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Mac\Home\Desktop\"/>
    </mc:Choice>
  </mc:AlternateContent>
  <bookViews>
    <workbookView xWindow="0" yWindow="0" windowWidth="28951" windowHeight="14038" activeTab="2"/>
  </bookViews>
  <sheets>
    <sheet name="Data" sheetId="1" r:id="rId1"/>
    <sheet name="Sheet10" sheetId="11" r:id="rId2"/>
    <sheet name="Sheet9" sheetId="10" r:id="rId3"/>
    <sheet name="Amount of followers" sheetId="9" r:id="rId4"/>
    <sheet name="Sheet7" sheetId="8" r:id="rId5"/>
    <sheet name="At time" sheetId="2" r:id="rId6"/>
    <sheet name="In time segment" sheetId="3" r:id="rId7"/>
    <sheet name="In time segment Acc" sheetId="4" r:id="rId8"/>
    <sheet name="Who when" sheetId="6" r:id="rId9"/>
    <sheet name="Data structure" sheetId="7" r:id="rId10"/>
  </sheets>
  <definedNames>
    <definedName name="_xlcn.WorksheetConnection_TweetsaboutshootingsRTsexcluded_additinalcalculations.xlsxTable11" hidden="1">Table1[]</definedName>
  </definedNames>
  <calcPr calcId="152511"/>
  <pivotCaches>
    <pivotCache cacheId="81" r:id="rId11"/>
    <pivotCache cacheId="78" r:id="rId12"/>
  </pivotCaches>
  <extLst>
    <ext xmlns:x15="http://schemas.microsoft.com/office/spreadsheetml/2010/11/main" uri="{FCE2AD5D-F65C-4FA6-A056-5C36A1767C68}">
      <x15:dataModel>
        <x15:modelTables>
          <x15:modelTable id="Table1-e4dbe463-58f1-4bf8-ab30-e0d9fc628c58" name="Table1" connection="WorksheetConnection_Tweets about shootings RTs excluded_additinal calculations.xlsx!Table1"/>
        </x15:modelTables>
      </x15:dataModel>
    </ext>
  </extLst>
</workbook>
</file>

<file path=xl/calcChain.xml><?xml version="1.0" encoding="utf-8"?>
<calcChain xmlns="http://schemas.openxmlformats.org/spreadsheetml/2006/main">
  <c r="D228" i="1" l="1"/>
  <c r="D227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3" i="1" l="1"/>
  <c r="K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3" i="1"/>
  <c r="H3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Tweets about shootings RTs excluded_additinal calculations.xlsx!Table1" type="102" refreshedVersion="5" minRefreshableVersion="5">
    <extLst>
      <ext xmlns:x15="http://schemas.microsoft.com/office/spreadsheetml/2010/11/main" uri="{DE250136-89BD-433C-8126-D09CA5730AF9}">
        <x15:connection id="Table1-e4dbe463-58f1-4bf8-ab30-e0d9fc628c58" autoDelete="1">
          <x15:rangePr sourceName="_xlcn.WorksheetConnection_TweetsaboutshootingsRTsexcluded_additinalcalculations.xlsxTable11"/>
        </x15:connection>
      </ext>
    </extLst>
  </connection>
</connections>
</file>

<file path=xl/sharedStrings.xml><?xml version="1.0" encoding="utf-8"?>
<sst xmlns="http://schemas.openxmlformats.org/spreadsheetml/2006/main" count="909" uniqueCount="548">
  <si>
    <t>Klockslag</t>
  </si>
  <si>
    <t>Rapporterad händelse</t>
  </si>
  <si>
    <t>Källa</t>
  </si>
  <si>
    <t>Följare</t>
  </si>
  <si>
    <t>Kommentar</t>
  </si>
  <si>
    <t>14:59</t>
  </si>
  <si>
    <t>Vad händer på Drottninggatan just nu? Skottlossning?</t>
  </si>
  <si>
    <t>JohanOForsberg</t>
  </si>
  <si>
    <t>15:18</t>
  </si>
  <si>
    <t>Skottlossning också!?</t>
  </si>
  <si>
    <t>AndersTapola</t>
  </si>
  <si>
    <t>15:19</t>
  </si>
  <si>
    <t>Vittnesuppgifter om skottlossning enligt SVT. Polisen ropar ut varningar om terrordåd.</t>
  </si>
  <si>
    <t>mottfull</t>
  </si>
  <si>
    <t>Skottlossning nu enl SR.</t>
  </si>
  <si>
    <t>joakim2346</t>
  </si>
  <si>
    <t>15:22</t>
  </si>
  <si>
    <t>Skottlossning på Kungsgatan #säkpol</t>
  </si>
  <si>
    <t>ekbohm</t>
  </si>
  <si>
    <t>15:25</t>
  </si>
  <si>
    <t>Lastbil har kört rakt in i folkmassa på Drottninggatan, tre döda, rapporter om skottlossning.</t>
  </si>
  <si>
    <t>AnnHerou</t>
  </si>
  <si>
    <t>15:27</t>
  </si>
  <si>
    <t>Nya uppgifter om skottlossning i Stockholms city. Lastbil har dödat minst tre döda enligt @sr_ekot .</t>
  </si>
  <si>
    <t>friatider</t>
  </si>
  <si>
    <t>15:33</t>
  </si>
  <si>
    <t>Flera personer ska vara döda efter att lastbil körde rakt in bland människor. Även larm om skottlossning.</t>
  </si>
  <si>
    <t>Nyheterna</t>
  </si>
  <si>
    <t>TV4</t>
  </si>
  <si>
    <t>15:34</t>
  </si>
  <si>
    <t>SKJUTNING i tunnelbanan enligt uppgifter. Bort därifrån omgående!!!</t>
  </si>
  <si>
    <t>RobinAvellan</t>
  </si>
  <si>
    <t>15:37</t>
  </si>
  <si>
    <t>JUST NU: Skottlossning på Fridhemsplan i Stockholm, enligt källor till DN https://t.co/7F4fSBafmk https://t.co/I8RPVi7DpR</t>
  </si>
  <si>
    <t>dagensnyheter</t>
  </si>
  <si>
    <t>JUST NU: Skottlossning vid Fridhemsplan i Stockholm, skriver Dagens Nyheter.</t>
  </si>
  <si>
    <t>Expressen</t>
  </si>
  <si>
    <t>15:41</t>
  </si>
  <si>
    <t>Skottlossning på Fridhemsplan nu</t>
  </si>
  <si>
    <t>AIKNorrort</t>
  </si>
  <si>
    <t>Mammas man hade pratat med en kollega som har en vän som jobbar på Åhléns, vännen hade sagt att det lät som skottlossning där inne.</t>
  </si>
  <si>
    <t>jag_ska_bara</t>
  </si>
  <si>
    <t>Skottlossning Fridhemsplan terrorn forsätter Sverige under attack #svpol #stockholmterror</t>
  </si>
  <si>
    <t>Grabben__</t>
  </si>
  <si>
    <t>Var det skottlossning vid Fridhemsplan också????</t>
  </si>
  <si>
    <t>LoanSundman</t>
  </si>
  <si>
    <t>Helvete nu är det skottlossning på flera ställen enligt SVT</t>
  </si>
  <si>
    <t>rolfrolfrolf</t>
  </si>
  <si>
    <t>15:42</t>
  </si>
  <si>
    <t>Enligt obekräftade uppgifter till DN, skottlossning vid Fridhemsplan i Stockholm. #Stockholm</t>
  </si>
  <si>
    <t>gynsy</t>
  </si>
  <si>
    <t>@fgselsa du är inte vid skolan väl?? Ska vara skottlossning nu också</t>
  </si>
  <si>
    <t>marianidsjo</t>
  </si>
  <si>
    <t>FLASH 2: Rapporter om skottlossning vid Fridhemsplan.</t>
  </si>
  <si>
    <t>brannholm</t>
  </si>
  <si>
    <t>Möjlig skottlossning vid #fridhemsplan
*Rör er hemåt* #drottninggatan 
Stockholms tunnelbana avstängd!</t>
  </si>
  <si>
    <t>ZagrosHama</t>
  </si>
  <si>
    <t>Skottlossning på Fridhemsplan. Risken finns för någon större samordnad aktion</t>
  </si>
  <si>
    <t>JonasvonWendt</t>
  </si>
  <si>
    <t>@friatider @sr_ekot 
Skottlossning Drottninggatan o Fridhemsplan....</t>
  </si>
  <si>
    <t>ElisabetEnell1</t>
  </si>
  <si>
    <t>JUST NU: Uppgifter om skottlossning på Hötorget i Stockholm https://t.co/CeVoQOi2Nx https://t.co/tg9JCrmHZ3</t>
  </si>
  <si>
    <t>@kwasbeb Åk inte, det finns uppgifter om skottlossning vid Fridhemsplan och på Drottninggatan.</t>
  </si>
  <si>
    <t>ullamiettunen</t>
  </si>
  <si>
    <t>Ni som kan, håll er ifrån city. Ring inte i onödan, använd sociala medier ist. Skottlossning #Fridhemsplan och #Drottninggatan. #Gamlastan?</t>
  </si>
  <si>
    <t>FeministKvitter</t>
  </si>
  <si>
    <t>Uppgifter på SVT (via DN) - Skottlossning på Drottninggatan och Fridhemsplan #Drottninggatan</t>
  </si>
  <si>
    <t>cvfjord</t>
  </si>
  <si>
    <t>@princepaisley @iwillhowl helt jävla sjukt. har ringt stina och anton, och min familj, ber alla hålla sig borta där… https://t.co/mqZvKprf9T</t>
  </si>
  <si>
    <t>jelpixxu</t>
  </si>
  <si>
    <t>@krisreng Nu är det skottlossning på St:Eriksgatan enligt flickvännen. Håll er borta från allmänna platser och var rädda om er!</t>
  </si>
  <si>
    <t>PhantasTrader</t>
  </si>
  <si>
    <t>Rykten o uppgifter om skottlossning här utanför...</t>
  </si>
  <si>
    <t>peter_andersson</t>
  </si>
  <si>
    <t>@LoanSundman Obekräftade uppgifter om skottlossning i DN:s rapportering för 7 minuter sedan.</t>
  </si>
  <si>
    <t>b9AcE</t>
  </si>
  <si>
    <t>15:43</t>
  </si>
  <si>
    <t>Skottlossning vid Fridhemsplan i Stockholm https://t.co/xl9nrGobId</t>
  </si>
  <si>
    <t>atjohnsson</t>
  </si>
  <si>
    <t>15:51</t>
  </si>
  <si>
    <t>Ryktas om skjutning vid Fridhemsplan nu också...</t>
  </si>
  <si>
    <t>KarinFrick</t>
  </si>
  <si>
    <t>15:52</t>
  </si>
  <si>
    <t>@emanuelkarlsten Polisen bekräftar nu skjutning vid Fridhemsplan.</t>
  </si>
  <si>
    <t>AlexanderZeBoom</t>
  </si>
  <si>
    <t>@callefo Sambon skrev nyss att det var skottlossning där?</t>
  </si>
  <si>
    <t>FinnishPaleface</t>
  </si>
  <si>
    <t>Polisen bekräftar nu skjutning vid Fridhemsplan.</t>
  </si>
  <si>
    <t>Terrordåd och skottlossning ??? Vad händer med världen..</t>
  </si>
  <si>
    <t>whitesideesgirl</t>
  </si>
  <si>
    <t>15:53</t>
  </si>
  <si>
    <t>Skottlossning vid Fridhemsplan i Stockholm https://t.co/hLcAC5tfis</t>
  </si>
  <si>
    <t>AnneEdelstam</t>
  </si>
  <si>
    <t>@EchoAlenia Det är bekräftat att lastbilen var kapad/stulen tidigare idag. Även skottlossning!</t>
  </si>
  <si>
    <t>thunefors</t>
  </si>
  <si>
    <t>@tejbz Confirmed attack och även skottlossning. Minst 3 döda. Detta är helt sinnessjukt</t>
  </si>
  <si>
    <t>Nillz0r</t>
  </si>
  <si>
    <t>Säpo bekräftar minst två döda. Skottlossning vid Fridhemsplan.</t>
  </si>
  <si>
    <t>LarsSund1</t>
  </si>
  <si>
    <t>Polisen har bekräftat skottlossning.</t>
  </si>
  <si>
    <t>katarina19623</t>
  </si>
  <si>
    <t>Bekräftad skottlossning vid Fridhemsplan o Drottninggatan, enligt Polisen</t>
  </si>
  <si>
    <t>scandimar</t>
  </si>
  <si>
    <t>@kwasbeb Folk på plats vid fridhemsplan har inte hört skottlossning</t>
  </si>
  <si>
    <t>MarcusutanC</t>
  </si>
  <si>
    <t>Skottlossning på flertal platser i Stockholm.  Åtlyd Polis, säkerhets ambulans personal</t>
  </si>
  <si>
    <t>XeqtiveCqrity</t>
  </si>
  <si>
    <t>@egoCicero @JohnsonBjorn Lastbilen var kapad tidigare idag. Skottlossning rapporterad i närheten</t>
  </si>
  <si>
    <t>oskarwpl</t>
  </si>
  <si>
    <t>Skottlossning i Stockholm också!</t>
  </si>
  <si>
    <t>sjundeseptember</t>
  </si>
  <si>
    <t>@P_a_s3 @fernet365 @InveSWEster Står ju om skottlossning på Fridhemsplan nu också. Jag är dock här o har inte hört något.</t>
  </si>
  <si>
    <t>LalalaLundis</t>
  </si>
  <si>
    <t>15:54</t>
  </si>
  <si>
    <t>Kan någon BEKRÄFTA skottlossning?</t>
  </si>
  <si>
    <t>leffesture</t>
  </si>
  <si>
    <t>Sitter hemma i lgh vid Fridhemsplan med sambo och dotter, passerade över Fridhemsplan kort tid innan skottlossning. Skakad.</t>
  </si>
  <si>
    <t>StaffanJacobsso</t>
  </si>
  <si>
    <t>Skottlossning vid Fridhemsplan i Stockholm https://t.co/MhncA1qcwM</t>
  </si>
  <si>
    <t>RangerKimmo</t>
  </si>
  <si>
    <t>@radiohuvud Ingen vet om något mer hänt än lastbilen. Ang skottlossning hänvisar alla till DN som hänvisar till tel… https://t.co/YqkFw9XydX</t>
  </si>
  <si>
    <t>gullmars</t>
  </si>
  <si>
    <t>@L22swe Skottlossning på Fridhemsplan nu också</t>
  </si>
  <si>
    <t>elliotgartner</t>
  </si>
  <si>
    <t>15:55</t>
  </si>
  <si>
    <t>Skottlossning vid Fridhemsplan i Stockholm https://t.co/qUYvzJKWn9</t>
  </si>
  <si>
    <t>trumpnr1</t>
  </si>
  <si>
    <t>Skottlossning vid Fridhemsplan i Stockholm /nyheter/a/blywA/skottlossning-vid-fridhemsplan-i-stockholm #Nyheter</t>
  </si>
  <si>
    <t>eNewsPR_SE</t>
  </si>
  <si>
    <t>@OmarRudberg Vad händer ens med världens just nu. I veckan var det skottlossning nära där jag bor plus att någon psykisk mördare rymde?</t>
  </si>
  <si>
    <t>felicia_norgren</t>
  </si>
  <si>
    <t>@_nathaIiehj_ Lastbil kör över folk på Drottninggatan och skottlossning</t>
  </si>
  <si>
    <t>elinjohansssons</t>
  </si>
  <si>
    <t>Har så många kompisar inne i stan just nu och en av dem berättar att hon fått höra av folk runtomkring att det är skottlossning?!</t>
  </si>
  <si>
    <t>SaraaLandin</t>
  </si>
  <si>
    <t>Skottlossning vid Fridhemsplans tunnelbanestation. Nya spännande Sverige?</t>
  </si>
  <si>
    <t>karjalanmies</t>
  </si>
  <si>
    <t>@ZeFonz Skottlossning har jag fått höra</t>
  </si>
  <si>
    <t>Bajensuger</t>
  </si>
  <si>
    <t>15:56</t>
  </si>
  <si>
    <t>@niklassvensson Skottlossning &amp;amp; lastbil kört ihjäl folk, dom gör det ordentligt terroristerna.</t>
  </si>
  <si>
    <t>Som vanligt bör man vara skeptisk till vittnesuppgifter om hörd skottlossning. De flesta människor vet inte hur riktiga vapen låter.</t>
  </si>
  <si>
    <t>NoWinnersInWar</t>
  </si>
  <si>
    <t>@nat_sthlm jag förstår inte riktigt allt i den här tweeten men skottlossning på fridhemsplan och hötorget är rappor… https://t.co/N7Hlvipc2O</t>
  </si>
  <si>
    <t>bumbleclouds</t>
  </si>
  <si>
    <t>Skulle precis dra från jobbet (Thorildsplan) då kommer säkerhetschefen och säger att vi helst inte ska lämna pga skottlossning...</t>
  </si>
  <si>
    <t>EmmaCarlssonAIK</t>
  </si>
  <si>
    <t>15:57</t>
  </si>
  <si>
    <t>@ZeFonz Skottlossning tydligen...</t>
  </si>
  <si>
    <t>GladCristoffer</t>
  </si>
  <si>
    <t>Får uppg fr vän på Hötorget att hon tycker sig hört skottlossning nyss. Kan det bekräftas?</t>
  </si>
  <si>
    <t>TorgnyForss</t>
  </si>
  <si>
    <t>Jag är rädd skottlossning 2 hållplatser ifrån mig folk springer överallt tunnelbanan står stilla... i Sverige !!</t>
  </si>
  <si>
    <t>dsodergrann</t>
  </si>
  <si>
    <t>@YB_Sodermalm @SVT sa att polisen bekfräftat skottlossning på fridhemsplan</t>
  </si>
  <si>
    <t>Fredyoyo</t>
  </si>
  <si>
    <t>15:58</t>
  </si>
  <si>
    <t>@YB_Sodermalm Polis bekräftar om skjutning Fridhemsplan säger svt</t>
  </si>
  <si>
    <t>ingalill6</t>
  </si>
  <si>
    <t>15:59</t>
  </si>
  <si>
    <t>Attack på Drottninggatan + skjutning vid Fridhemsplan #svpol En vanlig fredag?</t>
  </si>
  <si>
    <t>Cosmic_Legion</t>
  </si>
  <si>
    <t>16:03</t>
  </si>
  <si>
    <t>Alliance_Fastig</t>
  </si>
  <si>
    <t>16:04</t>
  </si>
  <si>
    <t>Lastbil i stan o skottlossning i fridhemsplan, wft!</t>
  </si>
  <si>
    <t>morettisweden</t>
  </si>
  <si>
    <t>TV: Skottlossning vid centralen och fridhemsplan, håll er inne</t>
  </si>
  <si>
    <t>teettu</t>
  </si>
  <si>
    <t>16:05</t>
  </si>
  <si>
    <t>@stockholmnights Är du frisk eller? Du tror inte att det är möjligt att det sker en skjutning på ett annat ställe helt orelaterat?</t>
  </si>
  <si>
    <t>konsensuseliten</t>
  </si>
  <si>
    <t>Aldrig varit såhär rädd i mitt liv, är precis bredvid skottlossning tog rum o min släkt är inlåsta på ett café där</t>
  </si>
  <si>
    <t>ElinaHeydari</t>
  </si>
  <si>
    <t>Skottlossning vid Fridhemsplan i Stockholm  😲😲😲😲😲😲😲😲       https://t.co/R6TzSuEVd5</t>
  </si>
  <si>
    <t>powerFPC</t>
  </si>
  <si>
    <t>16:06</t>
  </si>
  <si>
    <t>@KamikazeSwede Mjo men sitter mitt vid Stureplan och folk säger att det är skottlossning här</t>
  </si>
  <si>
    <t>hfredsberg</t>
  </si>
  <si>
    <t>16:07</t>
  </si>
  <si>
    <t>Skottlossning vid Fridhemsplan i Stockholm https://t.co/uawxdZC4mp</t>
  </si>
  <si>
    <t>lindberg_roland</t>
  </si>
  <si>
    <t>Finns några sanna uppgifter om skottlossning i samband med #drottninggatan?</t>
  </si>
  <si>
    <t>KristofferJos</t>
  </si>
  <si>
    <t>Skottlossning vid Fridhemsplan i Stockholm https://t.co/jOQVhrcjDV</t>
  </si>
  <si>
    <t>WBrikho</t>
  </si>
  <si>
    <t>16:08</t>
  </si>
  <si>
    <t>Skottlossning o det här,  tack o lov sitter man på bussen påväg mot  motsatt håll. 
#herrejävlar… https://t.co/bU2qK9Cd1j</t>
  </si>
  <si>
    <t>DIF91</t>
  </si>
  <si>
    <t>Polisen misstänker terrordåd
Uppgifter: Ska ha förekommit skottlossning
#svtnyhetstecken https://t.co/cvlfgXYf0q</t>
  </si>
  <si>
    <t>svtnyhetstecken</t>
  </si>
  <si>
    <t>16:09</t>
  </si>
  <si>
    <t>Är fkn fast i stan, går i skolan på Drottninggatan och så fort vi gick därifrån skedde det skottlossning ditåt vi gick</t>
  </si>
  <si>
    <t>johannablom4</t>
  </si>
  <si>
    <t>@Mister_Talos @JohanWendel håll er inomhus. Verkar ha varit Skottlossning på två ställen</t>
  </si>
  <si>
    <t>RedeyeMannen</t>
  </si>
  <si>
    <t>@vargsysterLoL @SEIKE_Kerbera "Polisen känner till att människor hört skottlossning kring Fridhemsplan och även i Å… https://t.co/iGSSWy66ZK</t>
  </si>
  <si>
    <t>AkashaWingates</t>
  </si>
  <si>
    <t>@Effat2002 Lastbil mejade ner flera personer och två personer har bekräftats döda av polisen. Även skottlossning på fridhemsplan</t>
  </si>
  <si>
    <t>GollumSnygg</t>
  </si>
  <si>
    <t>Skottlossning fridhemsplan, obekräftat samband</t>
  </si>
  <si>
    <t>t93pan</t>
  </si>
  <si>
    <t>16:10</t>
  </si>
  <si>
    <t>Skottlossning på Fridhemsplan nu också???? Vad sker asså</t>
  </si>
  <si>
    <t>majbrasan</t>
  </si>
  <si>
    <t>Någon som vet om det verkligen har skett skottlossning vid Fridhemsplan?</t>
  </si>
  <si>
    <t>Havanna</t>
  </si>
  <si>
    <t>Man inser hur skört livet är när man var påväg in till stan o gick på Fridhemsplan 5 minuter innan det var skottlossning där</t>
  </si>
  <si>
    <t>AIsraelsson</t>
  </si>
  <si>
    <t>16:11</t>
  </si>
  <si>
    <t>Pågående skottlossning på Fridhemsplan i detta nu enligt en vän som bor där. #säkpol</t>
  </si>
  <si>
    <t>Och det är skottlossning. Hur håller man lugnet???</t>
  </si>
  <si>
    <t>CowiieAkaSudde</t>
  </si>
  <si>
    <t>16:12</t>
  </si>
  <si>
    <t>Kan inte fatta att det ligger döda människor på Drottninggatan samt skottlossning i Fridhemsplan. Sverige vad händer? 😔</t>
  </si>
  <si>
    <t>perezjackie</t>
  </si>
  <si>
    <t>Fan vad @svtnyheter trycker på skottlossning på Fridhemsplan utan att det är bekräftat av polis</t>
  </si>
  <si>
    <t>OskarFredrikson</t>
  </si>
  <si>
    <t>16:13</t>
  </si>
  <si>
    <t>@johannablom4 Skottlossning? Vart?</t>
  </si>
  <si>
    <t>RasmusClae</t>
  </si>
  <si>
    <t>@johannablom4 Finns inga bekräftade rapporter om skottlossning, och hade det varit det så hade det varit bekräftat… https://t.co/5MolY2aZRn</t>
  </si>
  <si>
    <t>belzurigoz</t>
  </si>
  <si>
    <t>16:14</t>
  </si>
  <si>
    <t>Att det just i detta nu är skottlossning på Fridhemsplan och att min syster jobbar där, ryser</t>
  </si>
  <si>
    <t>amelie_thorn</t>
  </si>
  <si>
    <t>@_Johannaax @Doctor4Quality @Sharedbulb Skottlossning precis där vi bor dock. Kommer inte hem till familjen.</t>
  </si>
  <si>
    <t>c_dahlstrom</t>
  </si>
  <si>
    <t>@cyphersushi Expressen brassar på med "fem döda och skottlossning" herregud snacka om att spä på paniken.</t>
  </si>
  <si>
    <t>postapokalyps</t>
  </si>
  <si>
    <t>Misstänkt terrordåd... Men VAKNA, för bövelen, @sydsvenskan. Lastbil forcerad in i folkmassa, kombinerat med skot… https://t.co/hGI1IQ2Q8Y</t>
  </si>
  <si>
    <t>PerHedetun</t>
  </si>
  <si>
    <t>@Bergahav Terrordåd vid Drottninggatan och skottlossning på f-plan. 3 döda och 8 skadade</t>
  </si>
  <si>
    <t>simonsoderlund</t>
  </si>
  <si>
    <t>16:15</t>
  </si>
  <si>
    <t>Skottlossning vid Fridhemsplan i Stockholm https://t.co/xJTiDyOGma</t>
  </si>
  <si>
    <t>ma_grundstrom</t>
  </si>
  <si>
    <t>@King0lli Helt obekräftat också men skottlossning i Mall of Scandinavia så håll er borta där med!!!!!!!</t>
  </si>
  <si>
    <t>danaalqassam</t>
  </si>
  <si>
    <t>Ingen bomb i lastbilen vid #Drottninggatan, folk kan nu evakueras till säkerhet. Bekräftade uppgifter om skottlossning vid Fridhemsplan.</t>
  </si>
  <si>
    <t>16:16</t>
  </si>
  <si>
    <t>@konsensuseliten Har du läst ngt konfirmerat om skottlossning? Bara rykten väl?</t>
  </si>
  <si>
    <t>NDRSKG</t>
  </si>
  <si>
    <t>Skottlossning på #fridhemsplan bekräftat. 
Var försiktiga! Och behåll lugnet!</t>
  </si>
  <si>
    <t>optolexia</t>
  </si>
  <si>
    <t>obekräftat; skottlossning stureplan</t>
  </si>
  <si>
    <t>geck0puppy</t>
  </si>
  <si>
    <t>@piqlos sen skottlossning också 20min senare  vafan är det som händer..</t>
  </si>
  <si>
    <t>xPracks</t>
  </si>
  <si>
    <t>Skottlossning på fridhemsplan!!</t>
  </si>
  <si>
    <t>Eteffe</t>
  </si>
  <si>
    <t>Skottlossning vid Fridhemsplan i Stockholm https://t.co/ygSwGPnGPY</t>
  </si>
  <si>
    <t>AlbinWe</t>
  </si>
  <si>
    <t>Är på fridhemsplan o spelar biljard o så ba, skottlossning på fridhemsplan - käften sänker er är upptagen</t>
  </si>
  <si>
    <t>Eric17s</t>
  </si>
  <si>
    <t>16:17</t>
  </si>
  <si>
    <t>Skottlossning nu med?</t>
  </si>
  <si>
    <t>MittIndex</t>
  </si>
  <si>
    <t>16:18</t>
  </si>
  <si>
    <t>Stämmer d att det är skottlossning vid Medis också?</t>
  </si>
  <si>
    <t>AndSewSTHLM</t>
  </si>
  <si>
    <t>SL kan inte bekräfta skadade, döda eller skottlossning i deras utrymmen, säger Martina Wiklund, pressavd på SL https://t.co/5ltzz7QA6C @SvD</t>
  </si>
  <si>
    <t>mariageorgieva</t>
  </si>
  <si>
    <t>@ViktigaViktor Polisen verkar ju vara dom enda som sett något / hört något. Jobbar några kvarter ifrån Sture P och… https://t.co/Zj4JLfXojg</t>
  </si>
  <si>
    <t>Snutten94</t>
  </si>
  <si>
    <t>JUST NU:Larm om skottlossning vid Fridhemsplan är en illusion.</t>
  </si>
  <si>
    <t>Barbara96913515</t>
  </si>
  <si>
    <t>@polisen_sthlm Har det varit skottlossning vid Fridhemsplan?</t>
  </si>
  <si>
    <t>inflowtrading</t>
  </si>
  <si>
    <t>@amazingparker yup å sen gick d till fridhemsplan för de bor där men d va ju en skjutning där så d e fast på ngt café nu asså</t>
  </si>
  <si>
    <t>tomlinshaw</t>
  </si>
  <si>
    <t>16:19</t>
  </si>
  <si>
    <t>Polisinsatser dragna vapen på Stockholms Central. Människor skrek om skottlossning. Folk flydde… https://t.co/GAaX89avDc</t>
  </si>
  <si>
    <t>SziranyiDaniel</t>
  </si>
  <si>
    <t>@svt skottlossning på Mall of Scandinavia</t>
  </si>
  <si>
    <t>krukan6</t>
  </si>
  <si>
    <t>JUST NU:Larm om skottlossning vid Fridhemsplan är en... https://t.co/kaWwpFYPRu</t>
  </si>
  <si>
    <t>16:20</t>
  </si>
  <si>
    <t>Är skottlossning bekräftad på #fridhemsplan!? Polisbilar och folk överallt på Fridhemsgatan (bor i kvarteret och kom precis hem gm kaoset).</t>
  </si>
  <si>
    <t>Helena_LB</t>
  </si>
  <si>
    <t>Hur kan man ens meja ner folk med en lastbil. Och skottlossning?? Vad är det som händer</t>
  </si>
  <si>
    <t>emma_hjorth</t>
  </si>
  <si>
    <t>16:21</t>
  </si>
  <si>
    <t>tydligen så är det skottlossning i mos också wow Gr8</t>
  </si>
  <si>
    <t>Enrikastockute</t>
  </si>
  <si>
    <t>16:22</t>
  </si>
  <si>
    <t>@izelHkaya Det är inte bekräftat men jag har hört att det även varit skottlossning där</t>
  </si>
  <si>
    <t>AlmaPepelar</t>
  </si>
  <si>
    <t>@Goalie_Bitch41 Ja, Lucas är påväg hem men Nova ringde nu och grinade du sa att hon var där det var skottlossning o… https://t.co/pJMXQHaQhF</t>
  </si>
  <si>
    <t>bella_oneill</t>
  </si>
  <si>
    <t>16:23</t>
  </si>
  <si>
    <t>Skottlossning vid fridhemsplan och mall of Scandinavia(?) också! Håll er hemma snälla</t>
  </si>
  <si>
    <t>Sannydahlbeck</t>
  </si>
  <si>
    <t>@owenil har det varit skottlossning på Centralen?</t>
  </si>
  <si>
    <t>gertrudlarsson</t>
  </si>
  <si>
    <t>16:24</t>
  </si>
  <si>
    <t>@giselaj Rapporteras om skottlossning</t>
  </si>
  <si>
    <t>nikkelin</t>
  </si>
  <si>
    <t>Tydligen bekräftad skottlossning vid Fridhemsplan men behöver i så fall inte ha med Drottninggatan att göra.</t>
  </si>
  <si>
    <t>QubicIce</t>
  </si>
  <si>
    <t>Det ryktas om skottlossning både på Fridhemsplan och Gamla stan. Kan någon bekräfta?</t>
  </si>
  <si>
    <t>TanjaSelfors</t>
  </si>
  <si>
    <t>Hörde just ett gäng prata om skottlossning på Fridhemsplan. Vad hände där borta? Jag var inte i den delen av stan.</t>
  </si>
  <si>
    <t>dabitch</t>
  </si>
  <si>
    <t>Skottlossning i Mall of Scandinavia. Är i huset mittemot. Orkar inte världen just nu.</t>
  </si>
  <si>
    <t>rockspindeln</t>
  </si>
  <si>
    <t>16:25</t>
  </si>
  <si>
    <t>Det om skottlossning var fejk? Hittar ingen info. Stay safe alla!</t>
  </si>
  <si>
    <t>forever_united</t>
  </si>
  <si>
    <t>16:26</t>
  </si>
  <si>
    <t>min kompis sa att d e skottlossning på centralen?</t>
  </si>
  <si>
    <t>ohsmbeliever</t>
  </si>
  <si>
    <t>Hatar alla dessa "terrordåd".. både skottlossning och en jävla lastbil. Fyfan</t>
  </si>
  <si>
    <t>jonnaccarlsson</t>
  </si>
  <si>
    <t>16:27</t>
  </si>
  <si>
    <t>@FrameZSwed @polisen_sthlm Fyfan! Läste nått om skottlossning också? 😳😬😰</t>
  </si>
  <si>
    <t>LinouGertz</t>
  </si>
  <si>
    <t>16:33</t>
  </si>
  <si>
    <t>Polisen bekräftar skottlossning vid Hötorget och vid Åhlens, enligt uppgifter till Expressen.… https://t.co/tEf2n9IeBK</t>
  </si>
  <si>
    <t>16:35</t>
  </si>
  <si>
    <t>Uppgifterna om skottlossning vid Fridhemsplan dementeras av polisen, uppger SVT.</t>
  </si>
  <si>
    <t>niklassvensson</t>
  </si>
  <si>
    <t>16:39</t>
  </si>
  <si>
    <t>@konsensuseliten Arpi sade att polisen bekräftat viss skottlossning. Kolla hans flöde.</t>
  </si>
  <si>
    <t>Carl_Adahl</t>
  </si>
  <si>
    <t>16:40</t>
  </si>
  <si>
    <t>Polisen bekräftar för Expressen att skottlossning ska ha ägt rum vid Hötorget.</t>
  </si>
  <si>
    <t>Existenzse</t>
  </si>
  <si>
    <t>@feeliciaam @leffesture TT har bekräftat att ingen skottlossning skett vid Fridhemsplan</t>
  </si>
  <si>
    <t>blobarsmartin</t>
  </si>
  <si>
    <t>Polisen säger till TT att det inte finns några tecken på att det förekommit skottlossning vid #Fridhemsplan</t>
  </si>
  <si>
    <t>msigander</t>
  </si>
  <si>
    <t>Jag har mer bekräftad info av helt säkra källor om utplacerad bomb, skjutning inne på Åhléns o skjutning på fler platser i Sthlm. Stay away!</t>
  </si>
  <si>
    <t>MacDBollinger</t>
  </si>
  <si>
    <t>Litar inte på Expressen just nu. Intervjuer i SVT med folk på plats nämner ingen skottlossning. https://t.co/fwXISMYdSq</t>
  </si>
  <si>
    <t>Charles_SE</t>
  </si>
  <si>
    <t>@KRLundgren otäckt. Men alla skrev att de var skottlossning på Fridhemsplan först. Det dementerade polisen</t>
  </si>
  <si>
    <t>winbergdaniel</t>
  </si>
  <si>
    <t>@HeatzXD @grillerrrr Stod dock ingen skottlossning på Fridhemsplan? Han hade alltså bara vapen?</t>
  </si>
  <si>
    <t>heliolit3</t>
  </si>
  <si>
    <t>#PrayForStockholm hört något om skottlossning vid Globen stanna borta!!</t>
  </si>
  <si>
    <t>TheSweBanana</t>
  </si>
  <si>
    <t>Inlåst på jobbet. Svante inlåst på sitt jobb. Alla jag känner i säkerhet. Skottlossning vid fridhemsplan dementeras.</t>
  </si>
  <si>
    <t>aino_oxblod</t>
  </si>
  <si>
    <t>Polisen bekräftar skottlossning vid Hötorget.</t>
  </si>
  <si>
    <t>johantarnlund</t>
  </si>
  <si>
    <t>Polisen dementerar rapporter om skottlossning vid Fridhemsplan. Håll er säkra ändå, ni som är i närheten. Håll huvudet kallt ❤</t>
  </si>
  <si>
    <t>elinkimlinnea</t>
  </si>
  <si>
    <t>Har hört att det var skottlossning vid Globen också? Är inte alls säker men hört från två vänner att det var så, vet inte vart de hört det.</t>
  </si>
  <si>
    <t>nanayoii</t>
  </si>
  <si>
    <t>16:41</t>
  </si>
  <si>
    <t>@MacDBollinger Har det verkligen skett skottlossning?</t>
  </si>
  <si>
    <t>SitterAlone</t>
  </si>
  <si>
    <t>Segregation skottlossning Rosengård Hallonda Södertälje Göteborg Tensta Husby Rinkeby  osv är esultatet av S politik</t>
  </si>
  <si>
    <t>RaafatBadawi</t>
  </si>
  <si>
    <t>@F_Joensson @DanSandberg95 Har sett massa tweets om skottlossning hit och dit. Sluta spä på oron och rädslan Dan, d… https://t.co/KTwlFzvbli</t>
  </si>
  <si>
    <t>NikoBetting</t>
  </si>
  <si>
    <t>@rockspindeln kanske inte ska hålla på skrika skottlossning när inget är bekräftat</t>
  </si>
  <si>
    <t>MacMelander</t>
  </si>
  <si>
    <t>Nån som är i Mall of Scandinavia och som kan bekräfta / dementera skottlossning? #Stockholm</t>
  </si>
  <si>
    <t>A_Goransson</t>
  </si>
  <si>
    <t>Finns det någon trovärdig förstahandsinformation om skottlossning i Stockholm? Ser uppgifter fladdra förbi men polisen nämner det inte.</t>
  </si>
  <si>
    <t>dagoredsson</t>
  </si>
  <si>
    <t>@YeyoZa Har sett flera uppgifter från tidningsredaktioner om att polisen bekräftat skottlossning på Fridhemsplan bl.a. Vad gäller?</t>
  </si>
  <si>
    <t>16:42</t>
  </si>
  <si>
    <t>Att det var skottlossning precis över min mosters Pressbyrå på Fridhemsplan!!! Så glad att hon inte jobbade</t>
  </si>
  <si>
    <t>ebbakatisko</t>
  </si>
  <si>
    <t>#PrayForStockholm ingen bryr sig när fem dör i skottlossning i malmö men alla bli skit rädda när två för i Stockholm. Så jävla töntigt!!!😪</t>
  </si>
  <si>
    <t>dahlquist_erik</t>
  </si>
  <si>
    <t>@Carl_Adahl @konsensuseliten Arpi på facebook:
"Uppgifterna om skottlossning vid Fridhemsplan dementeras av polisen, uppger SVT.</t>
  </si>
  <si>
    <t>Herrtidning</t>
  </si>
  <si>
    <t>@Carl_Adahl @konsensuseliten "
Enligt uppgift till Expressen är skottlossning bekräftad vid Åhléns City och Hötorget."</t>
  </si>
  <si>
    <t>Obs, polisen har uttryckligen gått ut med att de INTE har bekräftat skottlossning. Sprid inte andra uppgifter.</t>
  </si>
  <si>
    <t>IntiChavezPerez</t>
  </si>
  <si>
    <t>16:43</t>
  </si>
  <si>
    <t>Skjutning på Sveavägen och hot mot Sturehof enligt vän på Facebook. Stanna inne! #stockholmattack</t>
  </si>
  <si>
    <t>joakim_foureaux</t>
  </si>
  <si>
    <t>16:50</t>
  </si>
  <si>
    <t>Är någon skottlossning bekräftad?</t>
  </si>
  <si>
    <t>antnlndgrn</t>
  </si>
  <si>
    <t>@A_Goransson Ingen bekräftad skottlossning tydligen, men de håller på att utrymma. Så fortfarande osäkert. Tyvärr. :(</t>
  </si>
  <si>
    <t>kimorremark</t>
  </si>
  <si>
    <t>16:51</t>
  </si>
  <si>
    <t>@RasmusMalmgren1 @niklassvensson skottlossning</t>
  </si>
  <si>
    <t>WillyMalmquist</t>
  </si>
  <si>
    <t>Polisen dementerar skottlossning.
SPRID INTE RYKTEN!
https://t.co/OZp3skVgaz</t>
  </si>
  <si>
    <t>SaraHLahtinen</t>
  </si>
  <si>
    <t>@MrMilkLeg Många som bekräftat att det INTE skett skottlossning vid Globen. Har du trovärdiga källor?</t>
  </si>
  <si>
    <t>letobs</t>
  </si>
  <si>
    <t>Uppdatering klockan 16:36
Det finns uppgifter om skottlossning/smällar från olika delar av stan. Detta kan i... https://t.co/Cs7nM5kjEj</t>
  </si>
  <si>
    <t>RolandTheArtist</t>
  </si>
  <si>
    <t>@Expressen har nu tagit tillbaka BEKRÄFTADE uppgifter om skottlossning vid Fridhemsplan. #stockholm #drottningsgatan #fakenews</t>
  </si>
  <si>
    <t>The_BigKahuna</t>
  </si>
  <si>
    <t>16:52</t>
  </si>
  <si>
    <t>@AkashaWingates Onödig skräck? Det är ALLA gånger bättre att vara rädd och extra försiktig.
Min vän som BOR på Fridhemsp hörde skottlossning</t>
  </si>
  <si>
    <t>SEIKE_Kerbera</t>
  </si>
  <si>
    <t>@Anton__H Och så var det skottlossning vid Fridhemsplan och drottninggatan</t>
  </si>
  <si>
    <t>Qatchyy</t>
  </si>
  <si>
    <t>16:53</t>
  </si>
  <si>
    <t>Vad vet vi? T ex inget om skottlossning.  https://t.co/vaaaAFaiFV</t>
  </si>
  <si>
    <t>SVTAnja</t>
  </si>
  <si>
    <t>Så många uppgifter som florerar just nu. Gripna inte gripna, skottlossning ingen skottlossning. #stockholmattack</t>
  </si>
  <si>
    <t>AnnaZoila</t>
  </si>
  <si>
    <t>@Qatchyy @Anton__H Ingen konfirmerad skottlossning.</t>
  </si>
  <si>
    <t>@JohanpolisBD Inga uppgifter om vem som avlossat skott, men polisen har bekräftat skottlossning vid Hötorget/Åhléns.</t>
  </si>
  <si>
    <t>JournalistLisah</t>
  </si>
  <si>
    <t>16:54</t>
  </si>
  <si>
    <t>@Potatopolitics @niklassvensson Läste på polisens hemsida att de bekräftat att RAPPORTER om skottlossning inkommit.</t>
  </si>
  <si>
    <t>SkabbMask</t>
  </si>
  <si>
    <t>@Ivarpi Har befunnit mig invid Hötorget senaste timman och inte hört någon skottlossning.</t>
  </si>
  <si>
    <t>jensnasstrom</t>
  </si>
  <si>
    <t>* Skottlossning har skett på Hötorget och på Åhléns, enligt uppgifter till Expressen."</t>
  </si>
  <si>
    <t>JarkkoWahrn</t>
  </si>
  <si>
    <t>@svtnyheter! Mitt i all rapportering... "skottlossning vid Globen". Å sen inget mer. Troligtvis falsk rapportering,… https://t.co/UcFfdYqtOX</t>
  </si>
  <si>
    <t>BajenExpertis</t>
  </si>
  <si>
    <t>Tidigare uppgiftrena om skottlossning inte bekräftade och antagligen inte sanna. https://t.co/t0VtGXp695</t>
  </si>
  <si>
    <t>Verkar inte bekräftat med skottlossning. https://t.co/HOLKbiP4lF</t>
  </si>
  <si>
    <t>16:56</t>
  </si>
  <si>
    <t>@JournalistLisah @JohanpolisBD Fast polisen på sin hemsida har dementerat uppgifter om skottlossning</t>
  </si>
  <si>
    <t>ladyemeleia</t>
  </si>
  <si>
    <t>@aftonbladet #aftonbladettv Polisen har dementerat skottlossning vid Fridhemsplan sluta spekulera ni är en nyhetsbyrå ta anvsvar!</t>
  </si>
  <si>
    <t>87ornix</t>
  </si>
  <si>
    <t>16:57</t>
  </si>
  <si>
    <t>@junghooked neeeeeej polisen har uttryckligen sagt att det inte har varit NÅGON skottlossning nära eller i fridhem</t>
  </si>
  <si>
    <t>cutieseungkwan</t>
  </si>
  <si>
    <t>Uppgifter om skottlossning på olika ställen i stan. Håll er inne!</t>
  </si>
  <si>
    <t>Det gick snabbt från "Polisen bekräftar uppgifter om skottlossning" till "polisen bekräftar skottlossning". 
  Var noga med orden. Idag.</t>
  </si>
  <si>
    <t>bobhansson</t>
  </si>
  <si>
    <t>Enligt polisen är ingen gripen och förekommer heller ingen skottlossning. Sprid inte obekräftade uppgifter och håll er lugna!</t>
  </si>
  <si>
    <t>rdamberg</t>
  </si>
  <si>
    <t>Skottlossning vid Hötorget bekräftat. 
Centralstationen/T-centralen bombhotad och utrymd. 
#Stockholm #Terrordåd #Drottninggatan</t>
  </si>
  <si>
    <t>JanneGronroos</t>
  </si>
  <si>
    <t>Vad som är bekräftat förutom lastbilden är alltså skottlossning vid Åhléns och vid Hötorget, inte Fridhemsplan.</t>
  </si>
  <si>
    <t>vmolsson</t>
  </si>
  <si>
    <t>Polisen dementerar skottlossning vid Fridhemsplan. Tänk på att inte sprida obekräftade rykten för det späder på allas oro.</t>
  </si>
  <si>
    <t>SaraAbdollahi__</t>
  </si>
  <si>
    <t>17:05</t>
  </si>
  <si>
    <t>Så här skrev polisen kl 16.36:
Det finns uppgifter om skottlossning/smällar från olika delar av stan. Detta kan i nuläget inte bekräftas.</t>
  </si>
  <si>
    <t>P_Malmhester</t>
  </si>
  <si>
    <t>17:06</t>
  </si>
  <si>
    <t>SVT just nu: Avslöjar pågående polisinsatser. Studiogäst får påpeka olämpliga att de sprider obekräftade rykten om skottlossning.</t>
  </si>
  <si>
    <t>mans_eriksson</t>
  </si>
  <si>
    <t>17:07</t>
  </si>
  <si>
    <t>@_mgh78 @lucky3rik Niklas Svensson expressen skrev ju att polisen bekräftat skjutning på Hötorget.</t>
  </si>
  <si>
    <t>skandalomsusad</t>
  </si>
  <si>
    <t>17:08</t>
  </si>
  <si>
    <t>Polisen förnekar skottlossning vid Fridhemsplan eller att någon är gripen.</t>
  </si>
  <si>
    <t>17:09</t>
  </si>
  <si>
    <t>Polisen dementerar uppgifterna om en gripen och skottlossning på Fridhemsplan.  #stockholm</t>
  </si>
  <si>
    <t>nicolesfrank</t>
  </si>
  <si>
    <t>@Claaudiaa01_ Någon har kört in i folkmassa med lastbil och skottlossning 🤔</t>
  </si>
  <si>
    <t>HorizonCookie</t>
  </si>
  <si>
    <t>17:10</t>
  </si>
  <si>
    <t>Helt fucking sinnes att media hoppade på och började sprida rykten om skottlossning och ljög om att polisen bekräftat. Avgå alla!</t>
  </si>
  <si>
    <t>Republiken</t>
  </si>
  <si>
    <t>17:11</t>
  </si>
  <si>
    <t>#drottninggatan #sweden #stockholm
@polisen_sthlm om händelserna 16:36 var uppgifter om skottlossning ej bekräftade. https://t.co/1m7vex00Vj</t>
  </si>
  <si>
    <t>hedburgaren</t>
  </si>
  <si>
    <t>Info om skottlossning i Göteborg har kommit in,tungt beväpnad polis har gått in, mall of scandinavia utryms. #PrayForStockholm</t>
  </si>
  <si>
    <t>alexandrazss</t>
  </si>
  <si>
    <t>Påkörningen på Drottninggatan: 
Tre döda.
Ingen skottlossning har ägt rum, säger polisen till ekot.
Låt oss inte sprida rykten.</t>
  </si>
  <si>
    <t>Claes_Hemberg</t>
  </si>
  <si>
    <t>17:13</t>
  </si>
  <si>
    <t>Att snart kliva på ett nattpass känns, märkligt typ.
Igår hade vi övning om skottlossning med masskadeutfall, idag möts man av detta..</t>
  </si>
  <si>
    <t>Kott3n</t>
  </si>
  <si>
    <t>@ninadavid0v Ja. Vi går i skolan ca50m bort och mina kompisar hörde skottlossning något/några skott.</t>
  </si>
  <si>
    <t>Anthony19532395</t>
  </si>
  <si>
    <t>17:14</t>
  </si>
  <si>
    <t>Någon med nyheter om nån skjutning vid fridhemsplan? Sitter i Spanien</t>
  </si>
  <si>
    <t>moralpaniken6</t>
  </si>
  <si>
    <t>Hmm skottlossning på Fridhemsplan. Undra om jag ens kommer komma hem 😕</t>
  </si>
  <si>
    <t>HBrovell</t>
  </si>
  <si>
    <t>17:16</t>
  </si>
  <si>
    <t>Skottlossning i MoS?!</t>
  </si>
  <si>
    <t>MacallanSWE</t>
  </si>
  <si>
    <t>17:19</t>
  </si>
  <si>
    <t>3 personer döda, 8 personer skadade. Inga bekräftade uppgifter om skottlossning. Ingen gärningsman gripen. #openstockholm #prayforstockholm</t>
  </si>
  <si>
    <t>matildatheswede</t>
  </si>
  <si>
    <t>Skottlossning på Fridhemsplan här dementerad alltså att det inte var sant</t>
  </si>
  <si>
    <t>mariolorimos</t>
  </si>
  <si>
    <t>17:20</t>
  </si>
  <si>
    <t>Ingen person gripen och ingen skottlossning bekräftad -Towe Hägg, Stockholmspolisens presstalesperson, till Ekot. https://t.co/TTCvQEnq9z</t>
  </si>
  <si>
    <t>AnnaCeras</t>
  </si>
  <si>
    <t>@edvintak Folk har ju faktiskt skrikit utanför mig. Men skottlossning är ju ej bekräftat. My bad:)</t>
  </si>
  <si>
    <t>sagalindell</t>
  </si>
  <si>
    <t>17:24</t>
  </si>
  <si>
    <t>@amazingsociety @deeped Åh vad fina ni är! Hur är läget vid Fridhempslan? Hört rykten om skottlossning men inte fått ngt bekräftat.</t>
  </si>
  <si>
    <t>AnnaHelin</t>
  </si>
  <si>
    <t>17:25</t>
  </si>
  <si>
    <t>Etablerad media: SKOTTLOSSNING ÖVERALLT!!!! Vi måste intervjua chockade människor NU!!!
Twittertroll: kom å sov över, har katt och mat💖</t>
  </si>
  <si>
    <t>fraux</t>
  </si>
  <si>
    <t>17:26</t>
  </si>
  <si>
    <t>Polisens PK försenad. På sajten kan man inte bekräfta skottlossning: https://t.co/p30E7p7P7Z https://t.co/No5fdol4zv</t>
  </si>
  <si>
    <t>alexandernoren</t>
  </si>
  <si>
    <t>17:30</t>
  </si>
  <si>
    <t>@opJeKo och den bruden surrade om massa skottlossning, men jag har inte sett det nånstans annars officiellt.</t>
  </si>
  <si>
    <t>ViktorAllvin</t>
  </si>
  <si>
    <t>17:33</t>
  </si>
  <si>
    <t>@isimplyraven Aa hörde också att det var skottlossning i Globen aka där jag går skola men tror det ba va ett rykte shit mannen, sorry</t>
  </si>
  <si>
    <t>badgyalauren</t>
  </si>
  <si>
    <t>17:35</t>
  </si>
  <si>
    <t>@blobarsmartin @leffesture Tjejen har sin salong precis där. Enligt henne har hon och hennes kollegor hört skottlos… https://t.co/kffdi3j7fd</t>
  </si>
  <si>
    <t>viktorberndt</t>
  </si>
  <si>
    <t>Vet någon ifall det var en skottlossning i Globen elr ifall det bara var ett rykte? Svara snabbt tack! #prayforstockholm #Sweden</t>
  </si>
  <si>
    <t>Amazing_Sarah21</t>
  </si>
  <si>
    <t>2017-04-07 17:08, Misshandel, Sollentuna Samtal om ljud som beskrevs som skottlossning i Rotebro. https://t.co/5MOXkBeMrr</t>
  </si>
  <si>
    <t>polisen_riks</t>
  </si>
  <si>
    <t>@calajsa Har blivit ombedd att inte lämna platsen jag är på. Ryktas om skottlossning 100m härifrån mer vet jag inte</t>
  </si>
  <si>
    <t>SchWaaga</t>
  </si>
  <si>
    <t>@Stefan_Laurell @svenskprepper Polisen har dementerat skottlossning</t>
  </si>
  <si>
    <t>solidsociaty</t>
  </si>
  <si>
    <t>17:36</t>
  </si>
  <si>
    <t>2017-04-07 17:08, Misshandel, Sollentuna Samtal om ljud som beskrevs som skottlossning i Rotebro. https://t.co/yTBwoBJOe9</t>
  </si>
  <si>
    <t>polisen_sthlm</t>
  </si>
  <si>
    <t>17:37</t>
  </si>
  <si>
    <t>Skottlossning vid Fridhemsplan i Stockholm https://t.co/sj4uKXpUlA</t>
  </si>
  <si>
    <t>mickef5000</t>
  </si>
  <si>
    <t>5 min segment</t>
  </si>
  <si>
    <t>10 min segment</t>
  </si>
  <si>
    <t>Time after first tweet (HH:MM)</t>
  </si>
  <si>
    <t>Row Labels</t>
  </si>
  <si>
    <t>Grand Total</t>
  </si>
  <si>
    <t>Column Labels</t>
  </si>
  <si>
    <t>Färre</t>
  </si>
  <si>
    <t>Count of Rapporterad händelse</t>
  </si>
  <si>
    <t>Fler än breakpoint följare</t>
  </si>
  <si>
    <t>Breakpoint</t>
  </si>
  <si>
    <t>Fler än 1 000 följare</t>
  </si>
  <si>
    <t>Count of Rapporterad händelse2</t>
  </si>
  <si>
    <t>Minuter efter första tweet (10 min segment)</t>
  </si>
  <si>
    <t>&lt;- för att ändra breakpoint</t>
  </si>
  <si>
    <t>Sum of Följare</t>
  </si>
  <si>
    <t>Followers segment</t>
  </si>
  <si>
    <t>Followers</t>
  </si>
  <si>
    <t>&lt;100</t>
  </si>
  <si>
    <t>100-500</t>
  </si>
  <si>
    <t>500-1 000</t>
  </si>
  <si>
    <t>1 000 - 5 000</t>
  </si>
  <si>
    <t>5 000 - 10 000</t>
  </si>
  <si>
    <t>10 000 - 50 000</t>
  </si>
  <si>
    <t>50 000 - 100 000</t>
  </si>
  <si>
    <t>100 000 - 175 000</t>
  </si>
  <si>
    <t>175 000 - 250 000</t>
  </si>
  <si>
    <t>Follower segment</t>
  </si>
  <si>
    <t>&gt;250 000</t>
  </si>
  <si>
    <t>Distinct Count of Rapporterad händelse</t>
  </si>
  <si>
    <t>Median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</si>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</sst>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k_r_-;\-* #,##0.00\ _k_r_-;_-* &quot;-&quot;??\ _k_r_-;_-@_-"/>
    <numFmt numFmtId="164" formatCode="_-* #,##0\ _k_r_-;\-* #,##0\ _k_r_-;_-* &quot;-&quot;??\ _k_r_-;_-@_-"/>
    <numFmt numFmtId="165" formatCode="&quot;Fler än&quot;\ #,##0&quot; följare&quot;"/>
    <numFmt numFmtId="169" formatCode="[h]:mm;@"/>
  </numFmts>
  <fonts count="5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1" fillId="0" borderId="0" xfId="1" applyNumberFormat="1" applyFont="1" applyAlignment="1"/>
    <xf numFmtId="164" fontId="2" fillId="0" borderId="0" xfId="1" applyNumberFormat="1" applyFont="1" applyAlignment="1"/>
    <xf numFmtId="164" fontId="0" fillId="0" borderId="0" xfId="1" applyNumberFormat="1" applyFont="1" applyAlignment="1"/>
    <xf numFmtId="165" fontId="1" fillId="2" borderId="1" xfId="1" applyNumberFormat="1" applyFont="1" applyFill="1" applyBorder="1" applyAlignment="1"/>
    <xf numFmtId="169" fontId="0" fillId="0" borderId="0" xfId="0" applyNumberFormat="1" applyFont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3" fillId="0" borderId="0" xfId="0" applyFont="1" applyAlignment="1"/>
    <xf numFmtId="0" fontId="0" fillId="0" borderId="0" xfId="0" applyFont="1" applyAlignment="1">
      <alignment horizontal="left" indent="1"/>
    </xf>
    <xf numFmtId="10" fontId="0" fillId="0" borderId="0" xfId="0" applyNumberFormat="1" applyFont="1" applyAlignment="1"/>
    <xf numFmtId="0" fontId="4" fillId="0" borderId="0" xfId="0" applyFont="1" applyAlignment="1"/>
    <xf numFmtId="0" fontId="3" fillId="0" borderId="0" xfId="0" quotePrefix="1" applyFont="1" applyAlignment="1"/>
    <xf numFmtId="0" fontId="0" fillId="0" borderId="0" xfId="0" applyFont="1" applyAlignment="1">
      <alignment horizontal="left" indent="2"/>
    </xf>
    <xf numFmtId="164" fontId="0" fillId="0" borderId="0" xfId="0" applyNumberFormat="1" applyFont="1" applyAlignment="1"/>
    <xf numFmtId="21" fontId="0" fillId="0" borderId="0" xfId="0" applyNumberFormat="1" applyFont="1" applyAlignment="1"/>
  </cellXfs>
  <cellStyles count="2">
    <cellStyle name="Comma" xfId="1" builtinId="3"/>
    <cellStyle name="Normal" xfId="0" builtinId="0"/>
  </cellStyles>
  <dxfs count="78">
    <dxf>
      <numFmt numFmtId="164" formatCode="_-* #,##0\ _k_r_-;\-* #,##0\ _k_r_-;_-* &quot;-&quot;??\ _k_r_-;_-@_-"/>
    </dxf>
    <dxf>
      <numFmt numFmtId="164" formatCode="_-* #,##0\ _k_r_-;\-* #,##0\ _k_r_-;_-* &quot;-&quot;??\ _k_r_-;_-@_-"/>
    </dxf>
    <dxf>
      <numFmt numFmtId="164" formatCode="_-* #,##0\ _k_r_-;\-* #,##0\ _k_r_-;_-* &quot;-&quot;??\ _k_r_-;_-@_-"/>
    </dxf>
    <dxf>
      <numFmt numFmtId="164" formatCode="_-* #,##0\ _k_r_-;\-* #,##0\ _k_r_-;_-* &quot;-&quot;??\ _k_r_-;_-@_-"/>
    </dxf>
    <dxf>
      <numFmt numFmtId="164" formatCode="_-* #,##0\ _k_r_-;\-* #,##0\ _k_r_-;_-* &quot;-&quot;??\ _k_r_-;_-@_-"/>
    </dxf>
    <dxf>
      <numFmt numFmtId="164" formatCode="_-* #,##0\ _k_r_-;\-* #,##0\ _k_r_-;_-* &quot;-&quot;??\ _k_r_-;_-@_-"/>
    </dxf>
    <dxf>
      <numFmt numFmtId="164" formatCode="_-* #,##0\ _k_r_-;\-* #,##0\ _k_r_-;_-* &quot;-&quot;??\ _k_r_-;_-@_-"/>
    </dxf>
    <dxf>
      <numFmt numFmtId="164" formatCode="_-* #,##0\ _k_r_-;\-* #,##0\ _k_r_-;_-* &quot;-&quot;??\ _k_r_-;_-@_-"/>
    </dxf>
    <dxf>
      <numFmt numFmtId="164" formatCode="_-* #,##0\ _k_r_-;\-* #,##0\ _k_r_-;_-* &quot;-&quot;??\ _k_r_-;_-@_-"/>
    </dxf>
    <dxf>
      <numFmt numFmtId="164" formatCode="_-* #,##0\ _k_r_-;\-* #,##0\ _k_r_-;_-* &quot;-&quot;??\ _k_r_-;_-@_-"/>
    </dxf>
    <dxf>
      <numFmt numFmtId="164" formatCode="_-* #,##0\ _k_r_-;\-* #,##0\ _k_r_-;_-* &quot;-&quot;??\ _k_r_-;_-@_-"/>
    </dxf>
    <dxf>
      <numFmt numFmtId="164" formatCode="_-* #,##0\ _k_r_-;\-* #,##0\ _k_r_-;_-* &quot;-&quot;??\ _k_r_-;_-@_-"/>
    </dxf>
    <dxf>
      <numFmt numFmtId="164" formatCode="_-* #,##0\ _k_r_-;\-* #,##0\ _k_r_-;_-* &quot;-&quot;??\ _k_r_-;_-@_-"/>
    </dxf>
    <dxf>
      <numFmt numFmtId="164" formatCode="_-* #,##0\ _k_r_-;\-* #,##0\ _k_r_-;_-* &quot;-&quot;??\ _k_r_-;_-@_-"/>
    </dxf>
    <dxf>
      <numFmt numFmtId="164" formatCode="_-* #,##0\ _k_r_-;\-* #,##0\ _k_r_-;_-* &quot;-&quot;??\ _k_r_-;_-@_-"/>
    </dxf>
    <dxf>
      <numFmt numFmtId="164" formatCode="_-* #,##0\ _k_r_-;\-* #,##0\ _k_r_-;_-* &quot;-&quot;??\ _k_r_-;_-@_-"/>
    </dxf>
    <dxf>
      <numFmt numFmtId="164" formatCode="_-* #,##0\ _k_r_-;\-* #,##0\ _k_r_-;_-* &quot;-&quot;??\ _k_r_-;_-@_-"/>
    </dxf>
    <dxf>
      <numFmt numFmtId="164" formatCode="_-* #,##0\ _k_r_-;\-* #,##0\ _k_r_-;_-* &quot;-&quot;??\ _k_r_-;_-@_-"/>
    </dxf>
    <dxf>
      <numFmt numFmtId="164" formatCode="_-* #,##0\ _k_r_-;\-* #,##0\ _k_r_-;_-* &quot;-&quot;??\ _k_r_-;_-@_-"/>
    </dxf>
    <dxf>
      <numFmt numFmtId="164" formatCode="_-* #,##0\ _k_r_-;\-* #,##0\ _k_r_-;_-* &quot;-&quot;??\ _k_r_-;_-@_-"/>
    </dxf>
    <dxf>
      <numFmt numFmtId="164" formatCode="_-* #,##0\ _k_r_-;\-* #,##0\ _k_r_-;_-* &quot;-&quot;??\ _k_r_-;_-@_-"/>
    </dxf>
    <dxf>
      <numFmt numFmtId="164" formatCode="_-* #,##0\ _k_r_-;\-* #,##0\ _k_r_-;_-* &quot;-&quot;??\ _k_r_-;_-@_-"/>
    </dxf>
    <dxf>
      <numFmt numFmtId="164" formatCode="_-* #,##0\ _k_r_-;\-* #,##0\ _k_r_-;_-* &quot;-&quot;??\ _k_r_-;_-@_-"/>
    </dxf>
    <dxf>
      <numFmt numFmtId="164" formatCode="_-* #,##0\ _k_r_-;\-* #,##0\ _k_r_-;_-* &quot;-&quot;??\ _k_r_-;_-@_-"/>
    </dxf>
    <dxf>
      <numFmt numFmtId="164" formatCode="_-* #,##0\ _k_r_-;\-* #,##0\ _k_r_-;_-* &quot;-&quot;??\ _k_r_-;_-@_-"/>
    </dxf>
    <dxf>
      <numFmt numFmtId="164" formatCode="_-* #,##0\ _k_r_-;\-* #,##0\ _k_r_-;_-* &quot;-&quot;??\ _k_r_-;_-@_-"/>
    </dxf>
    <dxf>
      <numFmt numFmtId="164" formatCode="_-* #,##0\ _k_r_-;\-* #,##0\ _k_r_-;_-* &quot;-&quot;??\ _k_r_-;_-@_-"/>
    </dxf>
    <dxf>
      <numFmt numFmtId="164" formatCode="_-* #,##0\ _k_r_-;\-* #,##0\ _k_r_-;_-* &quot;-&quot;??\ _k_r_-;_-@_-"/>
    </dxf>
    <dxf>
      <numFmt numFmtId="164" formatCode="_-* #,##0\ _k_r_-;\-* #,##0\ _k_r_-;_-* &quot;-&quot;??\ _k_r_-;_-@_-"/>
    </dxf>
    <dxf>
      <numFmt numFmtId="164" formatCode="_-* #,##0\ _k_r_-;\-* #,##0\ _k_r_-;_-* &quot;-&quot;??\ _k_r_-;_-@_-"/>
    </dxf>
    <dxf>
      <numFmt numFmtId="164" formatCode="_-* #,##0\ _k_r_-;\-* #,##0\ _k_r_-;_-* &quot;-&quot;??\ _k_r_-;_-@_-"/>
    </dxf>
    <dxf>
      <numFmt numFmtId="164" formatCode="_-* #,##0\ _k_r_-;\-* #,##0\ _k_r_-;_-* &quot;-&quot;??\ _k_r_-;_-@_-"/>
    </dxf>
    <dxf>
      <numFmt numFmtId="164" formatCode="_-* #,##0\ _k_r_-;\-* #,##0\ _k_r_-;_-* &quot;-&quot;??\ _k_r_-;_-@_-"/>
    </dxf>
    <dxf>
      <numFmt numFmtId="164" formatCode="_-* #,##0\ _k_r_-;\-* #,##0\ _k_r_-;_-* &quot;-&quot;??\ _k_r_-;_-@_-"/>
    </dxf>
    <dxf>
      <numFmt numFmtId="164" formatCode="_-* #,##0\ _k_r_-;\-* #,##0\ _k_r_-;_-* &quot;-&quot;??\ _k_r_-;_-@_-"/>
    </dxf>
    <dxf>
      <numFmt numFmtId="164" formatCode="_-* #,##0\ _k_r_-;\-* #,##0\ _k_r_-;_-* &quot;-&quot;??\ _k_r_-;_-@_-"/>
    </dxf>
    <dxf>
      <numFmt numFmtId="164" formatCode="_-* #,##0\ _k_r_-;\-* #,##0\ _k_r_-;_-* &quot;-&quot;??\ _k_r_-;_-@_-"/>
    </dxf>
    <dxf>
      <numFmt numFmtId="164" formatCode="_-* #,##0\ _k_r_-;\-* #,##0\ _k_r_-;_-* &quot;-&quot;??\ _k_r_-;_-@_-"/>
    </dxf>
    <dxf>
      <numFmt numFmtId="164" formatCode="_-* #,##0\ _k_r_-;\-* #,##0\ _k_r_-;_-* &quot;-&quot;??\ _k_r_-;_-@_-"/>
    </dxf>
    <dxf>
      <numFmt numFmtId="164" formatCode="_-* #,##0\ _k_r_-;\-* #,##0\ _k_r_-;_-* &quot;-&quot;??\ _k_r_-;_-@_-"/>
    </dxf>
    <dxf>
      <numFmt numFmtId="164" formatCode="_-* #,##0\ _k_r_-;\-* #,##0\ _k_r_-;_-* &quot;-&quot;??\ _k_r_-;_-@_-"/>
    </dxf>
    <dxf>
      <numFmt numFmtId="164" formatCode="_-* #,##0\ _k_r_-;\-* #,##0\ _k_r_-;_-* &quot;-&quot;??\ _k_r_-;_-@_-"/>
    </dxf>
    <dxf>
      <numFmt numFmtId="164" formatCode="_-* #,##0\ _k_r_-;\-* #,##0\ _k_r_-;_-* &quot;-&quot;??\ _k_r_-;_-@_-"/>
    </dxf>
    <dxf>
      <numFmt numFmtId="164" formatCode="_-* #,##0\ _k_r_-;\-* #,##0\ _k_r_-;_-* &quot;-&quot;??\ _k_r_-;_-@_-"/>
    </dxf>
    <dxf>
      <numFmt numFmtId="164" formatCode="_-* #,##0\ _k_r_-;\-* #,##0\ _k_r_-;_-* &quot;-&quot;??\ _k_r_-;_-@_-"/>
    </dxf>
    <dxf>
      <numFmt numFmtId="164" formatCode="_-* #,##0\ _k_r_-;\-* #,##0\ _k_r_-;_-* &quot;-&quot;??\ _k_r_-;_-@_-"/>
    </dxf>
    <dxf>
      <numFmt numFmtId="164" formatCode="_-* #,##0\ _k_r_-;\-* #,##0\ _k_r_-;_-* &quot;-&quot;??\ _k_r_-;_-@_-"/>
    </dxf>
    <dxf>
      <numFmt numFmtId="164" formatCode="_-* #,##0\ _k_r_-;\-* #,##0\ _k_r_-;_-* &quot;-&quot;??\ _k_r_-;_-@_-"/>
    </dxf>
    <dxf>
      <numFmt numFmtId="164" formatCode="_-* #,##0\ _k_r_-;\-* #,##0\ _k_r_-;_-* &quot;-&quot;??\ _k_r_-;_-@_-"/>
    </dxf>
    <dxf>
      <numFmt numFmtId="164" formatCode="_-* #,##0\ _k_r_-;\-* #,##0\ _k_r_-;_-* &quot;-&quot;??\ _k_r_-;_-@_-"/>
    </dxf>
    <dxf>
      <numFmt numFmtId="164" formatCode="_-* #,##0\ _k_r_-;\-* #,##0\ _k_r_-;_-* &quot;-&quot;??\ _k_r_-;_-@_-"/>
    </dxf>
    <dxf>
      <numFmt numFmtId="164" formatCode="_-* #,##0\ _k_r_-;\-* #,##0\ _k_r_-;_-* &quot;-&quot;??\ _k_r_-;_-@_-"/>
    </dxf>
    <dxf>
      <numFmt numFmtId="164" formatCode="_-* #,##0\ _k_r_-;\-* #,##0\ _k_r_-;_-* &quot;-&quot;??\ _k_r_-;_-@_-"/>
    </dxf>
    <dxf>
      <numFmt numFmtId="164" formatCode="_-* #,##0\ _k_r_-;\-* #,##0\ _k_r_-;_-* &quot;-&quot;??\ _k_r_-;_-@_-"/>
    </dxf>
    <dxf>
      <numFmt numFmtId="164" formatCode="_-* #,##0\ _k_r_-;\-* #,##0\ _k_r_-;_-* &quot;-&quot;??\ _k_r_-;_-@_-"/>
    </dxf>
    <dxf>
      <numFmt numFmtId="164" formatCode="_-* #,##0\ _k_r_-;\-* #,##0\ _k_r_-;_-* &quot;-&quot;??\ _k_r_-;_-@_-"/>
    </dxf>
    <dxf>
      <numFmt numFmtId="164" formatCode="_-* #,##0\ _k_r_-;\-* #,##0\ _k_r_-;_-* &quot;-&quot;??\ _k_r_-;_-@_-"/>
    </dxf>
    <dxf>
      <numFmt numFmtId="164" formatCode="_-* #,##0\ _k_r_-;\-* #,##0\ _k_r_-;_-* &quot;-&quot;??\ _k_r_-;_-@_-"/>
    </dxf>
    <dxf>
      <numFmt numFmtId="164" formatCode="_-* #,##0\ _k_r_-;\-* #,##0\ _k_r_-;_-* &quot;-&quot;??\ _k_r_-;_-@_-"/>
    </dxf>
    <dxf>
      <numFmt numFmtId="164" formatCode="_-* #,##0\ _k_r_-;\-* #,##0\ _k_r_-;_-* &quot;-&quot;??\ _k_r_-;_-@_-"/>
    </dxf>
    <dxf>
      <numFmt numFmtId="164" formatCode="_-* #,##0\ _k_r_-;\-* #,##0\ _k_r_-;_-* &quot;-&quot;??\ _k_r_-;_-@_-"/>
    </dxf>
    <dxf>
      <numFmt numFmtId="164" formatCode="_-* #,##0\ _k_r_-;\-* #,##0\ _k_r_-;_-* &quot;-&quot;??\ _k_r_-;_-@_-"/>
    </dxf>
    <dxf>
      <numFmt numFmtId="164" formatCode="_-* #,##0\ _k_r_-;\-* #,##0\ _k_r_-;_-* &quot;-&quot;??\ _k_r_-;_-@_-"/>
    </dxf>
    <dxf>
      <numFmt numFmtId="164" formatCode="_-* #,##0\ _k_r_-;\-* #,##0\ _k_r_-;_-* &quot;-&quot;??\ _k_r_-;_-@_-"/>
    </dxf>
    <dxf>
      <numFmt numFmtId="164" formatCode="_-* #,##0\ _k_r_-;\-* #,##0\ _k_r_-;_-* &quot;-&quot;??\ _k_r_-;_-@_-"/>
    </dxf>
    <dxf>
      <numFmt numFmtId="164" formatCode="_-* #,##0\ _k_r_-;\-* #,##0\ _k_r_-;_-* &quot;-&quot;??\ _k_r_-;_-@_-"/>
    </dxf>
    <dxf>
      <numFmt numFmtId="164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26" formatCode="hh:mm:ss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_-* #,##0\ _k_r_-;\-* #,##0\ _k_r_-;_-* &quot;-&quot;??\ _k_r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_-* #,##0\ _k_r_-;\-* #,##0\ _k_r_-;_-* &quot;-&quot;??\ _k_r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9" formatCode="[h]:mm;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[Tweets about shootings RTs excluded_additinal calculations.xlsx]Sheet9!PivotTable7</c:name>
    <c:fmtId val="0"/>
  </c:pivotSource>
  <c:chart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Sheet9!$B$3</c:f>
              <c:strCache>
                <c:ptCount val="1"/>
                <c:pt idx="0">
                  <c:v>Sum of Följare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Sheet9!$A$4:$A$30</c:f>
              <c:strCache>
                <c:ptCount val="26"/>
                <c:pt idx="0">
                  <c:v>14:59</c:v>
                </c:pt>
                <c:pt idx="1">
                  <c:v>15:18</c:v>
                </c:pt>
                <c:pt idx="2">
                  <c:v>15:19</c:v>
                </c:pt>
                <c:pt idx="3">
                  <c:v>15:22</c:v>
                </c:pt>
                <c:pt idx="4">
                  <c:v>15:25</c:v>
                </c:pt>
                <c:pt idx="5">
                  <c:v>15:27</c:v>
                </c:pt>
                <c:pt idx="6">
                  <c:v>15:33</c:v>
                </c:pt>
                <c:pt idx="7">
                  <c:v>15:34</c:v>
                </c:pt>
                <c:pt idx="8">
                  <c:v>15:37</c:v>
                </c:pt>
                <c:pt idx="9">
                  <c:v>15:41</c:v>
                </c:pt>
                <c:pt idx="10">
                  <c:v>15:42</c:v>
                </c:pt>
                <c:pt idx="11">
                  <c:v>15:43</c:v>
                </c:pt>
                <c:pt idx="12">
                  <c:v>15:51</c:v>
                </c:pt>
                <c:pt idx="13">
                  <c:v>15:52</c:v>
                </c:pt>
                <c:pt idx="14">
                  <c:v>15:53</c:v>
                </c:pt>
                <c:pt idx="15">
                  <c:v>15:54</c:v>
                </c:pt>
                <c:pt idx="16">
                  <c:v>15:55</c:v>
                </c:pt>
                <c:pt idx="17">
                  <c:v>15:56</c:v>
                </c:pt>
                <c:pt idx="18">
                  <c:v>15:57</c:v>
                </c:pt>
                <c:pt idx="19">
                  <c:v>15:58</c:v>
                </c:pt>
                <c:pt idx="20">
                  <c:v>15:59</c:v>
                </c:pt>
                <c:pt idx="21">
                  <c:v>16:03</c:v>
                </c:pt>
                <c:pt idx="22">
                  <c:v>16:04</c:v>
                </c:pt>
                <c:pt idx="23">
                  <c:v>16:05</c:v>
                </c:pt>
                <c:pt idx="24">
                  <c:v>16:06</c:v>
                </c:pt>
                <c:pt idx="25">
                  <c:v>16:07</c:v>
                </c:pt>
              </c:strCache>
            </c:strRef>
          </c:cat>
          <c:val>
            <c:numRef>
              <c:f>Sheet9!$B$4:$B$30</c:f>
              <c:numCache>
                <c:formatCode>_-* #\ ##0\ _k_r_-;\-* #\ ##0\ _k_r_-;_-* "-"??\ _k_r_-;_-@_-</c:formatCode>
                <c:ptCount val="26"/>
                <c:pt idx="0">
                  <c:v>676</c:v>
                </c:pt>
                <c:pt idx="1">
                  <c:v>968</c:v>
                </c:pt>
                <c:pt idx="2">
                  <c:v>1688</c:v>
                </c:pt>
                <c:pt idx="3">
                  <c:v>491</c:v>
                </c:pt>
                <c:pt idx="4">
                  <c:v>36</c:v>
                </c:pt>
                <c:pt idx="5">
                  <c:v>7085</c:v>
                </c:pt>
                <c:pt idx="6">
                  <c:v>59220</c:v>
                </c:pt>
                <c:pt idx="7">
                  <c:v>1042</c:v>
                </c:pt>
                <c:pt idx="8">
                  <c:v>355608</c:v>
                </c:pt>
                <c:pt idx="9">
                  <c:v>7154</c:v>
                </c:pt>
                <c:pt idx="10">
                  <c:v>5834.8840000000009</c:v>
                </c:pt>
                <c:pt idx="11">
                  <c:v>105</c:v>
                </c:pt>
                <c:pt idx="12">
                  <c:v>6.9279999999999999</c:v>
                </c:pt>
                <c:pt idx="13">
                  <c:v>1332.576</c:v>
                </c:pt>
                <c:pt idx="14">
                  <c:v>3217</c:v>
                </c:pt>
                <c:pt idx="15">
                  <c:v>976.35900000000004</c:v>
                </c:pt>
                <c:pt idx="16">
                  <c:v>1701</c:v>
                </c:pt>
                <c:pt idx="17">
                  <c:v>929</c:v>
                </c:pt>
                <c:pt idx="18">
                  <c:v>503</c:v>
                </c:pt>
                <c:pt idx="19">
                  <c:v>693</c:v>
                </c:pt>
                <c:pt idx="20">
                  <c:v>950</c:v>
                </c:pt>
                <c:pt idx="21">
                  <c:v>129</c:v>
                </c:pt>
                <c:pt idx="22">
                  <c:v>239</c:v>
                </c:pt>
                <c:pt idx="23">
                  <c:v>12.423</c:v>
                </c:pt>
                <c:pt idx="24">
                  <c:v>289</c:v>
                </c:pt>
                <c:pt idx="25">
                  <c:v>293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4235920"/>
        <c:axId val="1094240960"/>
      </c:barChart>
      <c:lineChart>
        <c:grouping val="standard"/>
        <c:varyColors val="0"/>
        <c:ser>
          <c:idx val="1"/>
          <c:order val="1"/>
          <c:tx>
            <c:strRef>
              <c:f>Sheet9!$C$3</c:f>
              <c:strCache>
                <c:ptCount val="1"/>
                <c:pt idx="0">
                  <c:v>Count of Rapporterad händelse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Sheet9!$A$4:$A$30</c:f>
              <c:strCache>
                <c:ptCount val="26"/>
                <c:pt idx="0">
                  <c:v>14:59</c:v>
                </c:pt>
                <c:pt idx="1">
                  <c:v>15:18</c:v>
                </c:pt>
                <c:pt idx="2">
                  <c:v>15:19</c:v>
                </c:pt>
                <c:pt idx="3">
                  <c:v>15:22</c:v>
                </c:pt>
                <c:pt idx="4">
                  <c:v>15:25</c:v>
                </c:pt>
                <c:pt idx="5">
                  <c:v>15:27</c:v>
                </c:pt>
                <c:pt idx="6">
                  <c:v>15:33</c:v>
                </c:pt>
                <c:pt idx="7">
                  <c:v>15:34</c:v>
                </c:pt>
                <c:pt idx="8">
                  <c:v>15:37</c:v>
                </c:pt>
                <c:pt idx="9">
                  <c:v>15:41</c:v>
                </c:pt>
                <c:pt idx="10">
                  <c:v>15:42</c:v>
                </c:pt>
                <c:pt idx="11">
                  <c:v>15:43</c:v>
                </c:pt>
                <c:pt idx="12">
                  <c:v>15:51</c:v>
                </c:pt>
                <c:pt idx="13">
                  <c:v>15:52</c:v>
                </c:pt>
                <c:pt idx="14">
                  <c:v>15:53</c:v>
                </c:pt>
                <c:pt idx="15">
                  <c:v>15:54</c:v>
                </c:pt>
                <c:pt idx="16">
                  <c:v>15:55</c:v>
                </c:pt>
                <c:pt idx="17">
                  <c:v>15:56</c:v>
                </c:pt>
                <c:pt idx="18">
                  <c:v>15:57</c:v>
                </c:pt>
                <c:pt idx="19">
                  <c:v>15:58</c:v>
                </c:pt>
                <c:pt idx="20">
                  <c:v>15:59</c:v>
                </c:pt>
                <c:pt idx="21">
                  <c:v>16:03</c:v>
                </c:pt>
                <c:pt idx="22">
                  <c:v>16:04</c:v>
                </c:pt>
                <c:pt idx="23">
                  <c:v>16:05</c:v>
                </c:pt>
                <c:pt idx="24">
                  <c:v>16:06</c:v>
                </c:pt>
                <c:pt idx="25">
                  <c:v>16:07</c:v>
                </c:pt>
              </c:strCache>
            </c:strRef>
          </c:cat>
          <c:val>
            <c:numRef>
              <c:f>Sheet9!$C$4:$C$30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11</c:v>
                </c:pt>
                <c:pt idx="9">
                  <c:v>16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36</c:v>
                </c:pt>
                <c:pt idx="14">
                  <c:v>47</c:v>
                </c:pt>
                <c:pt idx="15">
                  <c:v>52</c:v>
                </c:pt>
                <c:pt idx="16">
                  <c:v>59</c:v>
                </c:pt>
                <c:pt idx="17">
                  <c:v>63</c:v>
                </c:pt>
                <c:pt idx="18">
                  <c:v>67</c:v>
                </c:pt>
                <c:pt idx="19">
                  <c:v>68</c:v>
                </c:pt>
                <c:pt idx="20">
                  <c:v>69</c:v>
                </c:pt>
                <c:pt idx="21">
                  <c:v>70</c:v>
                </c:pt>
                <c:pt idx="22">
                  <c:v>72</c:v>
                </c:pt>
                <c:pt idx="23">
                  <c:v>75</c:v>
                </c:pt>
                <c:pt idx="24">
                  <c:v>76</c:v>
                </c:pt>
                <c:pt idx="25">
                  <c:v>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4243760"/>
        <c:axId val="1094230880"/>
      </c:lineChart>
      <c:catAx>
        <c:axId val="109424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27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4230880"/>
        <c:crosses val="autoZero"/>
        <c:auto val="1"/>
        <c:lblAlgn val="ctr"/>
        <c:lblOffset val="100"/>
        <c:noMultiLvlLbl val="0"/>
      </c:catAx>
      <c:valAx>
        <c:axId val="109423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4243760"/>
        <c:crosses val="autoZero"/>
        <c:crossBetween val="between"/>
      </c:valAx>
      <c:valAx>
        <c:axId val="1094240960"/>
        <c:scaling>
          <c:orientation val="minMax"/>
        </c:scaling>
        <c:delete val="0"/>
        <c:axPos val="r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4235920"/>
        <c:crosses val="max"/>
        <c:crossBetween val="between"/>
      </c:valAx>
      <c:catAx>
        <c:axId val="1094235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9424096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[Tweets about shootings RTs excluded_additinal calculations.xlsx]Sheet9!PivotTable8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antal tweets per 10 minuters intervall</a:t>
            </a:r>
          </a:p>
          <a:p>
            <a:pPr>
              <a:defRPr/>
            </a:pPr>
            <a:r>
              <a:rPr lang="en-US" sz="1400"/>
              <a:t>Intervallet efter</a:t>
            </a:r>
            <a:r>
              <a:rPr lang="en-US" sz="1400" baseline="0"/>
              <a:t> 40 minuter är nedbrutet per tweet, totalt 4 tweets i 40 min intervallet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1996140682000648"/>
          <c:y val="3.6016331291921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Sheet9!$F$3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Sheet9!$E$4:$E$23</c:f>
              <c:multiLvlStrCache>
                <c:ptCount val="18"/>
                <c:lvl>
                  <c:pt idx="3">
                    <c:v>15:33</c:v>
                  </c:pt>
                  <c:pt idx="4">
                    <c:v>15:34</c:v>
                  </c:pt>
                  <c:pt idx="5">
                    <c:v>15:37</c:v>
                  </c:pt>
                </c:lvl>
                <c:lvl>
                  <c:pt idx="0">
                    <c:v>0</c:v>
                  </c:pt>
                  <c:pt idx="1">
                    <c:v>20</c:v>
                  </c:pt>
                  <c:pt idx="2">
                    <c:v>30</c:v>
                  </c:pt>
                  <c:pt idx="3">
                    <c:v>40</c:v>
                  </c:pt>
                  <c:pt idx="6">
                    <c:v>50</c:v>
                  </c:pt>
                  <c:pt idx="7">
                    <c:v>60</c:v>
                  </c:pt>
                  <c:pt idx="8">
                    <c:v>70</c:v>
                  </c:pt>
                  <c:pt idx="9">
                    <c:v>80</c:v>
                  </c:pt>
                  <c:pt idx="10">
                    <c:v>90</c:v>
                  </c:pt>
                  <c:pt idx="11">
                    <c:v>100</c:v>
                  </c:pt>
                  <c:pt idx="12">
                    <c:v>110</c:v>
                  </c:pt>
                  <c:pt idx="13">
                    <c:v>120</c:v>
                  </c:pt>
                  <c:pt idx="14">
                    <c:v>130</c:v>
                  </c:pt>
                  <c:pt idx="15">
                    <c:v>140</c:v>
                  </c:pt>
                  <c:pt idx="16">
                    <c:v>150</c:v>
                  </c:pt>
                  <c:pt idx="17">
                    <c:v>160</c:v>
                  </c:pt>
                </c:lvl>
              </c:multiLvlStrCache>
            </c:multiLvlStrRef>
          </c:cat>
          <c:val>
            <c:numRef>
              <c:f>Sheet9!$F$4:$F$23</c:f>
              <c:numCache>
                <c:formatCode>General</c:formatCode>
                <c:ptCount val="18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20</c:v>
                </c:pt>
                <c:pt idx="7">
                  <c:v>38</c:v>
                </c:pt>
                <c:pt idx="8">
                  <c:v>20</c:v>
                </c:pt>
                <c:pt idx="9">
                  <c:v>33</c:v>
                </c:pt>
                <c:pt idx="10">
                  <c:v>14</c:v>
                </c:pt>
                <c:pt idx="11">
                  <c:v>15</c:v>
                </c:pt>
                <c:pt idx="12">
                  <c:v>15</c:v>
                </c:pt>
                <c:pt idx="13">
                  <c:v>26</c:v>
                </c:pt>
                <c:pt idx="14">
                  <c:v>7</c:v>
                </c:pt>
                <c:pt idx="15">
                  <c:v>12</c:v>
                </c:pt>
                <c:pt idx="16">
                  <c:v>4</c:v>
                </c:pt>
                <c:pt idx="17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7935168"/>
        <c:axId val="1078074432"/>
      </c:barChart>
      <c:catAx>
        <c:axId val="95793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78074432"/>
        <c:crosses val="autoZero"/>
        <c:auto val="1"/>
        <c:lblAlgn val="ctr"/>
        <c:lblOffset val="100"/>
        <c:noMultiLvlLbl val="0"/>
      </c:catAx>
      <c:valAx>
        <c:axId val="10780744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5793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[Tweets about shootings RTs excluded_additinal calculations.xlsx]Amount of followers!PivotTable5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'Amount of followers'!$B$3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'Amount of followers'!$A$4:$A$12</c:f>
              <c:strCache>
                <c:ptCount val="8"/>
                <c:pt idx="0">
                  <c:v>&lt;100</c:v>
                </c:pt>
                <c:pt idx="1">
                  <c:v>100-500</c:v>
                </c:pt>
                <c:pt idx="2">
                  <c:v>500-1 000</c:v>
                </c:pt>
                <c:pt idx="3">
                  <c:v>1 000 - 5 000</c:v>
                </c:pt>
                <c:pt idx="4">
                  <c:v>5 000 - 10 000</c:v>
                </c:pt>
                <c:pt idx="5">
                  <c:v>50 000 - 100 000</c:v>
                </c:pt>
                <c:pt idx="6">
                  <c:v>100 000 - 175 000</c:v>
                </c:pt>
                <c:pt idx="7">
                  <c:v>175 000 - 250 000</c:v>
                </c:pt>
              </c:strCache>
            </c:strRef>
          </c:cat>
          <c:val>
            <c:numRef>
              <c:f>'Amount of followers'!$B$4:$B$12</c:f>
              <c:numCache>
                <c:formatCode>General</c:formatCode>
                <c:ptCount val="8"/>
                <c:pt idx="0">
                  <c:v>86</c:v>
                </c:pt>
                <c:pt idx="1">
                  <c:v>87</c:v>
                </c:pt>
                <c:pt idx="2">
                  <c:v>41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131942848"/>
        <c:axId val="1131956848"/>
      </c:barChart>
      <c:catAx>
        <c:axId val="1131942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31956848"/>
        <c:crosses val="autoZero"/>
        <c:auto val="1"/>
        <c:lblAlgn val="ctr"/>
        <c:lblOffset val="100"/>
        <c:noMultiLvlLbl val="0"/>
      </c:catAx>
      <c:valAx>
        <c:axId val="113195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3194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[Tweets about shootings RTs excluded_additinal calculations.xlsx]At time!PivotTable1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'At time'!$B$3:$B$4</c:f>
              <c:strCache>
                <c:ptCount val="1"/>
                <c:pt idx="0">
                  <c:v>Färre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'At time'!$A$5:$A$84</c:f>
              <c:strCache>
                <c:ptCount val="80"/>
                <c:pt idx="0">
                  <c:v>17:37</c:v>
                </c:pt>
                <c:pt idx="1">
                  <c:v>17:36</c:v>
                </c:pt>
                <c:pt idx="2">
                  <c:v>17:35</c:v>
                </c:pt>
                <c:pt idx="3">
                  <c:v>17:33</c:v>
                </c:pt>
                <c:pt idx="4">
                  <c:v>17:30</c:v>
                </c:pt>
                <c:pt idx="5">
                  <c:v>17:26</c:v>
                </c:pt>
                <c:pt idx="6">
                  <c:v>17:25</c:v>
                </c:pt>
                <c:pt idx="7">
                  <c:v>17:24</c:v>
                </c:pt>
                <c:pt idx="8">
                  <c:v>17:20</c:v>
                </c:pt>
                <c:pt idx="9">
                  <c:v>17:19</c:v>
                </c:pt>
                <c:pt idx="10">
                  <c:v>17:16</c:v>
                </c:pt>
                <c:pt idx="11">
                  <c:v>17:14</c:v>
                </c:pt>
                <c:pt idx="12">
                  <c:v>17:13</c:v>
                </c:pt>
                <c:pt idx="13">
                  <c:v>17:11</c:v>
                </c:pt>
                <c:pt idx="14">
                  <c:v>17:10</c:v>
                </c:pt>
                <c:pt idx="15">
                  <c:v>17:09</c:v>
                </c:pt>
                <c:pt idx="16">
                  <c:v>17:08</c:v>
                </c:pt>
                <c:pt idx="17">
                  <c:v>17:07</c:v>
                </c:pt>
                <c:pt idx="18">
                  <c:v>17:06</c:v>
                </c:pt>
                <c:pt idx="19">
                  <c:v>17:05</c:v>
                </c:pt>
                <c:pt idx="20">
                  <c:v>16:57</c:v>
                </c:pt>
                <c:pt idx="21">
                  <c:v>16:56</c:v>
                </c:pt>
                <c:pt idx="22">
                  <c:v>16:54</c:v>
                </c:pt>
                <c:pt idx="23">
                  <c:v>16:53</c:v>
                </c:pt>
                <c:pt idx="24">
                  <c:v>16:52</c:v>
                </c:pt>
                <c:pt idx="25">
                  <c:v>16:51</c:v>
                </c:pt>
                <c:pt idx="26">
                  <c:v>16:50</c:v>
                </c:pt>
                <c:pt idx="27">
                  <c:v>16:43</c:v>
                </c:pt>
                <c:pt idx="28">
                  <c:v>16:42</c:v>
                </c:pt>
                <c:pt idx="29">
                  <c:v>16:41</c:v>
                </c:pt>
                <c:pt idx="30">
                  <c:v>16:40</c:v>
                </c:pt>
                <c:pt idx="31">
                  <c:v>16:39</c:v>
                </c:pt>
                <c:pt idx="32">
                  <c:v>16:35</c:v>
                </c:pt>
                <c:pt idx="33">
                  <c:v>16:33</c:v>
                </c:pt>
                <c:pt idx="34">
                  <c:v>16:27</c:v>
                </c:pt>
                <c:pt idx="35">
                  <c:v>16:26</c:v>
                </c:pt>
                <c:pt idx="36">
                  <c:v>16:25</c:v>
                </c:pt>
                <c:pt idx="37">
                  <c:v>16:24</c:v>
                </c:pt>
                <c:pt idx="38">
                  <c:v>16:23</c:v>
                </c:pt>
                <c:pt idx="39">
                  <c:v>16:22</c:v>
                </c:pt>
                <c:pt idx="40">
                  <c:v>16:21</c:v>
                </c:pt>
                <c:pt idx="41">
                  <c:v>16:20</c:v>
                </c:pt>
                <c:pt idx="42">
                  <c:v>16:19</c:v>
                </c:pt>
                <c:pt idx="43">
                  <c:v>16:18</c:v>
                </c:pt>
                <c:pt idx="44">
                  <c:v>16:17</c:v>
                </c:pt>
                <c:pt idx="45">
                  <c:v>16:16</c:v>
                </c:pt>
                <c:pt idx="46">
                  <c:v>16:15</c:v>
                </c:pt>
                <c:pt idx="47">
                  <c:v>16:14</c:v>
                </c:pt>
                <c:pt idx="48">
                  <c:v>16:13</c:v>
                </c:pt>
                <c:pt idx="49">
                  <c:v>16:12</c:v>
                </c:pt>
                <c:pt idx="50">
                  <c:v>16:11</c:v>
                </c:pt>
                <c:pt idx="51">
                  <c:v>16:10</c:v>
                </c:pt>
                <c:pt idx="52">
                  <c:v>16:09</c:v>
                </c:pt>
                <c:pt idx="53">
                  <c:v>16:08</c:v>
                </c:pt>
                <c:pt idx="54">
                  <c:v>16:07</c:v>
                </c:pt>
                <c:pt idx="55">
                  <c:v>16:06</c:v>
                </c:pt>
                <c:pt idx="56">
                  <c:v>16:05</c:v>
                </c:pt>
                <c:pt idx="57">
                  <c:v>16:04</c:v>
                </c:pt>
                <c:pt idx="58">
                  <c:v>16:03</c:v>
                </c:pt>
                <c:pt idx="59">
                  <c:v>15:59</c:v>
                </c:pt>
                <c:pt idx="60">
                  <c:v>15:58</c:v>
                </c:pt>
                <c:pt idx="61">
                  <c:v>15:57</c:v>
                </c:pt>
                <c:pt idx="62">
                  <c:v>15:56</c:v>
                </c:pt>
                <c:pt idx="63">
                  <c:v>15:55</c:v>
                </c:pt>
                <c:pt idx="64">
                  <c:v>15:54</c:v>
                </c:pt>
                <c:pt idx="65">
                  <c:v>15:53</c:v>
                </c:pt>
                <c:pt idx="66">
                  <c:v>15:52</c:v>
                </c:pt>
                <c:pt idx="67">
                  <c:v>15:51</c:v>
                </c:pt>
                <c:pt idx="68">
                  <c:v>15:43</c:v>
                </c:pt>
                <c:pt idx="69">
                  <c:v>15:42</c:v>
                </c:pt>
                <c:pt idx="70">
                  <c:v>15:41</c:v>
                </c:pt>
                <c:pt idx="71">
                  <c:v>15:37</c:v>
                </c:pt>
                <c:pt idx="72">
                  <c:v>15:34</c:v>
                </c:pt>
                <c:pt idx="73">
                  <c:v>15:33</c:v>
                </c:pt>
                <c:pt idx="74">
                  <c:v>15:27</c:v>
                </c:pt>
                <c:pt idx="75">
                  <c:v>15:25</c:v>
                </c:pt>
                <c:pt idx="76">
                  <c:v>15:22</c:v>
                </c:pt>
                <c:pt idx="77">
                  <c:v>15:19</c:v>
                </c:pt>
                <c:pt idx="78">
                  <c:v>15:18</c:v>
                </c:pt>
                <c:pt idx="79">
                  <c:v>14:59</c:v>
                </c:pt>
              </c:strCache>
            </c:strRef>
          </c:cat>
          <c:val>
            <c:numRef>
              <c:f>'At time'!$B$5:$B$84</c:f>
              <c:numCache>
                <c:formatCode>General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7</c:v>
                </c:pt>
                <c:pt idx="21">
                  <c:v>2</c:v>
                </c:pt>
                <c:pt idx="22">
                  <c:v>6</c:v>
                </c:pt>
                <c:pt idx="23">
                  <c:v>4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1</c:v>
                </c:pt>
                <c:pt idx="28">
                  <c:v>5</c:v>
                </c:pt>
                <c:pt idx="29">
                  <c:v>7</c:v>
                </c:pt>
                <c:pt idx="30">
                  <c:v>12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5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6</c:v>
                </c:pt>
                <c:pt idx="44">
                  <c:v>1</c:v>
                </c:pt>
                <c:pt idx="45">
                  <c:v>7</c:v>
                </c:pt>
                <c:pt idx="46">
                  <c:v>3</c:v>
                </c:pt>
                <c:pt idx="47">
                  <c:v>5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5</c:v>
                </c:pt>
                <c:pt idx="53">
                  <c:v>2</c:v>
                </c:pt>
                <c:pt idx="54">
                  <c:v>3</c:v>
                </c:pt>
                <c:pt idx="55">
                  <c:v>1</c:v>
                </c:pt>
                <c:pt idx="56">
                  <c:v>3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4</c:v>
                </c:pt>
                <c:pt idx="62">
                  <c:v>4</c:v>
                </c:pt>
                <c:pt idx="63">
                  <c:v>7</c:v>
                </c:pt>
                <c:pt idx="64">
                  <c:v>5</c:v>
                </c:pt>
                <c:pt idx="65">
                  <c:v>11</c:v>
                </c:pt>
                <c:pt idx="66">
                  <c:v>4</c:v>
                </c:pt>
                <c:pt idx="67">
                  <c:v>1</c:v>
                </c:pt>
                <c:pt idx="68">
                  <c:v>1</c:v>
                </c:pt>
                <c:pt idx="69">
                  <c:v>13</c:v>
                </c:pt>
                <c:pt idx="70">
                  <c:v>4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</c:numCache>
            </c:numRef>
          </c:val>
        </c:ser>
        <c:ser>
          <c:idx val="1"/>
          <c:order val="1"/>
          <c:tx>
            <c:strRef>
              <c:f>'At time'!$C$3:$C$4</c:f>
              <c:strCache>
                <c:ptCount val="1"/>
                <c:pt idx="0">
                  <c:v>Fler än 1 000 följare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'At time'!$A$5:$A$84</c:f>
              <c:strCache>
                <c:ptCount val="80"/>
                <c:pt idx="0">
                  <c:v>17:37</c:v>
                </c:pt>
                <c:pt idx="1">
                  <c:v>17:36</c:v>
                </c:pt>
                <c:pt idx="2">
                  <c:v>17:35</c:v>
                </c:pt>
                <c:pt idx="3">
                  <c:v>17:33</c:v>
                </c:pt>
                <c:pt idx="4">
                  <c:v>17:30</c:v>
                </c:pt>
                <c:pt idx="5">
                  <c:v>17:26</c:v>
                </c:pt>
                <c:pt idx="6">
                  <c:v>17:25</c:v>
                </c:pt>
                <c:pt idx="7">
                  <c:v>17:24</c:v>
                </c:pt>
                <c:pt idx="8">
                  <c:v>17:20</c:v>
                </c:pt>
                <c:pt idx="9">
                  <c:v>17:19</c:v>
                </c:pt>
                <c:pt idx="10">
                  <c:v>17:16</c:v>
                </c:pt>
                <c:pt idx="11">
                  <c:v>17:14</c:v>
                </c:pt>
                <c:pt idx="12">
                  <c:v>17:13</c:v>
                </c:pt>
                <c:pt idx="13">
                  <c:v>17:11</c:v>
                </c:pt>
                <c:pt idx="14">
                  <c:v>17:10</c:v>
                </c:pt>
                <c:pt idx="15">
                  <c:v>17:09</c:v>
                </c:pt>
                <c:pt idx="16">
                  <c:v>17:08</c:v>
                </c:pt>
                <c:pt idx="17">
                  <c:v>17:07</c:v>
                </c:pt>
                <c:pt idx="18">
                  <c:v>17:06</c:v>
                </c:pt>
                <c:pt idx="19">
                  <c:v>17:05</c:v>
                </c:pt>
                <c:pt idx="20">
                  <c:v>16:57</c:v>
                </c:pt>
                <c:pt idx="21">
                  <c:v>16:56</c:v>
                </c:pt>
                <c:pt idx="22">
                  <c:v>16:54</c:v>
                </c:pt>
                <c:pt idx="23">
                  <c:v>16:53</c:v>
                </c:pt>
                <c:pt idx="24">
                  <c:v>16:52</c:v>
                </c:pt>
                <c:pt idx="25">
                  <c:v>16:51</c:v>
                </c:pt>
                <c:pt idx="26">
                  <c:v>16:50</c:v>
                </c:pt>
                <c:pt idx="27">
                  <c:v>16:43</c:v>
                </c:pt>
                <c:pt idx="28">
                  <c:v>16:42</c:v>
                </c:pt>
                <c:pt idx="29">
                  <c:v>16:41</c:v>
                </c:pt>
                <c:pt idx="30">
                  <c:v>16:40</c:v>
                </c:pt>
                <c:pt idx="31">
                  <c:v>16:39</c:v>
                </c:pt>
                <c:pt idx="32">
                  <c:v>16:35</c:v>
                </c:pt>
                <c:pt idx="33">
                  <c:v>16:33</c:v>
                </c:pt>
                <c:pt idx="34">
                  <c:v>16:27</c:v>
                </c:pt>
                <c:pt idx="35">
                  <c:v>16:26</c:v>
                </c:pt>
                <c:pt idx="36">
                  <c:v>16:25</c:v>
                </c:pt>
                <c:pt idx="37">
                  <c:v>16:24</c:v>
                </c:pt>
                <c:pt idx="38">
                  <c:v>16:23</c:v>
                </c:pt>
                <c:pt idx="39">
                  <c:v>16:22</c:v>
                </c:pt>
                <c:pt idx="40">
                  <c:v>16:21</c:v>
                </c:pt>
                <c:pt idx="41">
                  <c:v>16:20</c:v>
                </c:pt>
                <c:pt idx="42">
                  <c:v>16:19</c:v>
                </c:pt>
                <c:pt idx="43">
                  <c:v>16:18</c:v>
                </c:pt>
                <c:pt idx="44">
                  <c:v>16:17</c:v>
                </c:pt>
                <c:pt idx="45">
                  <c:v>16:16</c:v>
                </c:pt>
                <c:pt idx="46">
                  <c:v>16:15</c:v>
                </c:pt>
                <c:pt idx="47">
                  <c:v>16:14</c:v>
                </c:pt>
                <c:pt idx="48">
                  <c:v>16:13</c:v>
                </c:pt>
                <c:pt idx="49">
                  <c:v>16:12</c:v>
                </c:pt>
                <c:pt idx="50">
                  <c:v>16:11</c:v>
                </c:pt>
                <c:pt idx="51">
                  <c:v>16:10</c:v>
                </c:pt>
                <c:pt idx="52">
                  <c:v>16:09</c:v>
                </c:pt>
                <c:pt idx="53">
                  <c:v>16:08</c:v>
                </c:pt>
                <c:pt idx="54">
                  <c:v>16:07</c:v>
                </c:pt>
                <c:pt idx="55">
                  <c:v>16:06</c:v>
                </c:pt>
                <c:pt idx="56">
                  <c:v>16:05</c:v>
                </c:pt>
                <c:pt idx="57">
                  <c:v>16:04</c:v>
                </c:pt>
                <c:pt idx="58">
                  <c:v>16:03</c:v>
                </c:pt>
                <c:pt idx="59">
                  <c:v>15:59</c:v>
                </c:pt>
                <c:pt idx="60">
                  <c:v>15:58</c:v>
                </c:pt>
                <c:pt idx="61">
                  <c:v>15:57</c:v>
                </c:pt>
                <c:pt idx="62">
                  <c:v>15:56</c:v>
                </c:pt>
                <c:pt idx="63">
                  <c:v>15:55</c:v>
                </c:pt>
                <c:pt idx="64">
                  <c:v>15:54</c:v>
                </c:pt>
                <c:pt idx="65">
                  <c:v>15:53</c:v>
                </c:pt>
                <c:pt idx="66">
                  <c:v>15:52</c:v>
                </c:pt>
                <c:pt idx="67">
                  <c:v>15:51</c:v>
                </c:pt>
                <c:pt idx="68">
                  <c:v>15:43</c:v>
                </c:pt>
                <c:pt idx="69">
                  <c:v>15:42</c:v>
                </c:pt>
                <c:pt idx="70">
                  <c:v>15:41</c:v>
                </c:pt>
                <c:pt idx="71">
                  <c:v>15:37</c:v>
                </c:pt>
                <c:pt idx="72">
                  <c:v>15:34</c:v>
                </c:pt>
                <c:pt idx="73">
                  <c:v>15:33</c:v>
                </c:pt>
                <c:pt idx="74">
                  <c:v>15:27</c:v>
                </c:pt>
                <c:pt idx="75">
                  <c:v>15:25</c:v>
                </c:pt>
                <c:pt idx="76">
                  <c:v>15:22</c:v>
                </c:pt>
                <c:pt idx="77">
                  <c:v>15:19</c:v>
                </c:pt>
                <c:pt idx="78">
                  <c:v>15:18</c:v>
                </c:pt>
                <c:pt idx="79">
                  <c:v>14:59</c:v>
                </c:pt>
              </c:strCache>
            </c:strRef>
          </c:cat>
          <c:val>
            <c:numRef>
              <c:f>'At time'!$C$5:$C$84</c:f>
              <c:numCache>
                <c:formatCode>General</c:formatCode>
                <c:ptCount val="80"/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097168272"/>
        <c:axId val="1097174432"/>
      </c:barChart>
      <c:catAx>
        <c:axId val="1097168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7174432"/>
        <c:crosses val="autoZero"/>
        <c:auto val="1"/>
        <c:lblAlgn val="ctr"/>
        <c:lblOffset val="100"/>
        <c:noMultiLvlLbl val="0"/>
      </c:catAx>
      <c:valAx>
        <c:axId val="109717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716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[Tweets about shootings RTs excluded_additinal calculations.xlsx]In time segment!PivotTable1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'In time segment'!$B$3:$B$4</c:f>
              <c:strCache>
                <c:ptCount val="1"/>
                <c:pt idx="0">
                  <c:v>Färre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 time segment'!$A$5:$A$33</c:f>
              <c:strCache>
                <c:ptCount val="29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</c:strCache>
            </c:strRef>
          </c:cat>
          <c:val>
            <c:numRef>
              <c:f>'In time segment'!$B$5:$B$33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6">
                  <c:v>18</c:v>
                </c:pt>
                <c:pt idx="7">
                  <c:v>28</c:v>
                </c:pt>
                <c:pt idx="8">
                  <c:v>10</c:v>
                </c:pt>
                <c:pt idx="9">
                  <c:v>6</c:v>
                </c:pt>
                <c:pt idx="10">
                  <c:v>14</c:v>
                </c:pt>
                <c:pt idx="11">
                  <c:v>14</c:v>
                </c:pt>
                <c:pt idx="12">
                  <c:v>19</c:v>
                </c:pt>
                <c:pt idx="13">
                  <c:v>11</c:v>
                </c:pt>
                <c:pt idx="14">
                  <c:v>3</c:v>
                </c:pt>
                <c:pt idx="15">
                  <c:v>2</c:v>
                </c:pt>
                <c:pt idx="16">
                  <c:v>13</c:v>
                </c:pt>
                <c:pt idx="17">
                  <c:v>13</c:v>
                </c:pt>
                <c:pt idx="18">
                  <c:v>2</c:v>
                </c:pt>
                <c:pt idx="19">
                  <c:v>17</c:v>
                </c:pt>
                <c:pt idx="20">
                  <c:v>9</c:v>
                </c:pt>
                <c:pt idx="21">
                  <c:v>1</c:v>
                </c:pt>
                <c:pt idx="22">
                  <c:v>6</c:v>
                </c:pt>
                <c:pt idx="23">
                  <c:v>7</c:v>
                </c:pt>
                <c:pt idx="24">
                  <c:v>5</c:v>
                </c:pt>
                <c:pt idx="25">
                  <c:v>2</c:v>
                </c:pt>
                <c:pt idx="26">
                  <c:v>2</c:v>
                </c:pt>
                <c:pt idx="27">
                  <c:v>6</c:v>
                </c:pt>
                <c:pt idx="28">
                  <c:v>2</c:v>
                </c:pt>
              </c:numCache>
            </c:numRef>
          </c:val>
        </c:ser>
        <c:ser>
          <c:idx val="1"/>
          <c:order val="1"/>
          <c:tx>
            <c:strRef>
              <c:f>'In time segment'!$C$3:$C$4</c:f>
              <c:strCache>
                <c:ptCount val="1"/>
                <c:pt idx="0">
                  <c:v>Fler än 1 000 följare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 time segment'!$A$5:$A$33</c:f>
              <c:strCache>
                <c:ptCount val="29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</c:strCache>
            </c:strRef>
          </c:cat>
          <c:val>
            <c:numRef>
              <c:f>'In time segment'!$C$5:$C$33</c:f>
              <c:numCache>
                <c:formatCode>General</c:formatCode>
                <c:ptCount val="29"/>
                <c:pt idx="1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134701040"/>
        <c:axId val="1134701600"/>
      </c:barChart>
      <c:catAx>
        <c:axId val="1134701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34701600"/>
        <c:crosses val="autoZero"/>
        <c:auto val="1"/>
        <c:lblAlgn val="ctr"/>
        <c:lblOffset val="100"/>
        <c:noMultiLvlLbl val="0"/>
      </c:catAx>
      <c:valAx>
        <c:axId val="113470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3470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[Tweets about shootings RTs excluded_additinal calculations.xlsx]In time segment!PivotTable2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'In time segment'!$B$43:$B$44</c:f>
              <c:strCache>
                <c:ptCount val="1"/>
                <c:pt idx="0">
                  <c:v>Färre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 time segment'!$A$45:$A$60</c:f>
              <c:strCache>
                <c:ptCount val="16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'In time segment'!$B$45:$B$60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4">
                  <c:v>18</c:v>
                </c:pt>
                <c:pt idx="5">
                  <c:v>38</c:v>
                </c:pt>
                <c:pt idx="6">
                  <c:v>20</c:v>
                </c:pt>
                <c:pt idx="7">
                  <c:v>33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26</c:v>
                </c:pt>
                <c:pt idx="12">
                  <c:v>7</c:v>
                </c:pt>
                <c:pt idx="13">
                  <c:v>12</c:v>
                </c:pt>
                <c:pt idx="14">
                  <c:v>4</c:v>
                </c:pt>
                <c:pt idx="15">
                  <c:v>8</c:v>
                </c:pt>
              </c:numCache>
            </c:numRef>
          </c:val>
        </c:ser>
        <c:ser>
          <c:idx val="1"/>
          <c:order val="1"/>
          <c:tx>
            <c:strRef>
              <c:f>'In time segment'!$C$43:$C$44</c:f>
              <c:strCache>
                <c:ptCount val="1"/>
                <c:pt idx="0">
                  <c:v>Fler än 1 000 följare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 time segment'!$A$45:$A$60</c:f>
              <c:strCache>
                <c:ptCount val="16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'In time segment'!$C$45:$C$60</c:f>
              <c:numCache>
                <c:formatCode>General</c:formatCode>
                <c:ptCount val="16"/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9857792"/>
        <c:axId val="1469853872"/>
      </c:barChart>
      <c:catAx>
        <c:axId val="1469857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69853872"/>
        <c:crosses val="autoZero"/>
        <c:auto val="1"/>
        <c:lblAlgn val="ctr"/>
        <c:lblOffset val="100"/>
        <c:noMultiLvlLbl val="0"/>
      </c:catAx>
      <c:valAx>
        <c:axId val="14698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6985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[Tweets about shootings RTs excluded_additinal calculations.xlsx]In time segment Acc!PivotTable1</c:name>
    <c:fmtId val="7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>
        <c:manualLayout>
          <c:layoutTarget val="inner"/>
          <c:xMode val="edge"/>
          <c:yMode val="edge"/>
          <c:x val="4.7699497237942444E-2"/>
          <c:y val="7.9427184256481528E-2"/>
          <c:w val="0.93295684356161912"/>
          <c:h val="0.804865236660432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'In time segment Acc'!$B$3:$B$4</c:f>
              <c:strCache>
                <c:ptCount val="1"/>
                <c:pt idx="0">
                  <c:v>Färre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'In time segment Acc'!$A$5:$A$20</c:f>
              <c:strCache>
                <c:ptCount val="16"/>
                <c:pt idx="0">
                  <c:v>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</c:strCache>
            </c:strRef>
          </c:cat>
          <c:val>
            <c:numRef>
              <c:f>'In time segment Acc'!$B$5:$B$20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4">
                  <c:v>18</c:v>
                </c:pt>
                <c:pt idx="5">
                  <c:v>38</c:v>
                </c:pt>
                <c:pt idx="6">
                  <c:v>20</c:v>
                </c:pt>
                <c:pt idx="7">
                  <c:v>33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26</c:v>
                </c:pt>
                <c:pt idx="12">
                  <c:v>7</c:v>
                </c:pt>
                <c:pt idx="13">
                  <c:v>12</c:v>
                </c:pt>
                <c:pt idx="14">
                  <c:v>4</c:v>
                </c:pt>
                <c:pt idx="15">
                  <c:v>8</c:v>
                </c:pt>
              </c:numCache>
            </c:numRef>
          </c:val>
        </c:ser>
        <c:ser>
          <c:idx val="1"/>
          <c:order val="1"/>
          <c:tx>
            <c:strRef>
              <c:f>'In time segment Acc'!$C$3:$C$4</c:f>
              <c:strCache>
                <c:ptCount val="1"/>
                <c:pt idx="0">
                  <c:v>Fler än 1 000 följare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'In time segment Acc'!$A$5:$A$20</c:f>
              <c:strCache>
                <c:ptCount val="16"/>
                <c:pt idx="0">
                  <c:v>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</c:strCache>
            </c:strRef>
          </c:cat>
          <c:val>
            <c:numRef>
              <c:f>'In time segment Acc'!$C$5:$C$20</c:f>
              <c:numCache>
                <c:formatCode>General</c:formatCode>
                <c:ptCount val="16"/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3995152"/>
        <c:axId val="1483995712"/>
      </c:barChart>
      <c:catAx>
        <c:axId val="148399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83995712"/>
        <c:crosses val="autoZero"/>
        <c:auto val="1"/>
        <c:lblAlgn val="ctr"/>
        <c:lblOffset val="100"/>
        <c:noMultiLvlLbl val="0"/>
      </c:catAx>
      <c:valAx>
        <c:axId val="148399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8399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[Tweets about shootings RTs excluded_additinal calculations.xlsx]In time segment Acc!PivotTable2</c:name>
    <c:fmtId val="9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</c:pivotFmt>
    </c:pivotFmts>
    <c:plotArea>
      <c:layout>
        <c:manualLayout>
          <c:layoutTarget val="inner"/>
          <c:xMode val="edge"/>
          <c:yMode val="edge"/>
          <c:x val="4.160607821717633E-2"/>
          <c:y val="2.1923777757236768E-2"/>
          <c:w val="0.8974788889229558"/>
          <c:h val="0.872048313289371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 time segment Acc'!$B$43</c:f>
              <c:strCache>
                <c:ptCount val="1"/>
                <c:pt idx="0">
                  <c:v>Count of Rapporterad händelse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 time segment Acc'!$A$44:$A$59</c:f>
              <c:strCache>
                <c:ptCount val="16"/>
                <c:pt idx="0">
                  <c:v>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</c:strCache>
            </c:strRef>
          </c:cat>
          <c:val>
            <c:numRef>
              <c:f>'In time segment Acc'!$B$44:$B$59</c:f>
              <c:numCache>
                <c:formatCode>0.00%</c:formatCode>
                <c:ptCount val="16"/>
                <c:pt idx="0">
                  <c:v>4.4843049327354259E-3</c:v>
                </c:pt>
                <c:pt idx="1">
                  <c:v>1.3452914798206279E-2</c:v>
                </c:pt>
                <c:pt idx="2">
                  <c:v>1.3452914798206279E-2</c:v>
                </c:pt>
                <c:pt idx="3">
                  <c:v>1.7937219730941704E-2</c:v>
                </c:pt>
                <c:pt idx="4">
                  <c:v>8.9686098654708515E-2</c:v>
                </c:pt>
                <c:pt idx="5">
                  <c:v>0.17040358744394618</c:v>
                </c:pt>
                <c:pt idx="6">
                  <c:v>8.9686098654708515E-2</c:v>
                </c:pt>
                <c:pt idx="7">
                  <c:v>0.14798206278026907</c:v>
                </c:pt>
                <c:pt idx="8">
                  <c:v>6.2780269058295965E-2</c:v>
                </c:pt>
                <c:pt idx="9">
                  <c:v>6.726457399103139E-2</c:v>
                </c:pt>
                <c:pt idx="10">
                  <c:v>6.726457399103139E-2</c:v>
                </c:pt>
                <c:pt idx="11">
                  <c:v>0.11659192825112108</c:v>
                </c:pt>
                <c:pt idx="12">
                  <c:v>3.1390134529147982E-2</c:v>
                </c:pt>
                <c:pt idx="13">
                  <c:v>5.3811659192825115E-2</c:v>
                </c:pt>
                <c:pt idx="14">
                  <c:v>1.7937219730941704E-2</c:v>
                </c:pt>
                <c:pt idx="15">
                  <c:v>3.5874439461883408E-2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99438592"/>
        <c:axId val="1199431312"/>
      </c:barChart>
      <c:lineChart>
        <c:grouping val="stacked"/>
        <c:varyColors val="0"/>
        <c:ser>
          <c:idx val="1"/>
          <c:order val="1"/>
          <c:tx>
            <c:strRef>
              <c:f>'In time segment Acc'!$C$43</c:f>
              <c:strCache>
                <c:ptCount val="1"/>
                <c:pt idx="0">
                  <c:v>Count of Rapporterad händelse2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'In time segment Acc'!$A$44:$A$59</c:f>
              <c:strCache>
                <c:ptCount val="16"/>
                <c:pt idx="0">
                  <c:v>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</c:strCache>
            </c:strRef>
          </c:cat>
          <c:val>
            <c:numRef>
              <c:f>'In time segment Acc'!$C$44:$C$59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20</c:v>
                </c:pt>
                <c:pt idx="5">
                  <c:v>38</c:v>
                </c:pt>
                <c:pt idx="6">
                  <c:v>20</c:v>
                </c:pt>
                <c:pt idx="7">
                  <c:v>33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26</c:v>
                </c:pt>
                <c:pt idx="12">
                  <c:v>7</c:v>
                </c:pt>
                <c:pt idx="13">
                  <c:v>12</c:v>
                </c:pt>
                <c:pt idx="14">
                  <c:v>4</c:v>
                </c:pt>
                <c:pt idx="15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998512"/>
        <c:axId val="1483999072"/>
      </c:lineChart>
      <c:catAx>
        <c:axId val="148399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83999072"/>
        <c:crosses val="autoZero"/>
        <c:auto val="1"/>
        <c:lblAlgn val="ctr"/>
        <c:lblOffset val="100"/>
        <c:noMultiLvlLbl val="0"/>
      </c:catAx>
      <c:valAx>
        <c:axId val="148399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83998512"/>
        <c:crosses val="autoZero"/>
        <c:crossBetween val="between"/>
      </c:valAx>
      <c:valAx>
        <c:axId val="1199431312"/>
        <c:scaling>
          <c:orientation val="minMax"/>
        </c:scaling>
        <c:delete val="0"/>
        <c:axPos val="r"/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99438592"/>
        <c:crosses val="max"/>
        <c:crossBetween val="between"/>
      </c:valAx>
      <c:catAx>
        <c:axId val="1199438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94313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177133</xdr:colOff>
      <xdr:row>7</xdr:row>
      <xdr:rowOff>47876</xdr:rowOff>
    </xdr:from>
    <xdr:to>
      <xdr:col>23</xdr:col>
      <xdr:colOff>0</xdr:colOff>
      <xdr:row>40</xdr:row>
      <xdr:rowOff>76600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155590</xdr:colOff>
      <xdr:row>40</xdr:row>
      <xdr:rowOff>43086</xdr:rowOff>
    </xdr:from>
    <xdr:to>
      <xdr:col>23</xdr:col>
      <xdr:colOff>9574</xdr:colOff>
      <xdr:row>57</xdr:row>
      <xdr:rowOff>19149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100527</xdr:colOff>
      <xdr:row>30</xdr:row>
      <xdr:rowOff>86174</xdr:rowOff>
    </xdr:from>
    <xdr:to>
      <xdr:col>21</xdr:col>
      <xdr:colOff>510192</xdr:colOff>
      <xdr:row>33</xdr:row>
      <xdr:rowOff>9343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787229" y="4969357"/>
          <a:ext cx="5618393" cy="411488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0.34929</cdr:x>
      <cdr:y>0.01596</cdr:y>
    </cdr:from>
    <cdr:to>
      <cdr:x>0.88901</cdr:x>
      <cdr:y>0.17021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504977" y="86172"/>
          <a:ext cx="6960931" cy="8330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4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Blå stapel = totala antalet följare för konton</a:t>
          </a:r>
          <a:r>
            <a:rPr lang="sv-SE" sz="14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som tweetat den minuten (vänstra axeln)</a:t>
          </a:r>
          <a:endParaRPr lang="sv-SE" sz="1400">
            <a:solidFill>
              <a:schemeClr val="bg1"/>
            </a:solidFill>
            <a:effectLst/>
          </a:endParaRPr>
        </a:p>
        <a:p xmlns:a="http://schemas.openxmlformats.org/drawingml/2006/main">
          <a:r>
            <a:rPr lang="sv-SE" sz="14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Orange linje = ackumulerat antal tweets sedan det första kl 14:59</a:t>
          </a:r>
          <a:endParaRPr lang="sv-SE" sz="1400">
            <a:solidFill>
              <a:schemeClr val="bg1"/>
            </a:solidFill>
            <a:effectLst/>
          </a:endParaRPr>
        </a:p>
        <a:p xmlns:a="http://schemas.openxmlformats.org/drawingml/2006/main">
          <a:endParaRPr lang="sv-SE" sz="1400">
            <a:solidFill>
              <a:schemeClr val="bg1"/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564918</xdr:colOff>
      <xdr:row>4</xdr:row>
      <xdr:rowOff>81385</xdr:rowOff>
    </xdr:from>
    <xdr:to>
      <xdr:col>12</xdr:col>
      <xdr:colOff>469169</xdr:colOff>
      <xdr:row>33</xdr:row>
      <xdr:rowOff>153197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0.56146</cdr:x>
      <cdr:y>0.05894</cdr:y>
    </cdr:from>
    <cdr:to>
      <cdr:x>0.97674</cdr:x>
      <cdr:y>0.35864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36305" y="282460"/>
          <a:ext cx="2393717" cy="14362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400">
              <a:solidFill>
                <a:schemeClr val="bg1"/>
              </a:solidFill>
            </a:rPr>
            <a:t>Number of accounts (not tweets) who mentioned "skottlossning" during the period</a:t>
          </a:r>
          <a:r>
            <a:rPr lang="sv-SE" sz="1400" baseline="0">
              <a:solidFill>
                <a:schemeClr val="bg1"/>
              </a:solidFill>
            </a:rPr>
            <a:t> 14:58-17:38 sorted per  number of followers</a:t>
          </a:r>
          <a:endParaRPr lang="sv-SE" sz="1400">
            <a:solidFill>
              <a:schemeClr val="bg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191497</xdr:colOff>
      <xdr:row>1</xdr:row>
      <xdr:rowOff>81386</xdr:rowOff>
    </xdr:from>
    <xdr:to>
      <xdr:col>12</xdr:col>
      <xdr:colOff>411720</xdr:colOff>
      <xdr:row>51</xdr:row>
      <xdr:rowOff>76599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191497</xdr:colOff>
      <xdr:row>1</xdr:row>
      <xdr:rowOff>81386</xdr:rowOff>
    </xdr:from>
    <xdr:to>
      <xdr:col>10</xdr:col>
      <xdr:colOff>114899</xdr:colOff>
      <xdr:row>34</xdr:row>
      <xdr:rowOff>38300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234584</xdr:colOff>
      <xdr:row>1</xdr:row>
      <xdr:rowOff>71810</xdr:rowOff>
    </xdr:from>
    <xdr:to>
      <xdr:col>18</xdr:col>
      <xdr:colOff>363845</xdr:colOff>
      <xdr:row>34</xdr:row>
      <xdr:rowOff>9575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488318</xdr:colOff>
      <xdr:row>1</xdr:row>
      <xdr:rowOff>148410</xdr:rowOff>
    </xdr:from>
    <xdr:to>
      <xdr:col>16</xdr:col>
      <xdr:colOff>71812</xdr:colOff>
      <xdr:row>34</xdr:row>
      <xdr:rowOff>105324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895249</xdr:colOff>
      <xdr:row>40</xdr:row>
      <xdr:rowOff>33510</xdr:rowOff>
    </xdr:from>
    <xdr:to>
      <xdr:col>16</xdr:col>
      <xdr:colOff>220221</xdr:colOff>
      <xdr:row>79</xdr:row>
      <xdr:rowOff>57449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0.39722</cdr:x>
      <cdr:y>0.02246</cdr:y>
    </cdr:from>
    <cdr:to>
      <cdr:x>0.95462</cdr:x>
      <cdr:y>0.27583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561850" y="119685"/>
          <a:ext cx="4998083" cy="13500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400">
              <a:solidFill>
                <a:schemeClr val="bg1"/>
              </a:solidFill>
            </a:rPr>
            <a:t>Stapel är antal tweets</a:t>
          </a:r>
          <a:r>
            <a:rPr lang="sv-SE" sz="1400" baseline="0">
              <a:solidFill>
                <a:schemeClr val="bg1"/>
              </a:solidFill>
            </a:rPr>
            <a:t> per det 10 minuters segment efter första tweetet 14:58. </a:t>
          </a:r>
        </a:p>
        <a:p xmlns:a="http://schemas.openxmlformats.org/drawingml/2006/main">
          <a:r>
            <a:rPr lang="sv-SE" sz="1400" baseline="0">
              <a:solidFill>
                <a:schemeClr val="accent2"/>
              </a:solidFill>
            </a:rPr>
            <a:t>Orange stapel </a:t>
          </a:r>
          <a:r>
            <a:rPr lang="sv-SE" sz="1400" baseline="0">
              <a:solidFill>
                <a:schemeClr val="bg1"/>
              </a:solidFill>
            </a:rPr>
            <a:t>är konton med fler än 1 000 följare som tweetat</a:t>
          </a:r>
        </a:p>
        <a:p xmlns:a="http://schemas.openxmlformats.org/drawingml/2006/main">
          <a:r>
            <a:rPr lang="sv-SE" sz="1400" baseline="0">
              <a:solidFill>
                <a:schemeClr val="accent1"/>
              </a:solidFill>
            </a:rPr>
            <a:t>Blå stapl </a:t>
          </a:r>
          <a:r>
            <a:rPr lang="sv-SE" sz="1400" baseline="0">
              <a:solidFill>
                <a:schemeClr val="bg1"/>
              </a:solidFill>
            </a:rPr>
            <a:t>är konton med 1 000 eller färre följare som tweetat</a:t>
          </a:r>
          <a:endParaRPr lang="sv-SE" sz="1400">
            <a:solidFill>
              <a:schemeClr val="bg1"/>
            </a:solidFill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0.05223</cdr:x>
      <cdr:y>0.93689</cdr:y>
    </cdr:from>
    <cdr:to>
      <cdr:x>0.52721</cdr:x>
      <cdr:y>0.97446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54805" y="5969933"/>
          <a:ext cx="4136346" cy="239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200">
              <a:solidFill>
                <a:schemeClr val="bg1"/>
              </a:solidFill>
            </a:rPr>
            <a:t>Minutes after first tweet</a:t>
          </a:r>
          <a:r>
            <a:rPr lang="sv-SE" sz="1200" baseline="0">
              <a:solidFill>
                <a:schemeClr val="bg1"/>
              </a:solidFill>
            </a:rPr>
            <a:t> in </a:t>
          </a:r>
          <a:r>
            <a:rPr lang="sv-SE" sz="1200">
              <a:solidFill>
                <a:schemeClr val="bg1"/>
              </a:solidFill>
            </a:rPr>
            <a:t>10 minute segments</a:t>
          </a:r>
        </a:p>
      </cdr:txBody>
    </cdr:sp>
  </cdr:relSizeAnchor>
  <cdr:relSizeAnchor xmlns:cdr="http://schemas.openxmlformats.org/drawingml/2006/chartDrawing">
    <cdr:from>
      <cdr:x>0.03442</cdr:x>
      <cdr:y>0</cdr:y>
    </cdr:from>
    <cdr:to>
      <cdr:x>0.48433</cdr:x>
      <cdr:y>0.03757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99746" y="0"/>
          <a:ext cx="3917985" cy="239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200">
              <a:solidFill>
                <a:schemeClr val="accent2"/>
              </a:solidFill>
            </a:rPr>
            <a:t>Total tweets with "skottlossning" between</a:t>
          </a:r>
          <a:r>
            <a:rPr lang="sv-SE" sz="1200" baseline="0">
              <a:solidFill>
                <a:schemeClr val="accent2"/>
              </a:solidFill>
            </a:rPr>
            <a:t> 14:58 and 17:38</a:t>
          </a:r>
          <a:br>
            <a:rPr lang="sv-SE" sz="1200" baseline="0">
              <a:solidFill>
                <a:schemeClr val="accent2"/>
              </a:solidFill>
            </a:rPr>
          </a:br>
          <a:r>
            <a:rPr lang="sv-SE" sz="1200" baseline="0">
              <a:solidFill>
                <a:schemeClr val="accent2"/>
              </a:solidFill>
            </a:rPr>
            <a:t>- graph shows accumelated tweets</a:t>
          </a:r>
          <a:br>
            <a:rPr lang="sv-SE" sz="1200" baseline="0">
              <a:solidFill>
                <a:schemeClr val="accent2"/>
              </a:solidFill>
            </a:rPr>
          </a:br>
          <a:r>
            <a:rPr lang="sv-SE" sz="1200" baseline="0">
              <a:solidFill>
                <a:schemeClr val="accent2"/>
              </a:solidFill>
            </a:rPr>
            <a:t>   per 10 minutes segmets</a:t>
          </a:r>
          <a:endParaRPr lang="sv-SE" sz="12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0.62925</cdr:x>
      <cdr:y>0.00797</cdr:y>
    </cdr:from>
    <cdr:to>
      <cdr:x>0.96372</cdr:x>
      <cdr:y>0.09842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479751" y="50798"/>
          <a:ext cx="2912623" cy="5763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200">
              <a:solidFill>
                <a:schemeClr val="accent1">
                  <a:lumMod val="60000"/>
                  <a:lumOff val="40000"/>
                </a:schemeClr>
              </a:solidFill>
            </a:rPr>
            <a:t>Blue bar shows %</a:t>
          </a:r>
          <a:r>
            <a:rPr lang="sv-SE" sz="1200" baseline="0">
              <a:solidFill>
                <a:schemeClr val="accent1">
                  <a:lumMod val="60000"/>
                  <a:lumOff val="40000"/>
                </a:schemeClr>
              </a:solidFill>
            </a:rPr>
            <a:t> of tweets this 10 minut segment as of total tweets in period</a:t>
          </a:r>
          <a:endParaRPr lang="sv-SE" sz="1200">
            <a:solidFill>
              <a:schemeClr val="accent1">
                <a:lumMod val="60000"/>
                <a:lumOff val="40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bias Sjögren" refreshedDate="42842.765328240741" createdVersion="5" refreshedVersion="5" minRefreshableVersion="3" recordCount="223">
  <cacheSource type="worksheet">
    <worksheetSource name="Table1"/>
  </cacheSource>
  <cacheFields count="10">
    <cacheField name="Klockslag" numFmtId="0">
      <sharedItems count="80">
        <s v="14:59"/>
        <s v="15:18"/>
        <s v="15:19"/>
        <s v="15:22"/>
        <s v="15:25"/>
        <s v="15:27"/>
        <s v="15:33"/>
        <s v="15:34"/>
        <s v="15:37"/>
        <s v="15:41"/>
        <s v="15:42"/>
        <s v="15:43"/>
        <s v="15:51"/>
        <s v="15:52"/>
        <s v="15:53"/>
        <s v="15:54"/>
        <s v="15:55"/>
        <s v="15:56"/>
        <s v="15:57"/>
        <s v="15:58"/>
        <s v="15:59"/>
        <s v="16:03"/>
        <s v="16:04"/>
        <s v="16:05"/>
        <s v="16:06"/>
        <s v="16:07"/>
        <s v="16:08"/>
        <s v="16:09"/>
        <s v="16:10"/>
        <s v="16:11"/>
        <s v="16:12"/>
        <s v="16:13"/>
        <s v="16:14"/>
        <s v="16:15"/>
        <s v="16:16"/>
        <s v="16:17"/>
        <s v="16:18"/>
        <s v="16:19"/>
        <s v="16:20"/>
        <s v="16:21"/>
        <s v="16:22"/>
        <s v="16:23"/>
        <s v="16:24"/>
        <s v="16:25"/>
        <s v="16:26"/>
        <s v="16:27"/>
        <s v="16:33"/>
        <s v="16:35"/>
        <s v="16:39"/>
        <s v="16:40"/>
        <s v="16:41"/>
        <s v="16:42"/>
        <s v="16:43"/>
        <s v="16:50"/>
        <s v="16:51"/>
        <s v="16:52"/>
        <s v="16:53"/>
        <s v="16:54"/>
        <s v="16:56"/>
        <s v="16:57"/>
        <s v="17:05"/>
        <s v="17:06"/>
        <s v="17:07"/>
        <s v="17:08"/>
        <s v="17:09"/>
        <s v="17:10"/>
        <s v="17:11"/>
        <s v="17:13"/>
        <s v="17:14"/>
        <s v="17:16"/>
        <s v="17:19"/>
        <s v="17:20"/>
        <s v="17:24"/>
        <s v="17:25"/>
        <s v="17:26"/>
        <s v="17:30"/>
        <s v="17:33"/>
        <s v="17:35"/>
        <s v="17:36"/>
        <s v="17:37"/>
      </sharedItems>
    </cacheField>
    <cacheField name="Rapporterad händelse" numFmtId="0">
      <sharedItems count="222">
        <s v="Vad händer på Drottninggatan just nu? Skottlossning?"/>
        <s v="Skottlossning också!?"/>
        <s v="Vittnesuppgifter om skottlossning enligt SVT. Polisen ropar ut varningar om terrordåd."/>
        <s v="Skottlossning nu enl SR."/>
        <s v="Skottlossning på Kungsgatan #säkpol"/>
        <s v="Lastbil har kört rakt in i folkmassa på Drottninggatan, tre döda, rapporter om skottlossning."/>
        <s v="Nya uppgifter om skottlossning i Stockholms city. Lastbil har dödat minst tre döda enligt @sr_ekot ."/>
        <s v="Flera personer ska vara döda efter att lastbil körde rakt in bland människor. Även larm om skottlossning."/>
        <s v="SKJUTNING i tunnelbanan enligt uppgifter. Bort därifrån omgående!!!"/>
        <s v="JUST NU: Skottlossning på Fridhemsplan i Stockholm, enligt källor till DN https://t.co/7F4fSBafmk https://t.co/I8RPVi7DpR"/>
        <s v="JUST NU: Skottlossning vid Fridhemsplan i Stockholm, skriver Dagens Nyheter."/>
        <s v="Skottlossning på Fridhemsplan nu"/>
        <s v="Mammas man hade pratat med en kollega som har en vän som jobbar på Åhléns, vännen hade sagt att det lät som skottlossning där inne."/>
        <s v="Skottlossning Fridhemsplan terrorn forsätter Sverige under attack #svpol #stockholmterror"/>
        <s v="Var det skottlossning vid Fridhemsplan också????"/>
        <s v="Helvete nu är det skottlossning på flera ställen enligt SVT"/>
        <s v="Enligt obekräftade uppgifter till DN, skottlossning vid Fridhemsplan i Stockholm. #Stockholm"/>
        <s v="@fgselsa du är inte vid skolan väl?? Ska vara skottlossning nu också"/>
        <s v="FLASH 2: Rapporter om skottlossning vid Fridhemsplan."/>
        <s v="Möjlig skottlossning vid #fridhemsplan_x000a_*Rör er hemåt* #drottninggatan _x000a_Stockholms tunnelbana avstängd!"/>
        <s v="Skottlossning på Fridhemsplan. Risken finns för någon större samordnad aktion"/>
        <s v="@friatider @sr_ekot _x000a_Skottlossning Drottninggatan o Fridhemsplan...."/>
        <s v="JUST NU: Uppgifter om skottlossning på Hötorget i Stockholm https://t.co/CeVoQOi2Nx https://t.co/tg9JCrmHZ3"/>
        <s v="@kwasbeb Åk inte, det finns uppgifter om skottlossning vid Fridhemsplan och på Drottninggatan."/>
        <s v="Ni som kan, håll er ifrån city. Ring inte i onödan, använd sociala medier ist. Skottlossning #Fridhemsplan och #Drottninggatan. #Gamlastan?"/>
        <s v="Uppgifter på SVT (via DN) - Skottlossning på Drottninggatan och Fridhemsplan #Drottninggatan"/>
        <s v="@princepaisley @iwillhowl helt jävla sjukt. har ringt stina och anton, och min familj, ber alla hålla sig borta där… https://t.co/mqZvKprf9T"/>
        <s v="@krisreng Nu är det skottlossning på St:Eriksgatan enligt flickvännen. Håll er borta från allmänna platser och var rädda om er!"/>
        <s v="Rykten o uppgifter om skottlossning här utanför..."/>
        <s v="@LoanSundman Obekräftade uppgifter om skottlossning i DN:s rapportering för 7 minuter sedan."/>
        <s v="Skottlossning vid Fridhemsplan i Stockholm https://t.co/xl9nrGobId"/>
        <s v="Ryktas om skjutning vid Fridhemsplan nu också..."/>
        <s v="@emanuelkarlsten Polisen bekräftar nu skjutning vid Fridhemsplan."/>
        <s v="@callefo Sambon skrev nyss att det var skottlossning där?"/>
        <s v="Polisen bekräftar nu skjutning vid Fridhemsplan."/>
        <s v="Terrordåd och skottlossning ??? Vad händer med världen.."/>
        <s v="Skottlossning vid Fridhemsplan i Stockholm https://t.co/hLcAC5tfis"/>
        <s v="@EchoAlenia Det är bekräftat att lastbilen var kapad/stulen tidigare idag. Även skottlossning!"/>
        <s v="@tejbz Confirmed attack och även skottlossning. Minst 3 döda. Detta är helt sinnessjukt"/>
        <s v="Säpo bekräftar minst två döda. Skottlossning vid Fridhemsplan."/>
        <s v="Polisen har bekräftat skottlossning."/>
        <s v="Bekräftad skottlossning vid Fridhemsplan o Drottninggatan, enligt Polisen"/>
        <s v="@kwasbeb Folk på plats vid fridhemsplan har inte hört skottlossning"/>
        <s v="Skottlossning på flertal platser i Stockholm.  Åtlyd Polis, säkerhets ambulans personal"/>
        <s v="@egoCicero @JohnsonBjorn Lastbilen var kapad tidigare idag. Skottlossning rapporterad i närheten"/>
        <s v="Skottlossning i Stockholm också!"/>
        <s v="@P_a_s3 @fernet365 @InveSWEster Står ju om skottlossning på Fridhemsplan nu också. Jag är dock här o har inte hört något."/>
        <s v="Kan någon BEKRÄFTA skottlossning?"/>
        <s v="Sitter hemma i lgh vid Fridhemsplan med sambo och dotter, passerade över Fridhemsplan kort tid innan skottlossning. Skakad."/>
        <s v="Skottlossning vid Fridhemsplan i Stockholm https://t.co/MhncA1qcwM"/>
        <s v="@radiohuvud Ingen vet om något mer hänt än lastbilen. Ang skottlossning hänvisar alla till DN som hänvisar till tel… https://t.co/YqkFw9XydX"/>
        <s v="@L22swe Skottlossning på Fridhemsplan nu också"/>
        <s v="Skottlossning vid Fridhemsplan i Stockholm https://t.co/qUYvzJKWn9"/>
        <s v="Skottlossning vid Fridhemsplan i Stockholm /nyheter/a/blywA/skottlossning-vid-fridhemsplan-i-stockholm #Nyheter"/>
        <s v="@OmarRudberg Vad händer ens med världens just nu. I veckan var det skottlossning nära där jag bor plus att någon psykisk mördare rymde?"/>
        <s v="@_nathaIiehj_ Lastbil kör över folk på Drottninggatan och skottlossning"/>
        <s v="Har så många kompisar inne i stan just nu och en av dem berättar att hon fått höra av folk runtomkring att det är skottlossning?!"/>
        <s v="Skottlossning vid Fridhemsplans tunnelbanestation. Nya spännande Sverige?"/>
        <s v="@ZeFonz Skottlossning har jag fått höra"/>
        <s v="@niklassvensson Skottlossning &amp;amp; lastbil kört ihjäl folk, dom gör det ordentligt terroristerna."/>
        <s v="Som vanligt bör man vara skeptisk till vittnesuppgifter om hörd skottlossning. De flesta människor vet inte hur riktiga vapen låter."/>
        <s v="@nat_sthlm jag förstår inte riktigt allt i den här tweeten men skottlossning på fridhemsplan och hötorget är rappor… https://t.co/N7Hlvipc2O"/>
        <s v="Skulle precis dra från jobbet (Thorildsplan) då kommer säkerhetschefen och säger att vi helst inte ska lämna pga skottlossning..."/>
        <s v="@ZeFonz Skottlossning tydligen..."/>
        <s v="Får uppg fr vän på Hötorget att hon tycker sig hört skottlossning nyss. Kan det bekräftas?"/>
        <s v="Jag är rädd skottlossning 2 hållplatser ifrån mig folk springer överallt tunnelbanan står stilla... i Sverige !!"/>
        <s v="@YB_Sodermalm @SVT sa att polisen bekfräftat skottlossning på fridhemsplan"/>
        <s v="@YB_Sodermalm Polis bekräftar om skjutning Fridhemsplan säger svt"/>
        <s v="Attack på Drottninggatan + skjutning vid Fridhemsplan #svpol En vanlig fredag?"/>
        <s v="Lastbil i stan o skottlossning i fridhemsplan, wft!"/>
        <s v="TV: Skottlossning vid centralen och fridhemsplan, håll er inne"/>
        <s v="@stockholmnights Är du frisk eller? Du tror inte att det är möjligt att det sker en skjutning på ett annat ställe helt orelaterat?"/>
        <s v="Aldrig varit såhär rädd i mitt liv, är precis bredvid skottlossning tog rum o min släkt är inlåsta på ett café där"/>
        <s v="Skottlossning vid Fridhemsplan i Stockholm  😲😲😲😲😲😲😲😲       https://t.co/R6TzSuEVd5"/>
        <s v="@KamikazeSwede Mjo men sitter mitt vid Stureplan och folk säger att det är skottlossning här"/>
        <s v="Skottlossning vid Fridhemsplan i Stockholm https://t.co/uawxdZC4mp"/>
        <s v="Finns några sanna uppgifter om skottlossning i samband med #drottninggatan?"/>
        <s v="Skottlossning vid Fridhemsplan i Stockholm https://t.co/jOQVhrcjDV"/>
        <s v="Skottlossning o det här,  tack o lov sitter man på bussen påväg mot  motsatt håll. _x000a_#herrejävlar… https://t.co/bU2qK9Cd1j"/>
        <s v="Polisen misstänker terrordåd_x000a_Uppgifter: Ska ha förekommit skottlossning_x000a__x000a_#svtnyhetstecken https://t.co/cvlfgXYf0q"/>
        <s v="Är fkn fast i stan, går i skolan på Drottninggatan och så fort vi gick därifrån skedde det skottlossning ditåt vi gick"/>
        <s v="@Mister_Talos @JohanWendel håll er inomhus. Verkar ha varit Skottlossning på två ställen"/>
        <s v="@vargsysterLoL @SEIKE_Kerbera &quot;Polisen känner till att människor hört skottlossning kring Fridhemsplan och även i Å… https://t.co/iGSSWy66ZK"/>
        <s v="@Effat2002 Lastbil mejade ner flera personer och två personer har bekräftats döda av polisen. Även skottlossning på fridhemsplan"/>
        <s v="Skottlossning fridhemsplan, obekräftat samband"/>
        <s v="Skottlossning på Fridhemsplan nu också???? Vad sker asså"/>
        <s v="Någon som vet om det verkligen har skett skottlossning vid Fridhemsplan?"/>
        <s v="Man inser hur skört livet är när man var påväg in till stan o gick på Fridhemsplan 5 minuter innan det var skottlossning där"/>
        <s v="Pågående skottlossning på Fridhemsplan i detta nu enligt en vän som bor där. #säkpol"/>
        <s v="Och det är skottlossning. Hur håller man lugnet???"/>
        <s v="Kan inte fatta att det ligger döda människor på Drottninggatan samt skottlossning i Fridhemsplan. Sverige vad händer? 😔"/>
        <s v="Fan vad @svtnyheter trycker på skottlossning på Fridhemsplan utan att det är bekräftat av polis"/>
        <s v="@johannablom4 Skottlossning? Vart?"/>
        <s v="@johannablom4 Finns inga bekräftade rapporter om skottlossning, och hade det varit det så hade det varit bekräftat… https://t.co/5MolY2aZRn"/>
        <s v="Att det just i detta nu är skottlossning på Fridhemsplan och att min syster jobbar där, ryser"/>
        <s v="@_Johannaax @Doctor4Quality @Sharedbulb Skottlossning precis där vi bor dock. Kommer inte hem till familjen."/>
        <s v="@cyphersushi Expressen brassar på med &quot;fem döda och skottlossning&quot; herregud snacka om att spä på paniken."/>
        <s v="Misstänkt terrordåd... Men VAKNA, för bövelen, @sydsvenskan. Lastbil forcerad in i folkmassa, kombinerat med skot… https://t.co/hGI1IQ2Q8Y"/>
        <s v="@Bergahav Terrordåd vid Drottninggatan och skottlossning på f-plan. 3 döda och 8 skadade"/>
        <s v="Skottlossning vid Fridhemsplan i Stockholm https://t.co/xJTiDyOGma"/>
        <s v="@King0lli Helt obekräftat också men skottlossning i Mall of Scandinavia så håll er borta där med!!!!!!!"/>
        <s v="Ingen bomb i lastbilen vid #Drottninggatan, folk kan nu evakueras till säkerhet. Bekräftade uppgifter om skottlossning vid Fridhemsplan."/>
        <s v="@konsensuseliten Har du läst ngt konfirmerat om skottlossning? Bara rykten väl?"/>
        <s v="Skottlossning på #fridhemsplan bekräftat. _x000a_Var försiktiga! Och behåll lugnet!"/>
        <s v="obekräftat; skottlossning stureplan"/>
        <s v="@piqlos sen skottlossning också 20min senare  vafan är det som händer.."/>
        <s v="Skottlossning på fridhemsplan!!"/>
        <s v="Skottlossning vid Fridhemsplan i Stockholm https://t.co/ygSwGPnGPY"/>
        <s v="Är på fridhemsplan o spelar biljard o så ba, skottlossning på fridhemsplan - käften sänker er är upptagen"/>
        <s v="Skottlossning nu med?"/>
        <s v="Stämmer d att det är skottlossning vid Medis också?"/>
        <s v="SL kan inte bekräfta skadade, döda eller skottlossning i deras utrymmen, säger Martina Wiklund, pressavd på SL https://t.co/5ltzz7QA6C @SvD"/>
        <s v="@ViktigaViktor Polisen verkar ju vara dom enda som sett något / hört något. Jobbar några kvarter ifrån Sture P och… https://t.co/Zj4JLfXojg"/>
        <s v="JUST NU:Larm om skottlossning vid Fridhemsplan är en illusion."/>
        <s v="@polisen_sthlm Har det varit skottlossning vid Fridhemsplan?"/>
        <s v="@amazingparker yup å sen gick d till fridhemsplan för de bor där men d va ju en skjutning där så d e fast på ngt café nu asså"/>
        <s v="Polisinsatser dragna vapen på Stockholms Central. Människor skrek om skottlossning. Folk flydde… https://t.co/GAaX89avDc"/>
        <s v="@svt skottlossning på Mall of Scandinavia"/>
        <s v="JUST NU:Larm om skottlossning vid Fridhemsplan är en... https://t.co/kaWwpFYPRu"/>
        <s v="Är skottlossning bekräftad på #fridhemsplan!? Polisbilar och folk överallt på Fridhemsgatan (bor i kvarteret och kom precis hem gm kaoset)."/>
        <s v="Hur kan man ens meja ner folk med en lastbil. Och skottlossning?? Vad är det som händer"/>
        <s v="tydligen så är det skottlossning i mos också wow Gr8"/>
        <s v="@izelHkaya Det är inte bekräftat men jag har hört att det även varit skottlossning där"/>
        <s v="@Goalie_Bitch41 Ja, Lucas är påväg hem men Nova ringde nu och grinade du sa att hon var där det var skottlossning o… https://t.co/pJMXQHaQhF"/>
        <s v="Skottlossning vid fridhemsplan och mall of Scandinavia(?) också! Håll er hemma snälla"/>
        <s v="@owenil har det varit skottlossning på Centralen?"/>
        <s v="@giselaj Rapporteras om skottlossning"/>
        <s v="Tydligen bekräftad skottlossning vid Fridhemsplan men behöver i så fall inte ha med Drottninggatan att göra."/>
        <s v="Det ryktas om skottlossning både på Fridhemsplan och Gamla stan. Kan någon bekräfta?"/>
        <s v="Hörde just ett gäng prata om skottlossning på Fridhemsplan. Vad hände där borta? Jag var inte i den delen av stan."/>
        <s v="Skottlossning i Mall of Scandinavia. Är i huset mittemot. Orkar inte världen just nu."/>
        <s v="Det om skottlossning var fejk? Hittar ingen info. Stay safe alla!"/>
        <s v="min kompis sa att d e skottlossning på centralen?"/>
        <s v="Hatar alla dessa &quot;terrordåd&quot;.. både skottlossning och en jävla lastbil. Fyfan"/>
        <s v="@FrameZSwed @polisen_sthlm Fyfan! Läste nått om skottlossning också? 😳😬😰"/>
        <s v="Polisen bekräftar skottlossning vid Hötorget och vid Åhlens, enligt uppgifter till Expressen.… https://t.co/tEf2n9IeBK"/>
        <s v="Uppgifterna om skottlossning vid Fridhemsplan dementeras av polisen, uppger SVT."/>
        <s v="@konsensuseliten Arpi sade att polisen bekräftat viss skottlossning. Kolla hans flöde."/>
        <s v="Polisen bekräftar för Expressen att skottlossning ska ha ägt rum vid Hötorget."/>
        <s v="@feeliciaam @leffesture TT har bekräftat att ingen skottlossning skett vid Fridhemsplan"/>
        <s v="Polisen säger till TT att det inte finns några tecken på att det förekommit skottlossning vid #Fridhemsplan"/>
        <s v="Jag har mer bekräftad info av helt säkra källor om utplacerad bomb, skjutning inne på Åhléns o skjutning på fler platser i Sthlm. Stay away!"/>
        <s v="Litar inte på Expressen just nu. Intervjuer i SVT med folk på plats nämner ingen skottlossning. https://t.co/fwXISMYdSq"/>
        <s v="@KRLundgren otäckt. Men alla skrev att de var skottlossning på Fridhemsplan först. Det dementerade polisen"/>
        <s v="@HeatzXD @grillerrrr Stod dock ingen skottlossning på Fridhemsplan? Han hade alltså bara vapen?"/>
        <s v="#PrayForStockholm hört något om skottlossning vid Globen stanna borta!!"/>
        <s v="Inlåst på jobbet. Svante inlåst på sitt jobb. Alla jag känner i säkerhet. Skottlossning vid fridhemsplan dementeras."/>
        <s v="Polisen bekräftar skottlossning vid Hötorget."/>
        <s v="Polisen dementerar rapporter om skottlossning vid Fridhemsplan. Håll er säkra ändå, ni som är i närheten. Håll huvudet kallt ❤"/>
        <s v="Har hört att det var skottlossning vid Globen också? Är inte alls säker men hört från två vänner att det var så, vet inte vart de hört det."/>
        <s v="@MacDBollinger Har det verkligen skett skottlossning?"/>
        <s v="Segregation skottlossning Rosengård Hallonda Södertälje Göteborg Tensta Husby Rinkeby  osv är esultatet av S politik"/>
        <s v="@F_Joensson @DanSandberg95 Har sett massa tweets om skottlossning hit och dit. Sluta spä på oron och rädslan Dan, d… https://t.co/KTwlFzvbli"/>
        <s v="@rockspindeln kanske inte ska hålla på skrika skottlossning när inget är bekräftat"/>
        <s v="Nån som är i Mall of Scandinavia och som kan bekräfta / dementera skottlossning? #Stockholm"/>
        <s v="Finns det någon trovärdig förstahandsinformation om skottlossning i Stockholm? Ser uppgifter fladdra förbi men polisen nämner det inte."/>
        <s v="@YeyoZa Har sett flera uppgifter från tidningsredaktioner om att polisen bekräftat skottlossning på Fridhemsplan bl.a. Vad gäller?"/>
        <s v="Att det var skottlossning precis över min mosters Pressbyrå på Fridhemsplan!!! Så glad att hon inte jobbade"/>
        <s v="#PrayForStockholm ingen bryr sig när fem dör i skottlossning i malmö men alla bli skit rädda när två för i Stockholm. Så jävla töntigt!!!😪"/>
        <s v="@Carl_Adahl @konsensuseliten Arpi på facebook:_x000a_&quot;Uppgifterna om skottlossning vid Fridhemsplan dementeras av polisen, uppger SVT."/>
        <s v="@Carl_Adahl @konsensuseliten &quot;_x000a_Enligt uppgift till Expressen är skottlossning bekräftad vid Åhléns City och Hötorget.&quot;"/>
        <s v="Obs, polisen har uttryckligen gått ut med att de INTE har bekräftat skottlossning. Sprid inte andra uppgifter."/>
        <s v="Skjutning på Sveavägen och hot mot Sturehof enligt vän på Facebook. Stanna inne! #stockholmattack"/>
        <s v="Är någon skottlossning bekräftad?"/>
        <s v="@A_Goransson Ingen bekräftad skottlossning tydligen, men de håller på att utrymma. Så fortfarande osäkert. Tyvärr. :("/>
        <s v="@RasmusMalmgren1 @niklassvensson skottlossning"/>
        <s v="Polisen dementerar skottlossning._x000a_SPRID INTE RYKTEN!_x000a_https://t.co/OZp3skVgaz"/>
        <s v="@MrMilkLeg Många som bekräftat att det INTE skett skottlossning vid Globen. Har du trovärdiga källor?"/>
        <s v="Uppdatering klockan 16:36_x000a_Det finns uppgifter om skottlossning/smällar från olika delar av stan. Detta kan i... https://t.co/Cs7nM5kjEj"/>
        <s v="@Expressen har nu tagit tillbaka BEKRÄFTADE uppgifter om skottlossning vid Fridhemsplan. #stockholm #drottningsgatan #fakenews"/>
        <s v="@AkashaWingates Onödig skräck? Det är ALLA gånger bättre att vara rädd och extra försiktig._x000a_Min vän som BOR på Fridhemsp hörde skottlossning"/>
        <s v="@Anton__H Och så var det skottlossning vid Fridhemsplan och drottninggatan"/>
        <s v="Vad vet vi? T ex inget om skottlossning.  https://t.co/vaaaAFaiFV"/>
        <s v="Så många uppgifter som florerar just nu. Gripna inte gripna, skottlossning ingen skottlossning. #stockholmattack"/>
        <s v="@Qatchyy @Anton__H Ingen konfirmerad skottlossning."/>
        <s v="@JohanpolisBD Inga uppgifter om vem som avlossat skott, men polisen har bekräftat skottlossning vid Hötorget/Åhléns."/>
        <s v="@Potatopolitics @niklassvensson Läste på polisens hemsida att de bekräftat att RAPPORTER om skottlossning inkommit."/>
        <s v="@Ivarpi Har befunnit mig invid Hötorget senaste timman och inte hört någon skottlossning."/>
        <s v="* Skottlossning har skett på Hötorget och på Åhléns, enligt uppgifter till Expressen.&quot;"/>
        <s v="@svtnyheter! Mitt i all rapportering... &quot;skottlossning vid Globen&quot;. Å sen inget mer. Troligtvis falsk rapportering,… https://t.co/UcFfdYqtOX"/>
        <s v="Tidigare uppgiftrena om skottlossning inte bekräftade och antagligen inte sanna. https://t.co/t0VtGXp695"/>
        <s v="Verkar inte bekräftat med skottlossning. https://t.co/HOLKbiP4lF"/>
        <s v="@JournalistLisah @JohanpolisBD Fast polisen på sin hemsida har dementerat uppgifter om skottlossning"/>
        <s v="@aftonbladet #aftonbladettv Polisen har dementerat skottlossning vid Fridhemsplan sluta spekulera ni är en nyhetsbyrå ta anvsvar!"/>
        <s v="@junghooked neeeeeej polisen har uttryckligen sagt att det inte har varit NÅGON skottlossning nära eller i fridhem"/>
        <s v="Uppgifter om skottlossning på olika ställen i stan. Håll er inne!"/>
        <s v="Det gick snabbt från &quot;Polisen bekräftar uppgifter om skottlossning&quot; till &quot;polisen bekräftar skottlossning&quot;. _x000a_  Var noga med orden. Idag."/>
        <s v="Enligt polisen är ingen gripen och förekommer heller ingen skottlossning. Sprid inte obekräftade uppgifter och håll er lugna!"/>
        <s v="Skottlossning vid Hötorget bekräftat. _x000a_Centralstationen/T-centralen bombhotad och utrymd. _x000a_#Stockholm #Terrordåd #Drottninggatan"/>
        <s v="Vad som är bekräftat förutom lastbilden är alltså skottlossning vid Åhléns och vid Hötorget, inte Fridhemsplan."/>
        <s v="Polisen dementerar skottlossning vid Fridhemsplan. Tänk på att inte sprida obekräftade rykten för det späder på allas oro."/>
        <s v="Så här skrev polisen kl 16.36:_x000a_Det finns uppgifter om skottlossning/smällar från olika delar av stan. Detta kan i nuläget inte bekräftas."/>
        <s v="SVT just nu: Avslöjar pågående polisinsatser. Studiogäst får påpeka olämpliga att de sprider obekräftade rykten om skottlossning."/>
        <s v="@_mgh78 @lucky3rik Niklas Svensson expressen skrev ju att polisen bekräftat skjutning på Hötorget."/>
        <s v="Polisen förnekar skottlossning vid Fridhemsplan eller att någon är gripen."/>
        <s v="Polisen dementerar uppgifterna om en gripen och skottlossning på Fridhemsplan.  #stockholm"/>
        <s v="@Claaudiaa01_ Någon har kört in i folkmassa med lastbil och skottlossning 🤔"/>
        <s v="Helt fucking sinnes att media hoppade på och började sprida rykten om skottlossning och ljög om att polisen bekräftat. Avgå alla!"/>
        <s v="#drottninggatan #sweden #stockholm_x000a_@polisen_sthlm om händelserna 16:36 var uppgifter om skottlossning ej bekräftade. https://t.co/1m7vex00Vj"/>
        <s v="Info om skottlossning i Göteborg har kommit in,tungt beväpnad polis har gått in, mall of scandinavia utryms. #PrayForStockholm"/>
        <s v="Påkörningen på Drottninggatan: _x000a_Tre döda._x000a_Ingen skottlossning har ägt rum, säger polisen till ekot._x000a_Låt oss inte sprida rykten."/>
        <s v="Att snart kliva på ett nattpass känns, märkligt typ._x000a__x000a_Igår hade vi övning om skottlossning med masskadeutfall, idag möts man av detta.."/>
        <s v="@ninadavid0v Ja. Vi går i skolan ca50m bort och mina kompisar hörde skottlossning något/några skott."/>
        <s v="Någon med nyheter om nån skjutning vid fridhemsplan? Sitter i Spanien"/>
        <s v="Hmm skottlossning på Fridhemsplan. Undra om jag ens kommer komma hem 😕"/>
        <s v="Skottlossning i MoS?!"/>
        <s v="3 personer döda, 8 personer skadade. Inga bekräftade uppgifter om skottlossning. Ingen gärningsman gripen. #openstockholm #prayforstockholm"/>
        <s v="Skottlossning på Fridhemsplan här dementerad alltså att det inte var sant"/>
        <s v="Ingen person gripen och ingen skottlossning bekräftad -Towe Hägg, Stockholmspolisens presstalesperson, till Ekot. https://t.co/TTCvQEnq9z"/>
        <s v="@edvintak Folk har ju faktiskt skrikit utanför mig. Men skottlossning är ju ej bekräftat. My bad:)"/>
        <s v="@amazingsociety @deeped Åh vad fina ni är! Hur är läget vid Fridhempslan? Hört rykten om skottlossning men inte fått ngt bekräftat."/>
        <s v="Etablerad media: SKOTTLOSSNING ÖVERALLT!!!! Vi måste intervjua chockade människor NU!!!_x000a_Twittertroll: kom å sov över, har katt och mat💖"/>
        <s v="Polisens PK försenad. På sajten kan man inte bekräfta skottlossning: https://t.co/p30E7p7P7Z https://t.co/No5fdol4zv"/>
        <s v="@opJeKo och den bruden surrade om massa skottlossning, men jag har inte sett det nånstans annars officiellt."/>
        <s v="@isimplyraven Aa hörde också att det var skottlossning i Globen aka där jag går skola men tror det ba va ett rykte shit mannen, sorry"/>
        <s v="@blobarsmartin @leffesture Tjejen har sin salong precis där. Enligt henne har hon och hennes kollegor hört skottlos… https://t.co/kffdi3j7fd"/>
        <s v="Vet någon ifall det var en skottlossning i Globen elr ifall det bara var ett rykte? Svara snabbt tack! #prayforstockholm #Sweden"/>
        <s v="2017-04-07 17:08, Misshandel, Sollentuna Samtal om ljud som beskrevs som skottlossning i Rotebro. https://t.co/5MOXkBeMrr"/>
        <s v="@calajsa Har blivit ombedd att inte lämna platsen jag är på. Ryktas om skottlossning 100m härifrån mer vet jag inte"/>
        <s v="@Stefan_Laurell @svenskprepper Polisen har dementerat skottlossning"/>
        <s v="2017-04-07 17:08, Misshandel, Sollentuna Samtal om ljud som beskrevs som skottlossning i Rotebro. https://t.co/yTBwoBJOe9"/>
        <s v="Skottlossning vid Fridhemsplan i Stockholm https://t.co/sj4uKXpUlA"/>
      </sharedItems>
    </cacheField>
    <cacheField name="Källa" numFmtId="0">
      <sharedItems count="209">
        <s v="JohanOForsberg"/>
        <s v="AndersTapola"/>
        <s v="mottfull"/>
        <s v="joakim2346"/>
        <s v="ekbohm"/>
        <s v="AnnHerou"/>
        <s v="friatider"/>
        <s v="Nyheterna"/>
        <s v="RobinAvellan"/>
        <s v="dagensnyheter"/>
        <s v="Expressen"/>
        <s v="AIKNorrort"/>
        <s v="jag_ska_bara"/>
        <s v="Grabben__"/>
        <s v="LoanSundman"/>
        <s v="rolfrolfrolf"/>
        <s v="gynsy"/>
        <s v="marianidsjo"/>
        <s v="brannholm"/>
        <s v="ZagrosHama"/>
        <s v="JonasvonWendt"/>
        <s v="ElisabetEnell1"/>
        <s v="ullamiettunen"/>
        <s v="FeministKvitter"/>
        <s v="cvfjord"/>
        <s v="jelpixxu"/>
        <s v="PhantasTrader"/>
        <s v="peter_andersson"/>
        <s v="b9AcE"/>
        <s v="atjohnsson"/>
        <s v="KarinFrick"/>
        <s v="AlexanderZeBoom"/>
        <s v="FinnishPaleface"/>
        <s v="whitesideesgirl"/>
        <s v="AnneEdelstam"/>
        <s v="thunefors"/>
        <s v="Nillz0r"/>
        <s v="LarsSund1"/>
        <s v="katarina19623"/>
        <s v="scandimar"/>
        <s v="MarcusutanC"/>
        <s v="XeqtiveCqrity"/>
        <s v="oskarwpl"/>
        <s v="sjundeseptember"/>
        <s v="LalalaLundis"/>
        <s v="leffesture"/>
        <s v="StaffanJacobsso"/>
        <s v="RangerKimmo"/>
        <s v="gullmars"/>
        <s v="elliotgartner"/>
        <s v="trumpnr1"/>
        <s v="eNewsPR_SE"/>
        <s v="felicia_norgren"/>
        <s v="elinjohansssons"/>
        <s v="SaraaLandin"/>
        <s v="karjalanmies"/>
        <s v="Bajensuger"/>
        <s v="NoWinnersInWar"/>
        <s v="bumbleclouds"/>
        <s v="EmmaCarlssonAIK"/>
        <s v="GladCristoffer"/>
        <s v="TorgnyForss"/>
        <s v="dsodergrann"/>
        <s v="Fredyoyo"/>
        <s v="ingalill6"/>
        <s v="Cosmic_Legion"/>
        <s v="Alliance_Fastig"/>
        <s v="morettisweden"/>
        <s v="teettu"/>
        <s v="konsensuseliten"/>
        <s v="ElinaHeydari"/>
        <s v="powerFPC"/>
        <s v="hfredsberg"/>
        <s v="lindberg_roland"/>
        <s v="KristofferJos"/>
        <s v="WBrikho"/>
        <s v="DIF91"/>
        <s v="svtnyhetstecken"/>
        <s v="johannablom4"/>
        <s v="RedeyeMannen"/>
        <s v="AkashaWingates"/>
        <s v="GollumSnygg"/>
        <s v="t93pan"/>
        <s v="majbrasan"/>
        <s v="Havanna"/>
        <s v="AIsraelsson"/>
        <s v="CowiieAkaSudde"/>
        <s v="perezjackie"/>
        <s v="OskarFredrikson"/>
        <s v="RasmusClae"/>
        <s v="belzurigoz"/>
        <s v="amelie_thorn"/>
        <s v="c_dahlstrom"/>
        <s v="postapokalyps"/>
        <s v="PerHedetun"/>
        <s v="simonsoderlund"/>
        <s v="ma_grundstrom"/>
        <s v="danaalqassam"/>
        <s v="NDRSKG"/>
        <s v="optolexia"/>
        <s v="geck0puppy"/>
        <s v="xPracks"/>
        <s v="Eteffe"/>
        <s v="AlbinWe"/>
        <s v="Eric17s"/>
        <s v="MittIndex"/>
        <s v="AndSewSTHLM"/>
        <s v="mariageorgieva"/>
        <s v="Snutten94"/>
        <s v="Barbara96913515"/>
        <s v="inflowtrading"/>
        <s v="tomlinshaw"/>
        <s v="SziranyiDaniel"/>
        <s v="krukan6"/>
        <s v="Helena_LB"/>
        <s v="emma_hjorth"/>
        <s v="Enrikastockute"/>
        <s v="AlmaPepelar"/>
        <s v="bella_oneill"/>
        <s v="Sannydahlbeck"/>
        <s v="gertrudlarsson"/>
        <s v="nikkelin"/>
        <s v="QubicIce"/>
        <s v="TanjaSelfors"/>
        <s v="dabitch"/>
        <s v="rockspindeln"/>
        <s v="forever_united"/>
        <s v="ohsmbeliever"/>
        <s v="jonnaccarlsson"/>
        <s v="LinouGertz"/>
        <s v="niklassvensson"/>
        <s v="Carl_Adahl"/>
        <s v="Existenzse"/>
        <s v="blobarsmartin"/>
        <s v="msigander"/>
        <s v="MacDBollinger"/>
        <s v="Charles_SE"/>
        <s v="winbergdaniel"/>
        <s v="heliolit3"/>
        <s v="TheSweBanana"/>
        <s v="aino_oxblod"/>
        <s v="johantarnlund"/>
        <s v="elinkimlinnea"/>
        <s v="nanayoii"/>
        <s v="SitterAlone"/>
        <s v="RaafatBadawi"/>
        <s v="NikoBetting"/>
        <s v="MacMelander"/>
        <s v="A_Goransson"/>
        <s v="dagoredsson"/>
        <s v="ebbakatisko"/>
        <s v="dahlquist_erik"/>
        <s v="Herrtidning"/>
        <s v="IntiChavezPerez"/>
        <s v="joakim_foureaux"/>
        <s v="antnlndgrn"/>
        <s v="kimorremark"/>
        <s v="WillyMalmquist"/>
        <s v="SaraHLahtinen"/>
        <s v="letobs"/>
        <s v="RolandTheArtist"/>
        <s v="The_BigKahuna"/>
        <s v="SEIKE_Kerbera"/>
        <s v="Qatchyy"/>
        <s v="SVTAnja"/>
        <s v="AnnaZoila"/>
        <s v="JournalistLisah"/>
        <s v="SkabbMask"/>
        <s v="jensnasstrom"/>
        <s v="JarkkoWahrn"/>
        <s v="BajenExpertis"/>
        <s v="ladyemeleia"/>
        <s v="87ornix"/>
        <s v="cutieseungkwan"/>
        <s v="bobhansson"/>
        <s v="rdamberg"/>
        <s v="JanneGronroos"/>
        <s v="vmolsson"/>
        <s v="SaraAbdollahi__"/>
        <s v="P_Malmhester"/>
        <s v="mans_eriksson"/>
        <s v="skandalomsusad"/>
        <s v="nicolesfrank"/>
        <s v="HorizonCookie"/>
        <s v="Republiken"/>
        <s v="hedburgaren"/>
        <s v="alexandrazss"/>
        <s v="Claes_Hemberg"/>
        <s v="Kott3n"/>
        <s v="Anthony19532395"/>
        <s v="moralpaniken6"/>
        <s v="HBrovell"/>
        <s v="MacallanSWE"/>
        <s v="matildatheswede"/>
        <s v="mariolorimos"/>
        <s v="AnnaCeras"/>
        <s v="sagalindell"/>
        <s v="AnnaHelin"/>
        <s v="fraux"/>
        <s v="alexandernoren"/>
        <s v="ViktorAllvin"/>
        <s v="badgyalauren"/>
        <s v="viktorberndt"/>
        <s v="Amazing_Sarah21"/>
        <s v="polisen_riks"/>
        <s v="SchWaaga"/>
        <s v="solidsociaty"/>
        <s v="polisen_sthlm"/>
        <s v="mickef5000"/>
      </sharedItems>
    </cacheField>
    <cacheField name="Följare" numFmtId="164">
      <sharedItems containsSemiMixedTypes="0" containsString="0" containsNumber="1" minValue="0" maxValue="195206"/>
    </cacheField>
    <cacheField name="Fler än breakpoint följare" numFmtId="164">
      <sharedItems count="3">
        <s v="Färre"/>
        <s v="Fler än 1 000 följare"/>
        <s v="Fler än 10 000 följare" u="1"/>
      </sharedItems>
    </cacheField>
    <cacheField name="Kommentar" numFmtId="0">
      <sharedItems containsBlank="1"/>
    </cacheField>
    <cacheField name="5 min segment" numFmtId="0">
      <sharedItems containsSemiMixedTypes="0" containsString="0" containsNumber="1" containsInteger="1" minValue="0" maxValue="32" count="29">
        <n v="0"/>
        <n v="4"/>
        <n v="5"/>
        <n v="6"/>
        <n v="7"/>
        <n v="8"/>
        <n v="9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</sharedItems>
    </cacheField>
    <cacheField name="10 min segment" numFmtId="0">
      <sharedItems containsSemiMixedTypes="0" containsString="0" containsNumber="1" containsInteger="1" minValue="0" maxValue="16" count="16">
        <n v="0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</sharedItems>
    </cacheField>
    <cacheField name="Minuter efter första tweet (10 min segment)" numFmtId="0">
      <sharedItems containsSemiMixedTypes="0" containsString="0" containsNumber="1" containsInteger="1" minValue="0" maxValue="160" count="16">
        <n v="0"/>
        <n v="20"/>
        <n v="30"/>
        <n v="40"/>
        <n v="50"/>
        <n v="60"/>
        <n v="70"/>
        <n v="80"/>
        <n v="90"/>
        <n v="100"/>
        <n v="110"/>
        <n v="120"/>
        <n v="130"/>
        <n v="140"/>
        <n v="150"/>
        <n v="160"/>
      </sharedItems>
    </cacheField>
    <cacheField name="Time after first tweet (HH:MM)" numFmtId="169">
      <sharedItems containsSemiMixedTypes="0" containsNonDate="0" containsDate="1" containsString="0" minDate="1899-12-30T00:00:00" maxDate="1899-12-31T00:00:0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Tobias Sjögren" refreshedDate="42842.874826967593" backgroundQuery="1" createdVersion="5" refreshedVersion="5" minRefreshableVersion="3" recordCount="0" supportSubquery="1" supportAdvancedDrill="1">
  <cacheSource type="external" connectionId="1"/>
  <cacheFields count="2">
    <cacheField name="[Table1].[Followers segment].[Followers segment]" caption="Followers segment" numFmtId="0" hierarchy="6" level="1">
      <sharedItems count="8">
        <s v="&lt;100"/>
        <s v="1 000 - 5 000"/>
        <s v="100 000 - 175 000"/>
        <s v="100-500"/>
        <s v="175 000 - 250 000"/>
        <s v="5 000 - 10 000"/>
        <s v="50 000 - 100 000"/>
        <s v="500-1 000"/>
      </sharedItems>
    </cacheField>
    <cacheField name="[Measures].[Distinct Count of Rapporterad händelse]" caption="Distinct Count of Rapporterad händelse" numFmtId="0" hierarchy="12" level="32767"/>
  </cacheFields>
  <cacheHierarchies count="15">
    <cacheHierarchy uniqueName="[Table1].[Klockslag]" caption="Klockslag" attribute="1" defaultMemberUniqueName="[Table1].[Klockslag].[All]" allUniqueName="[Table1].[Klockslag].[All]" dimensionUniqueName="[Table1]" displayFolder="" count="0" memberValueDatatype="130" unbalanced="0"/>
    <cacheHierarchy uniqueName="[Table1].[Rapporterad händelse]" caption="Rapporterad händelse" attribute="1" defaultMemberUniqueName="[Table1].[Rapporterad händelse].[All]" allUniqueName="[Table1].[Rapporterad händelse].[All]" dimensionUniqueName="[Table1]" displayFolder="" count="0" memberValueDatatype="130" unbalanced="0"/>
    <cacheHierarchy uniqueName="[Table1].[Källa]" caption="Källa" attribute="1" defaultMemberUniqueName="[Table1].[Källa].[All]" allUniqueName="[Table1].[Källa].[All]" dimensionUniqueName="[Table1]" displayFolder="" count="0" memberValueDatatype="130" unbalanced="0"/>
    <cacheHierarchy uniqueName="[Table1].[Följare]" caption="Följare" attribute="1" defaultMemberUniqueName="[Table1].[Följare].[All]" allUniqueName="[Table1].[Följare].[All]" dimensionUniqueName="[Table1]" displayFolder="" count="0" memberValueDatatype="5" unbalanced="0"/>
    <cacheHierarchy uniqueName="[Table1].[Fler än breakpoint följare]" caption="Fler än breakpoint följare" attribute="1" defaultMemberUniqueName="[Table1].[Fler än breakpoint följare].[All]" allUniqueName="[Table1].[Fler än breakpoint följare].[All]" dimensionUniqueName="[Table1]" displayFolder="" count="0" memberValueDatatype="130" unbalanced="0"/>
    <cacheHierarchy uniqueName="[Table1].[Kommentar]" caption="Kommentar" attribute="1" defaultMemberUniqueName="[Table1].[Kommentar].[All]" allUniqueName="[Table1].[Kommentar].[All]" dimensionUniqueName="[Table1]" displayFolder="" count="0" memberValueDatatype="130" unbalanced="0"/>
    <cacheHierarchy uniqueName="[Table1].[Followers segment]" caption="Followers segment" attribute="1" defaultMemberUniqueName="[Table1].[Followers segment].[All]" allUniqueName="[Table1].[Followers segment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5 min segment]" caption="5 min segment" attribute="1" defaultMemberUniqueName="[Table1].[5 min segment].[All]" allUniqueName="[Table1].[5 min segment].[All]" dimensionUniqueName="[Table1]" displayFolder="" count="0" memberValueDatatype="20" unbalanced="0"/>
    <cacheHierarchy uniqueName="[Table1].[10 min segment]" caption="10 min segment" attribute="1" defaultMemberUniqueName="[Table1].[10 min segment].[All]" allUniqueName="[Table1].[10 min segment].[All]" dimensionUniqueName="[Table1]" displayFolder="" count="0" memberValueDatatype="20" unbalanced="0"/>
    <cacheHierarchy uniqueName="[Table1].[Minuter efter första tweet (10 min segment)]" caption="Minuter efter första tweet (10 min segment)" attribute="1" defaultMemberUniqueName="[Table1].[Minuter efter första tweet (10 min segment)].[All]" allUniqueName="[Table1].[Minuter efter första tweet (10 min segment)].[All]" dimensionUniqueName="[Table1]" displayFolder="" count="0" memberValueDatatype="20" unbalanced="0"/>
    <cacheHierarchy uniqueName="[Table1].[Time after first tweet (HH:MM)]" caption="Time after first tweet (HH:MM)" attribute="1" time="1" defaultMemberUniqueName="[Table1].[Time after first tweet (HH:MM)].[All]" allUniqueName="[Table1].[Time after first tweet (HH:MM)].[All]" dimensionUniqueName="[Table1]" displayFolder="" count="0" memberValueDatatype="7" unbalanced="0"/>
    <cacheHierarchy uniqueName="[Measures].[Count of Rapporterad händelse]" caption="Count of Rapporterad händelse" measure="1" displayFolder="" measureGroup="Table1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Rapporterad händelse]" caption="Distinct Count of Rapporterad händelse" measure="1" displayFolder="" measureGroup="Table1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__XL_Count Table1]" caption="__XL_Count Table1" measure="1" displayFolder="" measureGroup="Table1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3">
  <r>
    <x v="0"/>
    <x v="0"/>
    <x v="0"/>
    <n v="676"/>
    <x v="0"/>
    <m/>
    <x v="0"/>
    <x v="0"/>
    <x v="0"/>
    <d v="1899-12-30T00:00:00"/>
  </r>
  <r>
    <x v="1"/>
    <x v="1"/>
    <x v="1"/>
    <n v="968"/>
    <x v="0"/>
    <m/>
    <x v="1"/>
    <x v="1"/>
    <x v="1"/>
    <d v="1899-12-30T00:19:00"/>
  </r>
  <r>
    <x v="2"/>
    <x v="2"/>
    <x v="2"/>
    <n v="609"/>
    <x v="0"/>
    <m/>
    <x v="1"/>
    <x v="1"/>
    <x v="1"/>
    <d v="1899-12-30T00:20:00"/>
  </r>
  <r>
    <x v="2"/>
    <x v="3"/>
    <x v="3"/>
    <n v="1079"/>
    <x v="1"/>
    <m/>
    <x v="1"/>
    <x v="1"/>
    <x v="1"/>
    <d v="1899-12-30T00:20:00"/>
  </r>
  <r>
    <x v="3"/>
    <x v="4"/>
    <x v="4"/>
    <n v="491"/>
    <x v="0"/>
    <m/>
    <x v="2"/>
    <x v="2"/>
    <x v="2"/>
    <d v="1899-12-30T00:23:00"/>
  </r>
  <r>
    <x v="4"/>
    <x v="5"/>
    <x v="5"/>
    <n v="36"/>
    <x v="0"/>
    <m/>
    <x v="2"/>
    <x v="2"/>
    <x v="2"/>
    <d v="1899-12-30T00:26:00"/>
  </r>
  <r>
    <x v="5"/>
    <x v="6"/>
    <x v="6"/>
    <n v="7085"/>
    <x v="1"/>
    <m/>
    <x v="3"/>
    <x v="2"/>
    <x v="2"/>
    <d v="1899-12-30T00:28:00"/>
  </r>
  <r>
    <x v="6"/>
    <x v="7"/>
    <x v="7"/>
    <n v="59220"/>
    <x v="1"/>
    <s v="TV4"/>
    <x v="4"/>
    <x v="3"/>
    <x v="3"/>
    <d v="1899-12-30T00:34:00"/>
  </r>
  <r>
    <x v="7"/>
    <x v="8"/>
    <x v="8"/>
    <n v="1042"/>
    <x v="1"/>
    <m/>
    <x v="4"/>
    <x v="3"/>
    <x v="3"/>
    <d v="1899-12-30T00:35:00"/>
  </r>
  <r>
    <x v="8"/>
    <x v="9"/>
    <x v="9"/>
    <n v="195206"/>
    <x v="1"/>
    <m/>
    <x v="5"/>
    <x v="3"/>
    <x v="3"/>
    <d v="1899-12-30T00:38:00"/>
  </r>
  <r>
    <x v="8"/>
    <x v="10"/>
    <x v="10"/>
    <n v="160402"/>
    <x v="1"/>
    <m/>
    <x v="5"/>
    <x v="3"/>
    <x v="3"/>
    <d v="1899-12-30T00:38:00"/>
  </r>
  <r>
    <x v="9"/>
    <x v="11"/>
    <x v="11"/>
    <n v="809"/>
    <x v="0"/>
    <m/>
    <x v="6"/>
    <x v="4"/>
    <x v="4"/>
    <d v="1899-12-30T00:42:00"/>
  </r>
  <r>
    <x v="9"/>
    <x v="12"/>
    <x v="12"/>
    <n v="850"/>
    <x v="0"/>
    <m/>
    <x v="6"/>
    <x v="4"/>
    <x v="4"/>
    <d v="1899-12-30T00:42:00"/>
  </r>
  <r>
    <x v="9"/>
    <x v="13"/>
    <x v="13"/>
    <n v="184"/>
    <x v="0"/>
    <m/>
    <x v="6"/>
    <x v="4"/>
    <x v="4"/>
    <d v="1899-12-30T00:42:00"/>
  </r>
  <r>
    <x v="9"/>
    <x v="14"/>
    <x v="14"/>
    <n v="5088"/>
    <x v="1"/>
    <m/>
    <x v="6"/>
    <x v="4"/>
    <x v="4"/>
    <d v="1899-12-30T00:42:00"/>
  </r>
  <r>
    <x v="9"/>
    <x v="15"/>
    <x v="15"/>
    <n v="223"/>
    <x v="0"/>
    <m/>
    <x v="6"/>
    <x v="4"/>
    <x v="4"/>
    <d v="1899-12-30T00:42:00"/>
  </r>
  <r>
    <x v="10"/>
    <x v="16"/>
    <x v="16"/>
    <n v="3058"/>
    <x v="1"/>
    <m/>
    <x v="6"/>
    <x v="4"/>
    <x v="4"/>
    <d v="1899-12-30T00:43:00"/>
  </r>
  <r>
    <x v="10"/>
    <x v="17"/>
    <x v="17"/>
    <n v="222"/>
    <x v="0"/>
    <m/>
    <x v="6"/>
    <x v="4"/>
    <x v="4"/>
    <d v="1899-12-30T00:43:00"/>
  </r>
  <r>
    <x v="10"/>
    <x v="18"/>
    <x v="18"/>
    <n v="834"/>
    <x v="0"/>
    <m/>
    <x v="6"/>
    <x v="4"/>
    <x v="4"/>
    <d v="1899-12-30T00:43:00"/>
  </r>
  <r>
    <x v="10"/>
    <x v="19"/>
    <x v="19"/>
    <n v="177"/>
    <x v="0"/>
    <m/>
    <x v="6"/>
    <x v="4"/>
    <x v="4"/>
    <d v="1899-12-30T00:43:00"/>
  </r>
  <r>
    <x v="10"/>
    <x v="20"/>
    <x v="20"/>
    <n v="1.341"/>
    <x v="0"/>
    <m/>
    <x v="6"/>
    <x v="4"/>
    <x v="4"/>
    <d v="1899-12-30T00:43:00"/>
  </r>
  <r>
    <x v="10"/>
    <x v="21"/>
    <x v="21"/>
    <n v="448"/>
    <x v="0"/>
    <m/>
    <x v="6"/>
    <x v="4"/>
    <x v="4"/>
    <d v="1899-12-30T00:43:00"/>
  </r>
  <r>
    <x v="10"/>
    <x v="22"/>
    <x v="9"/>
    <n v="195.20599999999999"/>
    <x v="0"/>
    <m/>
    <x v="6"/>
    <x v="4"/>
    <x v="4"/>
    <d v="1899-12-30T00:43:00"/>
  </r>
  <r>
    <x v="10"/>
    <x v="23"/>
    <x v="22"/>
    <n v="381"/>
    <x v="0"/>
    <m/>
    <x v="6"/>
    <x v="4"/>
    <x v="4"/>
    <d v="1899-12-30T00:43:00"/>
  </r>
  <r>
    <x v="10"/>
    <x v="24"/>
    <x v="23"/>
    <n v="2.1389999999999998"/>
    <x v="0"/>
    <m/>
    <x v="6"/>
    <x v="4"/>
    <x v="4"/>
    <d v="1899-12-30T00:43:00"/>
  </r>
  <r>
    <x v="10"/>
    <x v="25"/>
    <x v="24"/>
    <n v="248"/>
    <x v="0"/>
    <m/>
    <x v="6"/>
    <x v="4"/>
    <x v="4"/>
    <d v="1899-12-30T00:43:00"/>
  </r>
  <r>
    <x v="10"/>
    <x v="26"/>
    <x v="25"/>
    <n v="158"/>
    <x v="0"/>
    <m/>
    <x v="6"/>
    <x v="4"/>
    <x v="4"/>
    <d v="1899-12-30T00:43:00"/>
  </r>
  <r>
    <x v="10"/>
    <x v="27"/>
    <x v="26"/>
    <n v="102"/>
    <x v="0"/>
    <m/>
    <x v="6"/>
    <x v="4"/>
    <x v="4"/>
    <d v="1899-12-30T00:43:00"/>
  </r>
  <r>
    <x v="10"/>
    <x v="28"/>
    <x v="27"/>
    <n v="3.2250000000000001"/>
    <x v="0"/>
    <m/>
    <x v="6"/>
    <x v="4"/>
    <x v="4"/>
    <d v="1899-12-30T00:43:00"/>
  </r>
  <r>
    <x v="10"/>
    <x v="29"/>
    <x v="28"/>
    <n v="4.9729999999999999"/>
    <x v="0"/>
    <m/>
    <x v="6"/>
    <x v="4"/>
    <x v="4"/>
    <d v="1899-12-30T00:43:00"/>
  </r>
  <r>
    <x v="11"/>
    <x v="30"/>
    <x v="29"/>
    <n v="105"/>
    <x v="0"/>
    <m/>
    <x v="6"/>
    <x v="4"/>
    <x v="4"/>
    <d v="1899-12-30T00:44:00"/>
  </r>
  <r>
    <x v="12"/>
    <x v="31"/>
    <x v="30"/>
    <n v="6.9279999999999999"/>
    <x v="0"/>
    <m/>
    <x v="7"/>
    <x v="5"/>
    <x v="5"/>
    <d v="1899-12-30T00:52:00"/>
  </r>
  <r>
    <x v="13"/>
    <x v="32"/>
    <x v="31"/>
    <n v="3.7879999999999998"/>
    <x v="0"/>
    <m/>
    <x v="7"/>
    <x v="5"/>
    <x v="5"/>
    <d v="1899-12-30T00:53:00"/>
  </r>
  <r>
    <x v="13"/>
    <x v="33"/>
    <x v="32"/>
    <n v="639"/>
    <x v="0"/>
    <m/>
    <x v="7"/>
    <x v="5"/>
    <x v="5"/>
    <d v="1899-12-30T00:53:00"/>
  </r>
  <r>
    <x v="13"/>
    <x v="34"/>
    <x v="31"/>
    <n v="3.7879999999999998"/>
    <x v="0"/>
    <m/>
    <x v="7"/>
    <x v="5"/>
    <x v="5"/>
    <d v="1899-12-30T00:53:00"/>
  </r>
  <r>
    <x v="13"/>
    <x v="35"/>
    <x v="33"/>
    <n v="686"/>
    <x v="0"/>
    <m/>
    <x v="7"/>
    <x v="5"/>
    <x v="5"/>
    <d v="1899-12-30T00:53:00"/>
  </r>
  <r>
    <x v="14"/>
    <x v="36"/>
    <x v="34"/>
    <n v="241"/>
    <x v="0"/>
    <m/>
    <x v="7"/>
    <x v="5"/>
    <x v="5"/>
    <d v="1899-12-30T00:54:00"/>
  </r>
  <r>
    <x v="14"/>
    <x v="37"/>
    <x v="35"/>
    <n v="350"/>
    <x v="0"/>
    <m/>
    <x v="7"/>
    <x v="5"/>
    <x v="5"/>
    <d v="1899-12-30T00:54:00"/>
  </r>
  <r>
    <x v="14"/>
    <x v="38"/>
    <x v="36"/>
    <n v="31"/>
    <x v="0"/>
    <m/>
    <x v="7"/>
    <x v="5"/>
    <x v="5"/>
    <d v="1899-12-30T00:54:00"/>
  </r>
  <r>
    <x v="14"/>
    <x v="39"/>
    <x v="37"/>
    <n v="292"/>
    <x v="0"/>
    <m/>
    <x v="7"/>
    <x v="5"/>
    <x v="5"/>
    <d v="1899-12-30T00:54:00"/>
  </r>
  <r>
    <x v="14"/>
    <x v="40"/>
    <x v="38"/>
    <n v="302"/>
    <x v="0"/>
    <m/>
    <x v="7"/>
    <x v="5"/>
    <x v="5"/>
    <d v="1899-12-30T00:54:00"/>
  </r>
  <r>
    <x v="14"/>
    <x v="41"/>
    <x v="39"/>
    <n v="260"/>
    <x v="0"/>
    <m/>
    <x v="7"/>
    <x v="5"/>
    <x v="5"/>
    <d v="1899-12-30T00:54:00"/>
  </r>
  <r>
    <x v="14"/>
    <x v="42"/>
    <x v="40"/>
    <n v="767"/>
    <x v="0"/>
    <m/>
    <x v="7"/>
    <x v="5"/>
    <x v="5"/>
    <d v="1899-12-30T00:54:00"/>
  </r>
  <r>
    <x v="14"/>
    <x v="43"/>
    <x v="41"/>
    <n v="61"/>
    <x v="0"/>
    <m/>
    <x v="7"/>
    <x v="5"/>
    <x v="5"/>
    <d v="1899-12-30T00:54:00"/>
  </r>
  <r>
    <x v="14"/>
    <x v="44"/>
    <x v="42"/>
    <n v="528"/>
    <x v="0"/>
    <m/>
    <x v="7"/>
    <x v="5"/>
    <x v="5"/>
    <d v="1899-12-30T00:54:00"/>
  </r>
  <r>
    <x v="14"/>
    <x v="45"/>
    <x v="43"/>
    <n v="319"/>
    <x v="0"/>
    <m/>
    <x v="7"/>
    <x v="5"/>
    <x v="5"/>
    <d v="1899-12-30T00:54:00"/>
  </r>
  <r>
    <x v="14"/>
    <x v="46"/>
    <x v="44"/>
    <n v="66"/>
    <x v="0"/>
    <m/>
    <x v="7"/>
    <x v="5"/>
    <x v="5"/>
    <d v="1899-12-30T00:54:00"/>
  </r>
  <r>
    <x v="15"/>
    <x v="47"/>
    <x v="45"/>
    <n v="3.359"/>
    <x v="0"/>
    <m/>
    <x v="7"/>
    <x v="5"/>
    <x v="5"/>
    <d v="1899-12-30T00:55:00"/>
  </r>
  <r>
    <x v="15"/>
    <x v="48"/>
    <x v="46"/>
    <n v="541"/>
    <x v="0"/>
    <m/>
    <x v="7"/>
    <x v="5"/>
    <x v="5"/>
    <d v="1899-12-30T00:55:00"/>
  </r>
  <r>
    <x v="15"/>
    <x v="49"/>
    <x v="47"/>
    <n v="172"/>
    <x v="0"/>
    <m/>
    <x v="7"/>
    <x v="5"/>
    <x v="5"/>
    <d v="1899-12-30T00:55:00"/>
  </r>
  <r>
    <x v="15"/>
    <x v="50"/>
    <x v="48"/>
    <n v="257"/>
    <x v="0"/>
    <m/>
    <x v="7"/>
    <x v="5"/>
    <x v="5"/>
    <d v="1899-12-30T00:55:00"/>
  </r>
  <r>
    <x v="15"/>
    <x v="51"/>
    <x v="49"/>
    <n v="3"/>
    <x v="0"/>
    <m/>
    <x v="7"/>
    <x v="5"/>
    <x v="5"/>
    <d v="1899-12-30T00:55:00"/>
  </r>
  <r>
    <x v="16"/>
    <x v="52"/>
    <x v="50"/>
    <n v="150"/>
    <x v="0"/>
    <m/>
    <x v="7"/>
    <x v="5"/>
    <x v="5"/>
    <d v="1899-12-30T00:56:00"/>
  </r>
  <r>
    <x v="16"/>
    <x v="53"/>
    <x v="51"/>
    <n v="148"/>
    <x v="0"/>
    <m/>
    <x v="7"/>
    <x v="5"/>
    <x v="5"/>
    <d v="1899-12-30T00:56:00"/>
  </r>
  <r>
    <x v="16"/>
    <x v="54"/>
    <x v="52"/>
    <n v="438"/>
    <x v="0"/>
    <m/>
    <x v="7"/>
    <x v="5"/>
    <x v="5"/>
    <d v="1899-12-30T00:56:00"/>
  </r>
  <r>
    <x v="16"/>
    <x v="55"/>
    <x v="53"/>
    <n v="84"/>
    <x v="0"/>
    <m/>
    <x v="7"/>
    <x v="5"/>
    <x v="5"/>
    <d v="1899-12-30T00:56:00"/>
  </r>
  <r>
    <x v="16"/>
    <x v="56"/>
    <x v="54"/>
    <n v="466"/>
    <x v="0"/>
    <m/>
    <x v="7"/>
    <x v="5"/>
    <x v="5"/>
    <d v="1899-12-30T00:56:00"/>
  </r>
  <r>
    <x v="16"/>
    <x v="57"/>
    <x v="55"/>
    <n v="230"/>
    <x v="0"/>
    <m/>
    <x v="7"/>
    <x v="5"/>
    <x v="5"/>
    <d v="1899-12-30T00:56:00"/>
  </r>
  <r>
    <x v="16"/>
    <x v="58"/>
    <x v="56"/>
    <n v="185"/>
    <x v="0"/>
    <m/>
    <x v="7"/>
    <x v="5"/>
    <x v="5"/>
    <d v="1899-12-30T00:56:00"/>
  </r>
  <r>
    <x v="17"/>
    <x v="59"/>
    <x v="38"/>
    <n v="302"/>
    <x v="0"/>
    <m/>
    <x v="8"/>
    <x v="5"/>
    <x v="5"/>
    <d v="1899-12-30T00:57:00"/>
  </r>
  <r>
    <x v="17"/>
    <x v="60"/>
    <x v="57"/>
    <n v="65"/>
    <x v="0"/>
    <m/>
    <x v="8"/>
    <x v="5"/>
    <x v="5"/>
    <d v="1899-12-30T00:57:00"/>
  </r>
  <r>
    <x v="17"/>
    <x v="61"/>
    <x v="58"/>
    <n v="204"/>
    <x v="0"/>
    <m/>
    <x v="8"/>
    <x v="5"/>
    <x v="5"/>
    <d v="1899-12-30T00:57:00"/>
  </r>
  <r>
    <x v="17"/>
    <x v="62"/>
    <x v="59"/>
    <n v="358"/>
    <x v="0"/>
    <m/>
    <x v="8"/>
    <x v="5"/>
    <x v="5"/>
    <d v="1899-12-30T00:57:00"/>
  </r>
  <r>
    <x v="18"/>
    <x v="63"/>
    <x v="60"/>
    <n v="8"/>
    <x v="0"/>
    <m/>
    <x v="8"/>
    <x v="5"/>
    <x v="5"/>
    <d v="1899-12-30T00:58:00"/>
  </r>
  <r>
    <x v="18"/>
    <x v="64"/>
    <x v="61"/>
    <n v="301"/>
    <x v="0"/>
    <m/>
    <x v="8"/>
    <x v="5"/>
    <x v="5"/>
    <d v="1899-12-30T00:58:00"/>
  </r>
  <r>
    <x v="18"/>
    <x v="65"/>
    <x v="62"/>
    <n v="65"/>
    <x v="0"/>
    <m/>
    <x v="8"/>
    <x v="5"/>
    <x v="5"/>
    <d v="1899-12-30T00:58:00"/>
  </r>
  <r>
    <x v="18"/>
    <x v="66"/>
    <x v="63"/>
    <n v="129"/>
    <x v="0"/>
    <m/>
    <x v="8"/>
    <x v="5"/>
    <x v="5"/>
    <d v="1899-12-30T00:58:00"/>
  </r>
  <r>
    <x v="19"/>
    <x v="67"/>
    <x v="64"/>
    <n v="693"/>
    <x v="0"/>
    <m/>
    <x v="8"/>
    <x v="5"/>
    <x v="5"/>
    <d v="1899-12-30T00:59:00"/>
  </r>
  <r>
    <x v="20"/>
    <x v="68"/>
    <x v="65"/>
    <n v="950"/>
    <x v="0"/>
    <m/>
    <x v="8"/>
    <x v="5"/>
    <x v="5"/>
    <d v="1899-12-30T01:00:00"/>
  </r>
  <r>
    <x v="21"/>
    <x v="53"/>
    <x v="66"/>
    <n v="129"/>
    <x v="0"/>
    <m/>
    <x v="9"/>
    <x v="6"/>
    <x v="6"/>
    <d v="1899-12-30T01:04:00"/>
  </r>
  <r>
    <x v="22"/>
    <x v="69"/>
    <x v="67"/>
    <n v="55"/>
    <x v="0"/>
    <m/>
    <x v="9"/>
    <x v="6"/>
    <x v="6"/>
    <d v="1899-12-30T01:05:00"/>
  </r>
  <r>
    <x v="22"/>
    <x v="70"/>
    <x v="68"/>
    <n v="184"/>
    <x v="0"/>
    <m/>
    <x v="9"/>
    <x v="6"/>
    <x v="6"/>
    <d v="1899-12-30T01:05:00"/>
  </r>
  <r>
    <x v="23"/>
    <x v="71"/>
    <x v="69"/>
    <n v="9.52"/>
    <x v="0"/>
    <m/>
    <x v="9"/>
    <x v="6"/>
    <x v="6"/>
    <d v="1899-12-30T01:06:00"/>
  </r>
  <r>
    <x v="23"/>
    <x v="72"/>
    <x v="70"/>
    <n v="1.1559999999999999"/>
    <x v="0"/>
    <m/>
    <x v="9"/>
    <x v="6"/>
    <x v="6"/>
    <d v="1899-12-30T01:06:00"/>
  </r>
  <r>
    <x v="23"/>
    <x v="73"/>
    <x v="71"/>
    <n v="1.7470000000000001"/>
    <x v="0"/>
    <m/>
    <x v="9"/>
    <x v="6"/>
    <x v="6"/>
    <d v="1899-12-30T01:06:00"/>
  </r>
  <r>
    <x v="24"/>
    <x v="74"/>
    <x v="72"/>
    <n v="289"/>
    <x v="0"/>
    <m/>
    <x v="10"/>
    <x v="6"/>
    <x v="6"/>
    <d v="1899-12-30T01:07:00"/>
  </r>
  <r>
    <x v="25"/>
    <x v="75"/>
    <x v="73"/>
    <n v="165"/>
    <x v="0"/>
    <m/>
    <x v="10"/>
    <x v="6"/>
    <x v="6"/>
    <d v="1899-12-30T01:08:00"/>
  </r>
  <r>
    <x v="25"/>
    <x v="76"/>
    <x v="74"/>
    <n v="20"/>
    <x v="0"/>
    <m/>
    <x v="10"/>
    <x v="6"/>
    <x v="6"/>
    <d v="1899-12-30T01:08:00"/>
  </r>
  <r>
    <x v="25"/>
    <x v="77"/>
    <x v="75"/>
    <n v="108"/>
    <x v="0"/>
    <m/>
    <x v="10"/>
    <x v="6"/>
    <x v="6"/>
    <d v="1899-12-30T01:08:00"/>
  </r>
  <r>
    <x v="26"/>
    <x v="78"/>
    <x v="76"/>
    <n v="63"/>
    <x v="0"/>
    <m/>
    <x v="10"/>
    <x v="6"/>
    <x v="6"/>
    <d v="1899-12-30T01:09:00"/>
  </r>
  <r>
    <x v="26"/>
    <x v="79"/>
    <x v="77"/>
    <n v="538"/>
    <x v="0"/>
    <m/>
    <x v="10"/>
    <x v="6"/>
    <x v="6"/>
    <d v="1899-12-30T01:09:00"/>
  </r>
  <r>
    <x v="27"/>
    <x v="80"/>
    <x v="78"/>
    <n v="860"/>
    <x v="0"/>
    <m/>
    <x v="10"/>
    <x v="6"/>
    <x v="6"/>
    <d v="1899-12-30T01:10:00"/>
  </r>
  <r>
    <x v="27"/>
    <x v="81"/>
    <x v="79"/>
    <n v="1.216"/>
    <x v="0"/>
    <m/>
    <x v="10"/>
    <x v="6"/>
    <x v="6"/>
    <d v="1899-12-30T01:10:00"/>
  </r>
  <r>
    <x v="27"/>
    <x v="82"/>
    <x v="80"/>
    <n v="210"/>
    <x v="0"/>
    <m/>
    <x v="10"/>
    <x v="6"/>
    <x v="6"/>
    <d v="1899-12-30T01:10:00"/>
  </r>
  <r>
    <x v="27"/>
    <x v="83"/>
    <x v="81"/>
    <n v="34"/>
    <x v="0"/>
    <m/>
    <x v="10"/>
    <x v="6"/>
    <x v="6"/>
    <d v="1899-12-30T01:10:00"/>
  </r>
  <r>
    <x v="27"/>
    <x v="84"/>
    <x v="82"/>
    <n v="46"/>
    <x v="0"/>
    <m/>
    <x v="10"/>
    <x v="6"/>
    <x v="6"/>
    <d v="1899-12-30T01:10:00"/>
  </r>
  <r>
    <x v="28"/>
    <x v="85"/>
    <x v="83"/>
    <n v="69"/>
    <x v="0"/>
    <m/>
    <x v="10"/>
    <x v="6"/>
    <x v="6"/>
    <d v="1899-12-30T01:11:00"/>
  </r>
  <r>
    <x v="28"/>
    <x v="86"/>
    <x v="84"/>
    <n v="2.0710000000000002"/>
    <x v="0"/>
    <m/>
    <x v="10"/>
    <x v="6"/>
    <x v="6"/>
    <d v="1899-12-30T01:11:00"/>
  </r>
  <r>
    <x v="28"/>
    <x v="87"/>
    <x v="85"/>
    <n v="122"/>
    <x v="0"/>
    <m/>
    <x v="10"/>
    <x v="6"/>
    <x v="6"/>
    <d v="1899-12-30T01:11:00"/>
  </r>
  <r>
    <x v="29"/>
    <x v="88"/>
    <x v="4"/>
    <n v="491"/>
    <x v="0"/>
    <m/>
    <x v="11"/>
    <x v="7"/>
    <x v="7"/>
    <d v="1899-12-30T01:12:00"/>
  </r>
  <r>
    <x v="29"/>
    <x v="89"/>
    <x v="86"/>
    <n v="237"/>
    <x v="0"/>
    <m/>
    <x v="11"/>
    <x v="7"/>
    <x v="7"/>
    <d v="1899-12-30T01:12:00"/>
  </r>
  <r>
    <x v="30"/>
    <x v="90"/>
    <x v="87"/>
    <n v="474"/>
    <x v="0"/>
    <m/>
    <x v="11"/>
    <x v="7"/>
    <x v="7"/>
    <d v="1899-12-30T01:13:00"/>
  </r>
  <r>
    <x v="30"/>
    <x v="91"/>
    <x v="88"/>
    <n v="145"/>
    <x v="0"/>
    <m/>
    <x v="11"/>
    <x v="7"/>
    <x v="7"/>
    <d v="1899-12-30T01:13:00"/>
  </r>
  <r>
    <x v="31"/>
    <x v="92"/>
    <x v="89"/>
    <n v="0"/>
    <x v="0"/>
    <m/>
    <x v="11"/>
    <x v="7"/>
    <x v="7"/>
    <d v="1899-12-30T01:14:00"/>
  </r>
  <r>
    <x v="31"/>
    <x v="93"/>
    <x v="90"/>
    <n v="7"/>
    <x v="0"/>
    <m/>
    <x v="11"/>
    <x v="7"/>
    <x v="7"/>
    <d v="1899-12-30T01:14:00"/>
  </r>
  <r>
    <x v="32"/>
    <x v="94"/>
    <x v="91"/>
    <n v="194"/>
    <x v="0"/>
    <m/>
    <x v="11"/>
    <x v="7"/>
    <x v="7"/>
    <d v="1899-12-30T01:15:00"/>
  </r>
  <r>
    <x v="32"/>
    <x v="95"/>
    <x v="92"/>
    <n v="4.7430000000000003"/>
    <x v="0"/>
    <m/>
    <x v="11"/>
    <x v="7"/>
    <x v="7"/>
    <d v="1899-12-30T01:15:00"/>
  </r>
  <r>
    <x v="32"/>
    <x v="96"/>
    <x v="93"/>
    <n v="504"/>
    <x v="0"/>
    <m/>
    <x v="11"/>
    <x v="7"/>
    <x v="7"/>
    <d v="1899-12-30T01:15:00"/>
  </r>
  <r>
    <x v="32"/>
    <x v="97"/>
    <x v="94"/>
    <n v="424"/>
    <x v="0"/>
    <m/>
    <x v="11"/>
    <x v="7"/>
    <x v="7"/>
    <d v="1899-12-30T01:15:00"/>
  </r>
  <r>
    <x v="32"/>
    <x v="98"/>
    <x v="95"/>
    <n v="21"/>
    <x v="0"/>
    <m/>
    <x v="11"/>
    <x v="7"/>
    <x v="7"/>
    <d v="1899-12-30T01:15:00"/>
  </r>
  <r>
    <x v="33"/>
    <x v="99"/>
    <x v="96"/>
    <n v="185"/>
    <x v="0"/>
    <m/>
    <x v="11"/>
    <x v="7"/>
    <x v="7"/>
    <d v="1899-12-30T01:16:00"/>
  </r>
  <r>
    <x v="33"/>
    <x v="100"/>
    <x v="97"/>
    <n v="2.8780000000000001"/>
    <x v="0"/>
    <m/>
    <x v="11"/>
    <x v="7"/>
    <x v="7"/>
    <d v="1899-12-30T01:16:00"/>
  </r>
  <r>
    <x v="33"/>
    <x v="101"/>
    <x v="23"/>
    <n v="2.1379999999999999"/>
    <x v="0"/>
    <m/>
    <x v="11"/>
    <x v="7"/>
    <x v="7"/>
    <d v="1899-12-30T01:16:00"/>
  </r>
  <r>
    <x v="34"/>
    <x v="102"/>
    <x v="98"/>
    <n v="507"/>
    <x v="0"/>
    <m/>
    <x v="12"/>
    <x v="7"/>
    <x v="7"/>
    <d v="1899-12-30T01:17:00"/>
  </r>
  <r>
    <x v="34"/>
    <x v="103"/>
    <x v="99"/>
    <n v="285"/>
    <x v="0"/>
    <m/>
    <x v="12"/>
    <x v="7"/>
    <x v="7"/>
    <d v="1899-12-30T01:17:00"/>
  </r>
  <r>
    <x v="34"/>
    <x v="104"/>
    <x v="100"/>
    <n v="1.375"/>
    <x v="0"/>
    <m/>
    <x v="12"/>
    <x v="7"/>
    <x v="7"/>
    <d v="1899-12-30T01:17:00"/>
  </r>
  <r>
    <x v="34"/>
    <x v="105"/>
    <x v="101"/>
    <n v="163"/>
    <x v="0"/>
    <m/>
    <x v="12"/>
    <x v="7"/>
    <x v="7"/>
    <d v="1899-12-30T01:17:00"/>
  </r>
  <r>
    <x v="34"/>
    <x v="106"/>
    <x v="102"/>
    <n v="3"/>
    <x v="0"/>
    <m/>
    <x v="12"/>
    <x v="7"/>
    <x v="7"/>
    <d v="1899-12-30T01:17:00"/>
  </r>
  <r>
    <x v="34"/>
    <x v="107"/>
    <x v="103"/>
    <n v="498"/>
    <x v="0"/>
    <m/>
    <x v="12"/>
    <x v="7"/>
    <x v="7"/>
    <d v="1899-12-30T01:17:00"/>
  </r>
  <r>
    <x v="34"/>
    <x v="108"/>
    <x v="104"/>
    <n v="125"/>
    <x v="0"/>
    <m/>
    <x v="12"/>
    <x v="7"/>
    <x v="7"/>
    <d v="1899-12-30T01:17:00"/>
  </r>
  <r>
    <x v="35"/>
    <x v="109"/>
    <x v="105"/>
    <n v="984"/>
    <x v="0"/>
    <m/>
    <x v="12"/>
    <x v="7"/>
    <x v="7"/>
    <d v="1899-12-30T01:18:00"/>
  </r>
  <r>
    <x v="36"/>
    <x v="110"/>
    <x v="106"/>
    <n v="379"/>
    <x v="0"/>
    <m/>
    <x v="12"/>
    <x v="7"/>
    <x v="7"/>
    <d v="1899-12-30T01:19:00"/>
  </r>
  <r>
    <x v="36"/>
    <x v="111"/>
    <x v="107"/>
    <n v="3.9049999999999998"/>
    <x v="0"/>
    <m/>
    <x v="12"/>
    <x v="7"/>
    <x v="7"/>
    <d v="1899-12-30T01:19:00"/>
  </r>
  <r>
    <x v="36"/>
    <x v="112"/>
    <x v="108"/>
    <n v="30"/>
    <x v="0"/>
    <m/>
    <x v="12"/>
    <x v="7"/>
    <x v="7"/>
    <d v="1899-12-30T01:19:00"/>
  </r>
  <r>
    <x v="36"/>
    <x v="113"/>
    <x v="109"/>
    <n v="847"/>
    <x v="0"/>
    <m/>
    <x v="12"/>
    <x v="7"/>
    <x v="7"/>
    <d v="1899-12-30T01:19:00"/>
  </r>
  <r>
    <x v="36"/>
    <x v="114"/>
    <x v="110"/>
    <n v="50"/>
    <x v="0"/>
    <m/>
    <x v="12"/>
    <x v="7"/>
    <x v="7"/>
    <d v="1899-12-30T01:19:00"/>
  </r>
  <r>
    <x v="36"/>
    <x v="115"/>
    <x v="111"/>
    <n v="122"/>
    <x v="0"/>
    <m/>
    <x v="12"/>
    <x v="7"/>
    <x v="7"/>
    <d v="1899-12-30T01:19:00"/>
  </r>
  <r>
    <x v="37"/>
    <x v="116"/>
    <x v="112"/>
    <n v="295"/>
    <x v="0"/>
    <m/>
    <x v="12"/>
    <x v="7"/>
    <x v="7"/>
    <d v="1899-12-30T01:20:00"/>
  </r>
  <r>
    <x v="37"/>
    <x v="117"/>
    <x v="113"/>
    <n v="557"/>
    <x v="0"/>
    <m/>
    <x v="12"/>
    <x v="7"/>
    <x v="7"/>
    <d v="1899-12-30T01:20:00"/>
  </r>
  <r>
    <x v="37"/>
    <x v="118"/>
    <x v="109"/>
    <n v="847"/>
    <x v="0"/>
    <m/>
    <x v="12"/>
    <x v="7"/>
    <x v="7"/>
    <d v="1899-12-30T01:20:00"/>
  </r>
  <r>
    <x v="38"/>
    <x v="119"/>
    <x v="114"/>
    <n v="4.9119999999999999"/>
    <x v="0"/>
    <m/>
    <x v="12"/>
    <x v="7"/>
    <x v="7"/>
    <d v="1899-12-30T01:21:00"/>
  </r>
  <r>
    <x v="38"/>
    <x v="120"/>
    <x v="115"/>
    <n v="31"/>
    <x v="0"/>
    <m/>
    <x v="12"/>
    <x v="7"/>
    <x v="7"/>
    <d v="1899-12-30T01:21:00"/>
  </r>
  <r>
    <x v="39"/>
    <x v="121"/>
    <x v="116"/>
    <n v="1.948"/>
    <x v="0"/>
    <m/>
    <x v="13"/>
    <x v="8"/>
    <x v="8"/>
    <d v="1899-12-30T01:22:00"/>
  </r>
  <r>
    <x v="40"/>
    <x v="122"/>
    <x v="117"/>
    <n v="326"/>
    <x v="0"/>
    <m/>
    <x v="13"/>
    <x v="8"/>
    <x v="8"/>
    <d v="1899-12-30T01:23:00"/>
  </r>
  <r>
    <x v="40"/>
    <x v="123"/>
    <x v="118"/>
    <n v="258"/>
    <x v="0"/>
    <m/>
    <x v="13"/>
    <x v="8"/>
    <x v="8"/>
    <d v="1899-12-30T01:23:00"/>
  </r>
  <r>
    <x v="41"/>
    <x v="124"/>
    <x v="119"/>
    <n v="887"/>
    <x v="0"/>
    <m/>
    <x v="13"/>
    <x v="8"/>
    <x v="8"/>
    <d v="1899-12-30T01:24:00"/>
  </r>
  <r>
    <x v="41"/>
    <x v="125"/>
    <x v="120"/>
    <n v="152"/>
    <x v="0"/>
    <m/>
    <x v="13"/>
    <x v="8"/>
    <x v="8"/>
    <d v="1899-12-30T01:24:00"/>
  </r>
  <r>
    <x v="42"/>
    <x v="126"/>
    <x v="121"/>
    <n v="9.1050000000000004"/>
    <x v="0"/>
    <m/>
    <x v="13"/>
    <x v="8"/>
    <x v="8"/>
    <d v="1899-12-30T01:25:00"/>
  </r>
  <r>
    <x v="42"/>
    <x v="127"/>
    <x v="122"/>
    <n v="165"/>
    <x v="0"/>
    <m/>
    <x v="13"/>
    <x v="8"/>
    <x v="8"/>
    <d v="1899-12-30T01:25:00"/>
  </r>
  <r>
    <x v="42"/>
    <x v="128"/>
    <x v="123"/>
    <n v="1.6319999999999999"/>
    <x v="0"/>
    <m/>
    <x v="13"/>
    <x v="8"/>
    <x v="8"/>
    <d v="1899-12-30T01:25:00"/>
  </r>
  <r>
    <x v="42"/>
    <x v="129"/>
    <x v="124"/>
    <n v="6.14"/>
    <x v="0"/>
    <m/>
    <x v="13"/>
    <x v="8"/>
    <x v="8"/>
    <d v="1899-12-30T01:25:00"/>
  </r>
  <r>
    <x v="42"/>
    <x v="130"/>
    <x v="125"/>
    <n v="3.4980000000000002"/>
    <x v="0"/>
    <m/>
    <x v="13"/>
    <x v="8"/>
    <x v="8"/>
    <d v="1899-12-30T01:25:00"/>
  </r>
  <r>
    <x v="43"/>
    <x v="131"/>
    <x v="126"/>
    <n v="541"/>
    <x v="0"/>
    <m/>
    <x v="13"/>
    <x v="8"/>
    <x v="8"/>
    <d v="1899-12-30T01:26:00"/>
  </r>
  <r>
    <x v="44"/>
    <x v="132"/>
    <x v="127"/>
    <n v="4.7270000000000003"/>
    <x v="0"/>
    <m/>
    <x v="14"/>
    <x v="8"/>
    <x v="8"/>
    <d v="1899-12-30T01:27:00"/>
  </r>
  <r>
    <x v="44"/>
    <x v="133"/>
    <x v="128"/>
    <n v="237"/>
    <x v="0"/>
    <m/>
    <x v="14"/>
    <x v="8"/>
    <x v="8"/>
    <d v="1899-12-30T01:27:00"/>
  </r>
  <r>
    <x v="45"/>
    <x v="134"/>
    <x v="129"/>
    <n v="310"/>
    <x v="0"/>
    <m/>
    <x v="14"/>
    <x v="8"/>
    <x v="8"/>
    <d v="1899-12-30T01:28:00"/>
  </r>
  <r>
    <x v="46"/>
    <x v="135"/>
    <x v="10"/>
    <n v="161.38499999999999"/>
    <x v="0"/>
    <m/>
    <x v="15"/>
    <x v="9"/>
    <x v="9"/>
    <d v="1899-12-30T01:34:00"/>
  </r>
  <r>
    <x v="47"/>
    <x v="136"/>
    <x v="130"/>
    <n v="115.65"/>
    <x v="0"/>
    <m/>
    <x v="15"/>
    <x v="9"/>
    <x v="9"/>
    <d v="1899-12-30T01:36:00"/>
  </r>
  <r>
    <x v="48"/>
    <x v="137"/>
    <x v="131"/>
    <n v="800"/>
    <x v="0"/>
    <m/>
    <x v="16"/>
    <x v="9"/>
    <x v="9"/>
    <d v="1899-12-30T01:40:00"/>
  </r>
  <r>
    <x v="49"/>
    <x v="138"/>
    <x v="132"/>
    <n v="2.1840000000000002"/>
    <x v="0"/>
    <m/>
    <x v="16"/>
    <x v="9"/>
    <x v="9"/>
    <d v="1899-12-30T01:41:00"/>
  </r>
  <r>
    <x v="49"/>
    <x v="139"/>
    <x v="133"/>
    <n v="242"/>
    <x v="0"/>
    <m/>
    <x v="16"/>
    <x v="9"/>
    <x v="9"/>
    <d v="1899-12-30T01:41:00"/>
  </r>
  <r>
    <x v="49"/>
    <x v="140"/>
    <x v="134"/>
    <n v="1.145"/>
    <x v="0"/>
    <m/>
    <x v="16"/>
    <x v="9"/>
    <x v="9"/>
    <d v="1899-12-30T01:41:00"/>
  </r>
  <r>
    <x v="49"/>
    <x v="141"/>
    <x v="135"/>
    <n v="315"/>
    <x v="0"/>
    <m/>
    <x v="16"/>
    <x v="9"/>
    <x v="9"/>
    <d v="1899-12-30T01:41:00"/>
  </r>
  <r>
    <x v="49"/>
    <x v="142"/>
    <x v="136"/>
    <n v="141"/>
    <x v="0"/>
    <m/>
    <x v="16"/>
    <x v="9"/>
    <x v="9"/>
    <d v="1899-12-30T01:41:00"/>
  </r>
  <r>
    <x v="49"/>
    <x v="143"/>
    <x v="137"/>
    <n v="442"/>
    <x v="0"/>
    <m/>
    <x v="16"/>
    <x v="9"/>
    <x v="9"/>
    <d v="1899-12-30T01:41:00"/>
  </r>
  <r>
    <x v="49"/>
    <x v="144"/>
    <x v="138"/>
    <n v="636"/>
    <x v="0"/>
    <m/>
    <x v="16"/>
    <x v="9"/>
    <x v="9"/>
    <d v="1899-12-30T01:41:00"/>
  </r>
  <r>
    <x v="49"/>
    <x v="145"/>
    <x v="139"/>
    <n v="72"/>
    <x v="0"/>
    <m/>
    <x v="16"/>
    <x v="9"/>
    <x v="9"/>
    <d v="1899-12-30T01:41:00"/>
  </r>
  <r>
    <x v="49"/>
    <x v="146"/>
    <x v="140"/>
    <n v="105"/>
    <x v="0"/>
    <m/>
    <x v="16"/>
    <x v="9"/>
    <x v="9"/>
    <d v="1899-12-30T01:41:00"/>
  </r>
  <r>
    <x v="49"/>
    <x v="147"/>
    <x v="141"/>
    <n v="364"/>
    <x v="0"/>
    <m/>
    <x v="16"/>
    <x v="9"/>
    <x v="9"/>
    <d v="1899-12-30T01:41:00"/>
  </r>
  <r>
    <x v="49"/>
    <x v="148"/>
    <x v="142"/>
    <n v="86"/>
    <x v="0"/>
    <m/>
    <x v="16"/>
    <x v="9"/>
    <x v="9"/>
    <d v="1899-12-30T01:41:00"/>
  </r>
  <r>
    <x v="49"/>
    <x v="149"/>
    <x v="143"/>
    <n v="39"/>
    <x v="0"/>
    <m/>
    <x v="16"/>
    <x v="9"/>
    <x v="9"/>
    <d v="1899-12-30T01:41:00"/>
  </r>
  <r>
    <x v="50"/>
    <x v="150"/>
    <x v="144"/>
    <n v="101"/>
    <x v="0"/>
    <m/>
    <x v="17"/>
    <x v="10"/>
    <x v="10"/>
    <d v="1899-12-30T01:42:00"/>
  </r>
  <r>
    <x v="50"/>
    <x v="151"/>
    <x v="145"/>
    <n v="131"/>
    <x v="0"/>
    <m/>
    <x v="17"/>
    <x v="10"/>
    <x v="10"/>
    <d v="1899-12-30T01:42:00"/>
  </r>
  <r>
    <x v="50"/>
    <x v="152"/>
    <x v="146"/>
    <n v="915"/>
    <x v="0"/>
    <m/>
    <x v="17"/>
    <x v="10"/>
    <x v="10"/>
    <d v="1899-12-30T01:42:00"/>
  </r>
  <r>
    <x v="50"/>
    <x v="153"/>
    <x v="147"/>
    <n v="135"/>
    <x v="0"/>
    <m/>
    <x v="17"/>
    <x v="10"/>
    <x v="10"/>
    <d v="1899-12-30T01:42:00"/>
  </r>
  <r>
    <x v="50"/>
    <x v="154"/>
    <x v="148"/>
    <n v="553"/>
    <x v="0"/>
    <m/>
    <x v="17"/>
    <x v="10"/>
    <x v="10"/>
    <d v="1899-12-30T01:42:00"/>
  </r>
  <r>
    <x v="50"/>
    <x v="155"/>
    <x v="149"/>
    <n v="1.0369999999999999"/>
    <x v="0"/>
    <m/>
    <x v="17"/>
    <x v="10"/>
    <x v="10"/>
    <d v="1899-12-30T01:42:00"/>
  </r>
  <r>
    <x v="50"/>
    <x v="156"/>
    <x v="131"/>
    <n v="800"/>
    <x v="0"/>
    <m/>
    <x v="17"/>
    <x v="10"/>
    <x v="10"/>
    <d v="1899-12-30T01:42:00"/>
  </r>
  <r>
    <x v="51"/>
    <x v="157"/>
    <x v="150"/>
    <n v="477"/>
    <x v="0"/>
    <m/>
    <x v="17"/>
    <x v="10"/>
    <x v="10"/>
    <d v="1899-12-30T01:43:00"/>
  </r>
  <r>
    <x v="51"/>
    <x v="158"/>
    <x v="151"/>
    <n v="5"/>
    <x v="0"/>
    <m/>
    <x v="17"/>
    <x v="10"/>
    <x v="10"/>
    <d v="1899-12-30T01:43:00"/>
  </r>
  <r>
    <x v="51"/>
    <x v="159"/>
    <x v="152"/>
    <n v="1.7230000000000001"/>
    <x v="0"/>
    <m/>
    <x v="17"/>
    <x v="10"/>
    <x v="10"/>
    <d v="1899-12-30T01:43:00"/>
  </r>
  <r>
    <x v="51"/>
    <x v="160"/>
    <x v="152"/>
    <n v="1.7230000000000001"/>
    <x v="0"/>
    <m/>
    <x v="17"/>
    <x v="10"/>
    <x v="10"/>
    <d v="1899-12-30T01:43:00"/>
  </r>
  <r>
    <x v="51"/>
    <x v="161"/>
    <x v="153"/>
    <n v="5.5449999999999999"/>
    <x v="0"/>
    <m/>
    <x v="17"/>
    <x v="10"/>
    <x v="10"/>
    <d v="1899-12-30T01:43:00"/>
  </r>
  <r>
    <x v="52"/>
    <x v="162"/>
    <x v="154"/>
    <n v="52"/>
    <x v="0"/>
    <m/>
    <x v="17"/>
    <x v="10"/>
    <x v="10"/>
    <d v="1899-12-30T01:44:00"/>
  </r>
  <r>
    <x v="53"/>
    <x v="163"/>
    <x v="155"/>
    <n v="208"/>
    <x v="0"/>
    <m/>
    <x v="18"/>
    <x v="10"/>
    <x v="10"/>
    <d v="1899-12-30T01:51:00"/>
  </r>
  <r>
    <x v="53"/>
    <x v="164"/>
    <x v="156"/>
    <n v="44"/>
    <x v="0"/>
    <m/>
    <x v="18"/>
    <x v="10"/>
    <x v="10"/>
    <d v="1899-12-30T01:51:00"/>
  </r>
  <r>
    <x v="54"/>
    <x v="165"/>
    <x v="157"/>
    <n v="7"/>
    <x v="0"/>
    <m/>
    <x v="19"/>
    <x v="11"/>
    <x v="11"/>
    <d v="1899-12-30T01:52:00"/>
  </r>
  <r>
    <x v="54"/>
    <x v="166"/>
    <x v="158"/>
    <n v="76"/>
    <x v="0"/>
    <m/>
    <x v="19"/>
    <x v="11"/>
    <x v="11"/>
    <d v="1899-12-30T01:52:00"/>
  </r>
  <r>
    <x v="54"/>
    <x v="167"/>
    <x v="159"/>
    <n v="704"/>
    <x v="0"/>
    <m/>
    <x v="19"/>
    <x v="11"/>
    <x v="11"/>
    <d v="1899-12-30T01:52:00"/>
  </r>
  <r>
    <x v="54"/>
    <x v="168"/>
    <x v="160"/>
    <n v="158"/>
    <x v="0"/>
    <m/>
    <x v="19"/>
    <x v="11"/>
    <x v="11"/>
    <d v="1899-12-30T01:52:00"/>
  </r>
  <r>
    <x v="54"/>
    <x v="169"/>
    <x v="161"/>
    <n v="216"/>
    <x v="0"/>
    <m/>
    <x v="19"/>
    <x v="11"/>
    <x v="11"/>
    <d v="1899-12-30T01:52:00"/>
  </r>
  <r>
    <x v="55"/>
    <x v="170"/>
    <x v="162"/>
    <n v="48.51"/>
    <x v="0"/>
    <m/>
    <x v="19"/>
    <x v="11"/>
    <x v="11"/>
    <d v="1899-12-30T01:53:00"/>
  </r>
  <r>
    <x v="55"/>
    <x v="171"/>
    <x v="163"/>
    <n v="428"/>
    <x v="0"/>
    <m/>
    <x v="19"/>
    <x v="11"/>
    <x v="11"/>
    <d v="1899-12-30T01:53:00"/>
  </r>
  <r>
    <x v="56"/>
    <x v="172"/>
    <x v="164"/>
    <n v="1.6739999999999999"/>
    <x v="0"/>
    <m/>
    <x v="19"/>
    <x v="11"/>
    <x v="11"/>
    <d v="1899-12-30T01:54:00"/>
  </r>
  <r>
    <x v="56"/>
    <x v="173"/>
    <x v="165"/>
    <n v="1.2529999999999999"/>
    <x v="0"/>
    <m/>
    <x v="19"/>
    <x v="11"/>
    <x v="11"/>
    <d v="1899-12-30T01:54:00"/>
  </r>
  <r>
    <x v="56"/>
    <x v="174"/>
    <x v="98"/>
    <n v="507"/>
    <x v="0"/>
    <m/>
    <x v="19"/>
    <x v="11"/>
    <x v="11"/>
    <d v="1899-12-30T01:54:00"/>
  </r>
  <r>
    <x v="56"/>
    <x v="175"/>
    <x v="166"/>
    <n v="5.8029999999999999"/>
    <x v="0"/>
    <m/>
    <x v="19"/>
    <x v="11"/>
    <x v="11"/>
    <d v="1899-12-30T01:54:00"/>
  </r>
  <r>
    <x v="57"/>
    <x v="176"/>
    <x v="167"/>
    <n v="380"/>
    <x v="0"/>
    <m/>
    <x v="19"/>
    <x v="11"/>
    <x v="11"/>
    <d v="1899-12-30T01:55:00"/>
  </r>
  <r>
    <x v="57"/>
    <x v="177"/>
    <x v="168"/>
    <n v="118"/>
    <x v="0"/>
    <m/>
    <x v="19"/>
    <x v="11"/>
    <x v="11"/>
    <d v="1899-12-30T01:55:00"/>
  </r>
  <r>
    <x v="57"/>
    <x v="178"/>
    <x v="169"/>
    <n v="184"/>
    <x v="0"/>
    <m/>
    <x v="19"/>
    <x v="11"/>
    <x v="11"/>
    <d v="1899-12-30T01:55:00"/>
  </r>
  <r>
    <x v="57"/>
    <x v="179"/>
    <x v="170"/>
    <n v="807"/>
    <x v="0"/>
    <m/>
    <x v="19"/>
    <x v="11"/>
    <x v="11"/>
    <d v="1899-12-30T01:55:00"/>
  </r>
  <r>
    <x v="57"/>
    <x v="180"/>
    <x v="164"/>
    <n v="1.6739999999999999"/>
    <x v="0"/>
    <m/>
    <x v="19"/>
    <x v="11"/>
    <x v="11"/>
    <d v="1899-12-30T01:55:00"/>
  </r>
  <r>
    <x v="57"/>
    <x v="181"/>
    <x v="46"/>
    <n v="541"/>
    <x v="0"/>
    <m/>
    <x v="19"/>
    <x v="11"/>
    <x v="11"/>
    <d v="1899-12-30T01:55:00"/>
  </r>
  <r>
    <x v="58"/>
    <x v="182"/>
    <x v="171"/>
    <n v="51"/>
    <x v="0"/>
    <m/>
    <x v="20"/>
    <x v="11"/>
    <x v="11"/>
    <d v="1899-12-30T01:57:00"/>
  </r>
  <r>
    <x v="58"/>
    <x v="183"/>
    <x v="172"/>
    <n v="1"/>
    <x v="0"/>
    <m/>
    <x v="20"/>
    <x v="11"/>
    <x v="11"/>
    <d v="1899-12-30T01:57:00"/>
  </r>
  <r>
    <x v="59"/>
    <x v="184"/>
    <x v="173"/>
    <n v="673"/>
    <x v="0"/>
    <m/>
    <x v="20"/>
    <x v="11"/>
    <x v="11"/>
    <d v="1899-12-30T01:58:00"/>
  </r>
  <r>
    <x v="59"/>
    <x v="185"/>
    <x v="0"/>
    <n v="676"/>
    <x v="0"/>
    <m/>
    <x v="20"/>
    <x v="11"/>
    <x v="11"/>
    <d v="1899-12-30T01:58:00"/>
  </r>
  <r>
    <x v="59"/>
    <x v="186"/>
    <x v="174"/>
    <n v="9.94"/>
    <x v="0"/>
    <m/>
    <x v="20"/>
    <x v="11"/>
    <x v="11"/>
    <d v="1899-12-30T01:58:00"/>
  </r>
  <r>
    <x v="59"/>
    <x v="187"/>
    <x v="175"/>
    <n v="1.6419999999999999"/>
    <x v="0"/>
    <m/>
    <x v="20"/>
    <x v="11"/>
    <x v="11"/>
    <d v="1899-12-30T01:58:00"/>
  </r>
  <r>
    <x v="59"/>
    <x v="188"/>
    <x v="176"/>
    <n v="3.9420000000000002"/>
    <x v="0"/>
    <m/>
    <x v="20"/>
    <x v="11"/>
    <x v="11"/>
    <d v="1899-12-30T01:58:00"/>
  </r>
  <r>
    <x v="59"/>
    <x v="189"/>
    <x v="177"/>
    <n v="916"/>
    <x v="0"/>
    <m/>
    <x v="20"/>
    <x v="11"/>
    <x v="11"/>
    <d v="1899-12-30T01:58:00"/>
  </r>
  <r>
    <x v="59"/>
    <x v="190"/>
    <x v="178"/>
    <n v="5.7809999999999997"/>
    <x v="0"/>
    <m/>
    <x v="20"/>
    <x v="11"/>
    <x v="11"/>
    <d v="1899-12-30T01:58:00"/>
  </r>
  <r>
    <x v="60"/>
    <x v="191"/>
    <x v="179"/>
    <n v="364"/>
    <x v="0"/>
    <m/>
    <x v="21"/>
    <x v="12"/>
    <x v="12"/>
    <d v="1899-12-30T02:06:00"/>
  </r>
  <r>
    <x v="61"/>
    <x v="192"/>
    <x v="180"/>
    <n v="521"/>
    <x v="0"/>
    <m/>
    <x v="22"/>
    <x v="12"/>
    <x v="12"/>
    <d v="1899-12-30T02:07:00"/>
  </r>
  <r>
    <x v="62"/>
    <x v="193"/>
    <x v="181"/>
    <n v="1.3169999999999999"/>
    <x v="0"/>
    <m/>
    <x v="22"/>
    <x v="12"/>
    <x v="12"/>
    <d v="1899-12-30T02:08:00"/>
  </r>
  <r>
    <x v="63"/>
    <x v="194"/>
    <x v="18"/>
    <n v="834"/>
    <x v="0"/>
    <m/>
    <x v="22"/>
    <x v="12"/>
    <x v="12"/>
    <d v="1899-12-30T02:09:00"/>
  </r>
  <r>
    <x v="64"/>
    <x v="195"/>
    <x v="182"/>
    <n v="94"/>
    <x v="0"/>
    <m/>
    <x v="22"/>
    <x v="12"/>
    <x v="12"/>
    <d v="1899-12-30T02:10:00"/>
  </r>
  <r>
    <x v="64"/>
    <x v="196"/>
    <x v="183"/>
    <n v="218"/>
    <x v="0"/>
    <m/>
    <x v="22"/>
    <x v="12"/>
    <x v="12"/>
    <d v="1899-12-30T02:10:00"/>
  </r>
  <r>
    <x v="65"/>
    <x v="197"/>
    <x v="184"/>
    <n v="1.5209999999999999"/>
    <x v="0"/>
    <m/>
    <x v="22"/>
    <x v="12"/>
    <x v="12"/>
    <d v="1899-12-30T02:11:00"/>
  </r>
  <r>
    <x v="66"/>
    <x v="198"/>
    <x v="185"/>
    <n v="36"/>
    <x v="0"/>
    <m/>
    <x v="23"/>
    <x v="13"/>
    <x v="13"/>
    <d v="1899-12-30T02:12:00"/>
  </r>
  <r>
    <x v="66"/>
    <x v="199"/>
    <x v="186"/>
    <n v="126"/>
    <x v="0"/>
    <m/>
    <x v="23"/>
    <x v="13"/>
    <x v="13"/>
    <d v="1899-12-30T02:12:00"/>
  </r>
  <r>
    <x v="66"/>
    <x v="200"/>
    <x v="187"/>
    <n v="25.265000000000001"/>
    <x v="0"/>
    <m/>
    <x v="23"/>
    <x v="13"/>
    <x v="13"/>
    <d v="1899-12-30T02:12:00"/>
  </r>
  <r>
    <x v="67"/>
    <x v="201"/>
    <x v="188"/>
    <n v="279"/>
    <x v="0"/>
    <m/>
    <x v="23"/>
    <x v="13"/>
    <x v="13"/>
    <d v="1899-12-30T02:14:00"/>
  </r>
  <r>
    <x v="67"/>
    <x v="202"/>
    <x v="189"/>
    <n v="17"/>
    <x v="0"/>
    <m/>
    <x v="23"/>
    <x v="13"/>
    <x v="13"/>
    <d v="1899-12-30T02:14:00"/>
  </r>
  <r>
    <x v="68"/>
    <x v="203"/>
    <x v="190"/>
    <n v="608"/>
    <x v="0"/>
    <m/>
    <x v="23"/>
    <x v="13"/>
    <x v="13"/>
    <d v="1899-12-30T02:15:00"/>
  </r>
  <r>
    <x v="68"/>
    <x v="204"/>
    <x v="191"/>
    <n v="1.0780000000000001"/>
    <x v="0"/>
    <m/>
    <x v="23"/>
    <x v="13"/>
    <x v="13"/>
    <d v="1899-12-30T02:15:00"/>
  </r>
  <r>
    <x v="69"/>
    <x v="205"/>
    <x v="192"/>
    <n v="829"/>
    <x v="0"/>
    <m/>
    <x v="24"/>
    <x v="13"/>
    <x v="13"/>
    <d v="1899-12-30T02:17:00"/>
  </r>
  <r>
    <x v="70"/>
    <x v="206"/>
    <x v="193"/>
    <n v="55"/>
    <x v="0"/>
    <m/>
    <x v="24"/>
    <x v="13"/>
    <x v="13"/>
    <d v="1899-12-30T02:20:00"/>
  </r>
  <r>
    <x v="70"/>
    <x v="207"/>
    <x v="194"/>
    <n v="294"/>
    <x v="0"/>
    <m/>
    <x v="24"/>
    <x v="13"/>
    <x v="13"/>
    <d v="1899-12-30T02:20:00"/>
  </r>
  <r>
    <x v="71"/>
    <x v="208"/>
    <x v="195"/>
    <n v="1.1659999999999999"/>
    <x v="0"/>
    <m/>
    <x v="24"/>
    <x v="13"/>
    <x v="13"/>
    <d v="1899-12-30T02:21:00"/>
  </r>
  <r>
    <x v="71"/>
    <x v="209"/>
    <x v="196"/>
    <n v="436"/>
    <x v="0"/>
    <m/>
    <x v="24"/>
    <x v="13"/>
    <x v="13"/>
    <d v="1899-12-30T02:21:00"/>
  </r>
  <r>
    <x v="72"/>
    <x v="210"/>
    <x v="197"/>
    <n v="213"/>
    <x v="0"/>
    <m/>
    <x v="25"/>
    <x v="14"/>
    <x v="14"/>
    <d v="1899-12-30T02:25:00"/>
  </r>
  <r>
    <x v="73"/>
    <x v="211"/>
    <x v="198"/>
    <n v="5.8159999999999998"/>
    <x v="0"/>
    <m/>
    <x v="25"/>
    <x v="14"/>
    <x v="14"/>
    <d v="1899-12-30T02:26:00"/>
  </r>
  <r>
    <x v="74"/>
    <x v="212"/>
    <x v="199"/>
    <n v="3.6139999999999999"/>
    <x v="0"/>
    <m/>
    <x v="26"/>
    <x v="14"/>
    <x v="14"/>
    <d v="1899-12-30T02:27:00"/>
  </r>
  <r>
    <x v="75"/>
    <x v="213"/>
    <x v="200"/>
    <n v="1.2470000000000001"/>
    <x v="0"/>
    <m/>
    <x v="26"/>
    <x v="14"/>
    <x v="14"/>
    <d v="1899-12-30T02:31:00"/>
  </r>
  <r>
    <x v="76"/>
    <x v="214"/>
    <x v="201"/>
    <n v="486"/>
    <x v="0"/>
    <m/>
    <x v="27"/>
    <x v="15"/>
    <x v="15"/>
    <d v="1899-12-30T02:34:00"/>
  </r>
  <r>
    <x v="77"/>
    <x v="215"/>
    <x v="202"/>
    <n v="134"/>
    <x v="0"/>
    <m/>
    <x v="27"/>
    <x v="15"/>
    <x v="15"/>
    <d v="1899-12-30T02:36:00"/>
  </r>
  <r>
    <x v="77"/>
    <x v="216"/>
    <x v="203"/>
    <n v="25"/>
    <x v="0"/>
    <m/>
    <x v="27"/>
    <x v="15"/>
    <x v="15"/>
    <d v="1899-12-30T02:36:00"/>
  </r>
  <r>
    <x v="77"/>
    <x v="217"/>
    <x v="204"/>
    <n v="16.277999999999999"/>
    <x v="0"/>
    <m/>
    <x v="27"/>
    <x v="15"/>
    <x v="15"/>
    <d v="1899-12-30T02:36:00"/>
  </r>
  <r>
    <x v="77"/>
    <x v="218"/>
    <x v="205"/>
    <n v="183"/>
    <x v="0"/>
    <m/>
    <x v="27"/>
    <x v="15"/>
    <x v="15"/>
    <d v="1899-12-30T02:36:00"/>
  </r>
  <r>
    <x v="77"/>
    <x v="219"/>
    <x v="206"/>
    <n v="610"/>
    <x v="0"/>
    <m/>
    <x v="27"/>
    <x v="15"/>
    <x v="15"/>
    <d v="1899-12-30T02:36:00"/>
  </r>
  <r>
    <x v="78"/>
    <x v="220"/>
    <x v="207"/>
    <n v="144.07900000000001"/>
    <x v="0"/>
    <m/>
    <x v="28"/>
    <x v="15"/>
    <x v="15"/>
    <d v="1899-12-30T02:37:00"/>
  </r>
  <r>
    <x v="79"/>
    <x v="221"/>
    <x v="208"/>
    <n v="614"/>
    <x v="0"/>
    <m/>
    <x v="28"/>
    <x v="15"/>
    <x v="15"/>
    <d v="1899-12-30T02:38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8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8">
  <location ref="E3:F23" firstHeaderRow="1" firstDataRow="1" firstDataCol="1"/>
  <pivotFields count="10">
    <pivotField axis="axisRow" showAll="0">
      <items count="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dataField="1" showAll="0"/>
    <pivotField showAll="0"/>
    <pivotField numFmtId="164" showAll="0"/>
    <pivotField showAll="0"/>
    <pivotField showAll="0"/>
    <pivotField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showAll="0">
      <items count="1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x="10"/>
        <item x="11"/>
        <item x="12"/>
        <item x="13"/>
        <item x="14"/>
        <item x="15"/>
        <item t="default"/>
      </items>
    </pivotField>
    <pivotField axis="axisRow" showAll="0">
      <items count="17">
        <item sd="0" x="0"/>
        <item sd="0" x="1"/>
        <item sd="0" x="2"/>
        <item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t="default"/>
      </items>
    </pivotField>
    <pivotField numFmtId="169" showAll="0"/>
  </pivotFields>
  <rowFields count="2">
    <field x="8"/>
    <field x="0"/>
  </rowFields>
  <rowItems count="20">
    <i>
      <x/>
    </i>
    <i>
      <x v="1"/>
    </i>
    <i>
      <x v="2"/>
    </i>
    <i>
      <x v="3"/>
    </i>
    <i r="1">
      <x v="6"/>
    </i>
    <i r="1">
      <x v="7"/>
    </i>
    <i r="1">
      <x v="8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Rapporterad händelse" fld="1" subtotal="count" baseField="0" baseItem="13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3" cacheId="81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7">
  <location ref="A3:B68" firstHeaderRow="1" firstDataRow="1" firstDataCol="1"/>
  <pivotFields count="10">
    <pivotField showAll="0"/>
    <pivotField axis="axisRow" dataField="1" showAll="0">
      <items count="223">
        <item x="198"/>
        <item x="145"/>
        <item x="158"/>
        <item x="178"/>
        <item x="95"/>
        <item x="193"/>
        <item x="55"/>
        <item x="164"/>
        <item x="183"/>
        <item x="170"/>
        <item x="115"/>
        <item x="210"/>
        <item x="171"/>
        <item x="98"/>
        <item x="215"/>
        <item x="218"/>
        <item x="33"/>
        <item x="160"/>
        <item x="159"/>
        <item x="196"/>
        <item x="96"/>
        <item x="37"/>
        <item x="209"/>
        <item x="83"/>
        <item x="44"/>
        <item x="32"/>
        <item x="169"/>
        <item x="152"/>
        <item x="139"/>
        <item x="17"/>
        <item x="134"/>
        <item x="21"/>
        <item x="126"/>
        <item x="123"/>
        <item x="144"/>
        <item x="214"/>
        <item x="177"/>
        <item x="122"/>
        <item x="93"/>
        <item x="92"/>
        <item x="175"/>
        <item x="182"/>
        <item x="184"/>
        <item x="74"/>
        <item x="100"/>
        <item x="137"/>
        <item x="102"/>
        <item x="27"/>
        <item x="143"/>
        <item x="42"/>
        <item x="23"/>
        <item x="51"/>
        <item x="29"/>
        <item x="150"/>
        <item x="81"/>
        <item x="167"/>
        <item x="61"/>
        <item x="59"/>
        <item x="202"/>
        <item x="54"/>
        <item x="213"/>
        <item x="125"/>
        <item x="46"/>
        <item x="105"/>
        <item x="114"/>
        <item x="176"/>
        <item x="26"/>
        <item x="174"/>
        <item x="50"/>
        <item x="165"/>
        <item x="153"/>
        <item x="219"/>
        <item x="71"/>
        <item x="117"/>
        <item x="179"/>
        <item x="38"/>
        <item x="82"/>
        <item x="112"/>
        <item x="66"/>
        <item x="67"/>
        <item x="156"/>
        <item x="58"/>
        <item x="63"/>
        <item x="217"/>
        <item x="220"/>
        <item x="206"/>
        <item x="72"/>
        <item x="94"/>
        <item x="157"/>
        <item x="201"/>
        <item x="68"/>
        <item x="41"/>
        <item x="186"/>
        <item x="131"/>
        <item x="128"/>
        <item x="16"/>
        <item x="187"/>
        <item x="211"/>
        <item x="91"/>
        <item x="155"/>
        <item x="76"/>
        <item x="18"/>
        <item x="7"/>
        <item x="64"/>
        <item x="149"/>
        <item x="56"/>
        <item x="133"/>
        <item x="197"/>
        <item x="15"/>
        <item x="204"/>
        <item x="120"/>
        <item x="129"/>
        <item x="199"/>
        <item x="101"/>
        <item x="208"/>
        <item x="146"/>
        <item x="141"/>
        <item x="65"/>
        <item x="9"/>
        <item x="10"/>
        <item x="22"/>
        <item x="113"/>
        <item x="118"/>
        <item x="90"/>
        <item x="47"/>
        <item x="5"/>
        <item x="69"/>
        <item x="142"/>
        <item x="12"/>
        <item x="87"/>
        <item x="132"/>
        <item x="97"/>
        <item x="19"/>
        <item x="24"/>
        <item x="6"/>
        <item x="203"/>
        <item x="86"/>
        <item x="154"/>
        <item x="104"/>
        <item x="161"/>
        <item x="89"/>
        <item x="138"/>
        <item x="34"/>
        <item x="135"/>
        <item x="147"/>
        <item x="148"/>
        <item x="190"/>
        <item x="166"/>
        <item x="195"/>
        <item x="194"/>
        <item x="40"/>
        <item x="79"/>
        <item x="140"/>
        <item x="212"/>
        <item x="116"/>
        <item x="88"/>
        <item x="200"/>
        <item x="31"/>
        <item x="28"/>
        <item x="151"/>
        <item x="48"/>
        <item x="8"/>
        <item x="162"/>
        <item x="13"/>
        <item x="84"/>
        <item x="130"/>
        <item x="205"/>
        <item x="45"/>
        <item x="3"/>
        <item x="109"/>
        <item x="78"/>
        <item x="1"/>
        <item x="103"/>
        <item x="43"/>
        <item x="207"/>
        <item x="11"/>
        <item x="85"/>
        <item x="106"/>
        <item x="20"/>
        <item x="4"/>
        <item x="73"/>
        <item x="53"/>
        <item x="36"/>
        <item x="77"/>
        <item x="49"/>
        <item x="52"/>
        <item x="221"/>
        <item x="75"/>
        <item x="99"/>
        <item x="30"/>
        <item x="107"/>
        <item x="124"/>
        <item x="57"/>
        <item x="188"/>
        <item x="62"/>
        <item x="111"/>
        <item x="60"/>
        <item x="110"/>
        <item x="192"/>
        <item x="191"/>
        <item x="173"/>
        <item x="39"/>
        <item x="35"/>
        <item x="180"/>
        <item x="70"/>
        <item x="127"/>
        <item x="121"/>
        <item x="168"/>
        <item x="185"/>
        <item x="25"/>
        <item x="136"/>
        <item x="0"/>
        <item x="189"/>
        <item x="172"/>
        <item x="14"/>
        <item x="181"/>
        <item x="216"/>
        <item x="2"/>
        <item x="80"/>
        <item x="163"/>
        <item x="108"/>
        <item x="119"/>
        <item t="default"/>
      </items>
    </pivotField>
    <pivotField axis="axisRow" showAll="0" measureFilter="1" sortType="ascending">
      <items count="210">
        <item x="172"/>
        <item x="148"/>
        <item x="11"/>
        <item x="140"/>
        <item x="85"/>
        <item x="80"/>
        <item x="103"/>
        <item x="199"/>
        <item x="31"/>
        <item x="186"/>
        <item x="66"/>
        <item x="117"/>
        <item x="203"/>
        <item x="91"/>
        <item x="1"/>
        <item x="106"/>
        <item x="195"/>
        <item x="197"/>
        <item x="165"/>
        <item x="34"/>
        <item x="5"/>
        <item x="189"/>
        <item x="155"/>
        <item x="29"/>
        <item x="28"/>
        <item x="201"/>
        <item x="170"/>
        <item x="56"/>
        <item x="109"/>
        <item x="118"/>
        <item x="90"/>
        <item x="133"/>
        <item x="174"/>
        <item x="18"/>
        <item x="58"/>
        <item x="92"/>
        <item x="131"/>
        <item x="136"/>
        <item x="187"/>
        <item x="65"/>
        <item x="86"/>
        <item x="173"/>
        <item x="24"/>
        <item x="124"/>
        <item x="9"/>
        <item x="149"/>
        <item x="151"/>
        <item x="97"/>
        <item x="76"/>
        <item x="62"/>
        <item x="150"/>
        <item x="4"/>
        <item x="70"/>
        <item x="53"/>
        <item x="142"/>
        <item x="21"/>
        <item x="49"/>
        <item x="115"/>
        <item x="59"/>
        <item x="51"/>
        <item x="116"/>
        <item x="104"/>
        <item x="102"/>
        <item x="132"/>
        <item x="10"/>
        <item x="52"/>
        <item x="23"/>
        <item x="32"/>
        <item x="126"/>
        <item x="198"/>
        <item x="63"/>
        <item x="6"/>
        <item x="100"/>
        <item x="120"/>
        <item x="60"/>
        <item x="81"/>
        <item x="13"/>
        <item x="48"/>
        <item x="16"/>
        <item x="84"/>
        <item x="191"/>
        <item x="185"/>
        <item x="114"/>
        <item x="138"/>
        <item x="152"/>
        <item x="72"/>
        <item x="183"/>
        <item x="110"/>
        <item x="64"/>
        <item x="153"/>
        <item x="12"/>
        <item x="176"/>
        <item x="169"/>
        <item x="25"/>
        <item x="168"/>
        <item x="154"/>
        <item x="3"/>
        <item x="78"/>
        <item x="0"/>
        <item x="141"/>
        <item x="20"/>
        <item x="128"/>
        <item x="166"/>
        <item x="30"/>
        <item x="55"/>
        <item x="38"/>
        <item x="156"/>
        <item x="69"/>
        <item x="188"/>
        <item x="74"/>
        <item x="113"/>
        <item x="171"/>
        <item x="44"/>
        <item x="37"/>
        <item x="45"/>
        <item x="159"/>
        <item x="73"/>
        <item x="129"/>
        <item x="14"/>
        <item x="96"/>
        <item x="192"/>
        <item x="135"/>
        <item x="147"/>
        <item x="83"/>
        <item x="180"/>
        <item x="40"/>
        <item x="107"/>
        <item x="17"/>
        <item x="194"/>
        <item x="193"/>
        <item x="208"/>
        <item x="105"/>
        <item x="190"/>
        <item x="67"/>
        <item x="2"/>
        <item x="134"/>
        <item x="143"/>
        <item x="98"/>
        <item x="182"/>
        <item x="121"/>
        <item x="130"/>
        <item x="146"/>
        <item x="36"/>
        <item x="57"/>
        <item x="7"/>
        <item x="127"/>
        <item x="99"/>
        <item x="88"/>
        <item x="42"/>
        <item x="179"/>
        <item x="87"/>
        <item x="94"/>
        <item x="27"/>
        <item x="26"/>
        <item x="204"/>
        <item x="207"/>
        <item x="93"/>
        <item x="71"/>
        <item x="163"/>
        <item x="122"/>
        <item x="145"/>
        <item x="47"/>
        <item x="89"/>
        <item x="175"/>
        <item x="79"/>
        <item x="184"/>
        <item x="8"/>
        <item x="125"/>
        <item x="160"/>
        <item x="15"/>
        <item x="196"/>
        <item x="119"/>
        <item x="178"/>
        <item x="54"/>
        <item x="158"/>
        <item x="39"/>
        <item x="205"/>
        <item x="162"/>
        <item x="95"/>
        <item x="144"/>
        <item x="43"/>
        <item x="167"/>
        <item x="181"/>
        <item x="108"/>
        <item x="206"/>
        <item x="46"/>
        <item x="164"/>
        <item x="77"/>
        <item x="112"/>
        <item x="82"/>
        <item x="123"/>
        <item x="68"/>
        <item x="161"/>
        <item x="139"/>
        <item x="35"/>
        <item x="111"/>
        <item x="61"/>
        <item x="50"/>
        <item x="22"/>
        <item x="75"/>
        <item x="33"/>
        <item x="200"/>
        <item x="202"/>
        <item x="157"/>
        <item x="137"/>
        <item x="177"/>
        <item x="41"/>
        <item x="101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showAll="0"/>
    <pivotField showAll="0"/>
    <pivotField showAll="0"/>
    <pivotField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umFmtId="169" showAll="0"/>
  </pivotFields>
  <rowFields count="3">
    <field x="2"/>
    <field x="8"/>
    <field x="1"/>
  </rowFields>
  <rowItems count="65">
    <i>
      <x v="64"/>
    </i>
    <i r="1">
      <x v="3"/>
    </i>
    <i r="2">
      <x v="119"/>
    </i>
    <i r="1">
      <x v="9"/>
    </i>
    <i r="2">
      <x v="143"/>
    </i>
    <i>
      <x v="66"/>
    </i>
    <i r="1">
      <x v="4"/>
    </i>
    <i r="2">
      <x v="133"/>
    </i>
    <i r="1">
      <x v="7"/>
    </i>
    <i r="2">
      <x v="113"/>
    </i>
    <i>
      <x v="28"/>
    </i>
    <i r="1">
      <x v="7"/>
    </i>
    <i r="2">
      <x v="121"/>
    </i>
    <i r="2">
      <x v="122"/>
    </i>
    <i>
      <x v="84"/>
    </i>
    <i r="1">
      <x v="10"/>
    </i>
    <i r="2">
      <x v="17"/>
    </i>
    <i r="2">
      <x v="18"/>
    </i>
    <i>
      <x v="36"/>
    </i>
    <i r="1">
      <x v="9"/>
    </i>
    <i r="2">
      <x v="45"/>
    </i>
    <i r="1">
      <x v="10"/>
    </i>
    <i r="2">
      <x v="80"/>
    </i>
    <i>
      <x v="98"/>
    </i>
    <i r="1">
      <x/>
    </i>
    <i r="2">
      <x v="211"/>
    </i>
    <i r="1">
      <x v="11"/>
    </i>
    <i r="2">
      <x v="208"/>
    </i>
    <i>
      <x v="51"/>
    </i>
    <i r="1">
      <x v="2"/>
    </i>
    <i r="2">
      <x v="179"/>
    </i>
    <i r="1">
      <x v="7"/>
    </i>
    <i r="2">
      <x v="155"/>
    </i>
    <i>
      <x v="105"/>
    </i>
    <i r="1">
      <x v="5"/>
    </i>
    <i r="2">
      <x v="57"/>
    </i>
    <i r="2">
      <x v="150"/>
    </i>
    <i>
      <x v="33"/>
    </i>
    <i r="1">
      <x v="4"/>
    </i>
    <i r="2">
      <x v="101"/>
    </i>
    <i r="1">
      <x v="12"/>
    </i>
    <i r="2">
      <x v="149"/>
    </i>
    <i>
      <x v="137"/>
    </i>
    <i r="1">
      <x v="7"/>
    </i>
    <i r="2">
      <x v="46"/>
    </i>
    <i r="1">
      <x v="11"/>
    </i>
    <i r="2">
      <x v="67"/>
    </i>
    <i>
      <x v="8"/>
    </i>
    <i r="1">
      <x v="5"/>
    </i>
    <i r="2">
      <x v="25"/>
    </i>
    <i r="2">
      <x v="142"/>
    </i>
    <i>
      <x v="185"/>
    </i>
    <i r="1">
      <x v="5"/>
    </i>
    <i r="2">
      <x v="160"/>
    </i>
    <i r="1">
      <x v="11"/>
    </i>
    <i r="2">
      <x v="215"/>
    </i>
    <i>
      <x v="44"/>
    </i>
    <i r="1">
      <x v="3"/>
    </i>
    <i r="2">
      <x v="118"/>
    </i>
    <i r="1">
      <x v="4"/>
    </i>
    <i r="2">
      <x v="120"/>
    </i>
    <i>
      <x v="186"/>
    </i>
    <i r="1">
      <x v="11"/>
    </i>
    <i r="2">
      <x v="203"/>
    </i>
    <i r="2">
      <x v="213"/>
    </i>
  </rowItems>
  <colItems count="1">
    <i/>
  </colItems>
  <dataFields count="1">
    <dataField name="Count of Rapporterad händelse" fld="1" subtotal="count" baseField="0" baseItem="0"/>
  </dataFields>
  <pivotTableStyleInfo name="PivotStyleLight16" showRowHeaders="1" showColHeaders="1" showRowStripes="0" showColStripes="0" showLastColumn="1"/>
  <filters count="1">
    <filter fld="2" type="valueGreaterThanOrEqual" evalOrder="-1" id="1" iMeasureFld="0">
      <autoFilter ref="A1">
        <filterColumn colId="0">
          <customFilters>
            <customFilter operator="greaterThanOrEqual" val="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8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3">
  <location ref="A3:C30" firstHeaderRow="0" firstDataRow="1" firstDataCol="1"/>
  <pivotFields count="10">
    <pivotField axis="axisRow" showAll="0">
      <items count="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t="default"/>
      </items>
    </pivotField>
    <pivotField dataField="1" showAll="0"/>
    <pivotField showAll="0"/>
    <pivotField dataField="1" numFmtId="164" showAll="0"/>
    <pivotField showAll="0"/>
    <pivotField showAll="0"/>
    <pivotField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showAll="0"/>
    <pivotField showAll="0"/>
    <pivotField numFmtId="169" showAll="0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öljare" fld="3" baseField="0" baseItem="8" numFmtId="164"/>
    <dataField name="Count of Rapporterad händelse" fld="1" subtotal="count" showDataAs="runTotal" baseField="0" baseItem="13"/>
  </dataFields>
  <formats count="2">
    <format dxfId="5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60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7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3:B12" firstHeaderRow="1" firstDataRow="1" firstDataCol="1"/>
  <pivotFields count="2">
    <pivotField axis="axisRow" allDrilled="1" showAll="0" nonAutoSortDefault="1" defaultAttributeDrillState="1">
      <items count="9">
        <item x="0"/>
        <item x="3"/>
        <item x="7"/>
        <item x="1"/>
        <item x="5"/>
        <item x="6"/>
        <item x="2"/>
        <item x="4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Distinct Count of Rapporterad händelse" fld="1" subtotal="count" baseField="0" baseItem="2">
      <extLst>
        <ext xmlns:x15="http://schemas.microsoft.com/office/spreadsheetml/2010/11/main" uri="{FABC7310-3BB5-11E1-824E-6D434824019B}">
          <x15:dataField isCountDistinct="1"/>
        </ext>
      </extLst>
    </dataField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weets about shootings RTs excluded_additinal calculations.xlsx!Table1">
        <x15:activeTabTopLevelEntity name="[Table1]"/>
      </x15:pivotTableUISettings>
    </ext>
  </extLst>
</pivotTableDefinition>
</file>

<file path=xl/pivotTables/pivotTable4.xml><?xml version="1.0" encoding="utf-8"?>
<pivotTableDefinition xmlns="http://schemas.openxmlformats.org/spreadsheetml/2006/main" name="PivotTable4" cacheId="8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20" firstHeaderRow="1" firstDataRow="1" firstDataCol="0"/>
  <pivotFields count="10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numFmtId="169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81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6">
  <location ref="A3:C84" firstHeaderRow="1" firstDataRow="2" firstDataCol="1"/>
  <pivotFields count="10">
    <pivotField axis="axisRow" showAll="0" sortType="descending">
      <items count="81"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  <pivotField showAll="0"/>
    <pivotField numFmtId="164" showAll="0"/>
    <pivotField axis="axisCol" showAll="0" defaultSubtotal="0">
      <items count="3">
        <item m="1" x="2"/>
        <item x="0"/>
        <item x="1"/>
      </items>
    </pivotField>
    <pivotField showAll="0"/>
    <pivotField showAll="0"/>
    <pivotField showAll="0"/>
    <pivotField showAll="0" defaultSubtotal="0"/>
    <pivotField numFmtId="169" showAll="0"/>
  </pivotFields>
  <rowFields count="1">
    <field x="0"/>
  </rowFields>
  <rowItems count="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</rowItems>
  <colFields count="1">
    <field x="4"/>
  </colFields>
  <colItems count="2">
    <i>
      <x v="1"/>
    </i>
    <i>
      <x v="2"/>
    </i>
  </colItems>
  <dataFields count="1">
    <dataField name="Count of Rapporterad händels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" cacheId="81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9">
  <location ref="A43:C60" firstHeaderRow="1" firstDataRow="2" firstDataCol="1"/>
  <pivotFields count="10">
    <pivotField showAll="0" sortType="descending"/>
    <pivotField dataField="1" showAll="0"/>
    <pivotField showAll="0"/>
    <pivotField numFmtId="164" showAll="0"/>
    <pivotField axis="axisCol" showAll="0" defaultSubtotal="0">
      <items count="3">
        <item m="1" x="2"/>
        <item x="0"/>
        <item x="1"/>
      </items>
    </pivotField>
    <pivotField showAll="0"/>
    <pivotField showAll="0" sortType="descending"/>
    <pivotField axis="axisRow" showAll="0" sortType="ascending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 defaultSubtotal="0"/>
    <pivotField numFmtId="169" showAll="0"/>
  </pivotFields>
  <rowFields count="1">
    <field x="7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1">
    <field x="4"/>
  </colFields>
  <colItems count="2">
    <i>
      <x v="1"/>
    </i>
    <i>
      <x v="2"/>
    </i>
  </colItems>
  <dataFields count="1">
    <dataField name="Count of Rapporterad händelse" fld="1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" cacheId="81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7">
  <location ref="A3:C33" firstHeaderRow="1" firstDataRow="2" firstDataCol="1"/>
  <pivotFields count="10">
    <pivotField showAll="0" sortType="descending"/>
    <pivotField dataField="1" showAll="0"/>
    <pivotField showAll="0"/>
    <pivotField numFmtId="164" showAll="0"/>
    <pivotField axis="axisCol" showAll="0" defaultSubtotal="0">
      <items count="3">
        <item m="1" x="2"/>
        <item x="0"/>
        <item x="1"/>
      </items>
    </pivotField>
    <pivotField showAll="0"/>
    <pivotField axis="axisRow" showAll="0" sortType="ascending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showAll="0"/>
    <pivotField showAll="0" defaultSubtotal="0"/>
    <pivotField numFmtId="169" showAll="0"/>
  </pivotFields>
  <rowFields count="1">
    <field x="6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</rowItems>
  <colFields count="1">
    <field x="4"/>
  </colFields>
  <colItems count="2">
    <i>
      <x v="1"/>
    </i>
    <i>
      <x v="2"/>
    </i>
  </colItems>
  <dataFields count="1">
    <dataField name="Count of Rapporterad händelse" fld="1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" cacheId="81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15">
  <location ref="A3:C20" firstHeaderRow="1" firstDataRow="2" firstDataCol="1"/>
  <pivotFields count="10">
    <pivotField showAll="0" sortType="descending"/>
    <pivotField dataField="1" showAll="0"/>
    <pivotField showAll="0"/>
    <pivotField numFmtId="164" showAll="0"/>
    <pivotField axis="axisCol" showAll="0" defaultSubtotal="0">
      <items count="3">
        <item m="1" x="2"/>
        <item x="0"/>
        <item x="1"/>
      </items>
    </pivotField>
    <pivotField showAll="0"/>
    <pivotField showAll="0" sortType="ascending"/>
    <pivotField showAll="0"/>
    <pivotField axis="axisRow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numFmtId="169" showAll="0"/>
  </pivotFields>
  <rowFields count="1">
    <field x="8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1">
    <field x="4"/>
  </colFields>
  <colItems count="2">
    <i>
      <x v="1"/>
    </i>
    <i>
      <x v="2"/>
    </i>
  </colItems>
  <dataFields count="1">
    <dataField name="Count of Rapporterad händelse" fld="1" subtotal="count" baseField="8" baseItem="7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2" cacheId="81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18">
  <location ref="A43:C59" firstHeaderRow="0" firstDataRow="1" firstDataCol="1"/>
  <pivotFields count="10">
    <pivotField showAll="0" sortType="descending"/>
    <pivotField dataField="1" showAll="0"/>
    <pivotField showAll="0"/>
    <pivotField numFmtId="164" showAll="0"/>
    <pivotField showAll="0" defaultSubtotal="0"/>
    <pivotField showAll="0"/>
    <pivotField showAll="0" sortType="descending"/>
    <pivotField showAll="0" sortType="ascending"/>
    <pivotField axis="axisRow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numFmtId="169" showAll="0"/>
  </pivotFields>
  <rowFields count="1">
    <field x="8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1">
    <field x="-2"/>
  </colFields>
  <colItems count="2">
    <i>
      <x/>
    </i>
    <i i="1">
      <x v="1"/>
    </i>
  </colItems>
  <dataFields count="2">
    <dataField name="Count of Rapporterad händelse" fld="1" subtotal="count" showDataAs="percentOfCol" baseField="7" baseItem="5" numFmtId="10"/>
    <dataField name="Count of Rapporterad händelse2" fld="1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K224" totalsRowShown="0" headerRowDxfId="73">
  <autoFilter ref="A1:K224"/>
  <tableColumns count="11">
    <tableColumn id="1" name="Klockslag" dataDxfId="77"/>
    <tableColumn id="2" name="Rapporterad händelse" dataDxfId="76"/>
    <tableColumn id="3" name="Källa" dataDxfId="72"/>
    <tableColumn id="4" name="Följare" dataDxfId="71" dataCellStyle="Comma"/>
    <tableColumn id="5" name="Fler än breakpoint följare" dataDxfId="70" dataCellStyle="Comma">
      <calculatedColumnFormula>IF(D2&gt;$N$1,"Fler än "&amp;TEXT($N$1,"## ##0")&amp;" följare","Färre")</calculatedColumnFormula>
    </tableColumn>
    <tableColumn id="6" name="Kommentar" dataDxfId="75"/>
    <tableColumn id="11" name="Followers segment" dataDxfId="68">
      <calculatedColumnFormula>VLOOKUP(Table1[[#This Row],[Följare]],'Data structure'!$A$3:$B$12,2,TRUE)</calculatedColumnFormula>
    </tableColumn>
    <tableColumn id="7" name="5 min segment">
      <calculatedColumnFormula>TRUNC(((LEFT(A2,2)-15)*60/5)+((RIGHT(A2,2)-1)/5))+1</calculatedColumnFormula>
    </tableColumn>
    <tableColumn id="8" name="10 min segment">
      <calculatedColumnFormula>TRUNC(((LEFT($A2,2)-15)*60/10)+((RIGHT($A2,2)-1)/10))+1</calculatedColumnFormula>
    </tableColumn>
    <tableColumn id="10" name="Minuter efter första tweet (10 min segment)" dataDxfId="69">
      <calculatedColumnFormula>I2*10</calculatedColumnFormula>
    </tableColumn>
    <tableColumn id="9" name="Time after first tweet (HH:MM)" dataDxfId="74">
      <calculatedColumnFormula>A2-$A$2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J3" totalsRowShown="0">
  <autoFilter ref="A1:J3"/>
  <tableColumns count="10">
    <tableColumn id="1" name="Klockslag"/>
    <tableColumn id="2" name="Rapporterad händelse"/>
    <tableColumn id="3" name="Källa"/>
    <tableColumn id="4" name="Följare" dataDxfId="0" dataCellStyle="Comma"/>
    <tableColumn id="5" name="Fler än breakpoint följare"/>
    <tableColumn id="6" name="Kommentar"/>
    <tableColumn id="7" name="5 min segment"/>
    <tableColumn id="8" name="10 min segment"/>
    <tableColumn id="9" name="Minuter efter första tweet (10 min segment)"/>
    <tableColumn id="10" name="Time after first tweet (HH:MM)" dataDxfId="6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8"/>
  <sheetViews>
    <sheetView workbookViewId="0">
      <pane ySplit="1" topLeftCell="A2" activePane="bottomLeft" state="frozen"/>
      <selection activeCell="B43" sqref="B43"/>
      <selection pane="bottomLeft" activeCell="C9" sqref="A9:C9"/>
    </sheetView>
  </sheetViews>
  <sheetFormatPr defaultColWidth="14.3984375" defaultRowHeight="15.75" customHeight="1" x14ac:dyDescent="0.35"/>
  <cols>
    <col min="2" max="2" width="107.1328125" customWidth="1"/>
    <col min="4" max="4" width="14.3984375" style="5"/>
    <col min="5" max="5" width="29.59765625" style="5" customWidth="1"/>
    <col min="8" max="8" width="15.6640625" customWidth="1"/>
    <col min="9" max="10" width="16.6640625" customWidth="1"/>
    <col min="11" max="11" width="28.53125" customWidth="1"/>
  </cols>
  <sheetData>
    <row r="1" spans="1:15" ht="15.75" customHeight="1" x14ac:dyDescent="0.4">
      <c r="A1" s="1" t="s">
        <v>0</v>
      </c>
      <c r="B1" s="1" t="s">
        <v>1</v>
      </c>
      <c r="C1" s="1" t="s">
        <v>2</v>
      </c>
      <c r="D1" s="3" t="s">
        <v>3</v>
      </c>
      <c r="E1" s="6" t="s">
        <v>525</v>
      </c>
      <c r="F1" s="1" t="s">
        <v>4</v>
      </c>
      <c r="G1" s="1" t="s">
        <v>532</v>
      </c>
      <c r="H1" s="1" t="s">
        <v>517</v>
      </c>
      <c r="I1" s="1" t="s">
        <v>518</v>
      </c>
      <c r="J1" s="1" t="s">
        <v>529</v>
      </c>
      <c r="K1" s="1" t="s">
        <v>519</v>
      </c>
      <c r="M1" s="23" t="s">
        <v>526</v>
      </c>
      <c r="N1" s="5">
        <v>1000</v>
      </c>
      <c r="O1" s="24" t="s">
        <v>530</v>
      </c>
    </row>
    <row r="2" spans="1:15" ht="15.75" customHeight="1" x14ac:dyDescent="0.35">
      <c r="A2" s="2" t="s">
        <v>5</v>
      </c>
      <c r="B2" s="2" t="s">
        <v>6</v>
      </c>
      <c r="C2" s="2" t="s">
        <v>7</v>
      </c>
      <c r="D2" s="4">
        <v>676</v>
      </c>
      <c r="E2" s="4" t="str">
        <f t="shared" ref="E2:E65" si="0">IF(D2&gt;$N$1,"Fler än "&amp;TEXT($N$1,"## ##0")&amp;" följare","Färre")</f>
        <v>Färre</v>
      </c>
      <c r="G2" t="str">
        <f>VLOOKUP(Table1[[#This Row],[Följare]],'Data structure'!$A$3:$B$12,2,TRUE)</f>
        <v>500-1 000</v>
      </c>
      <c r="H2">
        <v>0</v>
      </c>
      <c r="I2">
        <v>0</v>
      </c>
      <c r="J2">
        <f t="shared" ref="J2:J65" si="1">I2*10</f>
        <v>0</v>
      </c>
      <c r="K2" s="7">
        <f>A2-$A$2</f>
        <v>0</v>
      </c>
    </row>
    <row r="3" spans="1:15" ht="15.75" customHeight="1" x14ac:dyDescent="0.35">
      <c r="A3" s="2" t="s">
        <v>8</v>
      </c>
      <c r="B3" s="2" t="s">
        <v>9</v>
      </c>
      <c r="C3" s="2" t="s">
        <v>10</v>
      </c>
      <c r="D3" s="4">
        <v>968</v>
      </c>
      <c r="E3" s="4" t="str">
        <f t="shared" si="0"/>
        <v>Färre</v>
      </c>
      <c r="G3" t="str">
        <f>VLOOKUP(Table1[[#This Row],[Följare]],'Data structure'!$A$3:$B$12,2,TRUE)</f>
        <v>500-1 000</v>
      </c>
      <c r="H3">
        <f>TRUNC(((LEFT($A3,2)-15)*60/5)+((RIGHT($A3,2)-1)/5))+1</f>
        <v>4</v>
      </c>
      <c r="I3">
        <f>TRUNC(((LEFT($A3,2)-15)*60/10)+((RIGHT($A3,2)-1)/10))+1</f>
        <v>2</v>
      </c>
      <c r="J3">
        <f t="shared" si="1"/>
        <v>20</v>
      </c>
      <c r="K3" s="7">
        <f>A3-$A$2</f>
        <v>1.3194444444444509E-2</v>
      </c>
    </row>
    <row r="4" spans="1:15" ht="15.75" customHeight="1" x14ac:dyDescent="0.35">
      <c r="A4" s="2" t="s">
        <v>11</v>
      </c>
      <c r="B4" s="2" t="s">
        <v>12</v>
      </c>
      <c r="C4" s="2" t="s">
        <v>13</v>
      </c>
      <c r="D4" s="4">
        <v>609</v>
      </c>
      <c r="E4" s="4" t="str">
        <f t="shared" si="0"/>
        <v>Färre</v>
      </c>
      <c r="G4" t="str">
        <f>VLOOKUP(Table1[[#This Row],[Följare]],'Data structure'!$A$3:$B$12,2,TRUE)</f>
        <v>500-1 000</v>
      </c>
      <c r="H4">
        <f t="shared" ref="H4:H67" si="2">TRUNC(((LEFT($A4,2)-15)*60/5)+((RIGHT($A4,2)-1)/5))+1</f>
        <v>4</v>
      </c>
      <c r="I4">
        <f t="shared" ref="I4:I67" si="3">TRUNC(((LEFT($A4,2)-15)*60/10)+((RIGHT($A4,2)-1)/10))+1</f>
        <v>2</v>
      </c>
      <c r="J4">
        <f t="shared" si="1"/>
        <v>20</v>
      </c>
      <c r="K4" s="7">
        <f t="shared" ref="K4:K67" si="4">A4-$A$2</f>
        <v>1.388888888888884E-2</v>
      </c>
    </row>
    <row r="5" spans="1:15" ht="15.75" customHeight="1" x14ac:dyDescent="0.35">
      <c r="A5" s="2" t="s">
        <v>11</v>
      </c>
      <c r="B5" s="2" t="s">
        <v>14</v>
      </c>
      <c r="C5" s="2" t="s">
        <v>15</v>
      </c>
      <c r="D5" s="4">
        <v>1079</v>
      </c>
      <c r="E5" s="4" t="str">
        <f t="shared" si="0"/>
        <v>Fler än 1 000 följare</v>
      </c>
      <c r="G5" t="str">
        <f>VLOOKUP(Table1[[#This Row],[Följare]],'Data structure'!$A$3:$B$12,2,TRUE)</f>
        <v>1 000 - 5 000</v>
      </c>
      <c r="H5">
        <f t="shared" si="2"/>
        <v>4</v>
      </c>
      <c r="I5">
        <f t="shared" si="3"/>
        <v>2</v>
      </c>
      <c r="J5">
        <f t="shared" si="1"/>
        <v>20</v>
      </c>
      <c r="K5" s="7">
        <f t="shared" si="4"/>
        <v>1.388888888888884E-2</v>
      </c>
    </row>
    <row r="6" spans="1:15" ht="15.75" customHeight="1" x14ac:dyDescent="0.35">
      <c r="A6" s="2" t="s">
        <v>16</v>
      </c>
      <c r="B6" s="2" t="s">
        <v>17</v>
      </c>
      <c r="C6" s="2" t="s">
        <v>18</v>
      </c>
      <c r="D6" s="4">
        <v>491</v>
      </c>
      <c r="E6" s="4" t="str">
        <f t="shared" si="0"/>
        <v>Färre</v>
      </c>
      <c r="G6" t="str">
        <f>VLOOKUP(Table1[[#This Row],[Följare]],'Data structure'!$A$3:$B$12,2,TRUE)</f>
        <v>100-500</v>
      </c>
      <c r="H6">
        <f t="shared" si="2"/>
        <v>5</v>
      </c>
      <c r="I6">
        <f t="shared" si="3"/>
        <v>3</v>
      </c>
      <c r="J6">
        <f t="shared" si="1"/>
        <v>30</v>
      </c>
      <c r="K6" s="7">
        <f t="shared" si="4"/>
        <v>1.5972222222222276E-2</v>
      </c>
    </row>
    <row r="7" spans="1:15" ht="15.75" customHeight="1" x14ac:dyDescent="0.35">
      <c r="A7" s="2" t="s">
        <v>19</v>
      </c>
      <c r="B7" s="2" t="s">
        <v>20</v>
      </c>
      <c r="C7" s="2" t="s">
        <v>21</v>
      </c>
      <c r="D7" s="4">
        <v>36</v>
      </c>
      <c r="E7" s="4" t="str">
        <f t="shared" si="0"/>
        <v>Färre</v>
      </c>
      <c r="G7" t="str">
        <f>VLOOKUP(Table1[[#This Row],[Följare]],'Data structure'!$A$3:$B$12,2,TRUE)</f>
        <v>&lt;100</v>
      </c>
      <c r="H7">
        <f t="shared" si="2"/>
        <v>5</v>
      </c>
      <c r="I7">
        <f t="shared" si="3"/>
        <v>3</v>
      </c>
      <c r="J7">
        <f t="shared" si="1"/>
        <v>30</v>
      </c>
      <c r="K7" s="7">
        <f t="shared" si="4"/>
        <v>1.8055555555555491E-2</v>
      </c>
    </row>
    <row r="8" spans="1:15" ht="15.75" customHeight="1" x14ac:dyDescent="0.35">
      <c r="A8" s="2" t="s">
        <v>22</v>
      </c>
      <c r="B8" s="2" t="s">
        <v>23</v>
      </c>
      <c r="C8" s="2" t="s">
        <v>24</v>
      </c>
      <c r="D8" s="4">
        <v>7085</v>
      </c>
      <c r="E8" s="4" t="str">
        <f t="shared" si="0"/>
        <v>Fler än 1 000 följare</v>
      </c>
      <c r="G8" t="str">
        <f>VLOOKUP(Table1[[#This Row],[Följare]],'Data structure'!$A$3:$B$12,2,TRUE)</f>
        <v>5 000 - 10 000</v>
      </c>
      <c r="H8">
        <f t="shared" si="2"/>
        <v>6</v>
      </c>
      <c r="I8">
        <f t="shared" si="3"/>
        <v>3</v>
      </c>
      <c r="J8">
        <f t="shared" si="1"/>
        <v>30</v>
      </c>
      <c r="K8" s="7">
        <f t="shared" si="4"/>
        <v>1.9444444444444375E-2</v>
      </c>
    </row>
    <row r="9" spans="1:15" ht="15.75" customHeight="1" x14ac:dyDescent="0.35">
      <c r="A9" s="2" t="s">
        <v>25</v>
      </c>
      <c r="B9" s="2" t="s">
        <v>26</v>
      </c>
      <c r="C9" s="2" t="s">
        <v>27</v>
      </c>
      <c r="D9" s="4">
        <v>59220</v>
      </c>
      <c r="E9" s="4" t="str">
        <f t="shared" si="0"/>
        <v>Fler än 1 000 följare</v>
      </c>
      <c r="F9" s="2" t="s">
        <v>28</v>
      </c>
      <c r="G9" s="2" t="str">
        <f>VLOOKUP(Table1[[#This Row],[Följare]],'Data structure'!$A$3:$B$12,2,TRUE)</f>
        <v>50 000 - 100 000</v>
      </c>
      <c r="H9">
        <f t="shared" si="2"/>
        <v>7</v>
      </c>
      <c r="I9">
        <f t="shared" si="3"/>
        <v>4</v>
      </c>
      <c r="J9">
        <f t="shared" si="1"/>
        <v>40</v>
      </c>
      <c r="K9" s="7">
        <f t="shared" si="4"/>
        <v>2.3611111111111138E-2</v>
      </c>
    </row>
    <row r="10" spans="1:15" ht="15.75" customHeight="1" x14ac:dyDescent="0.35">
      <c r="A10" s="2" t="s">
        <v>29</v>
      </c>
      <c r="B10" s="2" t="s">
        <v>30</v>
      </c>
      <c r="C10" s="2" t="s">
        <v>31</v>
      </c>
      <c r="D10" s="4">
        <v>1042</v>
      </c>
      <c r="E10" s="4" t="str">
        <f t="shared" si="0"/>
        <v>Fler än 1 000 följare</v>
      </c>
      <c r="G10" t="str">
        <f>VLOOKUP(Table1[[#This Row],[Följare]],'Data structure'!$A$3:$B$12,2,TRUE)</f>
        <v>1 000 - 5 000</v>
      </c>
      <c r="H10">
        <f t="shared" si="2"/>
        <v>7</v>
      </c>
      <c r="I10">
        <f t="shared" si="3"/>
        <v>4</v>
      </c>
      <c r="J10">
        <f t="shared" si="1"/>
        <v>40</v>
      </c>
      <c r="K10" s="7">
        <f t="shared" si="4"/>
        <v>2.430555555555558E-2</v>
      </c>
    </row>
    <row r="11" spans="1:15" ht="15.75" customHeight="1" x14ac:dyDescent="0.35">
      <c r="A11" s="2" t="s">
        <v>32</v>
      </c>
      <c r="B11" s="2" t="s">
        <v>33</v>
      </c>
      <c r="C11" s="2" t="s">
        <v>34</v>
      </c>
      <c r="D11" s="4">
        <v>195206</v>
      </c>
      <c r="E11" s="4" t="str">
        <f t="shared" si="0"/>
        <v>Fler än 1 000 följare</v>
      </c>
      <c r="G11" t="str">
        <f>VLOOKUP(Table1[[#This Row],[Följare]],'Data structure'!$A$3:$B$12,2,TRUE)</f>
        <v>175 000 - 250 000</v>
      </c>
      <c r="H11">
        <f t="shared" si="2"/>
        <v>8</v>
      </c>
      <c r="I11">
        <f t="shared" si="3"/>
        <v>4</v>
      </c>
      <c r="J11">
        <f t="shared" si="1"/>
        <v>40</v>
      </c>
      <c r="K11" s="7">
        <f t="shared" si="4"/>
        <v>2.6388888888888906E-2</v>
      </c>
    </row>
    <row r="12" spans="1:15" ht="15.75" customHeight="1" x14ac:dyDescent="0.35">
      <c r="A12" s="2" t="s">
        <v>32</v>
      </c>
      <c r="B12" s="2" t="s">
        <v>35</v>
      </c>
      <c r="C12" s="2" t="s">
        <v>36</v>
      </c>
      <c r="D12" s="4">
        <v>160402</v>
      </c>
      <c r="E12" s="4" t="str">
        <f t="shared" si="0"/>
        <v>Fler än 1 000 följare</v>
      </c>
      <c r="G12" t="str">
        <f>VLOOKUP(Table1[[#This Row],[Följare]],'Data structure'!$A$3:$B$12,2,TRUE)</f>
        <v>100 000 - 175 000</v>
      </c>
      <c r="H12">
        <f t="shared" si="2"/>
        <v>8</v>
      </c>
      <c r="I12">
        <f t="shared" si="3"/>
        <v>4</v>
      </c>
      <c r="J12">
        <f t="shared" si="1"/>
        <v>40</v>
      </c>
      <c r="K12" s="7">
        <f t="shared" si="4"/>
        <v>2.6388888888888906E-2</v>
      </c>
    </row>
    <row r="13" spans="1:15" ht="15.75" customHeight="1" x14ac:dyDescent="0.35">
      <c r="A13" s="2" t="s">
        <v>37</v>
      </c>
      <c r="B13" s="2" t="s">
        <v>38</v>
      </c>
      <c r="C13" s="2" t="s">
        <v>39</v>
      </c>
      <c r="D13" s="4">
        <v>809</v>
      </c>
      <c r="E13" s="4" t="str">
        <f t="shared" si="0"/>
        <v>Färre</v>
      </c>
      <c r="G13" t="str">
        <f>VLOOKUP(Table1[[#This Row],[Följare]],'Data structure'!$A$3:$B$12,2,TRUE)</f>
        <v>500-1 000</v>
      </c>
      <c r="H13">
        <f t="shared" si="2"/>
        <v>9</v>
      </c>
      <c r="I13">
        <f t="shared" si="3"/>
        <v>5</v>
      </c>
      <c r="J13">
        <f t="shared" si="1"/>
        <v>50</v>
      </c>
      <c r="K13" s="7">
        <f t="shared" si="4"/>
        <v>2.9166666666666674E-2</v>
      </c>
    </row>
    <row r="14" spans="1:15" ht="15.75" customHeight="1" x14ac:dyDescent="0.35">
      <c r="A14" s="2" t="s">
        <v>37</v>
      </c>
      <c r="B14" s="2" t="s">
        <v>40</v>
      </c>
      <c r="C14" s="2" t="s">
        <v>41</v>
      </c>
      <c r="D14" s="4">
        <v>850</v>
      </c>
      <c r="E14" s="4" t="str">
        <f t="shared" si="0"/>
        <v>Färre</v>
      </c>
      <c r="G14" t="str">
        <f>VLOOKUP(Table1[[#This Row],[Följare]],'Data structure'!$A$3:$B$12,2,TRUE)</f>
        <v>500-1 000</v>
      </c>
      <c r="H14">
        <f t="shared" si="2"/>
        <v>9</v>
      </c>
      <c r="I14">
        <f t="shared" si="3"/>
        <v>5</v>
      </c>
      <c r="J14">
        <f t="shared" si="1"/>
        <v>50</v>
      </c>
      <c r="K14" s="7">
        <f t="shared" si="4"/>
        <v>2.9166666666666674E-2</v>
      </c>
    </row>
    <row r="15" spans="1:15" ht="15.75" customHeight="1" x14ac:dyDescent="0.35">
      <c r="A15" s="2" t="s">
        <v>37</v>
      </c>
      <c r="B15" s="2" t="s">
        <v>42</v>
      </c>
      <c r="C15" s="2" t="s">
        <v>43</v>
      </c>
      <c r="D15" s="4">
        <v>184</v>
      </c>
      <c r="E15" s="4" t="str">
        <f t="shared" si="0"/>
        <v>Färre</v>
      </c>
      <c r="G15" t="str">
        <f>VLOOKUP(Table1[[#This Row],[Följare]],'Data structure'!$A$3:$B$12,2,TRUE)</f>
        <v>100-500</v>
      </c>
      <c r="H15">
        <f t="shared" si="2"/>
        <v>9</v>
      </c>
      <c r="I15">
        <f t="shared" si="3"/>
        <v>5</v>
      </c>
      <c r="J15">
        <f t="shared" si="1"/>
        <v>50</v>
      </c>
      <c r="K15" s="7">
        <f t="shared" si="4"/>
        <v>2.9166666666666674E-2</v>
      </c>
    </row>
    <row r="16" spans="1:15" ht="15.75" customHeight="1" x14ac:dyDescent="0.35">
      <c r="A16" s="2" t="s">
        <v>37</v>
      </c>
      <c r="B16" s="2" t="s">
        <v>44</v>
      </c>
      <c r="C16" s="2" t="s">
        <v>45</v>
      </c>
      <c r="D16" s="4">
        <v>5088</v>
      </c>
      <c r="E16" s="4" t="str">
        <f t="shared" si="0"/>
        <v>Fler än 1 000 följare</v>
      </c>
      <c r="G16" t="str">
        <f>VLOOKUP(Table1[[#This Row],[Följare]],'Data structure'!$A$3:$B$12,2,TRUE)</f>
        <v>5 000 - 10 000</v>
      </c>
      <c r="H16">
        <f t="shared" si="2"/>
        <v>9</v>
      </c>
      <c r="I16">
        <f t="shared" si="3"/>
        <v>5</v>
      </c>
      <c r="J16">
        <f t="shared" si="1"/>
        <v>50</v>
      </c>
      <c r="K16" s="7">
        <f t="shared" si="4"/>
        <v>2.9166666666666674E-2</v>
      </c>
    </row>
    <row r="17" spans="1:11" ht="15.75" customHeight="1" x14ac:dyDescent="0.35">
      <c r="A17" s="2" t="s">
        <v>37</v>
      </c>
      <c r="B17" s="2" t="s">
        <v>46</v>
      </c>
      <c r="C17" s="2" t="s">
        <v>47</v>
      </c>
      <c r="D17" s="4">
        <v>223</v>
      </c>
      <c r="E17" s="4" t="str">
        <f t="shared" si="0"/>
        <v>Färre</v>
      </c>
      <c r="G17" t="str">
        <f>VLOOKUP(Table1[[#This Row],[Följare]],'Data structure'!$A$3:$B$12,2,TRUE)</f>
        <v>100-500</v>
      </c>
      <c r="H17">
        <f t="shared" si="2"/>
        <v>9</v>
      </c>
      <c r="I17">
        <f t="shared" si="3"/>
        <v>5</v>
      </c>
      <c r="J17">
        <f t="shared" si="1"/>
        <v>50</v>
      </c>
      <c r="K17" s="7">
        <f t="shared" si="4"/>
        <v>2.9166666666666674E-2</v>
      </c>
    </row>
    <row r="18" spans="1:11" ht="15.75" customHeight="1" x14ac:dyDescent="0.35">
      <c r="A18" s="2" t="s">
        <v>48</v>
      </c>
      <c r="B18" s="2" t="s">
        <v>49</v>
      </c>
      <c r="C18" s="2" t="s">
        <v>50</v>
      </c>
      <c r="D18" s="4">
        <v>3058</v>
      </c>
      <c r="E18" s="4" t="str">
        <f t="shared" si="0"/>
        <v>Fler än 1 000 följare</v>
      </c>
      <c r="G18" t="str">
        <f>VLOOKUP(Table1[[#This Row],[Följare]],'Data structure'!$A$3:$B$12,2,TRUE)</f>
        <v>1 000 - 5 000</v>
      </c>
      <c r="H18">
        <f t="shared" si="2"/>
        <v>9</v>
      </c>
      <c r="I18">
        <f t="shared" si="3"/>
        <v>5</v>
      </c>
      <c r="J18">
        <f t="shared" si="1"/>
        <v>50</v>
      </c>
      <c r="K18" s="7">
        <f t="shared" si="4"/>
        <v>2.9861111111111116E-2</v>
      </c>
    </row>
    <row r="19" spans="1:11" ht="15.75" customHeight="1" x14ac:dyDescent="0.35">
      <c r="A19" s="2" t="s">
        <v>48</v>
      </c>
      <c r="B19" s="2" t="s">
        <v>51</v>
      </c>
      <c r="C19" s="2" t="s">
        <v>52</v>
      </c>
      <c r="D19" s="4">
        <v>222</v>
      </c>
      <c r="E19" s="4" t="str">
        <f t="shared" si="0"/>
        <v>Färre</v>
      </c>
      <c r="G19" t="str">
        <f>VLOOKUP(Table1[[#This Row],[Följare]],'Data structure'!$A$3:$B$12,2,TRUE)</f>
        <v>100-500</v>
      </c>
      <c r="H19">
        <f t="shared" si="2"/>
        <v>9</v>
      </c>
      <c r="I19">
        <f t="shared" si="3"/>
        <v>5</v>
      </c>
      <c r="J19">
        <f t="shared" si="1"/>
        <v>50</v>
      </c>
      <c r="K19" s="7">
        <f t="shared" si="4"/>
        <v>2.9861111111111116E-2</v>
      </c>
    </row>
    <row r="20" spans="1:11" ht="15.75" customHeight="1" x14ac:dyDescent="0.35">
      <c r="A20" s="2" t="s">
        <v>48</v>
      </c>
      <c r="B20" s="2" t="s">
        <v>53</v>
      </c>
      <c r="C20" s="2" t="s">
        <v>54</v>
      </c>
      <c r="D20" s="4">
        <v>834</v>
      </c>
      <c r="E20" s="4" t="str">
        <f t="shared" si="0"/>
        <v>Färre</v>
      </c>
      <c r="G20" t="str">
        <f>VLOOKUP(Table1[[#This Row],[Följare]],'Data structure'!$A$3:$B$12,2,TRUE)</f>
        <v>500-1 000</v>
      </c>
      <c r="H20">
        <f t="shared" si="2"/>
        <v>9</v>
      </c>
      <c r="I20">
        <f t="shared" si="3"/>
        <v>5</v>
      </c>
      <c r="J20">
        <f t="shared" si="1"/>
        <v>50</v>
      </c>
      <c r="K20" s="7">
        <f t="shared" si="4"/>
        <v>2.9861111111111116E-2</v>
      </c>
    </row>
    <row r="21" spans="1:11" ht="15.75" customHeight="1" x14ac:dyDescent="0.35">
      <c r="A21" s="2" t="s">
        <v>48</v>
      </c>
      <c r="B21" s="2" t="s">
        <v>55</v>
      </c>
      <c r="C21" s="2" t="s">
        <v>56</v>
      </c>
      <c r="D21" s="4">
        <v>177</v>
      </c>
      <c r="E21" s="4" t="str">
        <f t="shared" si="0"/>
        <v>Färre</v>
      </c>
      <c r="F21" s="2"/>
      <c r="G21" s="2" t="str">
        <f>VLOOKUP(Table1[[#This Row],[Följare]],'Data structure'!$A$3:$B$12,2,TRUE)</f>
        <v>100-500</v>
      </c>
      <c r="H21">
        <f t="shared" si="2"/>
        <v>9</v>
      </c>
      <c r="I21">
        <f t="shared" si="3"/>
        <v>5</v>
      </c>
      <c r="J21">
        <f t="shared" si="1"/>
        <v>50</v>
      </c>
      <c r="K21" s="7">
        <f t="shared" si="4"/>
        <v>2.9861111111111116E-2</v>
      </c>
    </row>
    <row r="22" spans="1:11" ht="15.75" customHeight="1" x14ac:dyDescent="0.35">
      <c r="A22" s="2" t="s">
        <v>48</v>
      </c>
      <c r="B22" s="2" t="s">
        <v>57</v>
      </c>
      <c r="C22" s="2" t="s">
        <v>58</v>
      </c>
      <c r="D22" s="4">
        <v>1.341</v>
      </c>
      <c r="E22" s="4" t="str">
        <f t="shared" si="0"/>
        <v>Färre</v>
      </c>
      <c r="F22" s="2"/>
      <c r="G22" s="2" t="str">
        <f>VLOOKUP(Table1[[#This Row],[Följare]],'Data structure'!$A$3:$B$12,2,TRUE)</f>
        <v>&lt;100</v>
      </c>
      <c r="H22">
        <f t="shared" si="2"/>
        <v>9</v>
      </c>
      <c r="I22">
        <f t="shared" si="3"/>
        <v>5</v>
      </c>
      <c r="J22">
        <f t="shared" si="1"/>
        <v>50</v>
      </c>
      <c r="K22" s="7">
        <f t="shared" si="4"/>
        <v>2.9861111111111116E-2</v>
      </c>
    </row>
    <row r="23" spans="1:11" ht="15.75" customHeight="1" x14ac:dyDescent="0.35">
      <c r="A23" s="2" t="s">
        <v>48</v>
      </c>
      <c r="B23" s="2" t="s">
        <v>59</v>
      </c>
      <c r="C23" s="2" t="s">
        <v>60</v>
      </c>
      <c r="D23" s="4">
        <v>448</v>
      </c>
      <c r="E23" s="4" t="str">
        <f t="shared" si="0"/>
        <v>Färre</v>
      </c>
      <c r="G23" t="str">
        <f>VLOOKUP(Table1[[#This Row],[Följare]],'Data structure'!$A$3:$B$12,2,TRUE)</f>
        <v>100-500</v>
      </c>
      <c r="H23">
        <f t="shared" si="2"/>
        <v>9</v>
      </c>
      <c r="I23">
        <f t="shared" si="3"/>
        <v>5</v>
      </c>
      <c r="J23">
        <f t="shared" si="1"/>
        <v>50</v>
      </c>
      <c r="K23" s="7">
        <f t="shared" si="4"/>
        <v>2.9861111111111116E-2</v>
      </c>
    </row>
    <row r="24" spans="1:11" ht="15.75" customHeight="1" x14ac:dyDescent="0.35">
      <c r="A24" s="2" t="s">
        <v>48</v>
      </c>
      <c r="B24" s="2" t="s">
        <v>61</v>
      </c>
      <c r="C24" s="2" t="s">
        <v>34</v>
      </c>
      <c r="D24" s="4">
        <v>195.20599999999999</v>
      </c>
      <c r="E24" s="4" t="str">
        <f t="shared" si="0"/>
        <v>Färre</v>
      </c>
      <c r="G24" t="str">
        <f>VLOOKUP(Table1[[#This Row],[Följare]],'Data structure'!$A$3:$B$12,2,TRUE)</f>
        <v>100-500</v>
      </c>
      <c r="H24">
        <f t="shared" si="2"/>
        <v>9</v>
      </c>
      <c r="I24">
        <f t="shared" si="3"/>
        <v>5</v>
      </c>
      <c r="J24">
        <f t="shared" si="1"/>
        <v>50</v>
      </c>
      <c r="K24" s="7">
        <f t="shared" si="4"/>
        <v>2.9861111111111116E-2</v>
      </c>
    </row>
    <row r="25" spans="1:11" ht="15.75" customHeight="1" x14ac:dyDescent="0.35">
      <c r="A25" s="2" t="s">
        <v>48</v>
      </c>
      <c r="B25" s="2" t="s">
        <v>62</v>
      </c>
      <c r="C25" s="2" t="s">
        <v>63</v>
      </c>
      <c r="D25" s="4">
        <v>381</v>
      </c>
      <c r="E25" s="4" t="str">
        <f t="shared" si="0"/>
        <v>Färre</v>
      </c>
      <c r="F25" s="2"/>
      <c r="G25" s="2" t="str">
        <f>VLOOKUP(Table1[[#This Row],[Följare]],'Data structure'!$A$3:$B$12,2,TRUE)</f>
        <v>100-500</v>
      </c>
      <c r="H25">
        <f t="shared" si="2"/>
        <v>9</v>
      </c>
      <c r="I25">
        <f t="shared" si="3"/>
        <v>5</v>
      </c>
      <c r="J25">
        <f t="shared" si="1"/>
        <v>50</v>
      </c>
      <c r="K25" s="7">
        <f t="shared" si="4"/>
        <v>2.9861111111111116E-2</v>
      </c>
    </row>
    <row r="26" spans="1:11" ht="15.75" customHeight="1" x14ac:dyDescent="0.35">
      <c r="A26" s="2" t="s">
        <v>48</v>
      </c>
      <c r="B26" s="2" t="s">
        <v>64</v>
      </c>
      <c r="C26" s="2" t="s">
        <v>65</v>
      </c>
      <c r="D26" s="4">
        <v>2.1389999999999998</v>
      </c>
      <c r="E26" s="4" t="str">
        <f t="shared" si="0"/>
        <v>Färre</v>
      </c>
      <c r="F26" s="2"/>
      <c r="G26" s="2" t="str">
        <f>VLOOKUP(Table1[[#This Row],[Följare]],'Data structure'!$A$3:$B$12,2,TRUE)</f>
        <v>&lt;100</v>
      </c>
      <c r="H26">
        <f t="shared" si="2"/>
        <v>9</v>
      </c>
      <c r="I26">
        <f t="shared" si="3"/>
        <v>5</v>
      </c>
      <c r="J26">
        <f t="shared" si="1"/>
        <v>50</v>
      </c>
      <c r="K26" s="7">
        <f t="shared" si="4"/>
        <v>2.9861111111111116E-2</v>
      </c>
    </row>
    <row r="27" spans="1:11" ht="15.75" customHeight="1" x14ac:dyDescent="0.35">
      <c r="A27" s="2" t="s">
        <v>48</v>
      </c>
      <c r="B27" s="2" t="s">
        <v>66</v>
      </c>
      <c r="C27" s="2" t="s">
        <v>67</v>
      </c>
      <c r="D27" s="4">
        <v>248</v>
      </c>
      <c r="E27" s="4" t="str">
        <f t="shared" si="0"/>
        <v>Färre</v>
      </c>
      <c r="F27" s="2"/>
      <c r="G27" s="2" t="str">
        <f>VLOOKUP(Table1[[#This Row],[Följare]],'Data structure'!$A$3:$B$12,2,TRUE)</f>
        <v>100-500</v>
      </c>
      <c r="H27">
        <f t="shared" si="2"/>
        <v>9</v>
      </c>
      <c r="I27">
        <f t="shared" si="3"/>
        <v>5</v>
      </c>
      <c r="J27">
        <f t="shared" si="1"/>
        <v>50</v>
      </c>
      <c r="K27" s="7">
        <f t="shared" si="4"/>
        <v>2.9861111111111116E-2</v>
      </c>
    </row>
    <row r="28" spans="1:11" ht="15.75" customHeight="1" x14ac:dyDescent="0.35">
      <c r="A28" s="2" t="s">
        <v>48</v>
      </c>
      <c r="B28" s="2" t="s">
        <v>68</v>
      </c>
      <c r="C28" s="2" t="s">
        <v>69</v>
      </c>
      <c r="D28" s="4">
        <v>158</v>
      </c>
      <c r="E28" s="4" t="str">
        <f t="shared" si="0"/>
        <v>Färre</v>
      </c>
      <c r="F28" s="2"/>
      <c r="G28" s="2" t="str">
        <f>VLOOKUP(Table1[[#This Row],[Följare]],'Data structure'!$A$3:$B$12,2,TRUE)</f>
        <v>100-500</v>
      </c>
      <c r="H28">
        <f t="shared" si="2"/>
        <v>9</v>
      </c>
      <c r="I28">
        <f t="shared" si="3"/>
        <v>5</v>
      </c>
      <c r="J28">
        <f t="shared" si="1"/>
        <v>50</v>
      </c>
      <c r="K28" s="7">
        <f t="shared" si="4"/>
        <v>2.9861111111111116E-2</v>
      </c>
    </row>
    <row r="29" spans="1:11" ht="15.75" customHeight="1" x14ac:dyDescent="0.35">
      <c r="A29" s="2" t="s">
        <v>48</v>
      </c>
      <c r="B29" s="2" t="s">
        <v>70</v>
      </c>
      <c r="C29" s="2" t="s">
        <v>71</v>
      </c>
      <c r="D29" s="4">
        <v>102</v>
      </c>
      <c r="E29" s="4" t="str">
        <f t="shared" si="0"/>
        <v>Färre</v>
      </c>
      <c r="F29" s="2"/>
      <c r="G29" s="2" t="str">
        <f>VLOOKUP(Table1[[#This Row],[Följare]],'Data structure'!$A$3:$B$12,2,TRUE)</f>
        <v>100-500</v>
      </c>
      <c r="H29">
        <f t="shared" si="2"/>
        <v>9</v>
      </c>
      <c r="I29">
        <f t="shared" si="3"/>
        <v>5</v>
      </c>
      <c r="J29">
        <f t="shared" si="1"/>
        <v>50</v>
      </c>
      <c r="K29" s="7">
        <f t="shared" si="4"/>
        <v>2.9861111111111116E-2</v>
      </c>
    </row>
    <row r="30" spans="1:11" ht="15.75" customHeight="1" x14ac:dyDescent="0.35">
      <c r="A30" s="2" t="s">
        <v>48</v>
      </c>
      <c r="B30" s="2" t="s">
        <v>72</v>
      </c>
      <c r="C30" s="2" t="s">
        <v>73</v>
      </c>
      <c r="D30" s="4">
        <v>3.2250000000000001</v>
      </c>
      <c r="E30" s="4" t="str">
        <f t="shared" si="0"/>
        <v>Färre</v>
      </c>
      <c r="F30" s="2"/>
      <c r="G30" s="2" t="str">
        <f>VLOOKUP(Table1[[#This Row],[Följare]],'Data structure'!$A$3:$B$12,2,TRUE)</f>
        <v>&lt;100</v>
      </c>
      <c r="H30">
        <f t="shared" si="2"/>
        <v>9</v>
      </c>
      <c r="I30">
        <f t="shared" si="3"/>
        <v>5</v>
      </c>
      <c r="J30">
        <f t="shared" si="1"/>
        <v>50</v>
      </c>
      <c r="K30" s="7">
        <f t="shared" si="4"/>
        <v>2.9861111111111116E-2</v>
      </c>
    </row>
    <row r="31" spans="1:11" ht="15.75" customHeight="1" x14ac:dyDescent="0.35">
      <c r="A31" s="2" t="s">
        <v>48</v>
      </c>
      <c r="B31" s="2" t="s">
        <v>74</v>
      </c>
      <c r="C31" s="2" t="s">
        <v>75</v>
      </c>
      <c r="D31" s="4">
        <v>4.9729999999999999</v>
      </c>
      <c r="E31" s="4" t="str">
        <f t="shared" si="0"/>
        <v>Färre</v>
      </c>
      <c r="F31" s="2"/>
      <c r="G31" s="2" t="str">
        <f>VLOOKUP(Table1[[#This Row],[Följare]],'Data structure'!$A$3:$B$12,2,TRUE)</f>
        <v>&lt;100</v>
      </c>
      <c r="H31">
        <f t="shared" si="2"/>
        <v>9</v>
      </c>
      <c r="I31">
        <f t="shared" si="3"/>
        <v>5</v>
      </c>
      <c r="J31">
        <f t="shared" si="1"/>
        <v>50</v>
      </c>
      <c r="K31" s="7">
        <f t="shared" si="4"/>
        <v>2.9861111111111116E-2</v>
      </c>
    </row>
    <row r="32" spans="1:11" ht="15.75" customHeight="1" x14ac:dyDescent="0.35">
      <c r="A32" s="2" t="s">
        <v>76</v>
      </c>
      <c r="B32" s="2" t="s">
        <v>77</v>
      </c>
      <c r="C32" s="2" t="s">
        <v>78</v>
      </c>
      <c r="D32" s="4">
        <v>105</v>
      </c>
      <c r="E32" s="4" t="str">
        <f t="shared" si="0"/>
        <v>Färre</v>
      </c>
      <c r="F32" s="2"/>
      <c r="G32" s="2" t="str">
        <f>VLOOKUP(Table1[[#This Row],[Följare]],'Data structure'!$A$3:$B$12,2,TRUE)</f>
        <v>100-500</v>
      </c>
      <c r="H32">
        <f t="shared" si="2"/>
        <v>9</v>
      </c>
      <c r="I32">
        <f t="shared" si="3"/>
        <v>5</v>
      </c>
      <c r="J32">
        <f t="shared" si="1"/>
        <v>50</v>
      </c>
      <c r="K32" s="7">
        <f t="shared" si="4"/>
        <v>3.0555555555555558E-2</v>
      </c>
    </row>
    <row r="33" spans="1:11" ht="15.75" customHeight="1" x14ac:dyDescent="0.35">
      <c r="A33" s="2" t="s">
        <v>79</v>
      </c>
      <c r="B33" s="2" t="s">
        <v>80</v>
      </c>
      <c r="C33" s="2" t="s">
        <v>81</v>
      </c>
      <c r="D33" s="4">
        <v>6.9279999999999999</v>
      </c>
      <c r="E33" s="4" t="str">
        <f t="shared" si="0"/>
        <v>Färre</v>
      </c>
      <c r="G33" t="str">
        <f>VLOOKUP(Table1[[#This Row],[Följare]],'Data structure'!$A$3:$B$12,2,TRUE)</f>
        <v>&lt;100</v>
      </c>
      <c r="H33">
        <f t="shared" si="2"/>
        <v>11</v>
      </c>
      <c r="I33">
        <f t="shared" si="3"/>
        <v>6</v>
      </c>
      <c r="J33">
        <f t="shared" si="1"/>
        <v>60</v>
      </c>
      <c r="K33" s="7">
        <f t="shared" si="4"/>
        <v>3.6111111111111094E-2</v>
      </c>
    </row>
    <row r="34" spans="1:11" ht="15.75" customHeight="1" x14ac:dyDescent="0.35">
      <c r="A34" s="2" t="s">
        <v>82</v>
      </c>
      <c r="B34" s="2" t="s">
        <v>83</v>
      </c>
      <c r="C34" s="2" t="s">
        <v>84</v>
      </c>
      <c r="D34" s="4">
        <v>3.7879999999999998</v>
      </c>
      <c r="E34" s="4" t="str">
        <f t="shared" si="0"/>
        <v>Färre</v>
      </c>
      <c r="G34" t="str">
        <f>VLOOKUP(Table1[[#This Row],[Följare]],'Data structure'!$A$3:$B$12,2,TRUE)</f>
        <v>&lt;100</v>
      </c>
      <c r="H34">
        <f t="shared" si="2"/>
        <v>11</v>
      </c>
      <c r="I34">
        <f t="shared" si="3"/>
        <v>6</v>
      </c>
      <c r="J34">
        <f t="shared" si="1"/>
        <v>60</v>
      </c>
      <c r="K34" s="7">
        <f t="shared" si="4"/>
        <v>3.6805555555555536E-2</v>
      </c>
    </row>
    <row r="35" spans="1:11" ht="15.75" customHeight="1" x14ac:dyDescent="0.35">
      <c r="A35" s="2" t="s">
        <v>82</v>
      </c>
      <c r="B35" s="2" t="s">
        <v>85</v>
      </c>
      <c r="C35" s="2" t="s">
        <v>86</v>
      </c>
      <c r="D35" s="4">
        <v>639</v>
      </c>
      <c r="E35" s="4" t="str">
        <f t="shared" si="0"/>
        <v>Färre</v>
      </c>
      <c r="G35" t="str">
        <f>VLOOKUP(Table1[[#This Row],[Följare]],'Data structure'!$A$3:$B$12,2,TRUE)</f>
        <v>500-1 000</v>
      </c>
      <c r="H35">
        <f t="shared" si="2"/>
        <v>11</v>
      </c>
      <c r="I35">
        <f t="shared" si="3"/>
        <v>6</v>
      </c>
      <c r="J35">
        <f t="shared" si="1"/>
        <v>60</v>
      </c>
      <c r="K35" s="7">
        <f t="shared" si="4"/>
        <v>3.6805555555555536E-2</v>
      </c>
    </row>
    <row r="36" spans="1:11" ht="15.75" customHeight="1" x14ac:dyDescent="0.35">
      <c r="A36" s="2" t="s">
        <v>82</v>
      </c>
      <c r="B36" s="2" t="s">
        <v>87</v>
      </c>
      <c r="C36" s="2" t="s">
        <v>84</v>
      </c>
      <c r="D36" s="4">
        <v>3.7879999999999998</v>
      </c>
      <c r="E36" s="4" t="str">
        <f t="shared" si="0"/>
        <v>Färre</v>
      </c>
      <c r="F36" s="2"/>
      <c r="G36" s="2" t="str">
        <f>VLOOKUP(Table1[[#This Row],[Följare]],'Data structure'!$A$3:$B$12,2,TRUE)</f>
        <v>&lt;100</v>
      </c>
      <c r="H36">
        <f t="shared" si="2"/>
        <v>11</v>
      </c>
      <c r="I36">
        <f t="shared" si="3"/>
        <v>6</v>
      </c>
      <c r="J36">
        <f t="shared" si="1"/>
        <v>60</v>
      </c>
      <c r="K36" s="7">
        <f t="shared" si="4"/>
        <v>3.6805555555555536E-2</v>
      </c>
    </row>
    <row r="37" spans="1:11" ht="15.75" customHeight="1" x14ac:dyDescent="0.35">
      <c r="A37" s="2" t="s">
        <v>82</v>
      </c>
      <c r="B37" s="2" t="s">
        <v>88</v>
      </c>
      <c r="C37" s="2" t="s">
        <v>89</v>
      </c>
      <c r="D37" s="4">
        <v>686</v>
      </c>
      <c r="E37" s="4" t="str">
        <f t="shared" si="0"/>
        <v>Färre</v>
      </c>
      <c r="G37" t="str">
        <f>VLOOKUP(Table1[[#This Row],[Följare]],'Data structure'!$A$3:$B$12,2,TRUE)</f>
        <v>500-1 000</v>
      </c>
      <c r="H37">
        <f t="shared" si="2"/>
        <v>11</v>
      </c>
      <c r="I37">
        <f t="shared" si="3"/>
        <v>6</v>
      </c>
      <c r="J37">
        <f t="shared" si="1"/>
        <v>60</v>
      </c>
      <c r="K37" s="7">
        <f t="shared" si="4"/>
        <v>3.6805555555555536E-2</v>
      </c>
    </row>
    <row r="38" spans="1:11" ht="15.75" customHeight="1" x14ac:dyDescent="0.35">
      <c r="A38" s="2" t="s">
        <v>90</v>
      </c>
      <c r="B38" s="2" t="s">
        <v>91</v>
      </c>
      <c r="C38" s="2" t="s">
        <v>92</v>
      </c>
      <c r="D38" s="4">
        <v>241</v>
      </c>
      <c r="E38" s="4" t="str">
        <f t="shared" si="0"/>
        <v>Färre</v>
      </c>
      <c r="G38" t="str">
        <f>VLOOKUP(Table1[[#This Row],[Följare]],'Data structure'!$A$3:$B$12,2,TRUE)</f>
        <v>100-500</v>
      </c>
      <c r="H38">
        <f t="shared" si="2"/>
        <v>11</v>
      </c>
      <c r="I38">
        <f t="shared" si="3"/>
        <v>6</v>
      </c>
      <c r="J38">
        <f t="shared" si="1"/>
        <v>60</v>
      </c>
      <c r="K38" s="7">
        <f t="shared" si="4"/>
        <v>3.7499999999999978E-2</v>
      </c>
    </row>
    <row r="39" spans="1:11" ht="15.75" customHeight="1" x14ac:dyDescent="0.35">
      <c r="A39" s="2" t="s">
        <v>90</v>
      </c>
      <c r="B39" s="2" t="s">
        <v>93</v>
      </c>
      <c r="C39" s="2" t="s">
        <v>94</v>
      </c>
      <c r="D39" s="4">
        <v>350</v>
      </c>
      <c r="E39" s="4" t="str">
        <f t="shared" si="0"/>
        <v>Färre</v>
      </c>
      <c r="F39" s="2"/>
      <c r="G39" s="2" t="str">
        <f>VLOOKUP(Table1[[#This Row],[Följare]],'Data structure'!$A$3:$B$12,2,TRUE)</f>
        <v>100-500</v>
      </c>
      <c r="H39">
        <f t="shared" si="2"/>
        <v>11</v>
      </c>
      <c r="I39">
        <f t="shared" si="3"/>
        <v>6</v>
      </c>
      <c r="J39">
        <f t="shared" si="1"/>
        <v>60</v>
      </c>
      <c r="K39" s="7">
        <f t="shared" si="4"/>
        <v>3.7499999999999978E-2</v>
      </c>
    </row>
    <row r="40" spans="1:11" ht="15.75" customHeight="1" x14ac:dyDescent="0.35">
      <c r="A40" s="2" t="s">
        <v>90</v>
      </c>
      <c r="B40" s="2" t="s">
        <v>95</v>
      </c>
      <c r="C40" s="2" t="s">
        <v>96</v>
      </c>
      <c r="D40" s="4">
        <v>31</v>
      </c>
      <c r="E40" s="4" t="str">
        <f t="shared" si="0"/>
        <v>Färre</v>
      </c>
      <c r="G40" t="str">
        <f>VLOOKUP(Table1[[#This Row],[Följare]],'Data structure'!$A$3:$B$12,2,TRUE)</f>
        <v>&lt;100</v>
      </c>
      <c r="H40">
        <f t="shared" si="2"/>
        <v>11</v>
      </c>
      <c r="I40">
        <f t="shared" si="3"/>
        <v>6</v>
      </c>
      <c r="J40">
        <f t="shared" si="1"/>
        <v>60</v>
      </c>
      <c r="K40" s="7">
        <f t="shared" si="4"/>
        <v>3.7499999999999978E-2</v>
      </c>
    </row>
    <row r="41" spans="1:11" ht="15.75" customHeight="1" x14ac:dyDescent="0.35">
      <c r="A41" s="2" t="s">
        <v>90</v>
      </c>
      <c r="B41" s="2" t="s">
        <v>97</v>
      </c>
      <c r="C41" s="2" t="s">
        <v>98</v>
      </c>
      <c r="D41" s="4">
        <v>292</v>
      </c>
      <c r="E41" s="4" t="str">
        <f t="shared" si="0"/>
        <v>Färre</v>
      </c>
      <c r="G41" t="str">
        <f>VLOOKUP(Table1[[#This Row],[Följare]],'Data structure'!$A$3:$B$12,2,TRUE)</f>
        <v>100-500</v>
      </c>
      <c r="H41">
        <f t="shared" si="2"/>
        <v>11</v>
      </c>
      <c r="I41">
        <f t="shared" si="3"/>
        <v>6</v>
      </c>
      <c r="J41">
        <f t="shared" si="1"/>
        <v>60</v>
      </c>
      <c r="K41" s="7">
        <f t="shared" si="4"/>
        <v>3.7499999999999978E-2</v>
      </c>
    </row>
    <row r="42" spans="1:11" ht="15.75" customHeight="1" x14ac:dyDescent="0.35">
      <c r="A42" s="2" t="s">
        <v>90</v>
      </c>
      <c r="B42" s="2" t="s">
        <v>99</v>
      </c>
      <c r="C42" s="2" t="s">
        <v>100</v>
      </c>
      <c r="D42" s="4">
        <v>302</v>
      </c>
      <c r="E42" s="4" t="str">
        <f t="shared" si="0"/>
        <v>Färre</v>
      </c>
      <c r="F42" s="2"/>
      <c r="G42" s="2" t="str">
        <f>VLOOKUP(Table1[[#This Row],[Följare]],'Data structure'!$A$3:$B$12,2,TRUE)</f>
        <v>100-500</v>
      </c>
      <c r="H42">
        <f t="shared" si="2"/>
        <v>11</v>
      </c>
      <c r="I42">
        <f t="shared" si="3"/>
        <v>6</v>
      </c>
      <c r="J42">
        <f t="shared" si="1"/>
        <v>60</v>
      </c>
      <c r="K42" s="7">
        <f t="shared" si="4"/>
        <v>3.7499999999999978E-2</v>
      </c>
    </row>
    <row r="43" spans="1:11" ht="15.75" customHeight="1" x14ac:dyDescent="0.35">
      <c r="A43" s="2" t="s">
        <v>90</v>
      </c>
      <c r="B43" s="2" t="s">
        <v>101</v>
      </c>
      <c r="C43" s="2" t="s">
        <v>102</v>
      </c>
      <c r="D43" s="4">
        <v>260</v>
      </c>
      <c r="E43" s="4" t="str">
        <f t="shared" si="0"/>
        <v>Färre</v>
      </c>
      <c r="F43" s="2"/>
      <c r="G43" s="2" t="str">
        <f>VLOOKUP(Table1[[#This Row],[Följare]],'Data structure'!$A$3:$B$12,2,TRUE)</f>
        <v>100-500</v>
      </c>
      <c r="H43">
        <f t="shared" si="2"/>
        <v>11</v>
      </c>
      <c r="I43">
        <f t="shared" si="3"/>
        <v>6</v>
      </c>
      <c r="J43">
        <f t="shared" si="1"/>
        <v>60</v>
      </c>
      <c r="K43" s="7">
        <f t="shared" si="4"/>
        <v>3.7499999999999978E-2</v>
      </c>
    </row>
    <row r="44" spans="1:11" ht="15.75" customHeight="1" x14ac:dyDescent="0.35">
      <c r="A44" s="2" t="s">
        <v>90</v>
      </c>
      <c r="B44" s="2" t="s">
        <v>103</v>
      </c>
      <c r="C44" s="2" t="s">
        <v>104</v>
      </c>
      <c r="D44" s="4">
        <v>767</v>
      </c>
      <c r="E44" s="4" t="str">
        <f t="shared" si="0"/>
        <v>Färre</v>
      </c>
      <c r="F44" s="2"/>
      <c r="G44" s="2" t="str">
        <f>VLOOKUP(Table1[[#This Row],[Följare]],'Data structure'!$A$3:$B$12,2,TRUE)</f>
        <v>500-1 000</v>
      </c>
      <c r="H44">
        <f t="shared" si="2"/>
        <v>11</v>
      </c>
      <c r="I44">
        <f t="shared" si="3"/>
        <v>6</v>
      </c>
      <c r="J44">
        <f t="shared" si="1"/>
        <v>60</v>
      </c>
      <c r="K44" s="7">
        <f t="shared" si="4"/>
        <v>3.7499999999999978E-2</v>
      </c>
    </row>
    <row r="45" spans="1:11" ht="15.75" customHeight="1" x14ac:dyDescent="0.35">
      <c r="A45" s="2" t="s">
        <v>90</v>
      </c>
      <c r="B45" s="2" t="s">
        <v>105</v>
      </c>
      <c r="C45" s="2" t="s">
        <v>106</v>
      </c>
      <c r="D45" s="4">
        <v>61</v>
      </c>
      <c r="E45" s="4" t="str">
        <f t="shared" si="0"/>
        <v>Färre</v>
      </c>
      <c r="F45" s="2"/>
      <c r="G45" s="2" t="str">
        <f>VLOOKUP(Table1[[#This Row],[Följare]],'Data structure'!$A$3:$B$12,2,TRUE)</f>
        <v>&lt;100</v>
      </c>
      <c r="H45">
        <f t="shared" si="2"/>
        <v>11</v>
      </c>
      <c r="I45">
        <f t="shared" si="3"/>
        <v>6</v>
      </c>
      <c r="J45">
        <f t="shared" si="1"/>
        <v>60</v>
      </c>
      <c r="K45" s="7">
        <f t="shared" si="4"/>
        <v>3.7499999999999978E-2</v>
      </c>
    </row>
    <row r="46" spans="1:11" ht="15.75" customHeight="1" x14ac:dyDescent="0.35">
      <c r="A46" s="2" t="s">
        <v>90</v>
      </c>
      <c r="B46" s="2" t="s">
        <v>107</v>
      </c>
      <c r="C46" s="2" t="s">
        <v>108</v>
      </c>
      <c r="D46" s="4">
        <v>528</v>
      </c>
      <c r="E46" s="4" t="str">
        <f t="shared" si="0"/>
        <v>Färre</v>
      </c>
      <c r="F46" s="2"/>
      <c r="G46" s="2" t="str">
        <f>VLOOKUP(Table1[[#This Row],[Följare]],'Data structure'!$A$3:$B$12,2,TRUE)</f>
        <v>500-1 000</v>
      </c>
      <c r="H46">
        <f t="shared" si="2"/>
        <v>11</v>
      </c>
      <c r="I46">
        <f t="shared" si="3"/>
        <v>6</v>
      </c>
      <c r="J46">
        <f t="shared" si="1"/>
        <v>60</v>
      </c>
      <c r="K46" s="7">
        <f t="shared" si="4"/>
        <v>3.7499999999999978E-2</v>
      </c>
    </row>
    <row r="47" spans="1:11" ht="15.75" customHeight="1" x14ac:dyDescent="0.35">
      <c r="A47" s="2" t="s">
        <v>90</v>
      </c>
      <c r="B47" s="2" t="s">
        <v>109</v>
      </c>
      <c r="C47" s="2" t="s">
        <v>110</v>
      </c>
      <c r="D47" s="4">
        <v>319</v>
      </c>
      <c r="E47" s="4" t="str">
        <f t="shared" si="0"/>
        <v>Färre</v>
      </c>
      <c r="F47" s="2"/>
      <c r="G47" s="2" t="str">
        <f>VLOOKUP(Table1[[#This Row],[Följare]],'Data structure'!$A$3:$B$12,2,TRUE)</f>
        <v>100-500</v>
      </c>
      <c r="H47">
        <f t="shared" si="2"/>
        <v>11</v>
      </c>
      <c r="I47">
        <f t="shared" si="3"/>
        <v>6</v>
      </c>
      <c r="J47">
        <f t="shared" si="1"/>
        <v>60</v>
      </c>
      <c r="K47" s="7">
        <f t="shared" si="4"/>
        <v>3.7499999999999978E-2</v>
      </c>
    </row>
    <row r="48" spans="1:11" ht="12.85" x14ac:dyDescent="0.35">
      <c r="A48" s="2" t="s">
        <v>90</v>
      </c>
      <c r="B48" s="2" t="s">
        <v>111</v>
      </c>
      <c r="C48" s="2" t="s">
        <v>112</v>
      </c>
      <c r="D48" s="4">
        <v>66</v>
      </c>
      <c r="E48" s="4" t="str">
        <f t="shared" si="0"/>
        <v>Färre</v>
      </c>
      <c r="F48" s="2"/>
      <c r="G48" s="2" t="str">
        <f>VLOOKUP(Table1[[#This Row],[Följare]],'Data structure'!$A$3:$B$12,2,TRUE)</f>
        <v>&lt;100</v>
      </c>
      <c r="H48">
        <f t="shared" si="2"/>
        <v>11</v>
      </c>
      <c r="I48">
        <f t="shared" si="3"/>
        <v>6</v>
      </c>
      <c r="J48">
        <f t="shared" si="1"/>
        <v>60</v>
      </c>
      <c r="K48" s="7">
        <f t="shared" si="4"/>
        <v>3.7499999999999978E-2</v>
      </c>
    </row>
    <row r="49" spans="1:11" ht="12.85" x14ac:dyDescent="0.35">
      <c r="A49" s="2" t="s">
        <v>113</v>
      </c>
      <c r="B49" s="2" t="s">
        <v>114</v>
      </c>
      <c r="C49" s="2" t="s">
        <v>115</v>
      </c>
      <c r="D49" s="4">
        <v>3.359</v>
      </c>
      <c r="E49" s="4" t="str">
        <f t="shared" si="0"/>
        <v>Färre</v>
      </c>
      <c r="G49" t="str">
        <f>VLOOKUP(Table1[[#This Row],[Följare]],'Data structure'!$A$3:$B$12,2,TRUE)</f>
        <v>&lt;100</v>
      </c>
      <c r="H49">
        <f t="shared" si="2"/>
        <v>11</v>
      </c>
      <c r="I49">
        <f t="shared" si="3"/>
        <v>6</v>
      </c>
      <c r="J49">
        <f t="shared" si="1"/>
        <v>60</v>
      </c>
      <c r="K49" s="7">
        <f t="shared" si="4"/>
        <v>3.819444444444442E-2</v>
      </c>
    </row>
    <row r="50" spans="1:11" ht="12.85" x14ac:dyDescent="0.35">
      <c r="A50" s="2" t="s">
        <v>113</v>
      </c>
      <c r="B50" s="2" t="s">
        <v>116</v>
      </c>
      <c r="C50" s="2" t="s">
        <v>117</v>
      </c>
      <c r="D50" s="4">
        <v>541</v>
      </c>
      <c r="E50" s="4" t="str">
        <f t="shared" si="0"/>
        <v>Färre</v>
      </c>
      <c r="G50" t="str">
        <f>VLOOKUP(Table1[[#This Row],[Följare]],'Data structure'!$A$3:$B$12,2,TRUE)</f>
        <v>500-1 000</v>
      </c>
      <c r="H50">
        <f t="shared" si="2"/>
        <v>11</v>
      </c>
      <c r="I50">
        <f t="shared" si="3"/>
        <v>6</v>
      </c>
      <c r="J50">
        <f t="shared" si="1"/>
        <v>60</v>
      </c>
      <c r="K50" s="7">
        <f t="shared" si="4"/>
        <v>3.819444444444442E-2</v>
      </c>
    </row>
    <row r="51" spans="1:11" ht="12.85" x14ac:dyDescent="0.35">
      <c r="A51" s="2" t="s">
        <v>113</v>
      </c>
      <c r="B51" s="2" t="s">
        <v>118</v>
      </c>
      <c r="C51" s="2" t="s">
        <v>119</v>
      </c>
      <c r="D51" s="4">
        <v>172</v>
      </c>
      <c r="E51" s="4" t="str">
        <f t="shared" si="0"/>
        <v>Färre</v>
      </c>
      <c r="F51" s="2"/>
      <c r="G51" s="2" t="str">
        <f>VLOOKUP(Table1[[#This Row],[Följare]],'Data structure'!$A$3:$B$12,2,TRUE)</f>
        <v>100-500</v>
      </c>
      <c r="H51">
        <f t="shared" si="2"/>
        <v>11</v>
      </c>
      <c r="I51">
        <f t="shared" si="3"/>
        <v>6</v>
      </c>
      <c r="J51">
        <f t="shared" si="1"/>
        <v>60</v>
      </c>
      <c r="K51" s="7">
        <f t="shared" si="4"/>
        <v>3.819444444444442E-2</v>
      </c>
    </row>
    <row r="52" spans="1:11" ht="12.85" x14ac:dyDescent="0.35">
      <c r="A52" s="2" t="s">
        <v>113</v>
      </c>
      <c r="B52" s="2" t="s">
        <v>120</v>
      </c>
      <c r="C52" s="2" t="s">
        <v>121</v>
      </c>
      <c r="D52" s="4">
        <v>257</v>
      </c>
      <c r="E52" s="4" t="str">
        <f t="shared" si="0"/>
        <v>Färre</v>
      </c>
      <c r="G52" t="str">
        <f>VLOOKUP(Table1[[#This Row],[Följare]],'Data structure'!$A$3:$B$12,2,TRUE)</f>
        <v>100-500</v>
      </c>
      <c r="H52">
        <f t="shared" si="2"/>
        <v>11</v>
      </c>
      <c r="I52">
        <f t="shared" si="3"/>
        <v>6</v>
      </c>
      <c r="J52">
        <f t="shared" si="1"/>
        <v>60</v>
      </c>
      <c r="K52" s="7">
        <f t="shared" si="4"/>
        <v>3.819444444444442E-2</v>
      </c>
    </row>
    <row r="53" spans="1:11" ht="12.85" x14ac:dyDescent="0.35">
      <c r="A53" s="2" t="s">
        <v>113</v>
      </c>
      <c r="B53" s="2" t="s">
        <v>122</v>
      </c>
      <c r="C53" s="2" t="s">
        <v>123</v>
      </c>
      <c r="D53" s="4">
        <v>3</v>
      </c>
      <c r="E53" s="4" t="str">
        <f t="shared" si="0"/>
        <v>Färre</v>
      </c>
      <c r="G53" t="str">
        <f>VLOOKUP(Table1[[#This Row],[Följare]],'Data structure'!$A$3:$B$12,2,TRUE)</f>
        <v>&lt;100</v>
      </c>
      <c r="H53">
        <f t="shared" si="2"/>
        <v>11</v>
      </c>
      <c r="I53">
        <f t="shared" si="3"/>
        <v>6</v>
      </c>
      <c r="J53">
        <f t="shared" si="1"/>
        <v>60</v>
      </c>
      <c r="K53" s="7">
        <f t="shared" si="4"/>
        <v>3.819444444444442E-2</v>
      </c>
    </row>
    <row r="54" spans="1:11" ht="12.85" x14ac:dyDescent="0.35">
      <c r="A54" s="2" t="s">
        <v>124</v>
      </c>
      <c r="B54" s="2" t="s">
        <v>125</v>
      </c>
      <c r="C54" s="2" t="s">
        <v>126</v>
      </c>
      <c r="D54" s="4">
        <v>150</v>
      </c>
      <c r="E54" s="4" t="str">
        <f t="shared" si="0"/>
        <v>Färre</v>
      </c>
      <c r="G54" t="str">
        <f>VLOOKUP(Table1[[#This Row],[Följare]],'Data structure'!$A$3:$B$12,2,TRUE)</f>
        <v>100-500</v>
      </c>
      <c r="H54">
        <f t="shared" si="2"/>
        <v>11</v>
      </c>
      <c r="I54">
        <f t="shared" si="3"/>
        <v>6</v>
      </c>
      <c r="J54">
        <f t="shared" si="1"/>
        <v>60</v>
      </c>
      <c r="K54" s="7">
        <f t="shared" si="4"/>
        <v>3.8888888888888862E-2</v>
      </c>
    </row>
    <row r="55" spans="1:11" ht="12.85" x14ac:dyDescent="0.35">
      <c r="A55" s="2" t="s">
        <v>124</v>
      </c>
      <c r="B55" s="2" t="s">
        <v>127</v>
      </c>
      <c r="C55" s="2" t="s">
        <v>128</v>
      </c>
      <c r="D55" s="4">
        <v>148</v>
      </c>
      <c r="E55" s="4" t="str">
        <f t="shared" si="0"/>
        <v>Färre</v>
      </c>
      <c r="G55" t="str">
        <f>VLOOKUP(Table1[[#This Row],[Följare]],'Data structure'!$A$3:$B$12,2,TRUE)</f>
        <v>100-500</v>
      </c>
      <c r="H55">
        <f t="shared" si="2"/>
        <v>11</v>
      </c>
      <c r="I55">
        <f t="shared" si="3"/>
        <v>6</v>
      </c>
      <c r="J55">
        <f t="shared" si="1"/>
        <v>60</v>
      </c>
      <c r="K55" s="7">
        <f t="shared" si="4"/>
        <v>3.8888888888888862E-2</v>
      </c>
    </row>
    <row r="56" spans="1:11" ht="12.85" x14ac:dyDescent="0.35">
      <c r="A56" s="2" t="s">
        <v>124</v>
      </c>
      <c r="B56" s="2" t="s">
        <v>129</v>
      </c>
      <c r="C56" s="2" t="s">
        <v>130</v>
      </c>
      <c r="D56" s="4">
        <v>438</v>
      </c>
      <c r="E56" s="4" t="str">
        <f t="shared" si="0"/>
        <v>Färre</v>
      </c>
      <c r="F56" s="2"/>
      <c r="G56" s="2" t="str">
        <f>VLOOKUP(Table1[[#This Row],[Följare]],'Data structure'!$A$3:$B$12,2,TRUE)</f>
        <v>100-500</v>
      </c>
      <c r="H56">
        <f t="shared" si="2"/>
        <v>11</v>
      </c>
      <c r="I56">
        <f t="shared" si="3"/>
        <v>6</v>
      </c>
      <c r="J56">
        <f t="shared" si="1"/>
        <v>60</v>
      </c>
      <c r="K56" s="7">
        <f t="shared" si="4"/>
        <v>3.8888888888888862E-2</v>
      </c>
    </row>
    <row r="57" spans="1:11" ht="12.85" x14ac:dyDescent="0.35">
      <c r="A57" s="2" t="s">
        <v>124</v>
      </c>
      <c r="B57" s="2" t="s">
        <v>131</v>
      </c>
      <c r="C57" s="2" t="s">
        <v>132</v>
      </c>
      <c r="D57" s="4">
        <v>84</v>
      </c>
      <c r="E57" s="4" t="str">
        <f t="shared" si="0"/>
        <v>Färre</v>
      </c>
      <c r="F57" s="2"/>
      <c r="G57" s="2" t="str">
        <f>VLOOKUP(Table1[[#This Row],[Följare]],'Data structure'!$A$3:$B$12,2,TRUE)</f>
        <v>&lt;100</v>
      </c>
      <c r="H57">
        <f t="shared" si="2"/>
        <v>11</v>
      </c>
      <c r="I57">
        <f t="shared" si="3"/>
        <v>6</v>
      </c>
      <c r="J57">
        <f t="shared" si="1"/>
        <v>60</v>
      </c>
      <c r="K57" s="7">
        <f t="shared" si="4"/>
        <v>3.8888888888888862E-2</v>
      </c>
    </row>
    <row r="58" spans="1:11" ht="12.85" x14ac:dyDescent="0.35">
      <c r="A58" s="2" t="s">
        <v>124</v>
      </c>
      <c r="B58" s="2" t="s">
        <v>133</v>
      </c>
      <c r="C58" s="2" t="s">
        <v>134</v>
      </c>
      <c r="D58" s="4">
        <v>466</v>
      </c>
      <c r="E58" s="4" t="str">
        <f t="shared" si="0"/>
        <v>Färre</v>
      </c>
      <c r="F58" s="2"/>
      <c r="G58" s="2" t="str">
        <f>VLOOKUP(Table1[[#This Row],[Följare]],'Data structure'!$A$3:$B$12,2,TRUE)</f>
        <v>100-500</v>
      </c>
      <c r="H58">
        <f t="shared" si="2"/>
        <v>11</v>
      </c>
      <c r="I58">
        <f t="shared" si="3"/>
        <v>6</v>
      </c>
      <c r="J58">
        <f t="shared" si="1"/>
        <v>60</v>
      </c>
      <c r="K58" s="7">
        <f t="shared" si="4"/>
        <v>3.8888888888888862E-2</v>
      </c>
    </row>
    <row r="59" spans="1:11" ht="12.85" x14ac:dyDescent="0.35">
      <c r="A59" s="2" t="s">
        <v>124</v>
      </c>
      <c r="B59" s="2" t="s">
        <v>135</v>
      </c>
      <c r="C59" s="2" t="s">
        <v>136</v>
      </c>
      <c r="D59" s="4">
        <v>230</v>
      </c>
      <c r="E59" s="4" t="str">
        <f t="shared" si="0"/>
        <v>Färre</v>
      </c>
      <c r="F59" s="2"/>
      <c r="G59" s="2" t="str">
        <f>VLOOKUP(Table1[[#This Row],[Följare]],'Data structure'!$A$3:$B$12,2,TRUE)</f>
        <v>100-500</v>
      </c>
      <c r="H59">
        <f t="shared" si="2"/>
        <v>11</v>
      </c>
      <c r="I59">
        <f t="shared" si="3"/>
        <v>6</v>
      </c>
      <c r="J59">
        <f t="shared" si="1"/>
        <v>60</v>
      </c>
      <c r="K59" s="7">
        <f t="shared" si="4"/>
        <v>3.8888888888888862E-2</v>
      </c>
    </row>
    <row r="60" spans="1:11" ht="12.85" x14ac:dyDescent="0.35">
      <c r="A60" s="2" t="s">
        <v>124</v>
      </c>
      <c r="B60" s="2" t="s">
        <v>137</v>
      </c>
      <c r="C60" s="2" t="s">
        <v>138</v>
      </c>
      <c r="D60" s="4">
        <v>185</v>
      </c>
      <c r="E60" s="4" t="str">
        <f t="shared" si="0"/>
        <v>Färre</v>
      </c>
      <c r="F60" s="2"/>
      <c r="G60" s="2" t="str">
        <f>VLOOKUP(Table1[[#This Row],[Följare]],'Data structure'!$A$3:$B$12,2,TRUE)</f>
        <v>100-500</v>
      </c>
      <c r="H60">
        <f t="shared" si="2"/>
        <v>11</v>
      </c>
      <c r="I60">
        <f t="shared" si="3"/>
        <v>6</v>
      </c>
      <c r="J60">
        <f t="shared" si="1"/>
        <v>60</v>
      </c>
      <c r="K60" s="7">
        <f t="shared" si="4"/>
        <v>3.8888888888888862E-2</v>
      </c>
    </row>
    <row r="61" spans="1:11" ht="12.85" x14ac:dyDescent="0.35">
      <c r="A61" s="2" t="s">
        <v>139</v>
      </c>
      <c r="B61" s="2" t="s">
        <v>140</v>
      </c>
      <c r="C61" s="2" t="s">
        <v>100</v>
      </c>
      <c r="D61" s="4">
        <v>302</v>
      </c>
      <c r="E61" s="4" t="str">
        <f t="shared" si="0"/>
        <v>Färre</v>
      </c>
      <c r="F61" s="2"/>
      <c r="G61" s="2" t="str">
        <f>VLOOKUP(Table1[[#This Row],[Följare]],'Data structure'!$A$3:$B$12,2,TRUE)</f>
        <v>100-500</v>
      </c>
      <c r="H61">
        <f t="shared" si="2"/>
        <v>12</v>
      </c>
      <c r="I61">
        <f t="shared" si="3"/>
        <v>6</v>
      </c>
      <c r="J61">
        <f t="shared" si="1"/>
        <v>60</v>
      </c>
      <c r="K61" s="7">
        <f t="shared" si="4"/>
        <v>3.9583333333333304E-2</v>
      </c>
    </row>
    <row r="62" spans="1:11" ht="12.85" x14ac:dyDescent="0.35">
      <c r="A62" s="2" t="s">
        <v>139</v>
      </c>
      <c r="B62" s="2" t="s">
        <v>141</v>
      </c>
      <c r="C62" s="2" t="s">
        <v>142</v>
      </c>
      <c r="D62" s="4">
        <v>65</v>
      </c>
      <c r="E62" s="4" t="str">
        <f t="shared" si="0"/>
        <v>Färre</v>
      </c>
      <c r="F62" s="2"/>
      <c r="G62" s="2" t="str">
        <f>VLOOKUP(Table1[[#This Row],[Följare]],'Data structure'!$A$3:$B$12,2,TRUE)</f>
        <v>&lt;100</v>
      </c>
      <c r="H62">
        <f t="shared" si="2"/>
        <v>12</v>
      </c>
      <c r="I62">
        <f t="shared" si="3"/>
        <v>6</v>
      </c>
      <c r="J62">
        <f t="shared" si="1"/>
        <v>60</v>
      </c>
      <c r="K62" s="7">
        <f t="shared" si="4"/>
        <v>3.9583333333333304E-2</v>
      </c>
    </row>
    <row r="63" spans="1:11" ht="12.85" x14ac:dyDescent="0.35">
      <c r="A63" s="2" t="s">
        <v>139</v>
      </c>
      <c r="B63" s="2" t="s">
        <v>143</v>
      </c>
      <c r="C63" s="2" t="s">
        <v>144</v>
      </c>
      <c r="D63" s="4">
        <v>204</v>
      </c>
      <c r="E63" s="4" t="str">
        <f t="shared" si="0"/>
        <v>Färre</v>
      </c>
      <c r="F63" s="2"/>
      <c r="G63" s="2" t="str">
        <f>VLOOKUP(Table1[[#This Row],[Följare]],'Data structure'!$A$3:$B$12,2,TRUE)</f>
        <v>100-500</v>
      </c>
      <c r="H63">
        <f t="shared" si="2"/>
        <v>12</v>
      </c>
      <c r="I63">
        <f t="shared" si="3"/>
        <v>6</v>
      </c>
      <c r="J63">
        <f t="shared" si="1"/>
        <v>60</v>
      </c>
      <c r="K63" s="7">
        <f t="shared" si="4"/>
        <v>3.9583333333333304E-2</v>
      </c>
    </row>
    <row r="64" spans="1:11" ht="12.85" x14ac:dyDescent="0.35">
      <c r="A64" s="2" t="s">
        <v>139</v>
      </c>
      <c r="B64" s="2" t="s">
        <v>145</v>
      </c>
      <c r="C64" s="2" t="s">
        <v>146</v>
      </c>
      <c r="D64" s="4">
        <v>358</v>
      </c>
      <c r="E64" s="4" t="str">
        <f t="shared" si="0"/>
        <v>Färre</v>
      </c>
      <c r="F64" s="2"/>
      <c r="G64" s="2" t="str">
        <f>VLOOKUP(Table1[[#This Row],[Följare]],'Data structure'!$A$3:$B$12,2,TRUE)</f>
        <v>100-500</v>
      </c>
      <c r="H64">
        <f t="shared" si="2"/>
        <v>12</v>
      </c>
      <c r="I64">
        <f t="shared" si="3"/>
        <v>6</v>
      </c>
      <c r="J64">
        <f t="shared" si="1"/>
        <v>60</v>
      </c>
      <c r="K64" s="7">
        <f t="shared" si="4"/>
        <v>3.9583333333333304E-2</v>
      </c>
    </row>
    <row r="65" spans="1:11" ht="12.85" x14ac:dyDescent="0.35">
      <c r="A65" s="2" t="s">
        <v>147</v>
      </c>
      <c r="B65" s="2" t="s">
        <v>148</v>
      </c>
      <c r="C65" s="2" t="s">
        <v>149</v>
      </c>
      <c r="D65" s="4">
        <v>8</v>
      </c>
      <c r="E65" s="4" t="str">
        <f t="shared" si="0"/>
        <v>Färre</v>
      </c>
      <c r="F65" s="2"/>
      <c r="G65" s="2" t="str">
        <f>VLOOKUP(Table1[[#This Row],[Följare]],'Data structure'!$A$3:$B$12,2,TRUE)</f>
        <v>&lt;100</v>
      </c>
      <c r="H65">
        <f t="shared" si="2"/>
        <v>12</v>
      </c>
      <c r="I65">
        <f t="shared" si="3"/>
        <v>6</v>
      </c>
      <c r="J65">
        <f t="shared" si="1"/>
        <v>60</v>
      </c>
      <c r="K65" s="7">
        <f t="shared" si="4"/>
        <v>4.0277777777777746E-2</v>
      </c>
    </row>
    <row r="66" spans="1:11" ht="12.85" x14ac:dyDescent="0.35">
      <c r="A66" s="2" t="s">
        <v>147</v>
      </c>
      <c r="B66" s="2" t="s">
        <v>150</v>
      </c>
      <c r="C66" s="2" t="s">
        <v>151</v>
      </c>
      <c r="D66" s="4">
        <v>301</v>
      </c>
      <c r="E66" s="4" t="str">
        <f t="shared" ref="E66:E129" si="5">IF(D66&gt;$N$1,"Fler än "&amp;TEXT($N$1,"## ##0")&amp;" följare","Färre")</f>
        <v>Färre</v>
      </c>
      <c r="F66" s="2"/>
      <c r="G66" s="2" t="str">
        <f>VLOOKUP(Table1[[#This Row],[Följare]],'Data structure'!$A$3:$B$12,2,TRUE)</f>
        <v>100-500</v>
      </c>
      <c r="H66">
        <f t="shared" si="2"/>
        <v>12</v>
      </c>
      <c r="I66">
        <f t="shared" si="3"/>
        <v>6</v>
      </c>
      <c r="J66">
        <f t="shared" ref="J66:J129" si="6">I66*10</f>
        <v>60</v>
      </c>
      <c r="K66" s="7">
        <f t="shared" si="4"/>
        <v>4.0277777777777746E-2</v>
      </c>
    </row>
    <row r="67" spans="1:11" ht="12.85" x14ac:dyDescent="0.35">
      <c r="A67" s="2" t="s">
        <v>147</v>
      </c>
      <c r="B67" s="2" t="s">
        <v>152</v>
      </c>
      <c r="C67" s="2" t="s">
        <v>153</v>
      </c>
      <c r="D67" s="4">
        <v>65</v>
      </c>
      <c r="E67" s="4" t="str">
        <f t="shared" si="5"/>
        <v>Färre</v>
      </c>
      <c r="F67" s="2"/>
      <c r="G67" s="2" t="str">
        <f>VLOOKUP(Table1[[#This Row],[Följare]],'Data structure'!$A$3:$B$12,2,TRUE)</f>
        <v>&lt;100</v>
      </c>
      <c r="H67">
        <f t="shared" si="2"/>
        <v>12</v>
      </c>
      <c r="I67">
        <f t="shared" si="3"/>
        <v>6</v>
      </c>
      <c r="J67">
        <f t="shared" si="6"/>
        <v>60</v>
      </c>
      <c r="K67" s="7">
        <f t="shared" si="4"/>
        <v>4.0277777777777746E-2</v>
      </c>
    </row>
    <row r="68" spans="1:11" ht="12.85" x14ac:dyDescent="0.35">
      <c r="A68" s="2" t="s">
        <v>147</v>
      </c>
      <c r="B68" s="2" t="s">
        <v>154</v>
      </c>
      <c r="C68" s="2" t="s">
        <v>155</v>
      </c>
      <c r="D68" s="4">
        <v>129</v>
      </c>
      <c r="E68" s="4" t="str">
        <f t="shared" si="5"/>
        <v>Färre</v>
      </c>
      <c r="F68" s="2"/>
      <c r="G68" s="2" t="str">
        <f>VLOOKUP(Table1[[#This Row],[Följare]],'Data structure'!$A$3:$B$12,2,TRUE)</f>
        <v>100-500</v>
      </c>
      <c r="H68">
        <f t="shared" ref="H68:H131" si="7">TRUNC(((LEFT($A68,2)-15)*60/5)+((RIGHT($A68,2)-1)/5))+1</f>
        <v>12</v>
      </c>
      <c r="I68">
        <f t="shared" ref="I68:I131" si="8">TRUNC(((LEFT($A68,2)-15)*60/10)+((RIGHT($A68,2)-1)/10))+1</f>
        <v>6</v>
      </c>
      <c r="J68">
        <f t="shared" si="6"/>
        <v>60</v>
      </c>
      <c r="K68" s="7">
        <f t="shared" ref="K68:K131" si="9">A68-$A$2</f>
        <v>4.0277777777777746E-2</v>
      </c>
    </row>
    <row r="69" spans="1:11" ht="12.85" x14ac:dyDescent="0.35">
      <c r="A69" s="2" t="s">
        <v>156</v>
      </c>
      <c r="B69" s="2" t="s">
        <v>157</v>
      </c>
      <c r="C69" s="2" t="s">
        <v>158</v>
      </c>
      <c r="D69" s="4">
        <v>693</v>
      </c>
      <c r="E69" s="4" t="str">
        <f t="shared" si="5"/>
        <v>Färre</v>
      </c>
      <c r="F69" s="2"/>
      <c r="G69" s="2" t="str">
        <f>VLOOKUP(Table1[[#This Row],[Följare]],'Data structure'!$A$3:$B$12,2,TRUE)</f>
        <v>500-1 000</v>
      </c>
      <c r="H69">
        <f t="shared" si="7"/>
        <v>12</v>
      </c>
      <c r="I69">
        <f t="shared" si="8"/>
        <v>6</v>
      </c>
      <c r="J69">
        <f t="shared" si="6"/>
        <v>60</v>
      </c>
      <c r="K69" s="7">
        <f t="shared" si="9"/>
        <v>4.0972222222222188E-2</v>
      </c>
    </row>
    <row r="70" spans="1:11" ht="12.85" x14ac:dyDescent="0.35">
      <c r="A70" s="2" t="s">
        <v>159</v>
      </c>
      <c r="B70" s="2" t="s">
        <v>160</v>
      </c>
      <c r="C70" s="2" t="s">
        <v>161</v>
      </c>
      <c r="D70" s="4">
        <v>950</v>
      </c>
      <c r="E70" s="4" t="str">
        <f t="shared" si="5"/>
        <v>Färre</v>
      </c>
      <c r="G70" t="str">
        <f>VLOOKUP(Table1[[#This Row],[Följare]],'Data structure'!$A$3:$B$12,2,TRUE)</f>
        <v>500-1 000</v>
      </c>
      <c r="H70">
        <f t="shared" si="7"/>
        <v>12</v>
      </c>
      <c r="I70">
        <f t="shared" si="8"/>
        <v>6</v>
      </c>
      <c r="J70">
        <f t="shared" si="6"/>
        <v>60</v>
      </c>
      <c r="K70" s="7">
        <f t="shared" si="9"/>
        <v>4.166666666666663E-2</v>
      </c>
    </row>
    <row r="71" spans="1:11" ht="12.85" x14ac:dyDescent="0.35">
      <c r="A71" s="2" t="s">
        <v>162</v>
      </c>
      <c r="B71" s="2" t="s">
        <v>127</v>
      </c>
      <c r="C71" s="2" t="s">
        <v>163</v>
      </c>
      <c r="D71" s="4">
        <v>129</v>
      </c>
      <c r="E71" s="4" t="str">
        <f t="shared" si="5"/>
        <v>Färre</v>
      </c>
      <c r="G71" t="str">
        <f>VLOOKUP(Table1[[#This Row],[Följare]],'Data structure'!$A$3:$B$12,2,TRUE)</f>
        <v>100-500</v>
      </c>
      <c r="H71">
        <f t="shared" si="7"/>
        <v>13</v>
      </c>
      <c r="I71">
        <f t="shared" si="8"/>
        <v>7</v>
      </c>
      <c r="J71">
        <f t="shared" si="6"/>
        <v>70</v>
      </c>
      <c r="K71" s="7">
        <f t="shared" si="9"/>
        <v>4.4444444444444509E-2</v>
      </c>
    </row>
    <row r="72" spans="1:11" ht="12.85" x14ac:dyDescent="0.35">
      <c r="A72" s="2" t="s">
        <v>164</v>
      </c>
      <c r="B72" s="2" t="s">
        <v>165</v>
      </c>
      <c r="C72" s="2" t="s">
        <v>166</v>
      </c>
      <c r="D72" s="4">
        <v>55</v>
      </c>
      <c r="E72" s="4" t="str">
        <f t="shared" si="5"/>
        <v>Färre</v>
      </c>
      <c r="F72" s="2"/>
      <c r="G72" s="2" t="str">
        <f>VLOOKUP(Table1[[#This Row],[Följare]],'Data structure'!$A$3:$B$12,2,TRUE)</f>
        <v>&lt;100</v>
      </c>
      <c r="H72">
        <f t="shared" si="7"/>
        <v>13</v>
      </c>
      <c r="I72">
        <f t="shared" si="8"/>
        <v>7</v>
      </c>
      <c r="J72">
        <f t="shared" si="6"/>
        <v>70</v>
      </c>
      <c r="K72" s="7">
        <f t="shared" si="9"/>
        <v>4.513888888888884E-2</v>
      </c>
    </row>
    <row r="73" spans="1:11" ht="12.85" x14ac:dyDescent="0.35">
      <c r="A73" s="2" t="s">
        <v>164</v>
      </c>
      <c r="B73" s="2" t="s">
        <v>167</v>
      </c>
      <c r="C73" s="2" t="s">
        <v>168</v>
      </c>
      <c r="D73" s="4">
        <v>184</v>
      </c>
      <c r="E73" s="4" t="str">
        <f t="shared" si="5"/>
        <v>Färre</v>
      </c>
      <c r="F73" s="2"/>
      <c r="G73" s="2" t="str">
        <f>VLOOKUP(Table1[[#This Row],[Följare]],'Data structure'!$A$3:$B$12,2,TRUE)</f>
        <v>100-500</v>
      </c>
      <c r="H73">
        <f t="shared" si="7"/>
        <v>13</v>
      </c>
      <c r="I73">
        <f t="shared" si="8"/>
        <v>7</v>
      </c>
      <c r="J73">
        <f t="shared" si="6"/>
        <v>70</v>
      </c>
      <c r="K73" s="7">
        <f t="shared" si="9"/>
        <v>4.513888888888884E-2</v>
      </c>
    </row>
    <row r="74" spans="1:11" ht="12.85" x14ac:dyDescent="0.35">
      <c r="A74" s="2" t="s">
        <v>169</v>
      </c>
      <c r="B74" s="2" t="s">
        <v>170</v>
      </c>
      <c r="C74" s="2" t="s">
        <v>171</v>
      </c>
      <c r="D74" s="4">
        <v>9.52</v>
      </c>
      <c r="E74" s="4" t="str">
        <f t="shared" si="5"/>
        <v>Färre</v>
      </c>
      <c r="F74" s="2"/>
      <c r="G74" s="2" t="str">
        <f>VLOOKUP(Table1[[#This Row],[Följare]],'Data structure'!$A$3:$B$12,2,TRUE)</f>
        <v>&lt;100</v>
      </c>
      <c r="H74">
        <f t="shared" si="7"/>
        <v>13</v>
      </c>
      <c r="I74">
        <f t="shared" si="8"/>
        <v>7</v>
      </c>
      <c r="J74">
        <f t="shared" si="6"/>
        <v>70</v>
      </c>
      <c r="K74" s="7">
        <f t="shared" si="9"/>
        <v>4.5833333333333282E-2</v>
      </c>
    </row>
    <row r="75" spans="1:11" ht="12.85" x14ac:dyDescent="0.35">
      <c r="A75" s="2" t="s">
        <v>169</v>
      </c>
      <c r="B75" s="2" t="s">
        <v>172</v>
      </c>
      <c r="C75" s="2" t="s">
        <v>173</v>
      </c>
      <c r="D75" s="4">
        <v>1.1559999999999999</v>
      </c>
      <c r="E75" s="4" t="str">
        <f t="shared" si="5"/>
        <v>Färre</v>
      </c>
      <c r="F75" s="2"/>
      <c r="G75" s="2" t="str">
        <f>VLOOKUP(Table1[[#This Row],[Följare]],'Data structure'!$A$3:$B$12,2,TRUE)</f>
        <v>&lt;100</v>
      </c>
      <c r="H75">
        <f t="shared" si="7"/>
        <v>13</v>
      </c>
      <c r="I75">
        <f t="shared" si="8"/>
        <v>7</v>
      </c>
      <c r="J75">
        <f t="shared" si="6"/>
        <v>70</v>
      </c>
      <c r="K75" s="7">
        <f t="shared" si="9"/>
        <v>4.5833333333333282E-2</v>
      </c>
    </row>
    <row r="76" spans="1:11" ht="12.85" x14ac:dyDescent="0.35">
      <c r="A76" s="2" t="s">
        <v>169</v>
      </c>
      <c r="B76" s="2" t="s">
        <v>174</v>
      </c>
      <c r="C76" s="2" t="s">
        <v>175</v>
      </c>
      <c r="D76" s="4">
        <v>1.7470000000000001</v>
      </c>
      <c r="E76" s="4" t="str">
        <f t="shared" si="5"/>
        <v>Färre</v>
      </c>
      <c r="F76" s="2"/>
      <c r="G76" s="2" t="str">
        <f>VLOOKUP(Table1[[#This Row],[Följare]],'Data structure'!$A$3:$B$12,2,TRUE)</f>
        <v>&lt;100</v>
      </c>
      <c r="H76">
        <f t="shared" si="7"/>
        <v>13</v>
      </c>
      <c r="I76">
        <f t="shared" si="8"/>
        <v>7</v>
      </c>
      <c r="J76">
        <f t="shared" si="6"/>
        <v>70</v>
      </c>
      <c r="K76" s="7">
        <f t="shared" si="9"/>
        <v>4.5833333333333282E-2</v>
      </c>
    </row>
    <row r="77" spans="1:11" ht="12.85" x14ac:dyDescent="0.35">
      <c r="A77" s="2" t="s">
        <v>176</v>
      </c>
      <c r="B77" s="2" t="s">
        <v>177</v>
      </c>
      <c r="C77" s="2" t="s">
        <v>178</v>
      </c>
      <c r="D77" s="4">
        <v>289</v>
      </c>
      <c r="E77" s="4" t="str">
        <f t="shared" si="5"/>
        <v>Färre</v>
      </c>
      <c r="F77" s="2"/>
      <c r="G77" s="2" t="str">
        <f>VLOOKUP(Table1[[#This Row],[Följare]],'Data structure'!$A$3:$B$12,2,TRUE)</f>
        <v>100-500</v>
      </c>
      <c r="H77">
        <f t="shared" si="7"/>
        <v>14</v>
      </c>
      <c r="I77">
        <f t="shared" si="8"/>
        <v>7</v>
      </c>
      <c r="J77">
        <f t="shared" si="6"/>
        <v>70</v>
      </c>
      <c r="K77" s="7">
        <f t="shared" si="9"/>
        <v>4.6527777777777835E-2</v>
      </c>
    </row>
    <row r="78" spans="1:11" ht="12.85" x14ac:dyDescent="0.35">
      <c r="A78" s="2" t="s">
        <v>179</v>
      </c>
      <c r="B78" s="2" t="s">
        <v>180</v>
      </c>
      <c r="C78" s="2" t="s">
        <v>181</v>
      </c>
      <c r="D78" s="4">
        <v>165</v>
      </c>
      <c r="E78" s="4" t="str">
        <f t="shared" si="5"/>
        <v>Färre</v>
      </c>
      <c r="F78" s="2"/>
      <c r="G78" s="2" t="str">
        <f>VLOOKUP(Table1[[#This Row],[Följare]],'Data structure'!$A$3:$B$12,2,TRUE)</f>
        <v>100-500</v>
      </c>
      <c r="H78">
        <f t="shared" si="7"/>
        <v>14</v>
      </c>
      <c r="I78">
        <f t="shared" si="8"/>
        <v>7</v>
      </c>
      <c r="J78">
        <f t="shared" si="6"/>
        <v>70</v>
      </c>
      <c r="K78" s="7">
        <f t="shared" si="9"/>
        <v>4.7222222222222276E-2</v>
      </c>
    </row>
    <row r="79" spans="1:11" ht="12.85" x14ac:dyDescent="0.35">
      <c r="A79" s="2" t="s">
        <v>179</v>
      </c>
      <c r="B79" s="2" t="s">
        <v>182</v>
      </c>
      <c r="C79" s="2" t="s">
        <v>183</v>
      </c>
      <c r="D79" s="4">
        <v>20</v>
      </c>
      <c r="E79" s="4" t="str">
        <f t="shared" si="5"/>
        <v>Färre</v>
      </c>
      <c r="G79" t="str">
        <f>VLOOKUP(Table1[[#This Row],[Följare]],'Data structure'!$A$3:$B$12,2,TRUE)</f>
        <v>&lt;100</v>
      </c>
      <c r="H79">
        <f t="shared" si="7"/>
        <v>14</v>
      </c>
      <c r="I79">
        <f t="shared" si="8"/>
        <v>7</v>
      </c>
      <c r="J79">
        <f t="shared" si="6"/>
        <v>70</v>
      </c>
      <c r="K79" s="7">
        <f t="shared" si="9"/>
        <v>4.7222222222222276E-2</v>
      </c>
    </row>
    <row r="80" spans="1:11" ht="12.85" x14ac:dyDescent="0.35">
      <c r="A80" s="2" t="s">
        <v>179</v>
      </c>
      <c r="B80" s="2" t="s">
        <v>184</v>
      </c>
      <c r="C80" s="2" t="s">
        <v>185</v>
      </c>
      <c r="D80" s="4">
        <v>108</v>
      </c>
      <c r="E80" s="4" t="str">
        <f t="shared" si="5"/>
        <v>Färre</v>
      </c>
      <c r="G80" t="str">
        <f>VLOOKUP(Table1[[#This Row],[Följare]],'Data structure'!$A$3:$B$12,2,TRUE)</f>
        <v>100-500</v>
      </c>
      <c r="H80">
        <f t="shared" si="7"/>
        <v>14</v>
      </c>
      <c r="I80">
        <f t="shared" si="8"/>
        <v>7</v>
      </c>
      <c r="J80">
        <f t="shared" si="6"/>
        <v>70</v>
      </c>
      <c r="K80" s="7">
        <f t="shared" si="9"/>
        <v>4.7222222222222276E-2</v>
      </c>
    </row>
    <row r="81" spans="1:11" ht="12.85" x14ac:dyDescent="0.35">
      <c r="A81" s="2" t="s">
        <v>186</v>
      </c>
      <c r="B81" s="2" t="s">
        <v>187</v>
      </c>
      <c r="C81" s="2" t="s">
        <v>188</v>
      </c>
      <c r="D81" s="4">
        <v>63</v>
      </c>
      <c r="E81" s="4" t="str">
        <f t="shared" si="5"/>
        <v>Färre</v>
      </c>
      <c r="F81" s="2"/>
      <c r="G81" s="2" t="str">
        <f>VLOOKUP(Table1[[#This Row],[Följare]],'Data structure'!$A$3:$B$12,2,TRUE)</f>
        <v>&lt;100</v>
      </c>
      <c r="H81">
        <f t="shared" si="7"/>
        <v>14</v>
      </c>
      <c r="I81">
        <f t="shared" si="8"/>
        <v>7</v>
      </c>
      <c r="J81">
        <f t="shared" si="6"/>
        <v>70</v>
      </c>
      <c r="K81" s="7">
        <f t="shared" si="9"/>
        <v>4.7916666666666607E-2</v>
      </c>
    </row>
    <row r="82" spans="1:11" ht="12.85" x14ac:dyDescent="0.35">
      <c r="A82" s="2" t="s">
        <v>186</v>
      </c>
      <c r="B82" s="2" t="s">
        <v>189</v>
      </c>
      <c r="C82" s="2" t="s">
        <v>190</v>
      </c>
      <c r="D82" s="4">
        <v>538</v>
      </c>
      <c r="E82" s="4" t="str">
        <f t="shared" si="5"/>
        <v>Färre</v>
      </c>
      <c r="F82" s="2"/>
      <c r="G82" s="2" t="str">
        <f>VLOOKUP(Table1[[#This Row],[Följare]],'Data structure'!$A$3:$B$12,2,TRUE)</f>
        <v>500-1 000</v>
      </c>
      <c r="H82">
        <f t="shared" si="7"/>
        <v>14</v>
      </c>
      <c r="I82">
        <f t="shared" si="8"/>
        <v>7</v>
      </c>
      <c r="J82">
        <f t="shared" si="6"/>
        <v>70</v>
      </c>
      <c r="K82" s="7">
        <f t="shared" si="9"/>
        <v>4.7916666666666607E-2</v>
      </c>
    </row>
    <row r="83" spans="1:11" ht="12.85" x14ac:dyDescent="0.35">
      <c r="A83" s="2" t="s">
        <v>191</v>
      </c>
      <c r="B83" s="2" t="s">
        <v>192</v>
      </c>
      <c r="C83" s="2" t="s">
        <v>193</v>
      </c>
      <c r="D83" s="4">
        <v>860</v>
      </c>
      <c r="E83" s="4" t="str">
        <f t="shared" si="5"/>
        <v>Färre</v>
      </c>
      <c r="F83" s="2"/>
      <c r="G83" s="2" t="str">
        <f>VLOOKUP(Table1[[#This Row],[Följare]],'Data structure'!$A$3:$B$12,2,TRUE)</f>
        <v>500-1 000</v>
      </c>
      <c r="H83">
        <f t="shared" si="7"/>
        <v>14</v>
      </c>
      <c r="I83">
        <f t="shared" si="8"/>
        <v>7</v>
      </c>
      <c r="J83">
        <f t="shared" si="6"/>
        <v>70</v>
      </c>
      <c r="K83" s="7">
        <f t="shared" si="9"/>
        <v>4.8611111111111049E-2</v>
      </c>
    </row>
    <row r="84" spans="1:11" ht="12.85" x14ac:dyDescent="0.35">
      <c r="A84" s="2" t="s">
        <v>191</v>
      </c>
      <c r="B84" s="2" t="s">
        <v>194</v>
      </c>
      <c r="C84" s="2" t="s">
        <v>195</v>
      </c>
      <c r="D84" s="4">
        <v>1.216</v>
      </c>
      <c r="E84" s="4" t="str">
        <f t="shared" si="5"/>
        <v>Färre</v>
      </c>
      <c r="F84" s="2"/>
      <c r="G84" s="2" t="str">
        <f>VLOOKUP(Table1[[#This Row],[Följare]],'Data structure'!$A$3:$B$12,2,TRUE)</f>
        <v>&lt;100</v>
      </c>
      <c r="H84">
        <f t="shared" si="7"/>
        <v>14</v>
      </c>
      <c r="I84">
        <f t="shared" si="8"/>
        <v>7</v>
      </c>
      <c r="J84">
        <f t="shared" si="6"/>
        <v>70</v>
      </c>
      <c r="K84" s="7">
        <f t="shared" si="9"/>
        <v>4.8611111111111049E-2</v>
      </c>
    </row>
    <row r="85" spans="1:11" ht="12.85" x14ac:dyDescent="0.35">
      <c r="A85" s="2" t="s">
        <v>191</v>
      </c>
      <c r="B85" s="2" t="s">
        <v>196</v>
      </c>
      <c r="C85" s="2" t="s">
        <v>197</v>
      </c>
      <c r="D85" s="4">
        <v>210</v>
      </c>
      <c r="E85" s="4" t="str">
        <f t="shared" si="5"/>
        <v>Färre</v>
      </c>
      <c r="F85" s="2"/>
      <c r="G85" s="2" t="str">
        <f>VLOOKUP(Table1[[#This Row],[Följare]],'Data structure'!$A$3:$B$12,2,TRUE)</f>
        <v>100-500</v>
      </c>
      <c r="H85">
        <f t="shared" si="7"/>
        <v>14</v>
      </c>
      <c r="I85">
        <f t="shared" si="8"/>
        <v>7</v>
      </c>
      <c r="J85">
        <f t="shared" si="6"/>
        <v>70</v>
      </c>
      <c r="K85" s="7">
        <f t="shared" si="9"/>
        <v>4.8611111111111049E-2</v>
      </c>
    </row>
    <row r="86" spans="1:11" ht="12.85" x14ac:dyDescent="0.35">
      <c r="A86" s="2" t="s">
        <v>191</v>
      </c>
      <c r="B86" s="2" t="s">
        <v>198</v>
      </c>
      <c r="C86" s="2" t="s">
        <v>199</v>
      </c>
      <c r="D86" s="4">
        <v>34</v>
      </c>
      <c r="E86" s="4" t="str">
        <f t="shared" si="5"/>
        <v>Färre</v>
      </c>
      <c r="F86" s="2"/>
      <c r="G86" s="2" t="str">
        <f>VLOOKUP(Table1[[#This Row],[Följare]],'Data structure'!$A$3:$B$12,2,TRUE)</f>
        <v>&lt;100</v>
      </c>
      <c r="H86">
        <f t="shared" si="7"/>
        <v>14</v>
      </c>
      <c r="I86">
        <f t="shared" si="8"/>
        <v>7</v>
      </c>
      <c r="J86">
        <f t="shared" si="6"/>
        <v>70</v>
      </c>
      <c r="K86" s="7">
        <f t="shared" si="9"/>
        <v>4.8611111111111049E-2</v>
      </c>
    </row>
    <row r="87" spans="1:11" ht="12.85" x14ac:dyDescent="0.35">
      <c r="A87" s="2" t="s">
        <v>191</v>
      </c>
      <c r="B87" s="2" t="s">
        <v>200</v>
      </c>
      <c r="C87" s="2" t="s">
        <v>201</v>
      </c>
      <c r="D87" s="4">
        <v>46</v>
      </c>
      <c r="E87" s="4" t="str">
        <f t="shared" si="5"/>
        <v>Färre</v>
      </c>
      <c r="F87" s="2"/>
      <c r="G87" s="2" t="str">
        <f>VLOOKUP(Table1[[#This Row],[Följare]],'Data structure'!$A$3:$B$12,2,TRUE)</f>
        <v>&lt;100</v>
      </c>
      <c r="H87">
        <f t="shared" si="7"/>
        <v>14</v>
      </c>
      <c r="I87">
        <f t="shared" si="8"/>
        <v>7</v>
      </c>
      <c r="J87">
        <f t="shared" si="6"/>
        <v>70</v>
      </c>
      <c r="K87" s="7">
        <f t="shared" si="9"/>
        <v>4.8611111111111049E-2</v>
      </c>
    </row>
    <row r="88" spans="1:11" ht="12.85" x14ac:dyDescent="0.35">
      <c r="A88" s="2" t="s">
        <v>202</v>
      </c>
      <c r="B88" s="2" t="s">
        <v>203</v>
      </c>
      <c r="C88" s="2" t="s">
        <v>204</v>
      </c>
      <c r="D88" s="4">
        <v>69</v>
      </c>
      <c r="E88" s="4" t="str">
        <f t="shared" si="5"/>
        <v>Färre</v>
      </c>
      <c r="F88" s="2"/>
      <c r="G88" s="2" t="str">
        <f>VLOOKUP(Table1[[#This Row],[Följare]],'Data structure'!$A$3:$B$12,2,TRUE)</f>
        <v>&lt;100</v>
      </c>
      <c r="H88">
        <f t="shared" si="7"/>
        <v>14</v>
      </c>
      <c r="I88">
        <f t="shared" si="8"/>
        <v>7</v>
      </c>
      <c r="J88">
        <f t="shared" si="6"/>
        <v>70</v>
      </c>
      <c r="K88" s="7">
        <f t="shared" si="9"/>
        <v>4.9305555555555602E-2</v>
      </c>
    </row>
    <row r="89" spans="1:11" ht="12.85" x14ac:dyDescent="0.35">
      <c r="A89" s="2" t="s">
        <v>202</v>
      </c>
      <c r="B89" s="2" t="s">
        <v>205</v>
      </c>
      <c r="C89" s="2" t="s">
        <v>206</v>
      </c>
      <c r="D89" s="4">
        <v>2.0710000000000002</v>
      </c>
      <c r="E89" s="4" t="str">
        <f t="shared" si="5"/>
        <v>Färre</v>
      </c>
      <c r="F89" s="2"/>
      <c r="G89" s="2" t="str">
        <f>VLOOKUP(Table1[[#This Row],[Följare]],'Data structure'!$A$3:$B$12,2,TRUE)</f>
        <v>&lt;100</v>
      </c>
      <c r="H89">
        <f t="shared" si="7"/>
        <v>14</v>
      </c>
      <c r="I89">
        <f t="shared" si="8"/>
        <v>7</v>
      </c>
      <c r="J89">
        <f t="shared" si="6"/>
        <v>70</v>
      </c>
      <c r="K89" s="7">
        <f t="shared" si="9"/>
        <v>4.9305555555555602E-2</v>
      </c>
    </row>
    <row r="90" spans="1:11" ht="12.85" x14ac:dyDescent="0.35">
      <c r="A90" s="2" t="s">
        <v>202</v>
      </c>
      <c r="B90" s="2" t="s">
        <v>207</v>
      </c>
      <c r="C90" s="2" t="s">
        <v>208</v>
      </c>
      <c r="D90" s="4">
        <v>122</v>
      </c>
      <c r="E90" s="4" t="str">
        <f t="shared" si="5"/>
        <v>Färre</v>
      </c>
      <c r="F90" s="2"/>
      <c r="G90" s="2" t="str">
        <f>VLOOKUP(Table1[[#This Row],[Följare]],'Data structure'!$A$3:$B$12,2,TRUE)</f>
        <v>100-500</v>
      </c>
      <c r="H90">
        <f t="shared" si="7"/>
        <v>14</v>
      </c>
      <c r="I90">
        <f t="shared" si="8"/>
        <v>7</v>
      </c>
      <c r="J90">
        <f t="shared" si="6"/>
        <v>70</v>
      </c>
      <c r="K90" s="7">
        <f t="shared" si="9"/>
        <v>4.9305555555555602E-2</v>
      </c>
    </row>
    <row r="91" spans="1:11" ht="12.85" x14ac:dyDescent="0.35">
      <c r="A91" s="2" t="s">
        <v>209</v>
      </c>
      <c r="B91" s="2" t="s">
        <v>210</v>
      </c>
      <c r="C91" s="2" t="s">
        <v>18</v>
      </c>
      <c r="D91" s="4">
        <v>491</v>
      </c>
      <c r="E91" s="4" t="str">
        <f t="shared" si="5"/>
        <v>Färre</v>
      </c>
      <c r="F91" s="2"/>
      <c r="G91" s="2" t="str">
        <f>VLOOKUP(Table1[[#This Row],[Följare]],'Data structure'!$A$3:$B$12,2,TRUE)</f>
        <v>100-500</v>
      </c>
      <c r="H91">
        <f t="shared" si="7"/>
        <v>15</v>
      </c>
      <c r="I91">
        <f t="shared" si="8"/>
        <v>8</v>
      </c>
      <c r="J91">
        <f t="shared" si="6"/>
        <v>80</v>
      </c>
      <c r="K91" s="7">
        <f t="shared" si="9"/>
        <v>5.0000000000000044E-2</v>
      </c>
    </row>
    <row r="92" spans="1:11" ht="12.85" x14ac:dyDescent="0.35">
      <c r="A92" s="2" t="s">
        <v>209</v>
      </c>
      <c r="B92" s="2" t="s">
        <v>211</v>
      </c>
      <c r="C92" s="2" t="s">
        <v>212</v>
      </c>
      <c r="D92" s="4">
        <v>237</v>
      </c>
      <c r="E92" s="4" t="str">
        <f t="shared" si="5"/>
        <v>Färre</v>
      </c>
      <c r="F92" s="2"/>
      <c r="G92" s="2" t="str">
        <f>VLOOKUP(Table1[[#This Row],[Följare]],'Data structure'!$A$3:$B$12,2,TRUE)</f>
        <v>100-500</v>
      </c>
      <c r="H92">
        <f t="shared" si="7"/>
        <v>15</v>
      </c>
      <c r="I92">
        <f t="shared" si="8"/>
        <v>8</v>
      </c>
      <c r="J92">
        <f t="shared" si="6"/>
        <v>80</v>
      </c>
      <c r="K92" s="7">
        <f t="shared" si="9"/>
        <v>5.0000000000000044E-2</v>
      </c>
    </row>
    <row r="93" spans="1:11" ht="12.85" x14ac:dyDescent="0.35">
      <c r="A93" s="2" t="s">
        <v>213</v>
      </c>
      <c r="B93" s="2" t="s">
        <v>214</v>
      </c>
      <c r="C93" s="2" t="s">
        <v>215</v>
      </c>
      <c r="D93" s="4">
        <v>474</v>
      </c>
      <c r="E93" s="4" t="str">
        <f t="shared" si="5"/>
        <v>Färre</v>
      </c>
      <c r="F93" s="2"/>
      <c r="G93" s="2" t="str">
        <f>VLOOKUP(Table1[[#This Row],[Följare]],'Data structure'!$A$3:$B$12,2,TRUE)</f>
        <v>100-500</v>
      </c>
      <c r="H93">
        <f t="shared" si="7"/>
        <v>15</v>
      </c>
      <c r="I93">
        <f t="shared" si="8"/>
        <v>8</v>
      </c>
      <c r="J93">
        <f t="shared" si="6"/>
        <v>80</v>
      </c>
      <c r="K93" s="7">
        <f t="shared" si="9"/>
        <v>5.0694444444444375E-2</v>
      </c>
    </row>
    <row r="94" spans="1:11" ht="12.85" x14ac:dyDescent="0.35">
      <c r="A94" s="2" t="s">
        <v>213</v>
      </c>
      <c r="B94" s="2" t="s">
        <v>216</v>
      </c>
      <c r="C94" s="2" t="s">
        <v>217</v>
      </c>
      <c r="D94" s="4">
        <v>145</v>
      </c>
      <c r="E94" s="4" t="str">
        <f t="shared" si="5"/>
        <v>Färre</v>
      </c>
      <c r="F94" s="2"/>
      <c r="G94" s="2" t="str">
        <f>VLOOKUP(Table1[[#This Row],[Följare]],'Data structure'!$A$3:$B$12,2,TRUE)</f>
        <v>100-500</v>
      </c>
      <c r="H94">
        <f t="shared" si="7"/>
        <v>15</v>
      </c>
      <c r="I94">
        <f t="shared" si="8"/>
        <v>8</v>
      </c>
      <c r="J94">
        <f t="shared" si="6"/>
        <v>80</v>
      </c>
      <c r="K94" s="7">
        <f t="shared" si="9"/>
        <v>5.0694444444444375E-2</v>
      </c>
    </row>
    <row r="95" spans="1:11" ht="12.85" x14ac:dyDescent="0.35">
      <c r="A95" s="2" t="s">
        <v>218</v>
      </c>
      <c r="B95" s="2" t="s">
        <v>219</v>
      </c>
      <c r="C95" s="2" t="s">
        <v>220</v>
      </c>
      <c r="D95" s="4">
        <v>0</v>
      </c>
      <c r="E95" s="4" t="str">
        <f t="shared" si="5"/>
        <v>Färre</v>
      </c>
      <c r="F95" s="2"/>
      <c r="G95" s="2" t="str">
        <f>VLOOKUP(Table1[[#This Row],[Följare]],'Data structure'!$A$3:$B$12,2,TRUE)</f>
        <v>&lt;100</v>
      </c>
      <c r="H95">
        <f t="shared" si="7"/>
        <v>15</v>
      </c>
      <c r="I95">
        <f t="shared" si="8"/>
        <v>8</v>
      </c>
      <c r="J95">
        <f t="shared" si="6"/>
        <v>80</v>
      </c>
      <c r="K95" s="7">
        <f t="shared" si="9"/>
        <v>5.1388888888888817E-2</v>
      </c>
    </row>
    <row r="96" spans="1:11" ht="12.85" x14ac:dyDescent="0.35">
      <c r="A96" s="2" t="s">
        <v>218</v>
      </c>
      <c r="B96" s="2" t="s">
        <v>221</v>
      </c>
      <c r="C96" s="2" t="s">
        <v>222</v>
      </c>
      <c r="D96" s="4">
        <v>7</v>
      </c>
      <c r="E96" s="4" t="str">
        <f t="shared" si="5"/>
        <v>Färre</v>
      </c>
      <c r="F96" s="2"/>
      <c r="G96" s="2" t="str">
        <f>VLOOKUP(Table1[[#This Row],[Följare]],'Data structure'!$A$3:$B$12,2,TRUE)</f>
        <v>&lt;100</v>
      </c>
      <c r="H96">
        <f t="shared" si="7"/>
        <v>15</v>
      </c>
      <c r="I96">
        <f t="shared" si="8"/>
        <v>8</v>
      </c>
      <c r="J96">
        <f t="shared" si="6"/>
        <v>80</v>
      </c>
      <c r="K96" s="7">
        <f t="shared" si="9"/>
        <v>5.1388888888888817E-2</v>
      </c>
    </row>
    <row r="97" spans="1:11" ht="12.85" x14ac:dyDescent="0.35">
      <c r="A97" s="2" t="s">
        <v>223</v>
      </c>
      <c r="B97" s="2" t="s">
        <v>224</v>
      </c>
      <c r="C97" s="2" t="s">
        <v>225</v>
      </c>
      <c r="D97" s="4">
        <v>194</v>
      </c>
      <c r="E97" s="4" t="str">
        <f t="shared" si="5"/>
        <v>Färre</v>
      </c>
      <c r="F97" s="2"/>
      <c r="G97" s="2" t="str">
        <f>VLOOKUP(Table1[[#This Row],[Följare]],'Data structure'!$A$3:$B$12,2,TRUE)</f>
        <v>100-500</v>
      </c>
      <c r="H97">
        <f t="shared" si="7"/>
        <v>15</v>
      </c>
      <c r="I97">
        <f t="shared" si="8"/>
        <v>8</v>
      </c>
      <c r="J97">
        <f t="shared" si="6"/>
        <v>80</v>
      </c>
      <c r="K97" s="7">
        <f t="shared" si="9"/>
        <v>5.208333333333337E-2</v>
      </c>
    </row>
    <row r="98" spans="1:11" ht="12.85" x14ac:dyDescent="0.35">
      <c r="A98" s="2" t="s">
        <v>223</v>
      </c>
      <c r="B98" s="2" t="s">
        <v>226</v>
      </c>
      <c r="C98" s="2" t="s">
        <v>227</v>
      </c>
      <c r="D98" s="4">
        <v>4.7430000000000003</v>
      </c>
      <c r="E98" s="4" t="str">
        <f t="shared" si="5"/>
        <v>Färre</v>
      </c>
      <c r="F98" s="2"/>
      <c r="G98" s="2" t="str">
        <f>VLOOKUP(Table1[[#This Row],[Följare]],'Data structure'!$A$3:$B$12,2,TRUE)</f>
        <v>&lt;100</v>
      </c>
      <c r="H98">
        <f t="shared" si="7"/>
        <v>15</v>
      </c>
      <c r="I98">
        <f t="shared" si="8"/>
        <v>8</v>
      </c>
      <c r="J98">
        <f t="shared" si="6"/>
        <v>80</v>
      </c>
      <c r="K98" s="7">
        <f t="shared" si="9"/>
        <v>5.208333333333337E-2</v>
      </c>
    </row>
    <row r="99" spans="1:11" ht="12.85" x14ac:dyDescent="0.35">
      <c r="A99" s="2" t="s">
        <v>223</v>
      </c>
      <c r="B99" s="2" t="s">
        <v>228</v>
      </c>
      <c r="C99" s="2" t="s">
        <v>229</v>
      </c>
      <c r="D99" s="4">
        <v>504</v>
      </c>
      <c r="E99" s="4" t="str">
        <f t="shared" si="5"/>
        <v>Färre</v>
      </c>
      <c r="F99" s="2"/>
      <c r="G99" s="2" t="str">
        <f>VLOOKUP(Table1[[#This Row],[Följare]],'Data structure'!$A$3:$B$12,2,TRUE)</f>
        <v>500-1 000</v>
      </c>
      <c r="H99">
        <f t="shared" si="7"/>
        <v>15</v>
      </c>
      <c r="I99">
        <f t="shared" si="8"/>
        <v>8</v>
      </c>
      <c r="J99">
        <f t="shared" si="6"/>
        <v>80</v>
      </c>
      <c r="K99" s="7">
        <f t="shared" si="9"/>
        <v>5.208333333333337E-2</v>
      </c>
    </row>
    <row r="100" spans="1:11" ht="12.85" x14ac:dyDescent="0.35">
      <c r="A100" s="2" t="s">
        <v>223</v>
      </c>
      <c r="B100" s="2" t="s">
        <v>230</v>
      </c>
      <c r="C100" s="2" t="s">
        <v>231</v>
      </c>
      <c r="D100" s="4">
        <v>424</v>
      </c>
      <c r="E100" s="4" t="str">
        <f t="shared" si="5"/>
        <v>Färre</v>
      </c>
      <c r="F100" s="2"/>
      <c r="G100" s="2" t="str">
        <f>VLOOKUP(Table1[[#This Row],[Följare]],'Data structure'!$A$3:$B$12,2,TRUE)</f>
        <v>100-500</v>
      </c>
      <c r="H100">
        <f t="shared" si="7"/>
        <v>15</v>
      </c>
      <c r="I100">
        <f t="shared" si="8"/>
        <v>8</v>
      </c>
      <c r="J100">
        <f t="shared" si="6"/>
        <v>80</v>
      </c>
      <c r="K100" s="7">
        <f t="shared" si="9"/>
        <v>5.208333333333337E-2</v>
      </c>
    </row>
    <row r="101" spans="1:11" ht="12.85" x14ac:dyDescent="0.35">
      <c r="A101" s="2" t="s">
        <v>223</v>
      </c>
      <c r="B101" s="2" t="s">
        <v>232</v>
      </c>
      <c r="C101" s="2" t="s">
        <v>233</v>
      </c>
      <c r="D101" s="4">
        <v>21</v>
      </c>
      <c r="E101" s="4" t="str">
        <f t="shared" si="5"/>
        <v>Färre</v>
      </c>
      <c r="F101" s="2"/>
      <c r="G101" s="2" t="str">
        <f>VLOOKUP(Table1[[#This Row],[Följare]],'Data structure'!$A$3:$B$12,2,TRUE)</f>
        <v>&lt;100</v>
      </c>
      <c r="H101">
        <f t="shared" si="7"/>
        <v>15</v>
      </c>
      <c r="I101">
        <f t="shared" si="8"/>
        <v>8</v>
      </c>
      <c r="J101">
        <f t="shared" si="6"/>
        <v>80</v>
      </c>
      <c r="K101" s="7">
        <f t="shared" si="9"/>
        <v>5.208333333333337E-2</v>
      </c>
    </row>
    <row r="102" spans="1:11" ht="12.85" x14ac:dyDescent="0.35">
      <c r="A102" s="2" t="s">
        <v>234</v>
      </c>
      <c r="B102" s="2" t="s">
        <v>235</v>
      </c>
      <c r="C102" s="2" t="s">
        <v>236</v>
      </c>
      <c r="D102" s="4">
        <v>185</v>
      </c>
      <c r="E102" s="4" t="str">
        <f t="shared" si="5"/>
        <v>Färre</v>
      </c>
      <c r="F102" s="2"/>
      <c r="G102" s="2" t="str">
        <f>VLOOKUP(Table1[[#This Row],[Följare]],'Data structure'!$A$3:$B$12,2,TRUE)</f>
        <v>100-500</v>
      </c>
      <c r="H102">
        <f t="shared" si="7"/>
        <v>15</v>
      </c>
      <c r="I102">
        <f t="shared" si="8"/>
        <v>8</v>
      </c>
      <c r="J102">
        <f t="shared" si="6"/>
        <v>80</v>
      </c>
      <c r="K102" s="7">
        <f t="shared" si="9"/>
        <v>5.2777777777777812E-2</v>
      </c>
    </row>
    <row r="103" spans="1:11" ht="12.85" x14ac:dyDescent="0.35">
      <c r="A103" s="2" t="s">
        <v>234</v>
      </c>
      <c r="B103" s="2" t="s">
        <v>237</v>
      </c>
      <c r="C103" s="2" t="s">
        <v>238</v>
      </c>
      <c r="D103" s="4">
        <v>2.8780000000000001</v>
      </c>
      <c r="E103" s="4" t="str">
        <f t="shared" si="5"/>
        <v>Färre</v>
      </c>
      <c r="F103" s="2"/>
      <c r="G103" s="2" t="str">
        <f>VLOOKUP(Table1[[#This Row],[Följare]],'Data structure'!$A$3:$B$12,2,TRUE)</f>
        <v>&lt;100</v>
      </c>
      <c r="H103">
        <f t="shared" si="7"/>
        <v>15</v>
      </c>
      <c r="I103">
        <f t="shared" si="8"/>
        <v>8</v>
      </c>
      <c r="J103">
        <f t="shared" si="6"/>
        <v>80</v>
      </c>
      <c r="K103" s="7">
        <f t="shared" si="9"/>
        <v>5.2777777777777812E-2</v>
      </c>
    </row>
    <row r="104" spans="1:11" ht="12.85" x14ac:dyDescent="0.35">
      <c r="A104" s="2" t="s">
        <v>234</v>
      </c>
      <c r="B104" s="2" t="s">
        <v>239</v>
      </c>
      <c r="C104" s="2" t="s">
        <v>65</v>
      </c>
      <c r="D104" s="4">
        <v>2.1379999999999999</v>
      </c>
      <c r="E104" s="4" t="str">
        <f t="shared" si="5"/>
        <v>Färre</v>
      </c>
      <c r="F104" s="2"/>
      <c r="G104" s="2" t="str">
        <f>VLOOKUP(Table1[[#This Row],[Följare]],'Data structure'!$A$3:$B$12,2,TRUE)</f>
        <v>&lt;100</v>
      </c>
      <c r="H104">
        <f t="shared" si="7"/>
        <v>15</v>
      </c>
      <c r="I104">
        <f t="shared" si="8"/>
        <v>8</v>
      </c>
      <c r="J104">
        <f t="shared" si="6"/>
        <v>80</v>
      </c>
      <c r="K104" s="7">
        <f t="shared" si="9"/>
        <v>5.2777777777777812E-2</v>
      </c>
    </row>
    <row r="105" spans="1:11" ht="12.85" x14ac:dyDescent="0.35">
      <c r="A105" s="2" t="s">
        <v>240</v>
      </c>
      <c r="B105" s="2" t="s">
        <v>241</v>
      </c>
      <c r="C105" s="2" t="s">
        <v>242</v>
      </c>
      <c r="D105" s="4">
        <v>507</v>
      </c>
      <c r="E105" s="4" t="str">
        <f t="shared" si="5"/>
        <v>Färre</v>
      </c>
      <c r="G105" t="str">
        <f>VLOOKUP(Table1[[#This Row],[Följare]],'Data structure'!$A$3:$B$12,2,TRUE)</f>
        <v>500-1 000</v>
      </c>
      <c r="H105">
        <f t="shared" si="7"/>
        <v>16</v>
      </c>
      <c r="I105">
        <f t="shared" si="8"/>
        <v>8</v>
      </c>
      <c r="J105">
        <f t="shared" si="6"/>
        <v>80</v>
      </c>
      <c r="K105" s="7">
        <f t="shared" si="9"/>
        <v>5.3472222222222143E-2</v>
      </c>
    </row>
    <row r="106" spans="1:11" ht="12.85" x14ac:dyDescent="0.35">
      <c r="A106" s="2" t="s">
        <v>240</v>
      </c>
      <c r="B106" s="2" t="s">
        <v>243</v>
      </c>
      <c r="C106" s="2" t="s">
        <v>244</v>
      </c>
      <c r="D106" s="4">
        <v>285</v>
      </c>
      <c r="E106" s="4" t="str">
        <f t="shared" si="5"/>
        <v>Färre</v>
      </c>
      <c r="G106" t="str">
        <f>VLOOKUP(Table1[[#This Row],[Följare]],'Data structure'!$A$3:$B$12,2,TRUE)</f>
        <v>100-500</v>
      </c>
      <c r="H106">
        <f t="shared" si="7"/>
        <v>16</v>
      </c>
      <c r="I106">
        <f t="shared" si="8"/>
        <v>8</v>
      </c>
      <c r="J106">
        <f t="shared" si="6"/>
        <v>80</v>
      </c>
      <c r="K106" s="7">
        <f t="shared" si="9"/>
        <v>5.3472222222222143E-2</v>
      </c>
    </row>
    <row r="107" spans="1:11" ht="12.85" x14ac:dyDescent="0.35">
      <c r="A107" s="2" t="s">
        <v>240</v>
      </c>
      <c r="B107" s="2" t="s">
        <v>245</v>
      </c>
      <c r="C107" s="2" t="s">
        <v>246</v>
      </c>
      <c r="D107" s="4">
        <v>1.375</v>
      </c>
      <c r="E107" s="4" t="str">
        <f t="shared" si="5"/>
        <v>Färre</v>
      </c>
      <c r="F107" s="2"/>
      <c r="G107" s="2" t="str">
        <f>VLOOKUP(Table1[[#This Row],[Följare]],'Data structure'!$A$3:$B$12,2,TRUE)</f>
        <v>&lt;100</v>
      </c>
      <c r="H107">
        <f t="shared" si="7"/>
        <v>16</v>
      </c>
      <c r="I107">
        <f t="shared" si="8"/>
        <v>8</v>
      </c>
      <c r="J107">
        <f t="shared" si="6"/>
        <v>80</v>
      </c>
      <c r="K107" s="7">
        <f t="shared" si="9"/>
        <v>5.3472222222222143E-2</v>
      </c>
    </row>
    <row r="108" spans="1:11" ht="12.85" x14ac:dyDescent="0.35">
      <c r="A108" s="2" t="s">
        <v>240</v>
      </c>
      <c r="B108" s="2" t="s">
        <v>247</v>
      </c>
      <c r="C108" s="2" t="s">
        <v>248</v>
      </c>
      <c r="D108" s="4">
        <v>163</v>
      </c>
      <c r="E108" s="4" t="str">
        <f t="shared" si="5"/>
        <v>Färre</v>
      </c>
      <c r="F108" s="2"/>
      <c r="G108" s="2" t="str">
        <f>VLOOKUP(Table1[[#This Row],[Följare]],'Data structure'!$A$3:$B$12,2,TRUE)</f>
        <v>100-500</v>
      </c>
      <c r="H108">
        <f t="shared" si="7"/>
        <v>16</v>
      </c>
      <c r="I108">
        <f t="shared" si="8"/>
        <v>8</v>
      </c>
      <c r="J108">
        <f t="shared" si="6"/>
        <v>80</v>
      </c>
      <c r="K108" s="7">
        <f t="shared" si="9"/>
        <v>5.3472222222222143E-2</v>
      </c>
    </row>
    <row r="109" spans="1:11" ht="12.85" x14ac:dyDescent="0.35">
      <c r="A109" s="2" t="s">
        <v>240</v>
      </c>
      <c r="B109" s="2" t="s">
        <v>249</v>
      </c>
      <c r="C109" s="2" t="s">
        <v>250</v>
      </c>
      <c r="D109" s="4">
        <v>3</v>
      </c>
      <c r="E109" s="4" t="str">
        <f t="shared" si="5"/>
        <v>Färre</v>
      </c>
      <c r="F109" s="2"/>
      <c r="G109" s="2" t="str">
        <f>VLOOKUP(Table1[[#This Row],[Följare]],'Data structure'!$A$3:$B$12,2,TRUE)</f>
        <v>&lt;100</v>
      </c>
      <c r="H109">
        <f t="shared" si="7"/>
        <v>16</v>
      </c>
      <c r="I109">
        <f t="shared" si="8"/>
        <v>8</v>
      </c>
      <c r="J109">
        <f t="shared" si="6"/>
        <v>80</v>
      </c>
      <c r="K109" s="7">
        <f t="shared" si="9"/>
        <v>5.3472222222222143E-2</v>
      </c>
    </row>
    <row r="110" spans="1:11" ht="12.85" x14ac:dyDescent="0.35">
      <c r="A110" s="2" t="s">
        <v>240</v>
      </c>
      <c r="B110" s="2" t="s">
        <v>251</v>
      </c>
      <c r="C110" s="2" t="s">
        <v>252</v>
      </c>
      <c r="D110" s="4">
        <v>498</v>
      </c>
      <c r="E110" s="4" t="str">
        <f t="shared" si="5"/>
        <v>Färre</v>
      </c>
      <c r="F110" s="2"/>
      <c r="G110" s="2" t="str">
        <f>VLOOKUP(Table1[[#This Row],[Följare]],'Data structure'!$A$3:$B$12,2,TRUE)</f>
        <v>100-500</v>
      </c>
      <c r="H110">
        <f t="shared" si="7"/>
        <v>16</v>
      </c>
      <c r="I110">
        <f t="shared" si="8"/>
        <v>8</v>
      </c>
      <c r="J110">
        <f t="shared" si="6"/>
        <v>80</v>
      </c>
      <c r="K110" s="7">
        <f t="shared" si="9"/>
        <v>5.3472222222222143E-2</v>
      </c>
    </row>
    <row r="111" spans="1:11" ht="12.85" x14ac:dyDescent="0.35">
      <c r="A111" s="2" t="s">
        <v>240</v>
      </c>
      <c r="B111" s="2" t="s">
        <v>253</v>
      </c>
      <c r="C111" s="2" t="s">
        <v>254</v>
      </c>
      <c r="D111" s="4">
        <v>125</v>
      </c>
      <c r="E111" s="4" t="str">
        <f t="shared" si="5"/>
        <v>Färre</v>
      </c>
      <c r="F111" s="2"/>
      <c r="G111" s="2" t="str">
        <f>VLOOKUP(Table1[[#This Row],[Följare]],'Data structure'!$A$3:$B$12,2,TRUE)</f>
        <v>100-500</v>
      </c>
      <c r="H111">
        <f t="shared" si="7"/>
        <v>16</v>
      </c>
      <c r="I111">
        <f t="shared" si="8"/>
        <v>8</v>
      </c>
      <c r="J111">
        <f t="shared" si="6"/>
        <v>80</v>
      </c>
      <c r="K111" s="7">
        <f t="shared" si="9"/>
        <v>5.3472222222222143E-2</v>
      </c>
    </row>
    <row r="112" spans="1:11" ht="12.85" x14ac:dyDescent="0.35">
      <c r="A112" s="2" t="s">
        <v>255</v>
      </c>
      <c r="B112" s="2" t="s">
        <v>256</v>
      </c>
      <c r="C112" s="2" t="s">
        <v>257</v>
      </c>
      <c r="D112" s="4">
        <v>984</v>
      </c>
      <c r="E112" s="4" t="str">
        <f t="shared" si="5"/>
        <v>Färre</v>
      </c>
      <c r="F112" s="2"/>
      <c r="G112" s="2" t="str">
        <f>VLOOKUP(Table1[[#This Row],[Följare]],'Data structure'!$A$3:$B$12,2,TRUE)</f>
        <v>500-1 000</v>
      </c>
      <c r="H112">
        <f t="shared" si="7"/>
        <v>16</v>
      </c>
      <c r="I112">
        <f t="shared" si="8"/>
        <v>8</v>
      </c>
      <c r="J112">
        <f t="shared" si="6"/>
        <v>80</v>
      </c>
      <c r="K112" s="7">
        <f t="shared" si="9"/>
        <v>5.4166666666666696E-2</v>
      </c>
    </row>
    <row r="113" spans="1:11" ht="12.85" x14ac:dyDescent="0.35">
      <c r="A113" s="2" t="s">
        <v>258</v>
      </c>
      <c r="B113" s="2" t="s">
        <v>259</v>
      </c>
      <c r="C113" s="2" t="s">
        <v>260</v>
      </c>
      <c r="D113" s="4">
        <v>379</v>
      </c>
      <c r="E113" s="4" t="str">
        <f t="shared" si="5"/>
        <v>Färre</v>
      </c>
      <c r="F113" s="2"/>
      <c r="G113" s="2" t="str">
        <f>VLOOKUP(Table1[[#This Row],[Följare]],'Data structure'!$A$3:$B$12,2,TRUE)</f>
        <v>100-500</v>
      </c>
      <c r="H113">
        <f t="shared" si="7"/>
        <v>16</v>
      </c>
      <c r="I113">
        <f t="shared" si="8"/>
        <v>8</v>
      </c>
      <c r="J113">
        <f t="shared" si="6"/>
        <v>80</v>
      </c>
      <c r="K113" s="7">
        <f t="shared" si="9"/>
        <v>5.4861111111111138E-2</v>
      </c>
    </row>
    <row r="114" spans="1:11" ht="12.85" x14ac:dyDescent="0.35">
      <c r="A114" s="2" t="s">
        <v>258</v>
      </c>
      <c r="B114" s="2" t="s">
        <v>261</v>
      </c>
      <c r="C114" s="2" t="s">
        <v>262</v>
      </c>
      <c r="D114" s="4">
        <v>3.9049999999999998</v>
      </c>
      <c r="E114" s="4" t="str">
        <f t="shared" si="5"/>
        <v>Färre</v>
      </c>
      <c r="F114" s="2"/>
      <c r="G114" s="2" t="str">
        <f>VLOOKUP(Table1[[#This Row],[Följare]],'Data structure'!$A$3:$B$12,2,TRUE)</f>
        <v>&lt;100</v>
      </c>
      <c r="H114">
        <f t="shared" si="7"/>
        <v>16</v>
      </c>
      <c r="I114">
        <f t="shared" si="8"/>
        <v>8</v>
      </c>
      <c r="J114">
        <f t="shared" si="6"/>
        <v>80</v>
      </c>
      <c r="K114" s="7">
        <f t="shared" si="9"/>
        <v>5.4861111111111138E-2</v>
      </c>
    </row>
    <row r="115" spans="1:11" ht="12.85" x14ac:dyDescent="0.35">
      <c r="A115" s="2" t="s">
        <v>258</v>
      </c>
      <c r="B115" s="2" t="s">
        <v>263</v>
      </c>
      <c r="C115" s="2" t="s">
        <v>264</v>
      </c>
      <c r="D115" s="4">
        <v>30</v>
      </c>
      <c r="E115" s="4" t="str">
        <f t="shared" si="5"/>
        <v>Färre</v>
      </c>
      <c r="F115" s="2"/>
      <c r="G115" s="2" t="str">
        <f>VLOOKUP(Table1[[#This Row],[Följare]],'Data structure'!$A$3:$B$12,2,TRUE)</f>
        <v>&lt;100</v>
      </c>
      <c r="H115">
        <f t="shared" si="7"/>
        <v>16</v>
      </c>
      <c r="I115">
        <f t="shared" si="8"/>
        <v>8</v>
      </c>
      <c r="J115">
        <f t="shared" si="6"/>
        <v>80</v>
      </c>
      <c r="K115" s="7">
        <f t="shared" si="9"/>
        <v>5.4861111111111138E-2</v>
      </c>
    </row>
    <row r="116" spans="1:11" ht="12.85" x14ac:dyDescent="0.35">
      <c r="A116" s="2" t="s">
        <v>258</v>
      </c>
      <c r="B116" s="2" t="s">
        <v>265</v>
      </c>
      <c r="C116" s="2" t="s">
        <v>266</v>
      </c>
      <c r="D116" s="4">
        <v>847</v>
      </c>
      <c r="E116" s="4" t="str">
        <f t="shared" si="5"/>
        <v>Färre</v>
      </c>
      <c r="F116" s="2"/>
      <c r="G116" s="2" t="str">
        <f>VLOOKUP(Table1[[#This Row],[Följare]],'Data structure'!$A$3:$B$12,2,TRUE)</f>
        <v>500-1 000</v>
      </c>
      <c r="H116">
        <f t="shared" si="7"/>
        <v>16</v>
      </c>
      <c r="I116">
        <f t="shared" si="8"/>
        <v>8</v>
      </c>
      <c r="J116">
        <f t="shared" si="6"/>
        <v>80</v>
      </c>
      <c r="K116" s="7">
        <f t="shared" si="9"/>
        <v>5.4861111111111138E-2</v>
      </c>
    </row>
    <row r="117" spans="1:11" ht="12.85" x14ac:dyDescent="0.35">
      <c r="A117" s="2" t="s">
        <v>258</v>
      </c>
      <c r="B117" s="2" t="s">
        <v>267</v>
      </c>
      <c r="C117" s="2" t="s">
        <v>268</v>
      </c>
      <c r="D117" s="4">
        <v>50</v>
      </c>
      <c r="E117" s="4" t="str">
        <f t="shared" si="5"/>
        <v>Färre</v>
      </c>
      <c r="F117" s="2"/>
      <c r="G117" s="2" t="str">
        <f>VLOOKUP(Table1[[#This Row],[Följare]],'Data structure'!$A$3:$B$12,2,TRUE)</f>
        <v>&lt;100</v>
      </c>
      <c r="H117">
        <f t="shared" si="7"/>
        <v>16</v>
      </c>
      <c r="I117">
        <f t="shared" si="8"/>
        <v>8</v>
      </c>
      <c r="J117">
        <f t="shared" si="6"/>
        <v>80</v>
      </c>
      <c r="K117" s="7">
        <f t="shared" si="9"/>
        <v>5.4861111111111138E-2</v>
      </c>
    </row>
    <row r="118" spans="1:11" ht="12.85" x14ac:dyDescent="0.35">
      <c r="A118" s="2" t="s">
        <v>258</v>
      </c>
      <c r="B118" s="2" t="s">
        <v>269</v>
      </c>
      <c r="C118" s="2" t="s">
        <v>270</v>
      </c>
      <c r="D118" s="4">
        <v>122</v>
      </c>
      <c r="E118" s="4" t="str">
        <f t="shared" si="5"/>
        <v>Färre</v>
      </c>
      <c r="F118" s="2"/>
      <c r="G118" s="2" t="str">
        <f>VLOOKUP(Table1[[#This Row],[Följare]],'Data structure'!$A$3:$B$12,2,TRUE)</f>
        <v>100-500</v>
      </c>
      <c r="H118">
        <f t="shared" si="7"/>
        <v>16</v>
      </c>
      <c r="I118">
        <f t="shared" si="8"/>
        <v>8</v>
      </c>
      <c r="J118">
        <f t="shared" si="6"/>
        <v>80</v>
      </c>
      <c r="K118" s="7">
        <f t="shared" si="9"/>
        <v>5.4861111111111138E-2</v>
      </c>
    </row>
    <row r="119" spans="1:11" ht="12.85" x14ac:dyDescent="0.35">
      <c r="A119" s="2" t="s">
        <v>271</v>
      </c>
      <c r="B119" s="2" t="s">
        <v>272</v>
      </c>
      <c r="C119" s="2" t="s">
        <v>273</v>
      </c>
      <c r="D119" s="4">
        <v>295</v>
      </c>
      <c r="E119" s="4" t="str">
        <f t="shared" si="5"/>
        <v>Färre</v>
      </c>
      <c r="F119" s="2"/>
      <c r="G119" s="2" t="str">
        <f>VLOOKUP(Table1[[#This Row],[Följare]],'Data structure'!$A$3:$B$12,2,TRUE)</f>
        <v>100-500</v>
      </c>
      <c r="H119">
        <f t="shared" si="7"/>
        <v>16</v>
      </c>
      <c r="I119">
        <f t="shared" si="8"/>
        <v>8</v>
      </c>
      <c r="J119">
        <f t="shared" si="6"/>
        <v>80</v>
      </c>
      <c r="K119" s="7">
        <f t="shared" si="9"/>
        <v>5.555555555555558E-2</v>
      </c>
    </row>
    <row r="120" spans="1:11" ht="12.85" x14ac:dyDescent="0.35">
      <c r="A120" s="2" t="s">
        <v>271</v>
      </c>
      <c r="B120" s="2" t="s">
        <v>274</v>
      </c>
      <c r="C120" s="2" t="s">
        <v>275</v>
      </c>
      <c r="D120" s="4">
        <v>557</v>
      </c>
      <c r="E120" s="4" t="str">
        <f t="shared" si="5"/>
        <v>Färre</v>
      </c>
      <c r="F120" s="2"/>
      <c r="G120" s="2" t="str">
        <f>VLOOKUP(Table1[[#This Row],[Följare]],'Data structure'!$A$3:$B$12,2,TRUE)</f>
        <v>500-1 000</v>
      </c>
      <c r="H120">
        <f t="shared" si="7"/>
        <v>16</v>
      </c>
      <c r="I120">
        <f t="shared" si="8"/>
        <v>8</v>
      </c>
      <c r="J120">
        <f t="shared" si="6"/>
        <v>80</v>
      </c>
      <c r="K120" s="7">
        <f t="shared" si="9"/>
        <v>5.555555555555558E-2</v>
      </c>
    </row>
    <row r="121" spans="1:11" ht="12.85" x14ac:dyDescent="0.35">
      <c r="A121" s="2" t="s">
        <v>271</v>
      </c>
      <c r="B121" s="2" t="s">
        <v>276</v>
      </c>
      <c r="C121" s="2" t="s">
        <v>266</v>
      </c>
      <c r="D121" s="4">
        <v>847</v>
      </c>
      <c r="E121" s="4" t="str">
        <f t="shared" si="5"/>
        <v>Färre</v>
      </c>
      <c r="F121" s="2"/>
      <c r="G121" s="2" t="str">
        <f>VLOOKUP(Table1[[#This Row],[Följare]],'Data structure'!$A$3:$B$12,2,TRUE)</f>
        <v>500-1 000</v>
      </c>
      <c r="H121">
        <f t="shared" si="7"/>
        <v>16</v>
      </c>
      <c r="I121">
        <f t="shared" si="8"/>
        <v>8</v>
      </c>
      <c r="J121">
        <f t="shared" si="6"/>
        <v>80</v>
      </c>
      <c r="K121" s="7">
        <f t="shared" si="9"/>
        <v>5.555555555555558E-2</v>
      </c>
    </row>
    <row r="122" spans="1:11" ht="12.85" x14ac:dyDescent="0.35">
      <c r="A122" s="2" t="s">
        <v>277</v>
      </c>
      <c r="B122" s="2" t="s">
        <v>278</v>
      </c>
      <c r="C122" s="2" t="s">
        <v>279</v>
      </c>
      <c r="D122" s="4">
        <v>4.9119999999999999</v>
      </c>
      <c r="E122" s="4" t="str">
        <f t="shared" si="5"/>
        <v>Färre</v>
      </c>
      <c r="F122" s="2"/>
      <c r="G122" s="2" t="str">
        <f>VLOOKUP(Table1[[#This Row],[Följare]],'Data structure'!$A$3:$B$12,2,TRUE)</f>
        <v>&lt;100</v>
      </c>
      <c r="H122">
        <f t="shared" si="7"/>
        <v>16</v>
      </c>
      <c r="I122">
        <f t="shared" si="8"/>
        <v>8</v>
      </c>
      <c r="J122">
        <f t="shared" si="6"/>
        <v>80</v>
      </c>
      <c r="K122" s="7">
        <f t="shared" si="9"/>
        <v>5.6249999999999911E-2</v>
      </c>
    </row>
    <row r="123" spans="1:11" ht="12.85" x14ac:dyDescent="0.35">
      <c r="A123" s="2" t="s">
        <v>277</v>
      </c>
      <c r="B123" s="2" t="s">
        <v>280</v>
      </c>
      <c r="C123" s="2" t="s">
        <v>281</v>
      </c>
      <c r="D123" s="4">
        <v>31</v>
      </c>
      <c r="E123" s="4" t="str">
        <f t="shared" si="5"/>
        <v>Färre</v>
      </c>
      <c r="F123" s="2"/>
      <c r="G123" s="2" t="str">
        <f>VLOOKUP(Table1[[#This Row],[Följare]],'Data structure'!$A$3:$B$12,2,TRUE)</f>
        <v>&lt;100</v>
      </c>
      <c r="H123">
        <f t="shared" si="7"/>
        <v>16</v>
      </c>
      <c r="I123">
        <f t="shared" si="8"/>
        <v>8</v>
      </c>
      <c r="J123">
        <f t="shared" si="6"/>
        <v>80</v>
      </c>
      <c r="K123" s="7">
        <f t="shared" si="9"/>
        <v>5.6249999999999911E-2</v>
      </c>
    </row>
    <row r="124" spans="1:11" ht="12.85" x14ac:dyDescent="0.35">
      <c r="A124" s="2" t="s">
        <v>282</v>
      </c>
      <c r="B124" s="2" t="s">
        <v>283</v>
      </c>
      <c r="C124" s="2" t="s">
        <v>284</v>
      </c>
      <c r="D124" s="4">
        <v>1.948</v>
      </c>
      <c r="E124" s="4" t="str">
        <f t="shared" si="5"/>
        <v>Färre</v>
      </c>
      <c r="F124" s="2"/>
      <c r="G124" s="2" t="str">
        <f>VLOOKUP(Table1[[#This Row],[Följare]],'Data structure'!$A$3:$B$12,2,TRUE)</f>
        <v>&lt;100</v>
      </c>
      <c r="H124">
        <f t="shared" si="7"/>
        <v>17</v>
      </c>
      <c r="I124">
        <f t="shared" si="8"/>
        <v>9</v>
      </c>
      <c r="J124">
        <f t="shared" si="6"/>
        <v>90</v>
      </c>
      <c r="K124" s="7">
        <f t="shared" si="9"/>
        <v>5.6944444444444464E-2</v>
      </c>
    </row>
    <row r="125" spans="1:11" ht="12.85" x14ac:dyDescent="0.35">
      <c r="A125" s="2" t="s">
        <v>285</v>
      </c>
      <c r="B125" s="2" t="s">
        <v>286</v>
      </c>
      <c r="C125" s="2" t="s">
        <v>287</v>
      </c>
      <c r="D125" s="4">
        <v>326</v>
      </c>
      <c r="E125" s="4" t="str">
        <f t="shared" si="5"/>
        <v>Färre</v>
      </c>
      <c r="F125" s="2"/>
      <c r="G125" s="2" t="str">
        <f>VLOOKUP(Table1[[#This Row],[Följare]],'Data structure'!$A$3:$B$12,2,TRUE)</f>
        <v>100-500</v>
      </c>
      <c r="H125">
        <f t="shared" si="7"/>
        <v>17</v>
      </c>
      <c r="I125">
        <f t="shared" si="8"/>
        <v>9</v>
      </c>
      <c r="J125">
        <f t="shared" si="6"/>
        <v>90</v>
      </c>
      <c r="K125" s="7">
        <f t="shared" si="9"/>
        <v>5.7638888888888906E-2</v>
      </c>
    </row>
    <row r="126" spans="1:11" ht="12.85" x14ac:dyDescent="0.35">
      <c r="A126" s="2" t="s">
        <v>285</v>
      </c>
      <c r="B126" s="2" t="s">
        <v>288</v>
      </c>
      <c r="C126" s="2" t="s">
        <v>289</v>
      </c>
      <c r="D126" s="4">
        <v>258</v>
      </c>
      <c r="E126" s="4" t="str">
        <f t="shared" si="5"/>
        <v>Färre</v>
      </c>
      <c r="F126" s="2"/>
      <c r="G126" s="2" t="str">
        <f>VLOOKUP(Table1[[#This Row],[Följare]],'Data structure'!$A$3:$B$12,2,TRUE)</f>
        <v>100-500</v>
      </c>
      <c r="H126">
        <f t="shared" si="7"/>
        <v>17</v>
      </c>
      <c r="I126">
        <f t="shared" si="8"/>
        <v>9</v>
      </c>
      <c r="J126">
        <f t="shared" si="6"/>
        <v>90</v>
      </c>
      <c r="K126" s="7">
        <f t="shared" si="9"/>
        <v>5.7638888888888906E-2</v>
      </c>
    </row>
    <row r="127" spans="1:11" ht="12.85" x14ac:dyDescent="0.35">
      <c r="A127" s="2" t="s">
        <v>290</v>
      </c>
      <c r="B127" s="2" t="s">
        <v>291</v>
      </c>
      <c r="C127" s="2" t="s">
        <v>292</v>
      </c>
      <c r="D127" s="4">
        <v>887</v>
      </c>
      <c r="E127" s="4" t="str">
        <f t="shared" si="5"/>
        <v>Färre</v>
      </c>
      <c r="F127" s="2"/>
      <c r="G127" s="2" t="str">
        <f>VLOOKUP(Table1[[#This Row],[Följare]],'Data structure'!$A$3:$B$12,2,TRUE)</f>
        <v>500-1 000</v>
      </c>
      <c r="H127">
        <f t="shared" si="7"/>
        <v>17</v>
      </c>
      <c r="I127">
        <f t="shared" si="8"/>
        <v>9</v>
      </c>
      <c r="J127">
        <f t="shared" si="6"/>
        <v>90</v>
      </c>
      <c r="K127" s="7">
        <f t="shared" si="9"/>
        <v>5.8333333333333348E-2</v>
      </c>
    </row>
    <row r="128" spans="1:11" ht="12.85" x14ac:dyDescent="0.35">
      <c r="A128" s="2" t="s">
        <v>290</v>
      </c>
      <c r="B128" s="2" t="s">
        <v>293</v>
      </c>
      <c r="C128" s="2" t="s">
        <v>294</v>
      </c>
      <c r="D128" s="4">
        <v>152</v>
      </c>
      <c r="E128" s="4" t="str">
        <f t="shared" si="5"/>
        <v>Färre</v>
      </c>
      <c r="F128" s="2"/>
      <c r="G128" s="2" t="str">
        <f>VLOOKUP(Table1[[#This Row],[Följare]],'Data structure'!$A$3:$B$12,2,TRUE)</f>
        <v>100-500</v>
      </c>
      <c r="H128">
        <f t="shared" si="7"/>
        <v>17</v>
      </c>
      <c r="I128">
        <f t="shared" si="8"/>
        <v>9</v>
      </c>
      <c r="J128">
        <f t="shared" si="6"/>
        <v>90</v>
      </c>
      <c r="K128" s="7">
        <f t="shared" si="9"/>
        <v>5.8333333333333348E-2</v>
      </c>
    </row>
    <row r="129" spans="1:11" ht="12.85" x14ac:dyDescent="0.35">
      <c r="A129" s="2" t="s">
        <v>295</v>
      </c>
      <c r="B129" s="2" t="s">
        <v>296</v>
      </c>
      <c r="C129" s="2" t="s">
        <v>297</v>
      </c>
      <c r="D129" s="4">
        <v>9.1050000000000004</v>
      </c>
      <c r="E129" s="4" t="str">
        <f t="shared" si="5"/>
        <v>Färre</v>
      </c>
      <c r="F129" s="2"/>
      <c r="G129" s="2" t="str">
        <f>VLOOKUP(Table1[[#This Row],[Följare]],'Data structure'!$A$3:$B$12,2,TRUE)</f>
        <v>&lt;100</v>
      </c>
      <c r="H129">
        <f t="shared" si="7"/>
        <v>17</v>
      </c>
      <c r="I129">
        <f t="shared" si="8"/>
        <v>9</v>
      </c>
      <c r="J129">
        <f t="shared" si="6"/>
        <v>90</v>
      </c>
      <c r="K129" s="7">
        <f t="shared" si="9"/>
        <v>5.9027777777777679E-2</v>
      </c>
    </row>
    <row r="130" spans="1:11" ht="12.85" x14ac:dyDescent="0.35">
      <c r="A130" s="2" t="s">
        <v>295</v>
      </c>
      <c r="B130" s="2" t="s">
        <v>298</v>
      </c>
      <c r="C130" s="2" t="s">
        <v>299</v>
      </c>
      <c r="D130" s="4">
        <v>165</v>
      </c>
      <c r="E130" s="4" t="str">
        <f t="shared" ref="E130:E193" si="10">IF(D130&gt;$N$1,"Fler än "&amp;TEXT($N$1,"## ##0")&amp;" följare","Färre")</f>
        <v>Färre</v>
      </c>
      <c r="F130" s="2"/>
      <c r="G130" s="2" t="str">
        <f>VLOOKUP(Table1[[#This Row],[Följare]],'Data structure'!$A$3:$B$12,2,TRUE)</f>
        <v>100-500</v>
      </c>
      <c r="H130">
        <f t="shared" si="7"/>
        <v>17</v>
      </c>
      <c r="I130">
        <f t="shared" si="8"/>
        <v>9</v>
      </c>
      <c r="J130">
        <f t="shared" ref="J130:J193" si="11">I130*10</f>
        <v>90</v>
      </c>
      <c r="K130" s="7">
        <f t="shared" si="9"/>
        <v>5.9027777777777679E-2</v>
      </c>
    </row>
    <row r="131" spans="1:11" ht="12.85" x14ac:dyDescent="0.35">
      <c r="A131" s="2" t="s">
        <v>295</v>
      </c>
      <c r="B131" s="2" t="s">
        <v>300</v>
      </c>
      <c r="C131" s="2" t="s">
        <v>301</v>
      </c>
      <c r="D131" s="4">
        <v>1.6319999999999999</v>
      </c>
      <c r="E131" s="4" t="str">
        <f t="shared" si="10"/>
        <v>Färre</v>
      </c>
      <c r="F131" s="2"/>
      <c r="G131" s="2" t="str">
        <f>VLOOKUP(Table1[[#This Row],[Följare]],'Data structure'!$A$3:$B$12,2,TRUE)</f>
        <v>&lt;100</v>
      </c>
      <c r="H131">
        <f t="shared" si="7"/>
        <v>17</v>
      </c>
      <c r="I131">
        <f t="shared" si="8"/>
        <v>9</v>
      </c>
      <c r="J131">
        <f t="shared" si="11"/>
        <v>90</v>
      </c>
      <c r="K131" s="7">
        <f t="shared" si="9"/>
        <v>5.9027777777777679E-2</v>
      </c>
    </row>
    <row r="132" spans="1:11" ht="12.85" x14ac:dyDescent="0.35">
      <c r="A132" s="2" t="s">
        <v>295</v>
      </c>
      <c r="B132" s="2" t="s">
        <v>302</v>
      </c>
      <c r="C132" s="2" t="s">
        <v>303</v>
      </c>
      <c r="D132" s="4">
        <v>6.14</v>
      </c>
      <c r="E132" s="4" t="str">
        <f t="shared" si="10"/>
        <v>Färre</v>
      </c>
      <c r="F132" s="2"/>
      <c r="G132" s="2" t="str">
        <f>VLOOKUP(Table1[[#This Row],[Följare]],'Data structure'!$A$3:$B$12,2,TRUE)</f>
        <v>&lt;100</v>
      </c>
      <c r="H132">
        <f t="shared" ref="H132:H195" si="12">TRUNC(((LEFT($A132,2)-15)*60/5)+((RIGHT($A132,2)-1)/5))+1</f>
        <v>17</v>
      </c>
      <c r="I132">
        <f t="shared" ref="I132:I195" si="13">TRUNC(((LEFT($A132,2)-15)*60/10)+((RIGHT($A132,2)-1)/10))+1</f>
        <v>9</v>
      </c>
      <c r="J132">
        <f t="shared" si="11"/>
        <v>90</v>
      </c>
      <c r="K132" s="7">
        <f t="shared" ref="K132:K195" si="14">A132-$A$2</f>
        <v>5.9027777777777679E-2</v>
      </c>
    </row>
    <row r="133" spans="1:11" ht="12.85" x14ac:dyDescent="0.35">
      <c r="A133" s="2" t="s">
        <v>295</v>
      </c>
      <c r="B133" s="2" t="s">
        <v>304</v>
      </c>
      <c r="C133" s="2" t="s">
        <v>305</v>
      </c>
      <c r="D133" s="4">
        <v>3.4980000000000002</v>
      </c>
      <c r="E133" s="4" t="str">
        <f t="shared" si="10"/>
        <v>Färre</v>
      </c>
      <c r="F133" s="2"/>
      <c r="G133" s="2" t="str">
        <f>VLOOKUP(Table1[[#This Row],[Följare]],'Data structure'!$A$3:$B$12,2,TRUE)</f>
        <v>&lt;100</v>
      </c>
      <c r="H133">
        <f t="shared" si="12"/>
        <v>17</v>
      </c>
      <c r="I133">
        <f t="shared" si="13"/>
        <v>9</v>
      </c>
      <c r="J133">
        <f t="shared" si="11"/>
        <v>90</v>
      </c>
      <c r="K133" s="7">
        <f t="shared" si="14"/>
        <v>5.9027777777777679E-2</v>
      </c>
    </row>
    <row r="134" spans="1:11" ht="12.85" x14ac:dyDescent="0.35">
      <c r="A134" s="2" t="s">
        <v>306</v>
      </c>
      <c r="B134" s="2" t="s">
        <v>307</v>
      </c>
      <c r="C134" s="2" t="s">
        <v>308</v>
      </c>
      <c r="D134" s="4">
        <v>541</v>
      </c>
      <c r="E134" s="4" t="str">
        <f t="shared" si="10"/>
        <v>Färre</v>
      </c>
      <c r="F134" s="2"/>
      <c r="G134" s="2" t="str">
        <f>VLOOKUP(Table1[[#This Row],[Följare]],'Data structure'!$A$3:$B$12,2,TRUE)</f>
        <v>500-1 000</v>
      </c>
      <c r="H134">
        <f t="shared" si="12"/>
        <v>17</v>
      </c>
      <c r="I134">
        <f t="shared" si="13"/>
        <v>9</v>
      </c>
      <c r="J134">
        <f t="shared" si="11"/>
        <v>90</v>
      </c>
      <c r="K134" s="7">
        <f t="shared" si="14"/>
        <v>5.9722222222222232E-2</v>
      </c>
    </row>
    <row r="135" spans="1:11" ht="12.85" x14ac:dyDescent="0.35">
      <c r="A135" s="2" t="s">
        <v>309</v>
      </c>
      <c r="B135" s="2" t="s">
        <v>310</v>
      </c>
      <c r="C135" s="2" t="s">
        <v>311</v>
      </c>
      <c r="D135" s="4">
        <v>4.7270000000000003</v>
      </c>
      <c r="E135" s="4" t="str">
        <f t="shared" si="10"/>
        <v>Färre</v>
      </c>
      <c r="F135" s="2"/>
      <c r="G135" s="2" t="str">
        <f>VLOOKUP(Table1[[#This Row],[Följare]],'Data structure'!$A$3:$B$12,2,TRUE)</f>
        <v>&lt;100</v>
      </c>
      <c r="H135">
        <f t="shared" si="12"/>
        <v>18</v>
      </c>
      <c r="I135">
        <f t="shared" si="13"/>
        <v>9</v>
      </c>
      <c r="J135">
        <f t="shared" si="11"/>
        <v>90</v>
      </c>
      <c r="K135" s="7">
        <f t="shared" si="14"/>
        <v>6.0416666666666674E-2</v>
      </c>
    </row>
    <row r="136" spans="1:11" ht="12.85" x14ac:dyDescent="0.35">
      <c r="A136" s="2" t="s">
        <v>309</v>
      </c>
      <c r="B136" s="2" t="s">
        <v>312</v>
      </c>
      <c r="C136" s="2" t="s">
        <v>313</v>
      </c>
      <c r="D136" s="4">
        <v>237</v>
      </c>
      <c r="E136" s="4" t="str">
        <f t="shared" si="10"/>
        <v>Färre</v>
      </c>
      <c r="F136" s="2"/>
      <c r="G136" s="2" t="str">
        <f>VLOOKUP(Table1[[#This Row],[Följare]],'Data structure'!$A$3:$B$12,2,TRUE)</f>
        <v>100-500</v>
      </c>
      <c r="H136">
        <f t="shared" si="12"/>
        <v>18</v>
      </c>
      <c r="I136">
        <f t="shared" si="13"/>
        <v>9</v>
      </c>
      <c r="J136">
        <f t="shared" si="11"/>
        <v>90</v>
      </c>
      <c r="K136" s="7">
        <f t="shared" si="14"/>
        <v>6.0416666666666674E-2</v>
      </c>
    </row>
    <row r="137" spans="1:11" ht="12.85" x14ac:dyDescent="0.35">
      <c r="A137" s="2" t="s">
        <v>314</v>
      </c>
      <c r="B137" s="2" t="s">
        <v>315</v>
      </c>
      <c r="C137" s="2" t="s">
        <v>316</v>
      </c>
      <c r="D137" s="4">
        <v>310</v>
      </c>
      <c r="E137" s="4" t="str">
        <f t="shared" si="10"/>
        <v>Färre</v>
      </c>
      <c r="F137" s="2"/>
      <c r="G137" s="2" t="str">
        <f>VLOOKUP(Table1[[#This Row],[Följare]],'Data structure'!$A$3:$B$12,2,TRUE)</f>
        <v>100-500</v>
      </c>
      <c r="H137">
        <f t="shared" si="12"/>
        <v>18</v>
      </c>
      <c r="I137">
        <f t="shared" si="13"/>
        <v>9</v>
      </c>
      <c r="J137">
        <f t="shared" si="11"/>
        <v>90</v>
      </c>
      <c r="K137" s="7">
        <f t="shared" si="14"/>
        <v>6.1111111111111116E-2</v>
      </c>
    </row>
    <row r="138" spans="1:11" ht="12.85" x14ac:dyDescent="0.35">
      <c r="A138" s="2" t="s">
        <v>317</v>
      </c>
      <c r="B138" s="2" t="s">
        <v>318</v>
      </c>
      <c r="C138" s="2" t="s">
        <v>36</v>
      </c>
      <c r="D138" s="4">
        <v>161.38499999999999</v>
      </c>
      <c r="E138" s="4" t="str">
        <f t="shared" si="10"/>
        <v>Färre</v>
      </c>
      <c r="G138" t="str">
        <f>VLOOKUP(Table1[[#This Row],[Följare]],'Data structure'!$A$3:$B$12,2,TRUE)</f>
        <v>100-500</v>
      </c>
      <c r="H138">
        <f t="shared" si="12"/>
        <v>19</v>
      </c>
      <c r="I138">
        <f t="shared" si="13"/>
        <v>10</v>
      </c>
      <c r="J138">
        <f t="shared" si="11"/>
        <v>100</v>
      </c>
      <c r="K138" s="7">
        <f t="shared" si="14"/>
        <v>6.5277777777777768E-2</v>
      </c>
    </row>
    <row r="139" spans="1:11" ht="12.85" x14ac:dyDescent="0.35">
      <c r="A139" s="2" t="s">
        <v>319</v>
      </c>
      <c r="B139" s="2" t="s">
        <v>320</v>
      </c>
      <c r="C139" s="2" t="s">
        <v>321</v>
      </c>
      <c r="D139" s="4">
        <v>115.65</v>
      </c>
      <c r="E139" s="4" t="str">
        <f t="shared" si="10"/>
        <v>Färre</v>
      </c>
      <c r="G139" t="str">
        <f>VLOOKUP(Table1[[#This Row],[Följare]],'Data structure'!$A$3:$B$12,2,TRUE)</f>
        <v>100-500</v>
      </c>
      <c r="H139">
        <f t="shared" si="12"/>
        <v>19</v>
      </c>
      <c r="I139">
        <f t="shared" si="13"/>
        <v>10</v>
      </c>
      <c r="J139">
        <f t="shared" si="11"/>
        <v>100</v>
      </c>
      <c r="K139" s="7">
        <f t="shared" si="14"/>
        <v>6.6666666666666652E-2</v>
      </c>
    </row>
    <row r="140" spans="1:11" ht="12.85" x14ac:dyDescent="0.35">
      <c r="A140" s="2" t="s">
        <v>322</v>
      </c>
      <c r="B140" s="2" t="s">
        <v>323</v>
      </c>
      <c r="C140" s="2" t="s">
        <v>324</v>
      </c>
      <c r="D140" s="4">
        <v>800</v>
      </c>
      <c r="E140" s="4" t="str">
        <f t="shared" si="10"/>
        <v>Färre</v>
      </c>
      <c r="F140" s="2"/>
      <c r="G140" s="2" t="str">
        <f>VLOOKUP(Table1[[#This Row],[Följare]],'Data structure'!$A$3:$B$12,2,TRUE)</f>
        <v>500-1 000</v>
      </c>
      <c r="H140">
        <f t="shared" si="12"/>
        <v>20</v>
      </c>
      <c r="I140">
        <f t="shared" si="13"/>
        <v>10</v>
      </c>
      <c r="J140">
        <f t="shared" si="11"/>
        <v>100</v>
      </c>
      <c r="K140" s="7">
        <f t="shared" si="14"/>
        <v>6.944444444444442E-2</v>
      </c>
    </row>
    <row r="141" spans="1:11" ht="12.85" x14ac:dyDescent="0.35">
      <c r="A141" s="2" t="s">
        <v>325</v>
      </c>
      <c r="B141" s="2" t="s">
        <v>326</v>
      </c>
      <c r="C141" s="2" t="s">
        <v>327</v>
      </c>
      <c r="D141" s="4">
        <v>2.1840000000000002</v>
      </c>
      <c r="E141" s="4" t="str">
        <f t="shared" si="10"/>
        <v>Färre</v>
      </c>
      <c r="F141" s="2"/>
      <c r="G141" s="2" t="str">
        <f>VLOOKUP(Table1[[#This Row],[Följare]],'Data structure'!$A$3:$B$12,2,TRUE)</f>
        <v>&lt;100</v>
      </c>
      <c r="H141">
        <f t="shared" si="12"/>
        <v>20</v>
      </c>
      <c r="I141">
        <f t="shared" si="13"/>
        <v>10</v>
      </c>
      <c r="J141">
        <f t="shared" si="11"/>
        <v>100</v>
      </c>
      <c r="K141" s="7">
        <f t="shared" si="14"/>
        <v>7.0138888888888973E-2</v>
      </c>
    </row>
    <row r="142" spans="1:11" ht="12.85" x14ac:dyDescent="0.35">
      <c r="A142" s="2" t="s">
        <v>325</v>
      </c>
      <c r="B142" s="2" t="s">
        <v>328</v>
      </c>
      <c r="C142" s="2" t="s">
        <v>329</v>
      </c>
      <c r="D142" s="4">
        <v>242</v>
      </c>
      <c r="E142" s="4" t="str">
        <f t="shared" si="10"/>
        <v>Färre</v>
      </c>
      <c r="F142" s="2"/>
      <c r="G142" s="2" t="str">
        <f>VLOOKUP(Table1[[#This Row],[Följare]],'Data structure'!$A$3:$B$12,2,TRUE)</f>
        <v>100-500</v>
      </c>
      <c r="H142">
        <f t="shared" si="12"/>
        <v>20</v>
      </c>
      <c r="I142">
        <f t="shared" si="13"/>
        <v>10</v>
      </c>
      <c r="J142">
        <f t="shared" si="11"/>
        <v>100</v>
      </c>
      <c r="K142" s="7">
        <f t="shared" si="14"/>
        <v>7.0138888888888973E-2</v>
      </c>
    </row>
    <row r="143" spans="1:11" ht="12.85" x14ac:dyDescent="0.35">
      <c r="A143" s="2" t="s">
        <v>325</v>
      </c>
      <c r="B143" s="2" t="s">
        <v>330</v>
      </c>
      <c r="C143" s="2" t="s">
        <v>331</v>
      </c>
      <c r="D143" s="4">
        <v>1.145</v>
      </c>
      <c r="E143" s="4" t="str">
        <f t="shared" si="10"/>
        <v>Färre</v>
      </c>
      <c r="F143" s="2"/>
      <c r="G143" s="2" t="str">
        <f>VLOOKUP(Table1[[#This Row],[Följare]],'Data structure'!$A$3:$B$12,2,TRUE)</f>
        <v>&lt;100</v>
      </c>
      <c r="H143">
        <f t="shared" si="12"/>
        <v>20</v>
      </c>
      <c r="I143">
        <f t="shared" si="13"/>
        <v>10</v>
      </c>
      <c r="J143">
        <f t="shared" si="11"/>
        <v>100</v>
      </c>
      <c r="K143" s="7">
        <f t="shared" si="14"/>
        <v>7.0138888888888973E-2</v>
      </c>
    </row>
    <row r="144" spans="1:11" ht="12.85" x14ac:dyDescent="0.35">
      <c r="A144" s="2" t="s">
        <v>325</v>
      </c>
      <c r="B144" s="2" t="s">
        <v>332</v>
      </c>
      <c r="C144" s="2" t="s">
        <v>333</v>
      </c>
      <c r="D144" s="4">
        <v>315</v>
      </c>
      <c r="E144" s="4" t="str">
        <f t="shared" si="10"/>
        <v>Färre</v>
      </c>
      <c r="F144" s="2"/>
      <c r="G144" s="2" t="str">
        <f>VLOOKUP(Table1[[#This Row],[Följare]],'Data structure'!$A$3:$B$12,2,TRUE)</f>
        <v>100-500</v>
      </c>
      <c r="H144">
        <f t="shared" si="12"/>
        <v>20</v>
      </c>
      <c r="I144">
        <f t="shared" si="13"/>
        <v>10</v>
      </c>
      <c r="J144">
        <f t="shared" si="11"/>
        <v>100</v>
      </c>
      <c r="K144" s="7">
        <f t="shared" si="14"/>
        <v>7.0138888888888973E-2</v>
      </c>
    </row>
    <row r="145" spans="1:11" ht="12.85" x14ac:dyDescent="0.35">
      <c r="A145" s="2" t="s">
        <v>325</v>
      </c>
      <c r="B145" s="2" t="s">
        <v>334</v>
      </c>
      <c r="C145" s="2" t="s">
        <v>335</v>
      </c>
      <c r="D145" s="4">
        <v>141</v>
      </c>
      <c r="E145" s="4" t="str">
        <f t="shared" si="10"/>
        <v>Färre</v>
      </c>
      <c r="F145" s="2"/>
      <c r="G145" s="2" t="str">
        <f>VLOOKUP(Table1[[#This Row],[Följare]],'Data structure'!$A$3:$B$12,2,TRUE)</f>
        <v>100-500</v>
      </c>
      <c r="H145">
        <f t="shared" si="12"/>
        <v>20</v>
      </c>
      <c r="I145">
        <f t="shared" si="13"/>
        <v>10</v>
      </c>
      <c r="J145">
        <f t="shared" si="11"/>
        <v>100</v>
      </c>
      <c r="K145" s="7">
        <f t="shared" si="14"/>
        <v>7.0138888888888973E-2</v>
      </c>
    </row>
    <row r="146" spans="1:11" ht="12.85" x14ac:dyDescent="0.35">
      <c r="A146" s="2" t="s">
        <v>325</v>
      </c>
      <c r="B146" s="2" t="s">
        <v>336</v>
      </c>
      <c r="C146" s="2" t="s">
        <v>337</v>
      </c>
      <c r="D146" s="4">
        <v>442</v>
      </c>
      <c r="E146" s="4" t="str">
        <f t="shared" si="10"/>
        <v>Färre</v>
      </c>
      <c r="F146" s="2"/>
      <c r="G146" s="2" t="str">
        <f>VLOOKUP(Table1[[#This Row],[Följare]],'Data structure'!$A$3:$B$12,2,TRUE)</f>
        <v>100-500</v>
      </c>
      <c r="H146">
        <f t="shared" si="12"/>
        <v>20</v>
      </c>
      <c r="I146">
        <f t="shared" si="13"/>
        <v>10</v>
      </c>
      <c r="J146">
        <f t="shared" si="11"/>
        <v>100</v>
      </c>
      <c r="K146" s="7">
        <f t="shared" si="14"/>
        <v>7.0138888888888973E-2</v>
      </c>
    </row>
    <row r="147" spans="1:11" ht="12.85" x14ac:dyDescent="0.35">
      <c r="A147" s="2" t="s">
        <v>325</v>
      </c>
      <c r="B147" s="2" t="s">
        <v>338</v>
      </c>
      <c r="C147" s="2" t="s">
        <v>339</v>
      </c>
      <c r="D147" s="4">
        <v>636</v>
      </c>
      <c r="E147" s="4" t="str">
        <f t="shared" si="10"/>
        <v>Färre</v>
      </c>
      <c r="F147" s="2"/>
      <c r="G147" s="2" t="str">
        <f>VLOOKUP(Table1[[#This Row],[Följare]],'Data structure'!$A$3:$B$12,2,TRUE)</f>
        <v>500-1 000</v>
      </c>
      <c r="H147">
        <f t="shared" si="12"/>
        <v>20</v>
      </c>
      <c r="I147">
        <f t="shared" si="13"/>
        <v>10</v>
      </c>
      <c r="J147">
        <f t="shared" si="11"/>
        <v>100</v>
      </c>
      <c r="K147" s="7">
        <f t="shared" si="14"/>
        <v>7.0138888888888973E-2</v>
      </c>
    </row>
    <row r="148" spans="1:11" ht="12.85" x14ac:dyDescent="0.35">
      <c r="A148" s="2" t="s">
        <v>325</v>
      </c>
      <c r="B148" s="2" t="s">
        <v>340</v>
      </c>
      <c r="C148" s="2" t="s">
        <v>341</v>
      </c>
      <c r="D148" s="4">
        <v>72</v>
      </c>
      <c r="E148" s="4" t="str">
        <f t="shared" si="10"/>
        <v>Färre</v>
      </c>
      <c r="F148" s="2"/>
      <c r="G148" s="2" t="str">
        <f>VLOOKUP(Table1[[#This Row],[Följare]],'Data structure'!$A$3:$B$12,2,TRUE)</f>
        <v>&lt;100</v>
      </c>
      <c r="H148">
        <f t="shared" si="12"/>
        <v>20</v>
      </c>
      <c r="I148">
        <f t="shared" si="13"/>
        <v>10</v>
      </c>
      <c r="J148">
        <f t="shared" si="11"/>
        <v>100</v>
      </c>
      <c r="K148" s="7">
        <f t="shared" si="14"/>
        <v>7.0138888888888973E-2</v>
      </c>
    </row>
    <row r="149" spans="1:11" ht="12.85" x14ac:dyDescent="0.35">
      <c r="A149" s="2" t="s">
        <v>325</v>
      </c>
      <c r="B149" s="2" t="s">
        <v>342</v>
      </c>
      <c r="C149" s="2" t="s">
        <v>343</v>
      </c>
      <c r="D149" s="4">
        <v>105</v>
      </c>
      <c r="E149" s="4" t="str">
        <f t="shared" si="10"/>
        <v>Färre</v>
      </c>
      <c r="F149" s="2"/>
      <c r="G149" s="2" t="str">
        <f>VLOOKUP(Table1[[#This Row],[Följare]],'Data structure'!$A$3:$B$12,2,TRUE)</f>
        <v>100-500</v>
      </c>
      <c r="H149">
        <f t="shared" si="12"/>
        <v>20</v>
      </c>
      <c r="I149">
        <f t="shared" si="13"/>
        <v>10</v>
      </c>
      <c r="J149">
        <f t="shared" si="11"/>
        <v>100</v>
      </c>
      <c r="K149" s="7">
        <f t="shared" si="14"/>
        <v>7.0138888888888973E-2</v>
      </c>
    </row>
    <row r="150" spans="1:11" ht="12.85" x14ac:dyDescent="0.35">
      <c r="A150" s="2" t="s">
        <v>325</v>
      </c>
      <c r="B150" s="2" t="s">
        <v>344</v>
      </c>
      <c r="C150" s="2" t="s">
        <v>345</v>
      </c>
      <c r="D150" s="4">
        <v>364</v>
      </c>
      <c r="E150" s="4" t="str">
        <f t="shared" si="10"/>
        <v>Färre</v>
      </c>
      <c r="F150" s="2"/>
      <c r="G150" s="2" t="str">
        <f>VLOOKUP(Table1[[#This Row],[Följare]],'Data structure'!$A$3:$B$12,2,TRUE)</f>
        <v>100-500</v>
      </c>
      <c r="H150">
        <f t="shared" si="12"/>
        <v>20</v>
      </c>
      <c r="I150">
        <f t="shared" si="13"/>
        <v>10</v>
      </c>
      <c r="J150">
        <f t="shared" si="11"/>
        <v>100</v>
      </c>
      <c r="K150" s="7">
        <f t="shared" si="14"/>
        <v>7.0138888888888973E-2</v>
      </c>
    </row>
    <row r="151" spans="1:11" ht="12.85" x14ac:dyDescent="0.35">
      <c r="A151" s="2" t="s">
        <v>325</v>
      </c>
      <c r="B151" s="2" t="s">
        <v>346</v>
      </c>
      <c r="C151" s="2" t="s">
        <v>347</v>
      </c>
      <c r="D151" s="4">
        <v>86</v>
      </c>
      <c r="E151" s="4" t="str">
        <f t="shared" si="10"/>
        <v>Färre</v>
      </c>
      <c r="F151" s="2"/>
      <c r="G151" s="2" t="str">
        <f>VLOOKUP(Table1[[#This Row],[Följare]],'Data structure'!$A$3:$B$12,2,TRUE)</f>
        <v>&lt;100</v>
      </c>
      <c r="H151">
        <f t="shared" si="12"/>
        <v>20</v>
      </c>
      <c r="I151">
        <f t="shared" si="13"/>
        <v>10</v>
      </c>
      <c r="J151">
        <f t="shared" si="11"/>
        <v>100</v>
      </c>
      <c r="K151" s="7">
        <f t="shared" si="14"/>
        <v>7.0138888888888973E-2</v>
      </c>
    </row>
    <row r="152" spans="1:11" ht="12.85" x14ac:dyDescent="0.35">
      <c r="A152" s="2" t="s">
        <v>325</v>
      </c>
      <c r="B152" s="2" t="s">
        <v>348</v>
      </c>
      <c r="C152" s="2" t="s">
        <v>349</v>
      </c>
      <c r="D152" s="4">
        <v>39</v>
      </c>
      <c r="E152" s="4" t="str">
        <f t="shared" si="10"/>
        <v>Färre</v>
      </c>
      <c r="F152" s="2"/>
      <c r="G152" s="2" t="str">
        <f>VLOOKUP(Table1[[#This Row],[Följare]],'Data structure'!$A$3:$B$12,2,TRUE)</f>
        <v>&lt;100</v>
      </c>
      <c r="H152">
        <f t="shared" si="12"/>
        <v>20</v>
      </c>
      <c r="I152">
        <f t="shared" si="13"/>
        <v>10</v>
      </c>
      <c r="J152">
        <f t="shared" si="11"/>
        <v>100</v>
      </c>
      <c r="K152" s="7">
        <f t="shared" si="14"/>
        <v>7.0138888888888973E-2</v>
      </c>
    </row>
    <row r="153" spans="1:11" ht="12.85" x14ac:dyDescent="0.35">
      <c r="A153" s="2" t="s">
        <v>350</v>
      </c>
      <c r="B153" s="2" t="s">
        <v>351</v>
      </c>
      <c r="C153" s="2" t="s">
        <v>352</v>
      </c>
      <c r="D153" s="4">
        <v>101</v>
      </c>
      <c r="E153" s="4" t="str">
        <f t="shared" si="10"/>
        <v>Färre</v>
      </c>
      <c r="F153" s="2"/>
      <c r="G153" s="2" t="str">
        <f>VLOOKUP(Table1[[#This Row],[Följare]],'Data structure'!$A$3:$B$12,2,TRUE)</f>
        <v>100-500</v>
      </c>
      <c r="H153">
        <f t="shared" si="12"/>
        <v>21</v>
      </c>
      <c r="I153">
        <f t="shared" si="13"/>
        <v>11</v>
      </c>
      <c r="J153">
        <f t="shared" si="11"/>
        <v>110</v>
      </c>
      <c r="K153" s="7">
        <f t="shared" si="14"/>
        <v>7.0833333333333304E-2</v>
      </c>
    </row>
    <row r="154" spans="1:11" ht="12.85" x14ac:dyDescent="0.35">
      <c r="A154" s="2" t="s">
        <v>350</v>
      </c>
      <c r="B154" s="2" t="s">
        <v>353</v>
      </c>
      <c r="C154" s="2" t="s">
        <v>354</v>
      </c>
      <c r="D154" s="4">
        <v>131</v>
      </c>
      <c r="E154" s="4" t="str">
        <f t="shared" si="10"/>
        <v>Färre</v>
      </c>
      <c r="F154" s="2"/>
      <c r="G154" s="2" t="str">
        <f>VLOOKUP(Table1[[#This Row],[Följare]],'Data structure'!$A$3:$B$12,2,TRUE)</f>
        <v>100-500</v>
      </c>
      <c r="H154">
        <f t="shared" si="12"/>
        <v>21</v>
      </c>
      <c r="I154">
        <f t="shared" si="13"/>
        <v>11</v>
      </c>
      <c r="J154">
        <f t="shared" si="11"/>
        <v>110</v>
      </c>
      <c r="K154" s="7">
        <f t="shared" si="14"/>
        <v>7.0833333333333304E-2</v>
      </c>
    </row>
    <row r="155" spans="1:11" ht="12.85" x14ac:dyDescent="0.35">
      <c r="A155" s="2" t="s">
        <v>350</v>
      </c>
      <c r="B155" s="2" t="s">
        <v>355</v>
      </c>
      <c r="C155" s="2" t="s">
        <v>356</v>
      </c>
      <c r="D155" s="4">
        <v>915</v>
      </c>
      <c r="E155" s="4" t="str">
        <f t="shared" si="10"/>
        <v>Färre</v>
      </c>
      <c r="F155" s="2"/>
      <c r="G155" s="2" t="str">
        <f>VLOOKUP(Table1[[#This Row],[Följare]],'Data structure'!$A$3:$B$12,2,TRUE)</f>
        <v>500-1 000</v>
      </c>
      <c r="H155">
        <f t="shared" si="12"/>
        <v>21</v>
      </c>
      <c r="I155">
        <f t="shared" si="13"/>
        <v>11</v>
      </c>
      <c r="J155">
        <f t="shared" si="11"/>
        <v>110</v>
      </c>
      <c r="K155" s="7">
        <f t="shared" si="14"/>
        <v>7.0833333333333304E-2</v>
      </c>
    </row>
    <row r="156" spans="1:11" ht="12.85" x14ac:dyDescent="0.35">
      <c r="A156" s="2" t="s">
        <v>350</v>
      </c>
      <c r="B156" s="2" t="s">
        <v>357</v>
      </c>
      <c r="C156" s="2" t="s">
        <v>358</v>
      </c>
      <c r="D156" s="4">
        <v>135</v>
      </c>
      <c r="E156" s="4" t="str">
        <f t="shared" si="10"/>
        <v>Färre</v>
      </c>
      <c r="G156" t="str">
        <f>VLOOKUP(Table1[[#This Row],[Följare]],'Data structure'!$A$3:$B$12,2,TRUE)</f>
        <v>100-500</v>
      </c>
      <c r="H156">
        <f t="shared" si="12"/>
        <v>21</v>
      </c>
      <c r="I156">
        <f t="shared" si="13"/>
        <v>11</v>
      </c>
      <c r="J156">
        <f t="shared" si="11"/>
        <v>110</v>
      </c>
      <c r="K156" s="7">
        <f t="shared" si="14"/>
        <v>7.0833333333333304E-2</v>
      </c>
    </row>
    <row r="157" spans="1:11" ht="12.85" x14ac:dyDescent="0.35">
      <c r="A157" s="2" t="s">
        <v>350</v>
      </c>
      <c r="B157" s="2" t="s">
        <v>359</v>
      </c>
      <c r="C157" s="2" t="s">
        <v>360</v>
      </c>
      <c r="D157" s="4">
        <v>553</v>
      </c>
      <c r="E157" s="4" t="str">
        <f t="shared" si="10"/>
        <v>Färre</v>
      </c>
      <c r="G157" t="str">
        <f>VLOOKUP(Table1[[#This Row],[Följare]],'Data structure'!$A$3:$B$12,2,TRUE)</f>
        <v>500-1 000</v>
      </c>
      <c r="H157">
        <f t="shared" si="12"/>
        <v>21</v>
      </c>
      <c r="I157">
        <f t="shared" si="13"/>
        <v>11</v>
      </c>
      <c r="J157">
        <f t="shared" si="11"/>
        <v>110</v>
      </c>
      <c r="K157" s="7">
        <f t="shared" si="14"/>
        <v>7.0833333333333304E-2</v>
      </c>
    </row>
    <row r="158" spans="1:11" ht="12.85" x14ac:dyDescent="0.35">
      <c r="A158" s="2" t="s">
        <v>350</v>
      </c>
      <c r="B158" s="2" t="s">
        <v>361</v>
      </c>
      <c r="C158" s="2" t="s">
        <v>362</v>
      </c>
      <c r="D158" s="4">
        <v>1.0369999999999999</v>
      </c>
      <c r="E158" s="4" t="str">
        <f t="shared" si="10"/>
        <v>Färre</v>
      </c>
      <c r="F158" s="2"/>
      <c r="G158" s="2" t="str">
        <f>VLOOKUP(Table1[[#This Row],[Följare]],'Data structure'!$A$3:$B$12,2,TRUE)</f>
        <v>&lt;100</v>
      </c>
      <c r="H158">
        <f t="shared" si="12"/>
        <v>21</v>
      </c>
      <c r="I158">
        <f t="shared" si="13"/>
        <v>11</v>
      </c>
      <c r="J158">
        <f t="shared" si="11"/>
        <v>110</v>
      </c>
      <c r="K158" s="7">
        <f t="shared" si="14"/>
        <v>7.0833333333333304E-2</v>
      </c>
    </row>
    <row r="159" spans="1:11" ht="12.85" x14ac:dyDescent="0.35">
      <c r="A159" s="2" t="s">
        <v>350</v>
      </c>
      <c r="B159" s="2" t="s">
        <v>363</v>
      </c>
      <c r="C159" s="2" t="s">
        <v>324</v>
      </c>
      <c r="D159" s="4">
        <v>800</v>
      </c>
      <c r="E159" s="4" t="str">
        <f t="shared" si="10"/>
        <v>Färre</v>
      </c>
      <c r="F159" s="2"/>
      <c r="G159" s="2" t="str">
        <f>VLOOKUP(Table1[[#This Row],[Följare]],'Data structure'!$A$3:$B$12,2,TRUE)</f>
        <v>500-1 000</v>
      </c>
      <c r="H159">
        <f t="shared" si="12"/>
        <v>21</v>
      </c>
      <c r="I159">
        <f t="shared" si="13"/>
        <v>11</v>
      </c>
      <c r="J159">
        <f t="shared" si="11"/>
        <v>110</v>
      </c>
      <c r="K159" s="7">
        <f t="shared" si="14"/>
        <v>7.0833333333333304E-2</v>
      </c>
    </row>
    <row r="160" spans="1:11" ht="12.85" x14ac:dyDescent="0.35">
      <c r="A160" s="2" t="s">
        <v>364</v>
      </c>
      <c r="B160" s="2" t="s">
        <v>365</v>
      </c>
      <c r="C160" s="2" t="s">
        <v>366</v>
      </c>
      <c r="D160" s="4">
        <v>477</v>
      </c>
      <c r="E160" s="4" t="str">
        <f t="shared" si="10"/>
        <v>Färre</v>
      </c>
      <c r="F160" s="2"/>
      <c r="G160" s="2" t="str">
        <f>VLOOKUP(Table1[[#This Row],[Följare]],'Data structure'!$A$3:$B$12,2,TRUE)</f>
        <v>100-500</v>
      </c>
      <c r="H160">
        <f t="shared" si="12"/>
        <v>21</v>
      </c>
      <c r="I160">
        <f t="shared" si="13"/>
        <v>11</v>
      </c>
      <c r="J160">
        <f t="shared" si="11"/>
        <v>110</v>
      </c>
      <c r="K160" s="7">
        <f t="shared" si="14"/>
        <v>7.1527777777777746E-2</v>
      </c>
    </row>
    <row r="161" spans="1:11" ht="12.85" x14ac:dyDescent="0.35">
      <c r="A161" s="2" t="s">
        <v>364</v>
      </c>
      <c r="B161" s="2" t="s">
        <v>367</v>
      </c>
      <c r="C161" s="2" t="s">
        <v>368</v>
      </c>
      <c r="D161" s="4">
        <v>5</v>
      </c>
      <c r="E161" s="4" t="str">
        <f t="shared" si="10"/>
        <v>Färre</v>
      </c>
      <c r="F161" s="2"/>
      <c r="G161" s="2" t="str">
        <f>VLOOKUP(Table1[[#This Row],[Följare]],'Data structure'!$A$3:$B$12,2,TRUE)</f>
        <v>&lt;100</v>
      </c>
      <c r="H161">
        <f t="shared" si="12"/>
        <v>21</v>
      </c>
      <c r="I161">
        <f t="shared" si="13"/>
        <v>11</v>
      </c>
      <c r="J161">
        <f t="shared" si="11"/>
        <v>110</v>
      </c>
      <c r="K161" s="7">
        <f t="shared" si="14"/>
        <v>7.1527777777777746E-2</v>
      </c>
    </row>
    <row r="162" spans="1:11" ht="12.85" x14ac:dyDescent="0.35">
      <c r="A162" s="2" t="s">
        <v>364</v>
      </c>
      <c r="B162" s="2" t="s">
        <v>369</v>
      </c>
      <c r="C162" s="2" t="s">
        <v>370</v>
      </c>
      <c r="D162" s="4">
        <v>1.7230000000000001</v>
      </c>
      <c r="E162" s="4" t="str">
        <f t="shared" si="10"/>
        <v>Färre</v>
      </c>
      <c r="F162" s="2"/>
      <c r="G162" s="2" t="str">
        <f>VLOOKUP(Table1[[#This Row],[Följare]],'Data structure'!$A$3:$B$12,2,TRUE)</f>
        <v>&lt;100</v>
      </c>
      <c r="H162">
        <f t="shared" si="12"/>
        <v>21</v>
      </c>
      <c r="I162">
        <f t="shared" si="13"/>
        <v>11</v>
      </c>
      <c r="J162">
        <f t="shared" si="11"/>
        <v>110</v>
      </c>
      <c r="K162" s="7">
        <f t="shared" si="14"/>
        <v>7.1527777777777746E-2</v>
      </c>
    </row>
    <row r="163" spans="1:11" ht="12.85" x14ac:dyDescent="0.35">
      <c r="A163" s="2" t="s">
        <v>364</v>
      </c>
      <c r="B163" s="2" t="s">
        <v>371</v>
      </c>
      <c r="C163" s="2" t="s">
        <v>370</v>
      </c>
      <c r="D163" s="4">
        <v>1.7230000000000001</v>
      </c>
      <c r="E163" s="4" t="str">
        <f t="shared" si="10"/>
        <v>Färre</v>
      </c>
      <c r="G163" t="str">
        <f>VLOOKUP(Table1[[#This Row],[Följare]],'Data structure'!$A$3:$B$12,2,TRUE)</f>
        <v>&lt;100</v>
      </c>
      <c r="H163">
        <f t="shared" si="12"/>
        <v>21</v>
      </c>
      <c r="I163">
        <f t="shared" si="13"/>
        <v>11</v>
      </c>
      <c r="J163">
        <f t="shared" si="11"/>
        <v>110</v>
      </c>
      <c r="K163" s="7">
        <f t="shared" si="14"/>
        <v>7.1527777777777746E-2</v>
      </c>
    </row>
    <row r="164" spans="1:11" ht="12.85" x14ac:dyDescent="0.35">
      <c r="A164" s="2" t="s">
        <v>364</v>
      </c>
      <c r="B164" s="2" t="s">
        <v>372</v>
      </c>
      <c r="C164" s="2" t="s">
        <v>373</v>
      </c>
      <c r="D164" s="4">
        <v>5.5449999999999999</v>
      </c>
      <c r="E164" s="4" t="str">
        <f t="shared" si="10"/>
        <v>Färre</v>
      </c>
      <c r="G164" t="str">
        <f>VLOOKUP(Table1[[#This Row],[Följare]],'Data structure'!$A$3:$B$12,2,TRUE)</f>
        <v>&lt;100</v>
      </c>
      <c r="H164">
        <f t="shared" si="12"/>
        <v>21</v>
      </c>
      <c r="I164">
        <f t="shared" si="13"/>
        <v>11</v>
      </c>
      <c r="J164">
        <f t="shared" si="11"/>
        <v>110</v>
      </c>
      <c r="K164" s="7">
        <f t="shared" si="14"/>
        <v>7.1527777777777746E-2</v>
      </c>
    </row>
    <row r="165" spans="1:11" ht="12.85" x14ac:dyDescent="0.35">
      <c r="A165" s="2" t="s">
        <v>374</v>
      </c>
      <c r="B165" s="2" t="s">
        <v>375</v>
      </c>
      <c r="C165" s="2" t="s">
        <v>376</v>
      </c>
      <c r="D165" s="4">
        <v>52</v>
      </c>
      <c r="E165" s="4" t="str">
        <f t="shared" si="10"/>
        <v>Färre</v>
      </c>
      <c r="F165" s="2"/>
      <c r="G165" s="2" t="str">
        <f>VLOOKUP(Table1[[#This Row],[Följare]],'Data structure'!$A$3:$B$12,2,TRUE)</f>
        <v>&lt;100</v>
      </c>
      <c r="H165">
        <f t="shared" si="12"/>
        <v>21</v>
      </c>
      <c r="I165">
        <f t="shared" si="13"/>
        <v>11</v>
      </c>
      <c r="J165">
        <f t="shared" si="11"/>
        <v>110</v>
      </c>
      <c r="K165" s="7">
        <f t="shared" si="14"/>
        <v>7.2222222222222188E-2</v>
      </c>
    </row>
    <row r="166" spans="1:11" ht="12.85" x14ac:dyDescent="0.35">
      <c r="A166" s="2" t="s">
        <v>377</v>
      </c>
      <c r="B166" s="2" t="s">
        <v>378</v>
      </c>
      <c r="C166" s="2" t="s">
        <v>379</v>
      </c>
      <c r="D166" s="4">
        <v>208</v>
      </c>
      <c r="E166" s="4" t="str">
        <f t="shared" si="10"/>
        <v>Färre</v>
      </c>
      <c r="F166" s="2"/>
      <c r="G166" s="2" t="str">
        <f>VLOOKUP(Table1[[#This Row],[Följare]],'Data structure'!$A$3:$B$12,2,TRUE)</f>
        <v>100-500</v>
      </c>
      <c r="H166">
        <f t="shared" si="12"/>
        <v>22</v>
      </c>
      <c r="I166">
        <f t="shared" si="13"/>
        <v>11</v>
      </c>
      <c r="J166">
        <f t="shared" si="11"/>
        <v>110</v>
      </c>
      <c r="K166" s="7">
        <f t="shared" si="14"/>
        <v>7.7083333333333282E-2</v>
      </c>
    </row>
    <row r="167" spans="1:11" ht="12.85" x14ac:dyDescent="0.35">
      <c r="A167" s="2" t="s">
        <v>377</v>
      </c>
      <c r="B167" s="2" t="s">
        <v>380</v>
      </c>
      <c r="C167" s="2" t="s">
        <v>381</v>
      </c>
      <c r="D167" s="4">
        <v>44</v>
      </c>
      <c r="E167" s="4" t="str">
        <f t="shared" si="10"/>
        <v>Färre</v>
      </c>
      <c r="G167" t="str">
        <f>VLOOKUP(Table1[[#This Row],[Följare]],'Data structure'!$A$3:$B$12,2,TRUE)</f>
        <v>&lt;100</v>
      </c>
      <c r="H167">
        <f t="shared" si="12"/>
        <v>22</v>
      </c>
      <c r="I167">
        <f t="shared" si="13"/>
        <v>11</v>
      </c>
      <c r="J167">
        <f t="shared" si="11"/>
        <v>110</v>
      </c>
      <c r="K167" s="7">
        <f t="shared" si="14"/>
        <v>7.7083333333333282E-2</v>
      </c>
    </row>
    <row r="168" spans="1:11" ht="12.85" x14ac:dyDescent="0.35">
      <c r="A168" s="2" t="s">
        <v>382</v>
      </c>
      <c r="B168" s="2" t="s">
        <v>383</v>
      </c>
      <c r="C168" s="2" t="s">
        <v>384</v>
      </c>
      <c r="D168" s="4">
        <v>7</v>
      </c>
      <c r="E168" s="4" t="str">
        <f t="shared" si="10"/>
        <v>Färre</v>
      </c>
      <c r="G168" t="str">
        <f>VLOOKUP(Table1[[#This Row],[Följare]],'Data structure'!$A$3:$B$12,2,TRUE)</f>
        <v>&lt;100</v>
      </c>
      <c r="H168">
        <f t="shared" si="12"/>
        <v>23</v>
      </c>
      <c r="I168">
        <f t="shared" si="13"/>
        <v>12</v>
      </c>
      <c r="J168">
        <f t="shared" si="11"/>
        <v>120</v>
      </c>
      <c r="K168" s="7">
        <f t="shared" si="14"/>
        <v>7.7777777777777835E-2</v>
      </c>
    </row>
    <row r="169" spans="1:11" ht="12.85" x14ac:dyDescent="0.35">
      <c r="A169" s="2" t="s">
        <v>382</v>
      </c>
      <c r="B169" s="2" t="s">
        <v>385</v>
      </c>
      <c r="C169" s="2" t="s">
        <v>386</v>
      </c>
      <c r="D169" s="4">
        <v>76</v>
      </c>
      <c r="E169" s="4" t="str">
        <f t="shared" si="10"/>
        <v>Färre</v>
      </c>
      <c r="F169" s="2"/>
      <c r="G169" s="2" t="str">
        <f>VLOOKUP(Table1[[#This Row],[Följare]],'Data structure'!$A$3:$B$12,2,TRUE)</f>
        <v>&lt;100</v>
      </c>
      <c r="H169">
        <f t="shared" si="12"/>
        <v>23</v>
      </c>
      <c r="I169">
        <f t="shared" si="13"/>
        <v>12</v>
      </c>
      <c r="J169">
        <f t="shared" si="11"/>
        <v>120</v>
      </c>
      <c r="K169" s="7">
        <f t="shared" si="14"/>
        <v>7.7777777777777835E-2</v>
      </c>
    </row>
    <row r="170" spans="1:11" ht="12.85" x14ac:dyDescent="0.35">
      <c r="A170" s="2" t="s">
        <v>382</v>
      </c>
      <c r="B170" s="2" t="s">
        <v>387</v>
      </c>
      <c r="C170" s="2" t="s">
        <v>388</v>
      </c>
      <c r="D170" s="4">
        <v>704</v>
      </c>
      <c r="E170" s="4" t="str">
        <f t="shared" si="10"/>
        <v>Färre</v>
      </c>
      <c r="F170" s="2"/>
      <c r="G170" s="2" t="str">
        <f>VLOOKUP(Table1[[#This Row],[Följare]],'Data structure'!$A$3:$B$12,2,TRUE)</f>
        <v>500-1 000</v>
      </c>
      <c r="H170">
        <f t="shared" si="12"/>
        <v>23</v>
      </c>
      <c r="I170">
        <f t="shared" si="13"/>
        <v>12</v>
      </c>
      <c r="J170">
        <f t="shared" si="11"/>
        <v>120</v>
      </c>
      <c r="K170" s="7">
        <f t="shared" si="14"/>
        <v>7.7777777777777835E-2</v>
      </c>
    </row>
    <row r="171" spans="1:11" ht="12.85" x14ac:dyDescent="0.35">
      <c r="A171" s="2" t="s">
        <v>382</v>
      </c>
      <c r="B171" s="2" t="s">
        <v>389</v>
      </c>
      <c r="C171" s="2" t="s">
        <v>390</v>
      </c>
      <c r="D171" s="4">
        <v>158</v>
      </c>
      <c r="E171" s="4" t="str">
        <f t="shared" si="10"/>
        <v>Färre</v>
      </c>
      <c r="F171" s="2"/>
      <c r="G171" s="2" t="str">
        <f>VLOOKUP(Table1[[#This Row],[Följare]],'Data structure'!$A$3:$B$12,2,TRUE)</f>
        <v>100-500</v>
      </c>
      <c r="H171">
        <f t="shared" si="12"/>
        <v>23</v>
      </c>
      <c r="I171">
        <f t="shared" si="13"/>
        <v>12</v>
      </c>
      <c r="J171">
        <f t="shared" si="11"/>
        <v>120</v>
      </c>
      <c r="K171" s="7">
        <f t="shared" si="14"/>
        <v>7.7777777777777835E-2</v>
      </c>
    </row>
    <row r="172" spans="1:11" ht="12.85" x14ac:dyDescent="0.35">
      <c r="A172" s="2" t="s">
        <v>382</v>
      </c>
      <c r="B172" s="2" t="s">
        <v>391</v>
      </c>
      <c r="C172" s="2" t="s">
        <v>392</v>
      </c>
      <c r="D172" s="4">
        <v>216</v>
      </c>
      <c r="E172" s="4" t="str">
        <f t="shared" si="10"/>
        <v>Färre</v>
      </c>
      <c r="F172" s="2"/>
      <c r="G172" s="2" t="str">
        <f>VLOOKUP(Table1[[#This Row],[Följare]],'Data structure'!$A$3:$B$12,2,TRUE)</f>
        <v>100-500</v>
      </c>
      <c r="H172">
        <f t="shared" si="12"/>
        <v>23</v>
      </c>
      <c r="I172">
        <f t="shared" si="13"/>
        <v>12</v>
      </c>
      <c r="J172">
        <f t="shared" si="11"/>
        <v>120</v>
      </c>
      <c r="K172" s="7">
        <f t="shared" si="14"/>
        <v>7.7777777777777835E-2</v>
      </c>
    </row>
    <row r="173" spans="1:11" ht="12.85" x14ac:dyDescent="0.35">
      <c r="A173" s="2" t="s">
        <v>393</v>
      </c>
      <c r="B173" s="2" t="s">
        <v>394</v>
      </c>
      <c r="C173" s="2" t="s">
        <v>395</v>
      </c>
      <c r="D173" s="4">
        <v>48.51</v>
      </c>
      <c r="E173" s="4" t="str">
        <f t="shared" si="10"/>
        <v>Färre</v>
      </c>
      <c r="F173" s="2"/>
      <c r="G173" s="2" t="str">
        <f>VLOOKUP(Table1[[#This Row],[Följare]],'Data structure'!$A$3:$B$12,2,TRUE)</f>
        <v>&lt;100</v>
      </c>
      <c r="H173">
        <f t="shared" si="12"/>
        <v>23</v>
      </c>
      <c r="I173">
        <f t="shared" si="13"/>
        <v>12</v>
      </c>
      <c r="J173">
        <f t="shared" si="11"/>
        <v>120</v>
      </c>
      <c r="K173" s="7">
        <f t="shared" si="14"/>
        <v>7.8472222222222276E-2</v>
      </c>
    </row>
    <row r="174" spans="1:11" ht="12.85" x14ac:dyDescent="0.35">
      <c r="A174" s="2" t="s">
        <v>393</v>
      </c>
      <c r="B174" s="2" t="s">
        <v>396</v>
      </c>
      <c r="C174" s="2" t="s">
        <v>397</v>
      </c>
      <c r="D174" s="4">
        <v>428</v>
      </c>
      <c r="E174" s="4" t="str">
        <f t="shared" si="10"/>
        <v>Färre</v>
      </c>
      <c r="F174" s="2"/>
      <c r="G174" s="2" t="str">
        <f>VLOOKUP(Table1[[#This Row],[Följare]],'Data structure'!$A$3:$B$12,2,TRUE)</f>
        <v>100-500</v>
      </c>
      <c r="H174">
        <f t="shared" si="12"/>
        <v>23</v>
      </c>
      <c r="I174">
        <f t="shared" si="13"/>
        <v>12</v>
      </c>
      <c r="J174">
        <f t="shared" si="11"/>
        <v>120</v>
      </c>
      <c r="K174" s="7">
        <f t="shared" si="14"/>
        <v>7.8472222222222276E-2</v>
      </c>
    </row>
    <row r="175" spans="1:11" ht="12.85" x14ac:dyDescent="0.35">
      <c r="A175" s="2" t="s">
        <v>398</v>
      </c>
      <c r="B175" s="2" t="s">
        <v>399</v>
      </c>
      <c r="C175" s="2" t="s">
        <v>400</v>
      </c>
      <c r="D175" s="4">
        <v>1.6739999999999999</v>
      </c>
      <c r="E175" s="4" t="str">
        <f t="shared" si="10"/>
        <v>Färre</v>
      </c>
      <c r="F175" s="2"/>
      <c r="G175" s="2" t="str">
        <f>VLOOKUP(Table1[[#This Row],[Följare]],'Data structure'!$A$3:$B$12,2,TRUE)</f>
        <v>&lt;100</v>
      </c>
      <c r="H175">
        <f t="shared" si="12"/>
        <v>23</v>
      </c>
      <c r="I175">
        <f t="shared" si="13"/>
        <v>12</v>
      </c>
      <c r="J175">
        <f t="shared" si="11"/>
        <v>120</v>
      </c>
      <c r="K175" s="7">
        <f t="shared" si="14"/>
        <v>7.9166666666666607E-2</v>
      </c>
    </row>
    <row r="176" spans="1:11" ht="12.85" x14ac:dyDescent="0.35">
      <c r="A176" s="2" t="s">
        <v>398</v>
      </c>
      <c r="B176" s="2" t="s">
        <v>401</v>
      </c>
      <c r="C176" s="2" t="s">
        <v>402</v>
      </c>
      <c r="D176" s="4">
        <v>1.2529999999999999</v>
      </c>
      <c r="E176" s="4" t="str">
        <f t="shared" si="10"/>
        <v>Färre</v>
      </c>
      <c r="F176" s="2"/>
      <c r="G176" s="2" t="str">
        <f>VLOOKUP(Table1[[#This Row],[Följare]],'Data structure'!$A$3:$B$12,2,TRUE)</f>
        <v>&lt;100</v>
      </c>
      <c r="H176">
        <f t="shared" si="12"/>
        <v>23</v>
      </c>
      <c r="I176">
        <f t="shared" si="13"/>
        <v>12</v>
      </c>
      <c r="J176">
        <f t="shared" si="11"/>
        <v>120</v>
      </c>
      <c r="K176" s="7">
        <f t="shared" si="14"/>
        <v>7.9166666666666607E-2</v>
      </c>
    </row>
    <row r="177" spans="1:11" ht="12.85" x14ac:dyDescent="0.35">
      <c r="A177" s="2" t="s">
        <v>398</v>
      </c>
      <c r="B177" s="2" t="s">
        <v>403</v>
      </c>
      <c r="C177" s="2" t="s">
        <v>242</v>
      </c>
      <c r="D177" s="4">
        <v>507</v>
      </c>
      <c r="E177" s="4" t="str">
        <f t="shared" si="10"/>
        <v>Färre</v>
      </c>
      <c r="F177" s="2"/>
      <c r="G177" s="2" t="str">
        <f>VLOOKUP(Table1[[#This Row],[Följare]],'Data structure'!$A$3:$B$12,2,TRUE)</f>
        <v>500-1 000</v>
      </c>
      <c r="H177">
        <f t="shared" si="12"/>
        <v>23</v>
      </c>
      <c r="I177">
        <f t="shared" si="13"/>
        <v>12</v>
      </c>
      <c r="J177">
        <f t="shared" si="11"/>
        <v>120</v>
      </c>
      <c r="K177" s="7">
        <f t="shared" si="14"/>
        <v>7.9166666666666607E-2</v>
      </c>
    </row>
    <row r="178" spans="1:11" ht="12.85" x14ac:dyDescent="0.35">
      <c r="A178" s="2" t="s">
        <v>398</v>
      </c>
      <c r="B178" s="2" t="s">
        <v>404</v>
      </c>
      <c r="C178" s="2" t="s">
        <v>405</v>
      </c>
      <c r="D178" s="4">
        <v>5.8029999999999999</v>
      </c>
      <c r="E178" s="4" t="str">
        <f t="shared" si="10"/>
        <v>Färre</v>
      </c>
      <c r="F178" s="2"/>
      <c r="G178" s="2" t="str">
        <f>VLOOKUP(Table1[[#This Row],[Följare]],'Data structure'!$A$3:$B$12,2,TRUE)</f>
        <v>&lt;100</v>
      </c>
      <c r="H178">
        <f t="shared" si="12"/>
        <v>23</v>
      </c>
      <c r="I178">
        <f t="shared" si="13"/>
        <v>12</v>
      </c>
      <c r="J178">
        <f t="shared" si="11"/>
        <v>120</v>
      </c>
      <c r="K178" s="7">
        <f t="shared" si="14"/>
        <v>7.9166666666666607E-2</v>
      </c>
    </row>
    <row r="179" spans="1:11" ht="12.85" x14ac:dyDescent="0.35">
      <c r="A179" s="2" t="s">
        <v>406</v>
      </c>
      <c r="B179" s="2" t="s">
        <v>407</v>
      </c>
      <c r="C179" s="2" t="s">
        <v>408</v>
      </c>
      <c r="D179" s="4">
        <v>380</v>
      </c>
      <c r="E179" s="4" t="str">
        <f t="shared" si="10"/>
        <v>Färre</v>
      </c>
      <c r="F179" s="2"/>
      <c r="G179" s="2" t="str">
        <f>VLOOKUP(Table1[[#This Row],[Följare]],'Data structure'!$A$3:$B$12,2,TRUE)</f>
        <v>100-500</v>
      </c>
      <c r="H179">
        <f t="shared" si="12"/>
        <v>23</v>
      </c>
      <c r="I179">
        <f t="shared" si="13"/>
        <v>12</v>
      </c>
      <c r="J179">
        <f t="shared" si="11"/>
        <v>120</v>
      </c>
      <c r="K179" s="7">
        <f t="shared" si="14"/>
        <v>7.9861111111111049E-2</v>
      </c>
    </row>
    <row r="180" spans="1:11" ht="12.85" x14ac:dyDescent="0.35">
      <c r="A180" s="2" t="s">
        <v>406</v>
      </c>
      <c r="B180" s="2" t="s">
        <v>409</v>
      </c>
      <c r="C180" s="2" t="s">
        <v>410</v>
      </c>
      <c r="D180" s="4">
        <v>118</v>
      </c>
      <c r="E180" s="4" t="str">
        <f t="shared" si="10"/>
        <v>Färre</v>
      </c>
      <c r="G180" t="str">
        <f>VLOOKUP(Table1[[#This Row],[Följare]],'Data structure'!$A$3:$B$12,2,TRUE)</f>
        <v>100-500</v>
      </c>
      <c r="H180">
        <f t="shared" si="12"/>
        <v>23</v>
      </c>
      <c r="I180">
        <f t="shared" si="13"/>
        <v>12</v>
      </c>
      <c r="J180">
        <f t="shared" si="11"/>
        <v>120</v>
      </c>
      <c r="K180" s="7">
        <f t="shared" si="14"/>
        <v>7.9861111111111049E-2</v>
      </c>
    </row>
    <row r="181" spans="1:11" ht="12.85" x14ac:dyDescent="0.35">
      <c r="A181" s="2" t="s">
        <v>406</v>
      </c>
      <c r="B181" s="2" t="s">
        <v>411</v>
      </c>
      <c r="C181" s="2" t="s">
        <v>412</v>
      </c>
      <c r="D181" s="4">
        <v>184</v>
      </c>
      <c r="E181" s="4" t="str">
        <f t="shared" si="10"/>
        <v>Färre</v>
      </c>
      <c r="G181" t="str">
        <f>VLOOKUP(Table1[[#This Row],[Följare]],'Data structure'!$A$3:$B$12,2,TRUE)</f>
        <v>100-500</v>
      </c>
      <c r="H181">
        <f t="shared" si="12"/>
        <v>23</v>
      </c>
      <c r="I181">
        <f t="shared" si="13"/>
        <v>12</v>
      </c>
      <c r="J181">
        <f t="shared" si="11"/>
        <v>120</v>
      </c>
      <c r="K181" s="7">
        <f t="shared" si="14"/>
        <v>7.9861111111111049E-2</v>
      </c>
    </row>
    <row r="182" spans="1:11" ht="12.85" x14ac:dyDescent="0.35">
      <c r="A182" s="2" t="s">
        <v>406</v>
      </c>
      <c r="B182" s="2" t="s">
        <v>413</v>
      </c>
      <c r="C182" s="2" t="s">
        <v>414</v>
      </c>
      <c r="D182" s="4">
        <v>807</v>
      </c>
      <c r="E182" s="4" t="str">
        <f t="shared" si="10"/>
        <v>Färre</v>
      </c>
      <c r="F182" s="2"/>
      <c r="G182" s="2" t="str">
        <f>VLOOKUP(Table1[[#This Row],[Följare]],'Data structure'!$A$3:$B$12,2,TRUE)</f>
        <v>500-1 000</v>
      </c>
      <c r="H182">
        <f t="shared" si="12"/>
        <v>23</v>
      </c>
      <c r="I182">
        <f t="shared" si="13"/>
        <v>12</v>
      </c>
      <c r="J182">
        <f t="shared" si="11"/>
        <v>120</v>
      </c>
      <c r="K182" s="7">
        <f t="shared" si="14"/>
        <v>7.9861111111111049E-2</v>
      </c>
    </row>
    <row r="183" spans="1:11" ht="12.85" x14ac:dyDescent="0.35">
      <c r="A183" s="2" t="s">
        <v>406</v>
      </c>
      <c r="B183" s="2" t="s">
        <v>415</v>
      </c>
      <c r="C183" s="2" t="s">
        <v>400</v>
      </c>
      <c r="D183" s="4">
        <v>1.6739999999999999</v>
      </c>
      <c r="E183" s="4" t="str">
        <f t="shared" si="10"/>
        <v>Färre</v>
      </c>
      <c r="F183" s="2"/>
      <c r="G183" s="2" t="str">
        <f>VLOOKUP(Table1[[#This Row],[Följare]],'Data structure'!$A$3:$B$12,2,TRUE)</f>
        <v>&lt;100</v>
      </c>
      <c r="H183">
        <f t="shared" si="12"/>
        <v>23</v>
      </c>
      <c r="I183">
        <f t="shared" si="13"/>
        <v>12</v>
      </c>
      <c r="J183">
        <f t="shared" si="11"/>
        <v>120</v>
      </c>
      <c r="K183" s="7">
        <f t="shared" si="14"/>
        <v>7.9861111111111049E-2</v>
      </c>
    </row>
    <row r="184" spans="1:11" ht="12.85" x14ac:dyDescent="0.35">
      <c r="A184" s="2" t="s">
        <v>406</v>
      </c>
      <c r="B184" s="2" t="s">
        <v>416</v>
      </c>
      <c r="C184" s="2" t="s">
        <v>117</v>
      </c>
      <c r="D184" s="4">
        <v>541</v>
      </c>
      <c r="E184" s="4" t="str">
        <f t="shared" si="10"/>
        <v>Färre</v>
      </c>
      <c r="F184" s="2"/>
      <c r="G184" s="2" t="str">
        <f>VLOOKUP(Table1[[#This Row],[Följare]],'Data structure'!$A$3:$B$12,2,TRUE)</f>
        <v>500-1 000</v>
      </c>
      <c r="H184">
        <f t="shared" si="12"/>
        <v>23</v>
      </c>
      <c r="I184">
        <f t="shared" si="13"/>
        <v>12</v>
      </c>
      <c r="J184">
        <f t="shared" si="11"/>
        <v>120</v>
      </c>
      <c r="K184" s="7">
        <f t="shared" si="14"/>
        <v>7.9861111111111049E-2</v>
      </c>
    </row>
    <row r="185" spans="1:11" ht="12.85" x14ac:dyDescent="0.35">
      <c r="A185" s="2" t="s">
        <v>417</v>
      </c>
      <c r="B185" s="2" t="s">
        <v>418</v>
      </c>
      <c r="C185" s="2" t="s">
        <v>419</v>
      </c>
      <c r="D185" s="4">
        <v>51</v>
      </c>
      <c r="E185" s="4" t="str">
        <f t="shared" si="10"/>
        <v>Färre</v>
      </c>
      <c r="F185" s="2"/>
      <c r="G185" s="2" t="str">
        <f>VLOOKUP(Table1[[#This Row],[Följare]],'Data structure'!$A$3:$B$12,2,TRUE)</f>
        <v>&lt;100</v>
      </c>
      <c r="H185">
        <f t="shared" si="12"/>
        <v>24</v>
      </c>
      <c r="I185">
        <f t="shared" si="13"/>
        <v>12</v>
      </c>
      <c r="J185">
        <f t="shared" si="11"/>
        <v>120</v>
      </c>
      <c r="K185" s="7">
        <f t="shared" si="14"/>
        <v>8.1250000000000044E-2</v>
      </c>
    </row>
    <row r="186" spans="1:11" ht="12.85" x14ac:dyDescent="0.35">
      <c r="A186" s="2" t="s">
        <v>417</v>
      </c>
      <c r="B186" s="2" t="s">
        <v>420</v>
      </c>
      <c r="C186" s="2" t="s">
        <v>421</v>
      </c>
      <c r="D186" s="4">
        <v>1</v>
      </c>
      <c r="E186" s="4" t="str">
        <f t="shared" si="10"/>
        <v>Färre</v>
      </c>
      <c r="F186" s="2"/>
      <c r="G186" s="2" t="str">
        <f>VLOOKUP(Table1[[#This Row],[Följare]],'Data structure'!$A$3:$B$12,2,TRUE)</f>
        <v>&lt;100</v>
      </c>
      <c r="H186">
        <f t="shared" si="12"/>
        <v>24</v>
      </c>
      <c r="I186">
        <f t="shared" si="13"/>
        <v>12</v>
      </c>
      <c r="J186">
        <f t="shared" si="11"/>
        <v>120</v>
      </c>
      <c r="K186" s="7">
        <f t="shared" si="14"/>
        <v>8.1250000000000044E-2</v>
      </c>
    </row>
    <row r="187" spans="1:11" ht="12.85" x14ac:dyDescent="0.35">
      <c r="A187" s="2" t="s">
        <v>422</v>
      </c>
      <c r="B187" s="2" t="s">
        <v>423</v>
      </c>
      <c r="C187" s="2" t="s">
        <v>424</v>
      </c>
      <c r="D187" s="4">
        <v>673</v>
      </c>
      <c r="E187" s="4" t="str">
        <f t="shared" si="10"/>
        <v>Färre</v>
      </c>
      <c r="F187" s="2"/>
      <c r="G187" s="2" t="str">
        <f>VLOOKUP(Table1[[#This Row],[Följare]],'Data structure'!$A$3:$B$12,2,TRUE)</f>
        <v>500-1 000</v>
      </c>
      <c r="H187">
        <f t="shared" si="12"/>
        <v>24</v>
      </c>
      <c r="I187">
        <f t="shared" si="13"/>
        <v>12</v>
      </c>
      <c r="J187">
        <f t="shared" si="11"/>
        <v>120</v>
      </c>
      <c r="K187" s="7">
        <f t="shared" si="14"/>
        <v>8.1944444444444375E-2</v>
      </c>
    </row>
    <row r="188" spans="1:11" ht="12.85" x14ac:dyDescent="0.35">
      <c r="A188" s="2" t="s">
        <v>422</v>
      </c>
      <c r="B188" s="2" t="s">
        <v>425</v>
      </c>
      <c r="C188" s="2" t="s">
        <v>7</v>
      </c>
      <c r="D188" s="4">
        <v>676</v>
      </c>
      <c r="E188" s="4" t="str">
        <f t="shared" si="10"/>
        <v>Färre</v>
      </c>
      <c r="F188" s="2"/>
      <c r="G188" s="2" t="str">
        <f>VLOOKUP(Table1[[#This Row],[Följare]],'Data structure'!$A$3:$B$12,2,TRUE)</f>
        <v>500-1 000</v>
      </c>
      <c r="H188">
        <f t="shared" si="12"/>
        <v>24</v>
      </c>
      <c r="I188">
        <f t="shared" si="13"/>
        <v>12</v>
      </c>
      <c r="J188">
        <f t="shared" si="11"/>
        <v>120</v>
      </c>
      <c r="K188" s="7">
        <f t="shared" si="14"/>
        <v>8.1944444444444375E-2</v>
      </c>
    </row>
    <row r="189" spans="1:11" ht="12.85" x14ac:dyDescent="0.35">
      <c r="A189" s="2" t="s">
        <v>422</v>
      </c>
      <c r="B189" s="2" t="s">
        <v>426</v>
      </c>
      <c r="C189" s="2" t="s">
        <v>427</v>
      </c>
      <c r="D189" s="4">
        <v>9.94</v>
      </c>
      <c r="E189" s="4" t="str">
        <f t="shared" si="10"/>
        <v>Färre</v>
      </c>
      <c r="F189" s="2"/>
      <c r="G189" s="2" t="str">
        <f>VLOOKUP(Table1[[#This Row],[Följare]],'Data structure'!$A$3:$B$12,2,TRUE)</f>
        <v>&lt;100</v>
      </c>
      <c r="H189">
        <f t="shared" si="12"/>
        <v>24</v>
      </c>
      <c r="I189">
        <f t="shared" si="13"/>
        <v>12</v>
      </c>
      <c r="J189">
        <f t="shared" si="11"/>
        <v>120</v>
      </c>
      <c r="K189" s="7">
        <f t="shared" si="14"/>
        <v>8.1944444444444375E-2</v>
      </c>
    </row>
    <row r="190" spans="1:11" ht="12.85" x14ac:dyDescent="0.35">
      <c r="A190" s="2" t="s">
        <v>422</v>
      </c>
      <c r="B190" s="2" t="s">
        <v>428</v>
      </c>
      <c r="C190" s="2" t="s">
        <v>429</v>
      </c>
      <c r="D190" s="4">
        <v>1.6419999999999999</v>
      </c>
      <c r="E190" s="4" t="str">
        <f t="shared" si="10"/>
        <v>Färre</v>
      </c>
      <c r="F190" s="2"/>
      <c r="G190" s="2" t="str">
        <f>VLOOKUP(Table1[[#This Row],[Följare]],'Data structure'!$A$3:$B$12,2,TRUE)</f>
        <v>&lt;100</v>
      </c>
      <c r="H190">
        <f t="shared" si="12"/>
        <v>24</v>
      </c>
      <c r="I190">
        <f t="shared" si="13"/>
        <v>12</v>
      </c>
      <c r="J190">
        <f t="shared" si="11"/>
        <v>120</v>
      </c>
      <c r="K190" s="7">
        <f t="shared" si="14"/>
        <v>8.1944444444444375E-2</v>
      </c>
    </row>
    <row r="191" spans="1:11" ht="12.85" x14ac:dyDescent="0.35">
      <c r="A191" s="2" t="s">
        <v>422</v>
      </c>
      <c r="B191" s="2" t="s">
        <v>430</v>
      </c>
      <c r="C191" s="2" t="s">
        <v>431</v>
      </c>
      <c r="D191" s="4">
        <v>3.9420000000000002</v>
      </c>
      <c r="E191" s="4" t="str">
        <f t="shared" si="10"/>
        <v>Färre</v>
      </c>
      <c r="F191" s="2"/>
      <c r="G191" s="2" t="str">
        <f>VLOOKUP(Table1[[#This Row],[Följare]],'Data structure'!$A$3:$B$12,2,TRUE)</f>
        <v>&lt;100</v>
      </c>
      <c r="H191">
        <f t="shared" si="12"/>
        <v>24</v>
      </c>
      <c r="I191">
        <f t="shared" si="13"/>
        <v>12</v>
      </c>
      <c r="J191">
        <f t="shared" si="11"/>
        <v>120</v>
      </c>
      <c r="K191" s="7">
        <f t="shared" si="14"/>
        <v>8.1944444444444375E-2</v>
      </c>
    </row>
    <row r="192" spans="1:11" ht="12.85" x14ac:dyDescent="0.35">
      <c r="A192" s="2" t="s">
        <v>422</v>
      </c>
      <c r="B192" s="2" t="s">
        <v>432</v>
      </c>
      <c r="C192" s="2" t="s">
        <v>433</v>
      </c>
      <c r="D192" s="4">
        <v>916</v>
      </c>
      <c r="E192" s="4" t="str">
        <f t="shared" si="10"/>
        <v>Färre</v>
      </c>
      <c r="F192" s="2"/>
      <c r="G192" s="2" t="str">
        <f>VLOOKUP(Table1[[#This Row],[Följare]],'Data structure'!$A$3:$B$12,2,TRUE)</f>
        <v>500-1 000</v>
      </c>
      <c r="H192">
        <f t="shared" si="12"/>
        <v>24</v>
      </c>
      <c r="I192">
        <f t="shared" si="13"/>
        <v>12</v>
      </c>
      <c r="J192">
        <f t="shared" si="11"/>
        <v>120</v>
      </c>
      <c r="K192" s="7">
        <f t="shared" si="14"/>
        <v>8.1944444444444375E-2</v>
      </c>
    </row>
    <row r="193" spans="1:11" ht="12.85" x14ac:dyDescent="0.35">
      <c r="A193" s="2" t="s">
        <v>422</v>
      </c>
      <c r="B193" s="2" t="s">
        <v>434</v>
      </c>
      <c r="C193" s="2" t="s">
        <v>435</v>
      </c>
      <c r="D193" s="4">
        <v>5.7809999999999997</v>
      </c>
      <c r="E193" s="4" t="str">
        <f t="shared" si="10"/>
        <v>Färre</v>
      </c>
      <c r="G193" t="str">
        <f>VLOOKUP(Table1[[#This Row],[Följare]],'Data structure'!$A$3:$B$12,2,TRUE)</f>
        <v>&lt;100</v>
      </c>
      <c r="H193">
        <f t="shared" si="12"/>
        <v>24</v>
      </c>
      <c r="I193">
        <f t="shared" si="13"/>
        <v>12</v>
      </c>
      <c r="J193">
        <f t="shared" si="11"/>
        <v>120</v>
      </c>
      <c r="K193" s="7">
        <f t="shared" si="14"/>
        <v>8.1944444444444375E-2</v>
      </c>
    </row>
    <row r="194" spans="1:11" ht="12.85" x14ac:dyDescent="0.35">
      <c r="A194" s="2" t="s">
        <v>436</v>
      </c>
      <c r="B194" s="2" t="s">
        <v>437</v>
      </c>
      <c r="C194" s="2" t="s">
        <v>438</v>
      </c>
      <c r="D194" s="4">
        <v>364</v>
      </c>
      <c r="E194" s="4" t="str">
        <f t="shared" ref="E194:E257" si="15">IF(D194&gt;$N$1,"Fler än "&amp;TEXT($N$1,"## ##0")&amp;" följare","Färre")</f>
        <v>Färre</v>
      </c>
      <c r="G194" t="str">
        <f>VLOOKUP(Table1[[#This Row],[Följare]],'Data structure'!$A$3:$B$12,2,TRUE)</f>
        <v>100-500</v>
      </c>
      <c r="H194">
        <f t="shared" si="12"/>
        <v>25</v>
      </c>
      <c r="I194">
        <f t="shared" si="13"/>
        <v>13</v>
      </c>
      <c r="J194">
        <f t="shared" ref="J194:J257" si="16">I194*10</f>
        <v>130</v>
      </c>
      <c r="K194" s="7">
        <f t="shared" si="14"/>
        <v>8.7499999999999911E-2</v>
      </c>
    </row>
    <row r="195" spans="1:11" ht="12.85" x14ac:dyDescent="0.35">
      <c r="A195" s="2" t="s">
        <v>439</v>
      </c>
      <c r="B195" s="2" t="s">
        <v>440</v>
      </c>
      <c r="C195" s="2" t="s">
        <v>441</v>
      </c>
      <c r="D195" s="4">
        <v>521</v>
      </c>
      <c r="E195" s="4" t="str">
        <f t="shared" si="15"/>
        <v>Färre</v>
      </c>
      <c r="F195" s="2"/>
      <c r="G195" s="2" t="str">
        <f>VLOOKUP(Table1[[#This Row],[Följare]],'Data structure'!$A$3:$B$12,2,TRUE)</f>
        <v>500-1 000</v>
      </c>
      <c r="H195">
        <f t="shared" si="12"/>
        <v>26</v>
      </c>
      <c r="I195">
        <f t="shared" si="13"/>
        <v>13</v>
      </c>
      <c r="J195">
        <f t="shared" si="16"/>
        <v>130</v>
      </c>
      <c r="K195" s="7">
        <f t="shared" si="14"/>
        <v>8.8194444444444464E-2</v>
      </c>
    </row>
    <row r="196" spans="1:11" ht="12.85" x14ac:dyDescent="0.35">
      <c r="A196" s="2" t="s">
        <v>442</v>
      </c>
      <c r="B196" s="2" t="s">
        <v>443</v>
      </c>
      <c r="C196" s="2" t="s">
        <v>444</v>
      </c>
      <c r="D196" s="4">
        <v>1.3169999999999999</v>
      </c>
      <c r="E196" s="4" t="str">
        <f t="shared" si="15"/>
        <v>Färre</v>
      </c>
      <c r="F196" s="2"/>
      <c r="G196" s="2" t="str">
        <f>VLOOKUP(Table1[[#This Row],[Följare]],'Data structure'!$A$3:$B$12,2,TRUE)</f>
        <v>&lt;100</v>
      </c>
      <c r="H196">
        <f t="shared" ref="H196:H224" si="17">TRUNC(((LEFT($A196,2)-15)*60/5)+((RIGHT($A196,2)-1)/5))+1</f>
        <v>26</v>
      </c>
      <c r="I196">
        <f t="shared" ref="I196:I224" si="18">TRUNC(((LEFT($A196,2)-15)*60/10)+((RIGHT($A196,2)-1)/10))+1</f>
        <v>13</v>
      </c>
      <c r="J196">
        <f t="shared" si="16"/>
        <v>130</v>
      </c>
      <c r="K196" s="7">
        <f t="shared" ref="K196:K224" si="19">A196-$A$2</f>
        <v>8.8888888888888906E-2</v>
      </c>
    </row>
    <row r="197" spans="1:11" ht="12.85" x14ac:dyDescent="0.35">
      <c r="A197" s="2" t="s">
        <v>445</v>
      </c>
      <c r="B197" s="2" t="s">
        <v>446</v>
      </c>
      <c r="C197" s="2" t="s">
        <v>54</v>
      </c>
      <c r="D197" s="4">
        <v>834</v>
      </c>
      <c r="E197" s="4" t="str">
        <f t="shared" si="15"/>
        <v>Färre</v>
      </c>
      <c r="F197" s="2"/>
      <c r="G197" s="2" t="str">
        <f>VLOOKUP(Table1[[#This Row],[Följare]],'Data structure'!$A$3:$B$12,2,TRUE)</f>
        <v>500-1 000</v>
      </c>
      <c r="H197">
        <f t="shared" si="17"/>
        <v>26</v>
      </c>
      <c r="I197">
        <f t="shared" si="18"/>
        <v>13</v>
      </c>
      <c r="J197">
        <f t="shared" si="16"/>
        <v>130</v>
      </c>
      <c r="K197" s="7">
        <f t="shared" si="19"/>
        <v>8.9583333333333348E-2</v>
      </c>
    </row>
    <row r="198" spans="1:11" ht="12.85" x14ac:dyDescent="0.35">
      <c r="A198" s="2" t="s">
        <v>447</v>
      </c>
      <c r="B198" s="2" t="s">
        <v>448</v>
      </c>
      <c r="C198" s="2" t="s">
        <v>449</v>
      </c>
      <c r="D198" s="4">
        <v>94</v>
      </c>
      <c r="E198" s="4" t="str">
        <f t="shared" si="15"/>
        <v>Färre</v>
      </c>
      <c r="F198" s="2"/>
      <c r="G198" s="2" t="str">
        <f>VLOOKUP(Table1[[#This Row],[Följare]],'Data structure'!$A$3:$B$12,2,TRUE)</f>
        <v>&lt;100</v>
      </c>
      <c r="H198">
        <f t="shared" si="17"/>
        <v>26</v>
      </c>
      <c r="I198">
        <f t="shared" si="18"/>
        <v>13</v>
      </c>
      <c r="J198">
        <f t="shared" si="16"/>
        <v>130</v>
      </c>
      <c r="K198" s="7">
        <f t="shared" si="19"/>
        <v>9.0277777777777679E-2</v>
      </c>
    </row>
    <row r="199" spans="1:11" ht="12.85" x14ac:dyDescent="0.35">
      <c r="A199" s="2" t="s">
        <v>447</v>
      </c>
      <c r="B199" s="2" t="s">
        <v>450</v>
      </c>
      <c r="C199" s="2" t="s">
        <v>451</v>
      </c>
      <c r="D199" s="4">
        <v>218</v>
      </c>
      <c r="E199" s="4" t="str">
        <f t="shared" si="15"/>
        <v>Färre</v>
      </c>
      <c r="F199" s="2"/>
      <c r="G199" s="2" t="str">
        <f>VLOOKUP(Table1[[#This Row],[Följare]],'Data structure'!$A$3:$B$12,2,TRUE)</f>
        <v>100-500</v>
      </c>
      <c r="H199">
        <f t="shared" si="17"/>
        <v>26</v>
      </c>
      <c r="I199">
        <f t="shared" si="18"/>
        <v>13</v>
      </c>
      <c r="J199">
        <f t="shared" si="16"/>
        <v>130</v>
      </c>
      <c r="K199" s="7">
        <f t="shared" si="19"/>
        <v>9.0277777777777679E-2</v>
      </c>
    </row>
    <row r="200" spans="1:11" ht="12.85" x14ac:dyDescent="0.35">
      <c r="A200" s="2" t="s">
        <v>452</v>
      </c>
      <c r="B200" s="2" t="s">
        <v>453</v>
      </c>
      <c r="C200" s="2" t="s">
        <v>454</v>
      </c>
      <c r="D200" s="4">
        <v>1.5209999999999999</v>
      </c>
      <c r="E200" s="4" t="str">
        <f t="shared" si="15"/>
        <v>Färre</v>
      </c>
      <c r="F200" s="2"/>
      <c r="G200" s="2" t="str">
        <f>VLOOKUP(Table1[[#This Row],[Följare]],'Data structure'!$A$3:$B$12,2,TRUE)</f>
        <v>&lt;100</v>
      </c>
      <c r="H200">
        <f t="shared" si="17"/>
        <v>26</v>
      </c>
      <c r="I200">
        <f t="shared" si="18"/>
        <v>13</v>
      </c>
      <c r="J200">
        <f t="shared" si="16"/>
        <v>130</v>
      </c>
      <c r="K200" s="7">
        <f t="shared" si="19"/>
        <v>9.0972222222222232E-2</v>
      </c>
    </row>
    <row r="201" spans="1:11" ht="12.85" x14ac:dyDescent="0.35">
      <c r="A201" s="2" t="s">
        <v>455</v>
      </c>
      <c r="B201" s="2" t="s">
        <v>456</v>
      </c>
      <c r="C201" s="2" t="s">
        <v>457</v>
      </c>
      <c r="D201" s="4">
        <v>36</v>
      </c>
      <c r="E201" s="4" t="str">
        <f t="shared" si="15"/>
        <v>Färre</v>
      </c>
      <c r="F201" s="2"/>
      <c r="G201" s="2" t="str">
        <f>VLOOKUP(Table1[[#This Row],[Följare]],'Data structure'!$A$3:$B$12,2,TRUE)</f>
        <v>&lt;100</v>
      </c>
      <c r="H201">
        <f t="shared" si="17"/>
        <v>27</v>
      </c>
      <c r="I201">
        <f t="shared" si="18"/>
        <v>14</v>
      </c>
      <c r="J201">
        <f t="shared" si="16"/>
        <v>140</v>
      </c>
      <c r="K201" s="7">
        <f t="shared" si="19"/>
        <v>9.1666666666666674E-2</v>
      </c>
    </row>
    <row r="202" spans="1:11" ht="12.85" x14ac:dyDescent="0.35">
      <c r="A202" s="2" t="s">
        <v>455</v>
      </c>
      <c r="B202" s="2" t="s">
        <v>458</v>
      </c>
      <c r="C202" s="2" t="s">
        <v>459</v>
      </c>
      <c r="D202" s="4">
        <v>126</v>
      </c>
      <c r="E202" s="4" t="str">
        <f t="shared" si="15"/>
        <v>Färre</v>
      </c>
      <c r="F202" s="2"/>
      <c r="G202" s="2" t="str">
        <f>VLOOKUP(Table1[[#This Row],[Följare]],'Data structure'!$A$3:$B$12,2,TRUE)</f>
        <v>100-500</v>
      </c>
      <c r="H202">
        <f t="shared" si="17"/>
        <v>27</v>
      </c>
      <c r="I202">
        <f t="shared" si="18"/>
        <v>14</v>
      </c>
      <c r="J202">
        <f t="shared" si="16"/>
        <v>140</v>
      </c>
      <c r="K202" s="7">
        <f t="shared" si="19"/>
        <v>9.1666666666666674E-2</v>
      </c>
    </row>
    <row r="203" spans="1:11" ht="12.85" x14ac:dyDescent="0.35">
      <c r="A203" s="2" t="s">
        <v>455</v>
      </c>
      <c r="B203" s="2" t="s">
        <v>460</v>
      </c>
      <c r="C203" s="2" t="s">
        <v>461</v>
      </c>
      <c r="D203" s="4">
        <v>25.265000000000001</v>
      </c>
      <c r="E203" s="4" t="str">
        <f t="shared" si="15"/>
        <v>Färre</v>
      </c>
      <c r="F203" s="2"/>
      <c r="G203" s="2" t="str">
        <f>VLOOKUP(Table1[[#This Row],[Följare]],'Data structure'!$A$3:$B$12,2,TRUE)</f>
        <v>&lt;100</v>
      </c>
      <c r="H203">
        <f t="shared" si="17"/>
        <v>27</v>
      </c>
      <c r="I203">
        <f t="shared" si="18"/>
        <v>14</v>
      </c>
      <c r="J203">
        <f t="shared" si="16"/>
        <v>140</v>
      </c>
      <c r="K203" s="7">
        <f t="shared" si="19"/>
        <v>9.1666666666666674E-2</v>
      </c>
    </row>
    <row r="204" spans="1:11" ht="12.85" x14ac:dyDescent="0.35">
      <c r="A204" s="2" t="s">
        <v>462</v>
      </c>
      <c r="B204" s="2" t="s">
        <v>463</v>
      </c>
      <c r="C204" s="2" t="s">
        <v>464</v>
      </c>
      <c r="D204" s="4">
        <v>279</v>
      </c>
      <c r="E204" s="4" t="str">
        <f t="shared" si="15"/>
        <v>Färre</v>
      </c>
      <c r="F204" s="2"/>
      <c r="G204" s="2" t="str">
        <f>VLOOKUP(Table1[[#This Row],[Följare]],'Data structure'!$A$3:$B$12,2,TRUE)</f>
        <v>100-500</v>
      </c>
      <c r="H204">
        <f t="shared" si="17"/>
        <v>27</v>
      </c>
      <c r="I204">
        <f t="shared" si="18"/>
        <v>14</v>
      </c>
      <c r="J204">
        <f t="shared" si="16"/>
        <v>140</v>
      </c>
      <c r="K204" s="7">
        <f t="shared" si="19"/>
        <v>9.3055555555555447E-2</v>
      </c>
    </row>
    <row r="205" spans="1:11" ht="12.85" x14ac:dyDescent="0.35">
      <c r="A205" s="2" t="s">
        <v>462</v>
      </c>
      <c r="B205" s="2" t="s">
        <v>465</v>
      </c>
      <c r="C205" s="2" t="s">
        <v>466</v>
      </c>
      <c r="D205" s="4">
        <v>17</v>
      </c>
      <c r="E205" s="4" t="str">
        <f t="shared" si="15"/>
        <v>Färre</v>
      </c>
      <c r="G205" t="str">
        <f>VLOOKUP(Table1[[#This Row],[Följare]],'Data structure'!$A$3:$B$12,2,TRUE)</f>
        <v>&lt;100</v>
      </c>
      <c r="H205">
        <f t="shared" si="17"/>
        <v>27</v>
      </c>
      <c r="I205">
        <f t="shared" si="18"/>
        <v>14</v>
      </c>
      <c r="J205">
        <f t="shared" si="16"/>
        <v>140</v>
      </c>
      <c r="K205" s="7">
        <f t="shared" si="19"/>
        <v>9.3055555555555447E-2</v>
      </c>
    </row>
    <row r="206" spans="1:11" ht="12.85" x14ac:dyDescent="0.35">
      <c r="A206" s="2" t="s">
        <v>467</v>
      </c>
      <c r="B206" s="2" t="s">
        <v>468</v>
      </c>
      <c r="C206" s="2" t="s">
        <v>469</v>
      </c>
      <c r="D206" s="4">
        <v>608</v>
      </c>
      <c r="E206" s="4" t="str">
        <f t="shared" si="15"/>
        <v>Färre</v>
      </c>
      <c r="G206" t="str">
        <f>VLOOKUP(Table1[[#This Row],[Följare]],'Data structure'!$A$3:$B$12,2,TRUE)</f>
        <v>500-1 000</v>
      </c>
      <c r="H206">
        <f t="shared" si="17"/>
        <v>27</v>
      </c>
      <c r="I206">
        <f t="shared" si="18"/>
        <v>14</v>
      </c>
      <c r="J206">
        <f t="shared" si="16"/>
        <v>140</v>
      </c>
      <c r="K206" s="7">
        <f t="shared" si="19"/>
        <v>9.375E-2</v>
      </c>
    </row>
    <row r="207" spans="1:11" ht="12.85" x14ac:dyDescent="0.35">
      <c r="A207" s="2" t="s">
        <v>467</v>
      </c>
      <c r="B207" s="2" t="s">
        <v>470</v>
      </c>
      <c r="C207" s="2" t="s">
        <v>471</v>
      </c>
      <c r="D207" s="4">
        <v>1.0780000000000001</v>
      </c>
      <c r="E207" s="4" t="str">
        <f t="shared" si="15"/>
        <v>Färre</v>
      </c>
      <c r="F207" s="2"/>
      <c r="G207" s="2" t="str">
        <f>VLOOKUP(Table1[[#This Row],[Följare]],'Data structure'!$A$3:$B$12,2,TRUE)</f>
        <v>&lt;100</v>
      </c>
      <c r="H207">
        <f t="shared" si="17"/>
        <v>27</v>
      </c>
      <c r="I207">
        <f t="shared" si="18"/>
        <v>14</v>
      </c>
      <c r="J207">
        <f t="shared" si="16"/>
        <v>140</v>
      </c>
      <c r="K207" s="7">
        <f t="shared" si="19"/>
        <v>9.375E-2</v>
      </c>
    </row>
    <row r="208" spans="1:11" ht="12.85" x14ac:dyDescent="0.35">
      <c r="A208" s="2" t="s">
        <v>472</v>
      </c>
      <c r="B208" s="2" t="s">
        <v>473</v>
      </c>
      <c r="C208" s="2" t="s">
        <v>474</v>
      </c>
      <c r="D208" s="4">
        <v>829</v>
      </c>
      <c r="E208" s="4" t="str">
        <f t="shared" si="15"/>
        <v>Färre</v>
      </c>
      <c r="F208" s="2"/>
      <c r="G208" s="2" t="str">
        <f>VLOOKUP(Table1[[#This Row],[Följare]],'Data structure'!$A$3:$B$12,2,TRUE)</f>
        <v>500-1 000</v>
      </c>
      <c r="H208">
        <f t="shared" si="17"/>
        <v>28</v>
      </c>
      <c r="I208">
        <f t="shared" si="18"/>
        <v>14</v>
      </c>
      <c r="J208">
        <f t="shared" si="16"/>
        <v>140</v>
      </c>
      <c r="K208" s="7">
        <f t="shared" si="19"/>
        <v>9.5138888888888884E-2</v>
      </c>
    </row>
    <row r="209" spans="1:11" ht="12.85" x14ac:dyDescent="0.35">
      <c r="A209" s="2" t="s">
        <v>475</v>
      </c>
      <c r="B209" s="2" t="s">
        <v>476</v>
      </c>
      <c r="C209" s="2" t="s">
        <v>477</v>
      </c>
      <c r="D209" s="4">
        <v>55</v>
      </c>
      <c r="E209" s="4" t="str">
        <f t="shared" si="15"/>
        <v>Färre</v>
      </c>
      <c r="F209" s="2"/>
      <c r="G209" s="2" t="str">
        <f>VLOOKUP(Table1[[#This Row],[Följare]],'Data structure'!$A$3:$B$12,2,TRUE)</f>
        <v>&lt;100</v>
      </c>
      <c r="H209">
        <f t="shared" si="17"/>
        <v>28</v>
      </c>
      <c r="I209">
        <f t="shared" si="18"/>
        <v>14</v>
      </c>
      <c r="J209">
        <f t="shared" si="16"/>
        <v>140</v>
      </c>
      <c r="K209" s="7">
        <f t="shared" si="19"/>
        <v>9.722222222222221E-2</v>
      </c>
    </row>
    <row r="210" spans="1:11" ht="12.85" x14ac:dyDescent="0.35">
      <c r="A210" s="2" t="s">
        <v>475</v>
      </c>
      <c r="B210" s="2" t="s">
        <v>478</v>
      </c>
      <c r="C210" s="2" t="s">
        <v>479</v>
      </c>
      <c r="D210" s="4">
        <v>294</v>
      </c>
      <c r="E210" s="4" t="str">
        <f t="shared" si="15"/>
        <v>Färre</v>
      </c>
      <c r="F210" s="2"/>
      <c r="G210" s="2" t="str">
        <f>VLOOKUP(Table1[[#This Row],[Följare]],'Data structure'!$A$3:$B$12,2,TRUE)</f>
        <v>100-500</v>
      </c>
      <c r="H210">
        <f t="shared" si="17"/>
        <v>28</v>
      </c>
      <c r="I210">
        <f t="shared" si="18"/>
        <v>14</v>
      </c>
      <c r="J210">
        <f t="shared" si="16"/>
        <v>140</v>
      </c>
      <c r="K210" s="7">
        <f t="shared" si="19"/>
        <v>9.722222222222221E-2</v>
      </c>
    </row>
    <row r="211" spans="1:11" ht="12.85" x14ac:dyDescent="0.35">
      <c r="A211" s="2" t="s">
        <v>480</v>
      </c>
      <c r="B211" s="2" t="s">
        <v>481</v>
      </c>
      <c r="C211" s="2" t="s">
        <v>482</v>
      </c>
      <c r="D211" s="4">
        <v>1.1659999999999999</v>
      </c>
      <c r="E211" s="4" t="str">
        <f t="shared" si="15"/>
        <v>Färre</v>
      </c>
      <c r="F211" s="2"/>
      <c r="G211" s="2" t="str">
        <f>VLOOKUP(Table1[[#This Row],[Följare]],'Data structure'!$A$3:$B$12,2,TRUE)</f>
        <v>&lt;100</v>
      </c>
      <c r="H211">
        <f t="shared" si="17"/>
        <v>28</v>
      </c>
      <c r="I211">
        <f t="shared" si="18"/>
        <v>14</v>
      </c>
      <c r="J211">
        <f t="shared" si="16"/>
        <v>140</v>
      </c>
      <c r="K211" s="7">
        <f t="shared" si="19"/>
        <v>9.7916666666666652E-2</v>
      </c>
    </row>
    <row r="212" spans="1:11" ht="12.85" x14ac:dyDescent="0.35">
      <c r="A212" s="2" t="s">
        <v>480</v>
      </c>
      <c r="B212" s="2" t="s">
        <v>483</v>
      </c>
      <c r="C212" s="2" t="s">
        <v>484</v>
      </c>
      <c r="D212" s="4">
        <v>436</v>
      </c>
      <c r="E212" s="4" t="str">
        <f t="shared" si="15"/>
        <v>Färre</v>
      </c>
      <c r="F212" s="2"/>
      <c r="G212" s="2" t="str">
        <f>VLOOKUP(Table1[[#This Row],[Följare]],'Data structure'!$A$3:$B$12,2,TRUE)</f>
        <v>100-500</v>
      </c>
      <c r="H212">
        <f t="shared" si="17"/>
        <v>28</v>
      </c>
      <c r="I212">
        <f t="shared" si="18"/>
        <v>14</v>
      </c>
      <c r="J212">
        <f t="shared" si="16"/>
        <v>140</v>
      </c>
      <c r="K212" s="7">
        <f t="shared" si="19"/>
        <v>9.7916666666666652E-2</v>
      </c>
    </row>
    <row r="213" spans="1:11" ht="12.85" x14ac:dyDescent="0.35">
      <c r="A213" s="2" t="s">
        <v>485</v>
      </c>
      <c r="B213" s="2" t="s">
        <v>486</v>
      </c>
      <c r="C213" s="2" t="s">
        <v>487</v>
      </c>
      <c r="D213" s="4">
        <v>213</v>
      </c>
      <c r="E213" s="4" t="str">
        <f t="shared" si="15"/>
        <v>Färre</v>
      </c>
      <c r="F213" s="2"/>
      <c r="G213" s="2" t="str">
        <f>VLOOKUP(Table1[[#This Row],[Följare]],'Data structure'!$A$3:$B$12,2,TRUE)</f>
        <v>100-500</v>
      </c>
      <c r="H213">
        <f t="shared" si="17"/>
        <v>29</v>
      </c>
      <c r="I213">
        <f t="shared" si="18"/>
        <v>15</v>
      </c>
      <c r="J213">
        <f t="shared" si="16"/>
        <v>150</v>
      </c>
      <c r="K213" s="7">
        <f t="shared" si="19"/>
        <v>0.10069444444444442</v>
      </c>
    </row>
    <row r="214" spans="1:11" ht="12.85" x14ac:dyDescent="0.35">
      <c r="A214" s="2" t="s">
        <v>488</v>
      </c>
      <c r="B214" s="2" t="s">
        <v>489</v>
      </c>
      <c r="C214" s="2" t="s">
        <v>490</v>
      </c>
      <c r="D214" s="4">
        <v>5.8159999999999998</v>
      </c>
      <c r="E214" s="4" t="str">
        <f t="shared" si="15"/>
        <v>Färre</v>
      </c>
      <c r="F214" s="2"/>
      <c r="G214" s="2" t="str">
        <f>VLOOKUP(Table1[[#This Row],[Följare]],'Data structure'!$A$3:$B$12,2,TRUE)</f>
        <v>&lt;100</v>
      </c>
      <c r="H214">
        <f t="shared" si="17"/>
        <v>29</v>
      </c>
      <c r="I214">
        <f t="shared" si="18"/>
        <v>15</v>
      </c>
      <c r="J214">
        <f t="shared" si="16"/>
        <v>150</v>
      </c>
      <c r="K214" s="7">
        <f t="shared" si="19"/>
        <v>0.10138888888888897</v>
      </c>
    </row>
    <row r="215" spans="1:11" ht="12.85" x14ac:dyDescent="0.35">
      <c r="A215" s="2" t="s">
        <v>491</v>
      </c>
      <c r="B215" s="2" t="s">
        <v>492</v>
      </c>
      <c r="C215" s="2" t="s">
        <v>493</v>
      </c>
      <c r="D215" s="4">
        <v>3.6139999999999999</v>
      </c>
      <c r="E215" s="4" t="str">
        <f t="shared" si="15"/>
        <v>Färre</v>
      </c>
      <c r="F215" s="2"/>
      <c r="G215" s="2" t="str">
        <f>VLOOKUP(Table1[[#This Row],[Följare]],'Data structure'!$A$3:$B$12,2,TRUE)</f>
        <v>&lt;100</v>
      </c>
      <c r="H215">
        <f t="shared" si="17"/>
        <v>30</v>
      </c>
      <c r="I215">
        <f t="shared" si="18"/>
        <v>15</v>
      </c>
      <c r="J215">
        <f t="shared" si="16"/>
        <v>150</v>
      </c>
      <c r="K215" s="7">
        <f t="shared" si="19"/>
        <v>0.1020833333333333</v>
      </c>
    </row>
    <row r="216" spans="1:11" ht="12.85" x14ac:dyDescent="0.35">
      <c r="A216" s="2" t="s">
        <v>494</v>
      </c>
      <c r="B216" s="2" t="s">
        <v>495</v>
      </c>
      <c r="C216" s="2" t="s">
        <v>496</v>
      </c>
      <c r="D216" s="4">
        <v>1.2470000000000001</v>
      </c>
      <c r="E216" s="4" t="str">
        <f t="shared" si="15"/>
        <v>Färre</v>
      </c>
      <c r="F216" s="2"/>
      <c r="G216" s="2" t="str">
        <f>VLOOKUP(Table1[[#This Row],[Följare]],'Data structure'!$A$3:$B$12,2,TRUE)</f>
        <v>&lt;100</v>
      </c>
      <c r="H216">
        <f t="shared" si="17"/>
        <v>30</v>
      </c>
      <c r="I216">
        <f t="shared" si="18"/>
        <v>15</v>
      </c>
      <c r="J216">
        <f t="shared" si="16"/>
        <v>150</v>
      </c>
      <c r="K216" s="7">
        <f t="shared" si="19"/>
        <v>0.10486111111111107</v>
      </c>
    </row>
    <row r="217" spans="1:11" ht="12.85" x14ac:dyDescent="0.35">
      <c r="A217" s="2" t="s">
        <v>497</v>
      </c>
      <c r="B217" s="2" t="s">
        <v>498</v>
      </c>
      <c r="C217" s="2" t="s">
        <v>499</v>
      </c>
      <c r="D217" s="4">
        <v>486</v>
      </c>
      <c r="E217" s="4" t="str">
        <f t="shared" si="15"/>
        <v>Färre</v>
      </c>
      <c r="F217" s="2"/>
      <c r="G217" s="2" t="str">
        <f>VLOOKUP(Table1[[#This Row],[Följare]],'Data structure'!$A$3:$B$12,2,TRUE)</f>
        <v>100-500</v>
      </c>
      <c r="H217">
        <f t="shared" si="17"/>
        <v>31</v>
      </c>
      <c r="I217">
        <f t="shared" si="18"/>
        <v>16</v>
      </c>
      <c r="J217">
        <f t="shared" si="16"/>
        <v>160</v>
      </c>
      <c r="K217" s="7">
        <f t="shared" si="19"/>
        <v>0.10694444444444451</v>
      </c>
    </row>
    <row r="218" spans="1:11" ht="12.85" x14ac:dyDescent="0.35">
      <c r="A218" s="2" t="s">
        <v>500</v>
      </c>
      <c r="B218" s="2" t="s">
        <v>501</v>
      </c>
      <c r="C218" s="2" t="s">
        <v>502</v>
      </c>
      <c r="D218" s="4">
        <v>134</v>
      </c>
      <c r="E218" s="4" t="str">
        <f t="shared" si="15"/>
        <v>Färre</v>
      </c>
      <c r="F218" s="2"/>
      <c r="G218" s="2" t="str">
        <f>VLOOKUP(Table1[[#This Row],[Följare]],'Data structure'!$A$3:$B$12,2,TRUE)</f>
        <v>100-500</v>
      </c>
      <c r="H218">
        <f t="shared" si="17"/>
        <v>31</v>
      </c>
      <c r="I218">
        <f t="shared" si="18"/>
        <v>16</v>
      </c>
      <c r="J218">
        <f t="shared" si="16"/>
        <v>160</v>
      </c>
      <c r="K218" s="7">
        <f t="shared" si="19"/>
        <v>0.10833333333333328</v>
      </c>
    </row>
    <row r="219" spans="1:11" ht="12.85" x14ac:dyDescent="0.35">
      <c r="A219" s="2" t="s">
        <v>500</v>
      </c>
      <c r="B219" s="2" t="s">
        <v>503</v>
      </c>
      <c r="C219" s="2" t="s">
        <v>504</v>
      </c>
      <c r="D219" s="4">
        <v>25</v>
      </c>
      <c r="E219" s="4" t="str">
        <f t="shared" si="15"/>
        <v>Färre</v>
      </c>
      <c r="F219" s="2"/>
      <c r="G219" s="2" t="str">
        <f>VLOOKUP(Table1[[#This Row],[Följare]],'Data structure'!$A$3:$B$12,2,TRUE)</f>
        <v>&lt;100</v>
      </c>
      <c r="H219">
        <f t="shared" si="17"/>
        <v>31</v>
      </c>
      <c r="I219">
        <f t="shared" si="18"/>
        <v>16</v>
      </c>
      <c r="J219">
        <f t="shared" si="16"/>
        <v>160</v>
      </c>
      <c r="K219" s="7">
        <f t="shared" si="19"/>
        <v>0.10833333333333328</v>
      </c>
    </row>
    <row r="220" spans="1:11" ht="12.85" x14ac:dyDescent="0.35">
      <c r="A220" s="2" t="s">
        <v>500</v>
      </c>
      <c r="B220" s="2" t="s">
        <v>505</v>
      </c>
      <c r="C220" s="2" t="s">
        <v>506</v>
      </c>
      <c r="D220" s="4">
        <v>16.277999999999999</v>
      </c>
      <c r="E220" s="4" t="str">
        <f t="shared" si="15"/>
        <v>Färre</v>
      </c>
      <c r="F220" s="2"/>
      <c r="G220" s="2" t="str">
        <f>VLOOKUP(Table1[[#This Row],[Följare]],'Data structure'!$A$3:$B$12,2,TRUE)</f>
        <v>&lt;100</v>
      </c>
      <c r="H220">
        <f t="shared" si="17"/>
        <v>31</v>
      </c>
      <c r="I220">
        <f t="shared" si="18"/>
        <v>16</v>
      </c>
      <c r="J220">
        <f t="shared" si="16"/>
        <v>160</v>
      </c>
      <c r="K220" s="7">
        <f t="shared" si="19"/>
        <v>0.10833333333333328</v>
      </c>
    </row>
    <row r="221" spans="1:11" ht="12.85" x14ac:dyDescent="0.35">
      <c r="A221" s="2" t="s">
        <v>500</v>
      </c>
      <c r="B221" s="2" t="s">
        <v>507</v>
      </c>
      <c r="C221" s="2" t="s">
        <v>508</v>
      </c>
      <c r="D221" s="4">
        <v>183</v>
      </c>
      <c r="E221" s="4" t="str">
        <f t="shared" si="15"/>
        <v>Färre</v>
      </c>
      <c r="F221" s="2"/>
      <c r="G221" s="2" t="str">
        <f>VLOOKUP(Table1[[#This Row],[Följare]],'Data structure'!$A$3:$B$12,2,TRUE)</f>
        <v>100-500</v>
      </c>
      <c r="H221">
        <f t="shared" si="17"/>
        <v>31</v>
      </c>
      <c r="I221">
        <f t="shared" si="18"/>
        <v>16</v>
      </c>
      <c r="J221">
        <f t="shared" si="16"/>
        <v>160</v>
      </c>
      <c r="K221" s="7">
        <f t="shared" si="19"/>
        <v>0.10833333333333328</v>
      </c>
    </row>
    <row r="222" spans="1:11" ht="12.85" x14ac:dyDescent="0.35">
      <c r="A222" s="2" t="s">
        <v>500</v>
      </c>
      <c r="B222" s="2" t="s">
        <v>509</v>
      </c>
      <c r="C222" s="2" t="s">
        <v>510</v>
      </c>
      <c r="D222" s="4">
        <v>610</v>
      </c>
      <c r="E222" s="4" t="str">
        <f t="shared" si="15"/>
        <v>Färre</v>
      </c>
      <c r="F222" s="2"/>
      <c r="G222" s="2" t="str">
        <f>VLOOKUP(Table1[[#This Row],[Följare]],'Data structure'!$A$3:$B$12,2,TRUE)</f>
        <v>500-1 000</v>
      </c>
      <c r="H222">
        <f t="shared" si="17"/>
        <v>31</v>
      </c>
      <c r="I222">
        <f t="shared" si="18"/>
        <v>16</v>
      </c>
      <c r="J222">
        <f t="shared" si="16"/>
        <v>160</v>
      </c>
      <c r="K222" s="7">
        <f t="shared" si="19"/>
        <v>0.10833333333333328</v>
      </c>
    </row>
    <row r="223" spans="1:11" ht="12.85" x14ac:dyDescent="0.35">
      <c r="A223" s="2" t="s">
        <v>511</v>
      </c>
      <c r="B223" s="2" t="s">
        <v>512</v>
      </c>
      <c r="C223" s="2" t="s">
        <v>513</v>
      </c>
      <c r="D223" s="4">
        <v>144.07900000000001</v>
      </c>
      <c r="E223" s="4" t="str">
        <f t="shared" si="15"/>
        <v>Färre</v>
      </c>
      <c r="F223" s="2"/>
      <c r="G223" s="2" t="str">
        <f>VLOOKUP(Table1[[#This Row],[Följare]],'Data structure'!$A$3:$B$12,2,TRUE)</f>
        <v>100-500</v>
      </c>
      <c r="H223">
        <f t="shared" si="17"/>
        <v>32</v>
      </c>
      <c r="I223">
        <f t="shared" si="18"/>
        <v>16</v>
      </c>
      <c r="J223">
        <f t="shared" si="16"/>
        <v>160</v>
      </c>
      <c r="K223" s="7">
        <f t="shared" si="19"/>
        <v>0.10902777777777783</v>
      </c>
    </row>
    <row r="224" spans="1:11" ht="12.85" x14ac:dyDescent="0.35">
      <c r="A224" s="2" t="s">
        <v>514</v>
      </c>
      <c r="B224" s="2" t="s">
        <v>515</v>
      </c>
      <c r="C224" s="2" t="s">
        <v>516</v>
      </c>
      <c r="D224" s="4">
        <v>614</v>
      </c>
      <c r="E224" s="4" t="str">
        <f t="shared" si="15"/>
        <v>Färre</v>
      </c>
      <c r="F224" s="2"/>
      <c r="G224" s="2" t="str">
        <f>VLOOKUP(Table1[[#This Row],[Följare]],'Data structure'!$A$3:$B$12,2,TRUE)</f>
        <v>500-1 000</v>
      </c>
      <c r="H224">
        <f t="shared" si="17"/>
        <v>32</v>
      </c>
      <c r="I224">
        <f t="shared" si="18"/>
        <v>16</v>
      </c>
      <c r="J224">
        <f t="shared" si="16"/>
        <v>160</v>
      </c>
      <c r="K224" s="7">
        <f t="shared" si="19"/>
        <v>0.10972222222222228</v>
      </c>
    </row>
    <row r="225" spans="1:7" ht="12.85" x14ac:dyDescent="0.35">
      <c r="A225" s="2"/>
      <c r="B225" s="2"/>
      <c r="C225" s="2"/>
      <c r="D225" s="4"/>
      <c r="E225" s="4"/>
      <c r="F225" s="2"/>
      <c r="G225" s="2"/>
    </row>
    <row r="226" spans="1:7" ht="12.85" x14ac:dyDescent="0.35">
      <c r="A226" s="2"/>
      <c r="B226" s="2"/>
      <c r="C226" s="2"/>
      <c r="D226" s="4"/>
      <c r="E226" s="4"/>
      <c r="F226" s="2"/>
      <c r="G226" s="2"/>
    </row>
    <row r="227" spans="1:7" ht="13.2" x14ac:dyDescent="0.4">
      <c r="A227" s="2"/>
      <c r="B227" s="2"/>
      <c r="C227" s="1" t="s">
        <v>546</v>
      </c>
      <c r="D227" s="4">
        <f>MEDIAN(Table1[Följare])</f>
        <v>163</v>
      </c>
      <c r="E227" s="4"/>
      <c r="F227" s="2"/>
      <c r="G227" s="2"/>
    </row>
    <row r="228" spans="1:7" ht="13.2" x14ac:dyDescent="0.4">
      <c r="A228" s="2"/>
      <c r="B228" s="2"/>
      <c r="C228" s="1" t="s">
        <v>547</v>
      </c>
      <c r="D228" s="4">
        <f>AVERAGE(Table1[Följare])</f>
        <v>2175.3652466367721</v>
      </c>
      <c r="E228" s="4"/>
      <c r="F228" s="2"/>
      <c r="G228" s="2"/>
    </row>
    <row r="229" spans="1:7" ht="12.85" x14ac:dyDescent="0.35">
      <c r="A229" s="2"/>
      <c r="B229" s="2"/>
      <c r="C229" s="2"/>
      <c r="D229" s="4"/>
      <c r="E229" s="4"/>
    </row>
    <row r="230" spans="1:7" ht="12.85" x14ac:dyDescent="0.35">
      <c r="A230" s="2"/>
      <c r="B230" s="2"/>
    </row>
    <row r="231" spans="1:7" ht="12.85" x14ac:dyDescent="0.35">
      <c r="A231" s="2"/>
      <c r="B231" s="2"/>
      <c r="C231" s="2"/>
      <c r="D231" s="4"/>
      <c r="E231" s="4"/>
    </row>
    <row r="232" spans="1:7" ht="12.85" x14ac:dyDescent="0.35">
      <c r="A232" s="2"/>
      <c r="B232" s="2"/>
    </row>
    <row r="233" spans="1:7" ht="12.85" x14ac:dyDescent="0.35">
      <c r="A233" s="2"/>
      <c r="B233" s="2"/>
      <c r="C233" s="2"/>
      <c r="D233" s="4"/>
      <c r="E233" s="4"/>
      <c r="F233" s="2"/>
      <c r="G233" s="2"/>
    </row>
    <row r="234" spans="1:7" ht="12.85" x14ac:dyDescent="0.35">
      <c r="A234" s="2"/>
      <c r="B234" s="2"/>
      <c r="C234" s="2"/>
      <c r="D234" s="4"/>
      <c r="E234" s="4"/>
      <c r="F234" s="2"/>
      <c r="G234" s="2"/>
    </row>
    <row r="235" spans="1:7" ht="12.85" x14ac:dyDescent="0.35">
      <c r="A235" s="2"/>
      <c r="B235" s="2"/>
      <c r="C235" s="2"/>
      <c r="D235" s="4"/>
      <c r="E235" s="4"/>
      <c r="F235" s="2"/>
      <c r="G235" s="2"/>
    </row>
    <row r="236" spans="1:7" ht="12.85" x14ac:dyDescent="0.35">
      <c r="A236" s="2"/>
      <c r="B236" s="2"/>
      <c r="C236" s="2"/>
      <c r="D236" s="4"/>
      <c r="E236" s="4"/>
      <c r="F236" s="2"/>
      <c r="G236" s="2"/>
    </row>
    <row r="237" spans="1:7" ht="12.85" x14ac:dyDescent="0.35">
      <c r="A237" s="2"/>
      <c r="B237" s="2"/>
      <c r="C237" s="2"/>
      <c r="D237" s="4"/>
      <c r="E237" s="4"/>
      <c r="F237" s="2"/>
      <c r="G237" s="2"/>
    </row>
    <row r="238" spans="1:7" ht="12.85" x14ac:dyDescent="0.35">
      <c r="A238" s="2"/>
      <c r="B238" s="2"/>
      <c r="C238" s="2"/>
      <c r="D238" s="4"/>
      <c r="E238" s="4"/>
      <c r="F238" s="2"/>
      <c r="G238" s="2"/>
    </row>
    <row r="239" spans="1:7" ht="12.85" x14ac:dyDescent="0.35">
      <c r="A239" s="2"/>
      <c r="B239" s="2"/>
      <c r="C239" s="2"/>
      <c r="D239" s="4"/>
      <c r="E239" s="4"/>
      <c r="F239" s="2"/>
      <c r="G239" s="2"/>
    </row>
    <row r="240" spans="1:7" ht="12.85" x14ac:dyDescent="0.35">
      <c r="A240" s="2"/>
      <c r="B240" s="2"/>
      <c r="C240" s="2"/>
      <c r="D240" s="4"/>
      <c r="E240" s="4"/>
      <c r="F240" s="2"/>
      <c r="G240" s="2"/>
    </row>
    <row r="241" spans="1:7" ht="12.85" x14ac:dyDescent="0.35">
      <c r="A241" s="2"/>
      <c r="B241" s="2"/>
      <c r="C241" s="2"/>
      <c r="D241" s="4"/>
      <c r="E241" s="4"/>
    </row>
    <row r="242" spans="1:7" ht="12.85" x14ac:dyDescent="0.35">
      <c r="A242" s="2"/>
      <c r="B242" s="2"/>
    </row>
    <row r="243" spans="1:7" ht="12.85" x14ac:dyDescent="0.35">
      <c r="A243" s="2"/>
      <c r="B243" s="2"/>
      <c r="C243" s="2"/>
      <c r="D243" s="4"/>
      <c r="E243" s="4"/>
      <c r="F243" s="2"/>
      <c r="G243" s="2"/>
    </row>
    <row r="244" spans="1:7" ht="12.85" x14ac:dyDescent="0.35">
      <c r="A244" s="2"/>
      <c r="B244" s="2"/>
      <c r="C244" s="2"/>
      <c r="D244" s="4"/>
      <c r="E244" s="4"/>
      <c r="F244" s="2"/>
      <c r="G244" s="2"/>
    </row>
    <row r="245" spans="1:7" ht="12.85" x14ac:dyDescent="0.35">
      <c r="A245" s="2"/>
      <c r="B245" s="2"/>
      <c r="C245" s="2"/>
      <c r="D245" s="4"/>
      <c r="E245" s="4"/>
      <c r="F245" s="2"/>
      <c r="G245" s="2"/>
    </row>
    <row r="246" spans="1:7" ht="12.85" x14ac:dyDescent="0.35">
      <c r="A246" s="2"/>
      <c r="B246" s="2"/>
      <c r="C246" s="2"/>
      <c r="D246" s="4"/>
      <c r="E246" s="4"/>
      <c r="F246" s="2"/>
      <c r="G246" s="2"/>
    </row>
    <row r="247" spans="1:7" ht="12.85" x14ac:dyDescent="0.35">
      <c r="A247" s="2"/>
      <c r="B247" s="2"/>
      <c r="C247" s="2"/>
      <c r="D247" s="4"/>
      <c r="E247" s="4"/>
      <c r="F247" s="2"/>
      <c r="G247" s="2"/>
    </row>
    <row r="248" spans="1:7" ht="12.85" x14ac:dyDescent="0.35">
      <c r="A248" s="2"/>
      <c r="B248" s="2"/>
      <c r="C248" s="2"/>
      <c r="D248" s="4"/>
      <c r="E248" s="4"/>
      <c r="F248" s="2"/>
      <c r="G248" s="2"/>
    </row>
    <row r="249" spans="1:7" ht="12.85" x14ac:dyDescent="0.35">
      <c r="A249" s="2"/>
      <c r="B249" s="2"/>
      <c r="C249" s="2"/>
      <c r="D249" s="4"/>
      <c r="E249" s="4"/>
      <c r="F249" s="2"/>
      <c r="G249" s="2"/>
    </row>
    <row r="250" spans="1:7" ht="12.85" x14ac:dyDescent="0.35">
      <c r="A250" s="2"/>
      <c r="B250" s="2"/>
      <c r="C250" s="2"/>
      <c r="D250" s="4"/>
      <c r="E250" s="4"/>
      <c r="F250" s="2"/>
      <c r="G250" s="2"/>
    </row>
    <row r="251" spans="1:7" ht="12.85" x14ac:dyDescent="0.35">
      <c r="A251" s="2"/>
      <c r="B251" s="2"/>
      <c r="C251" s="2"/>
      <c r="D251" s="4"/>
      <c r="E251" s="4"/>
      <c r="F251" s="2"/>
      <c r="G251" s="2"/>
    </row>
    <row r="252" spans="1:7" ht="12.85" x14ac:dyDescent="0.35">
      <c r="A252" s="2"/>
      <c r="B252" s="2"/>
      <c r="C252" s="2"/>
      <c r="D252" s="4"/>
      <c r="E252" s="4"/>
      <c r="F252" s="2"/>
      <c r="G252" s="2"/>
    </row>
    <row r="253" spans="1:7" ht="12.85" x14ac:dyDescent="0.35">
      <c r="A253" s="2"/>
      <c r="B253" s="2"/>
      <c r="C253" s="2"/>
      <c r="D253" s="4"/>
      <c r="E253" s="4"/>
      <c r="F253" s="2"/>
      <c r="G253" s="2"/>
    </row>
    <row r="254" spans="1:7" ht="12.85" x14ac:dyDescent="0.35">
      <c r="A254" s="2"/>
      <c r="B254" s="2"/>
      <c r="C254" s="2"/>
      <c r="D254" s="4"/>
      <c r="E254" s="4"/>
      <c r="F254" s="2"/>
      <c r="G254" s="2"/>
    </row>
    <row r="255" spans="1:7" ht="12.85" x14ac:dyDescent="0.35">
      <c r="A255" s="2"/>
      <c r="B255" s="2"/>
      <c r="C255" s="2"/>
      <c r="D255" s="4"/>
      <c r="E255" s="4"/>
    </row>
    <row r="256" spans="1:7" ht="12.85" x14ac:dyDescent="0.35">
      <c r="A256" s="2"/>
      <c r="B256" s="2"/>
    </row>
    <row r="257" spans="1:7" ht="12.85" x14ac:dyDescent="0.35">
      <c r="A257" s="2"/>
      <c r="B257" s="2"/>
      <c r="C257" s="2"/>
      <c r="D257" s="4"/>
      <c r="E257" s="4"/>
      <c r="F257" s="2"/>
      <c r="G257" s="2"/>
    </row>
    <row r="258" spans="1:7" ht="12.85" x14ac:dyDescent="0.35">
      <c r="A258" s="2"/>
      <c r="B258" s="2"/>
      <c r="C258" s="2"/>
      <c r="D258" s="4"/>
      <c r="E258" s="4"/>
      <c r="F258" s="2"/>
      <c r="G258" s="2"/>
    </row>
    <row r="259" spans="1:7" ht="12.85" x14ac:dyDescent="0.35">
      <c r="A259" s="2"/>
      <c r="B259" s="2"/>
      <c r="C259" s="2"/>
      <c r="D259" s="4"/>
      <c r="E259" s="4"/>
      <c r="F259" s="2"/>
      <c r="G259" s="2"/>
    </row>
    <row r="260" spans="1:7" ht="12.85" x14ac:dyDescent="0.35">
      <c r="A260" s="2"/>
      <c r="B260" s="2"/>
      <c r="C260" s="2"/>
      <c r="D260" s="4"/>
      <c r="E260" s="4"/>
      <c r="F260" s="2"/>
      <c r="G260" s="2"/>
    </row>
    <row r="261" spans="1:7" ht="12.85" x14ac:dyDescent="0.35">
      <c r="A261" s="2"/>
      <c r="B261" s="2"/>
      <c r="C261" s="2"/>
      <c r="D261" s="4"/>
      <c r="E261" s="4"/>
      <c r="F261" s="2"/>
      <c r="G261" s="2"/>
    </row>
    <row r="262" spans="1:7" ht="12.85" x14ac:dyDescent="0.35">
      <c r="A262" s="2"/>
      <c r="B262" s="2"/>
      <c r="C262" s="2"/>
      <c r="D262" s="4"/>
      <c r="E262" s="4"/>
      <c r="F262" s="2"/>
      <c r="G262" s="2"/>
    </row>
    <row r="263" spans="1:7" ht="12.85" x14ac:dyDescent="0.35">
      <c r="A263" s="2"/>
      <c r="B263" s="2"/>
      <c r="C263" s="2"/>
      <c r="D263" s="4"/>
      <c r="E263" s="4"/>
      <c r="F263" s="2"/>
      <c r="G263" s="2"/>
    </row>
    <row r="264" spans="1:7" ht="12.85" x14ac:dyDescent="0.35">
      <c r="A264" s="2"/>
      <c r="B264" s="2"/>
      <c r="C264" s="2"/>
      <c r="D264" s="4"/>
      <c r="E264" s="4"/>
      <c r="F264" s="2"/>
      <c r="G264" s="2"/>
    </row>
    <row r="265" spans="1:7" ht="12.85" x14ac:dyDescent="0.35">
      <c r="A265" s="2"/>
      <c r="B265" s="2"/>
      <c r="C265" s="2"/>
      <c r="D265" s="4"/>
      <c r="E265" s="4"/>
      <c r="F265" s="2"/>
      <c r="G265" s="2"/>
    </row>
    <row r="266" spans="1:7" ht="12.85" x14ac:dyDescent="0.35">
      <c r="A266" s="2"/>
      <c r="B266" s="2"/>
      <c r="C266" s="2"/>
      <c r="D266" s="4"/>
      <c r="E266" s="4"/>
      <c r="F266" s="2"/>
      <c r="G266" s="2"/>
    </row>
    <row r="267" spans="1:7" ht="12.85" x14ac:dyDescent="0.35">
      <c r="A267" s="2"/>
      <c r="B267" s="2"/>
      <c r="C267" s="2"/>
      <c r="D267" s="4"/>
      <c r="E267" s="4"/>
      <c r="F267" s="2"/>
      <c r="G267" s="2"/>
    </row>
    <row r="268" spans="1:7" ht="12.85" x14ac:dyDescent="0.35">
      <c r="A268" s="2"/>
      <c r="B268" s="2"/>
      <c r="C268" s="2"/>
      <c r="D268" s="4"/>
      <c r="E268" s="4"/>
      <c r="F268" s="2"/>
      <c r="G268" s="2"/>
    </row>
    <row r="269" spans="1:7" ht="12.85" x14ac:dyDescent="0.35">
      <c r="A269" s="2"/>
      <c r="B269" s="2"/>
      <c r="C269" s="2"/>
      <c r="D269" s="4"/>
      <c r="E269" s="4"/>
      <c r="F269" s="2"/>
      <c r="G269" s="2"/>
    </row>
    <row r="270" spans="1:7" ht="12.85" x14ac:dyDescent="0.35">
      <c r="A270" s="2"/>
      <c r="B270" s="2"/>
      <c r="C270" s="2"/>
      <c r="D270" s="4"/>
      <c r="E270" s="4"/>
      <c r="F270" s="2"/>
      <c r="G270" s="2"/>
    </row>
    <row r="271" spans="1:7" ht="12.85" x14ac:dyDescent="0.35">
      <c r="A271" s="2"/>
      <c r="B271" s="2"/>
      <c r="C271" s="2"/>
      <c r="D271" s="4"/>
      <c r="E271" s="4"/>
      <c r="F271" s="2"/>
      <c r="G271" s="2"/>
    </row>
    <row r="272" spans="1:7" ht="12.85" x14ac:dyDescent="0.35">
      <c r="A272" s="2"/>
      <c r="B272" s="2"/>
      <c r="C272" s="2"/>
      <c r="D272" s="4"/>
      <c r="E272" s="4"/>
    </row>
    <row r="273" spans="1:7" ht="12.85" x14ac:dyDescent="0.35">
      <c r="A273" s="2"/>
      <c r="B273" s="2"/>
    </row>
    <row r="274" spans="1:7" ht="12.85" x14ac:dyDescent="0.35">
      <c r="A274" s="2"/>
      <c r="B274" s="2"/>
      <c r="C274" s="2"/>
      <c r="D274" s="4"/>
      <c r="E274" s="4"/>
      <c r="F274" s="2"/>
      <c r="G274" s="2"/>
    </row>
    <row r="275" spans="1:7" ht="12.85" x14ac:dyDescent="0.35">
      <c r="A275" s="2"/>
      <c r="B275" s="2"/>
      <c r="C275" s="2"/>
      <c r="D275" s="4"/>
      <c r="E275" s="4"/>
      <c r="F275" s="2"/>
      <c r="G275" s="2"/>
    </row>
    <row r="276" spans="1:7" ht="12.85" x14ac:dyDescent="0.35">
      <c r="A276" s="2"/>
      <c r="B276" s="2"/>
      <c r="C276" s="2"/>
      <c r="D276" s="4"/>
      <c r="E276" s="4"/>
      <c r="F276" s="2"/>
      <c r="G276" s="2"/>
    </row>
    <row r="277" spans="1:7" ht="12.85" x14ac:dyDescent="0.35">
      <c r="A277" s="2"/>
      <c r="B277" s="2"/>
      <c r="C277" s="2"/>
      <c r="D277" s="4"/>
      <c r="E277" s="4"/>
      <c r="F277" s="2"/>
      <c r="G277" s="2"/>
    </row>
    <row r="278" spans="1:7" ht="12.85" x14ac:dyDescent="0.35">
      <c r="A278" s="2"/>
      <c r="B278" s="2"/>
      <c r="C278" s="2"/>
      <c r="D278" s="4"/>
      <c r="E278" s="4"/>
      <c r="F278" s="2"/>
      <c r="G278" s="2"/>
    </row>
    <row r="279" spans="1:7" ht="12.85" x14ac:dyDescent="0.35">
      <c r="A279" s="2"/>
      <c r="B279" s="2"/>
      <c r="C279" s="2"/>
      <c r="D279" s="4"/>
      <c r="E279" s="4"/>
      <c r="F279" s="2"/>
      <c r="G279" s="2"/>
    </row>
    <row r="280" spans="1:7" ht="12.85" x14ac:dyDescent="0.35">
      <c r="A280" s="2"/>
      <c r="B280" s="2"/>
      <c r="C280" s="2"/>
      <c r="D280" s="4"/>
      <c r="E280" s="4"/>
      <c r="F280" s="2"/>
      <c r="G280" s="2"/>
    </row>
    <row r="281" spans="1:7" ht="12.85" x14ac:dyDescent="0.35">
      <c r="A281" s="2"/>
      <c r="B281" s="2"/>
      <c r="C281" s="2"/>
      <c r="D281" s="4"/>
      <c r="E281" s="4"/>
      <c r="F281" s="2"/>
      <c r="G281" s="2"/>
    </row>
    <row r="282" spans="1:7" ht="12.85" x14ac:dyDescent="0.35">
      <c r="A282" s="2"/>
      <c r="B282" s="2"/>
      <c r="C282" s="2"/>
      <c r="D282" s="4"/>
      <c r="E282" s="4"/>
      <c r="F282" s="2"/>
      <c r="G282" s="2"/>
    </row>
    <row r="283" spans="1:7" ht="12.85" x14ac:dyDescent="0.35">
      <c r="A283" s="2"/>
      <c r="B283" s="2"/>
      <c r="C283" s="2"/>
      <c r="D283" s="4"/>
      <c r="E283" s="4"/>
      <c r="F283" s="2"/>
      <c r="G283" s="2"/>
    </row>
    <row r="284" spans="1:7" ht="12.85" x14ac:dyDescent="0.35">
      <c r="A284" s="2"/>
      <c r="B284" s="2"/>
      <c r="C284" s="2"/>
      <c r="D284" s="4"/>
      <c r="E284" s="4"/>
      <c r="F284" s="2"/>
      <c r="G284" s="2"/>
    </row>
    <row r="285" spans="1:7" ht="12.85" x14ac:dyDescent="0.35">
      <c r="A285" s="2"/>
      <c r="B285" s="2"/>
      <c r="C285" s="2"/>
      <c r="D285" s="4"/>
      <c r="E285" s="4"/>
      <c r="F285" s="2"/>
      <c r="G285" s="2"/>
    </row>
    <row r="286" spans="1:7" ht="12.85" x14ac:dyDescent="0.35">
      <c r="A286" s="2"/>
      <c r="B286" s="2"/>
      <c r="C286" s="2"/>
      <c r="D286" s="4"/>
      <c r="E286" s="4"/>
    </row>
    <row r="287" spans="1:7" ht="12.85" x14ac:dyDescent="0.35">
      <c r="A287" s="2"/>
      <c r="B287" s="2"/>
    </row>
    <row r="288" spans="1:7" ht="12.85" x14ac:dyDescent="0.35">
      <c r="A288" s="2"/>
      <c r="B288" s="2"/>
      <c r="C288" s="2"/>
      <c r="D288" s="4"/>
      <c r="E288" s="4"/>
      <c r="F288" s="2"/>
      <c r="G288" s="2"/>
    </row>
    <row r="289" spans="1:7" ht="12.85" x14ac:dyDescent="0.35">
      <c r="A289" s="2"/>
      <c r="B289" s="2"/>
      <c r="C289" s="2"/>
      <c r="D289" s="4"/>
      <c r="E289" s="4"/>
      <c r="F289" s="2"/>
      <c r="G289" s="2"/>
    </row>
    <row r="290" spans="1:7" ht="12.85" x14ac:dyDescent="0.35">
      <c r="A290" s="2"/>
      <c r="B290" s="2"/>
      <c r="C290" s="2"/>
      <c r="D290" s="4"/>
      <c r="E290" s="4"/>
      <c r="F290" s="2"/>
      <c r="G290" s="2"/>
    </row>
    <row r="291" spans="1:7" ht="12.85" x14ac:dyDescent="0.35">
      <c r="A291" s="2"/>
      <c r="B291" s="2"/>
      <c r="C291" s="2"/>
      <c r="D291" s="4"/>
      <c r="E291" s="4"/>
      <c r="F291" s="2"/>
      <c r="G291" s="2"/>
    </row>
    <row r="292" spans="1:7" ht="12.85" x14ac:dyDescent="0.35">
      <c r="A292" s="2"/>
      <c r="B292" s="2"/>
      <c r="C292" s="2"/>
      <c r="D292" s="4"/>
      <c r="E292" s="4"/>
    </row>
    <row r="293" spans="1:7" ht="12.85" x14ac:dyDescent="0.35">
      <c r="A293" s="2"/>
    </row>
    <row r="295" spans="1:7" ht="12.85" x14ac:dyDescent="0.35">
      <c r="A295" s="2"/>
      <c r="B295" s="2"/>
    </row>
    <row r="296" spans="1:7" ht="12.85" x14ac:dyDescent="0.35">
      <c r="A296" s="2"/>
      <c r="B296" s="2"/>
      <c r="C296" s="2"/>
      <c r="D296" s="4"/>
      <c r="E296" s="4"/>
      <c r="F296" s="2"/>
      <c r="G296" s="2"/>
    </row>
    <row r="297" spans="1:7" ht="12.85" x14ac:dyDescent="0.35">
      <c r="A297" s="2"/>
      <c r="B297" s="2"/>
      <c r="C297" s="2"/>
      <c r="D297" s="4"/>
      <c r="E297" s="4"/>
      <c r="F297" s="2"/>
      <c r="G297" s="2"/>
    </row>
    <row r="298" spans="1:7" ht="12.85" x14ac:dyDescent="0.35">
      <c r="A298" s="2"/>
      <c r="B298" s="2"/>
      <c r="C298" s="2"/>
      <c r="D298" s="4"/>
      <c r="E298" s="4"/>
      <c r="F298" s="2"/>
      <c r="G298" s="2"/>
    </row>
    <row r="299" spans="1:7" ht="12.85" x14ac:dyDescent="0.35">
      <c r="A299" s="2"/>
      <c r="B299" s="2"/>
      <c r="C299" s="2"/>
      <c r="D299" s="4"/>
      <c r="E299" s="4"/>
      <c r="F299" s="2"/>
      <c r="G299" s="2"/>
    </row>
    <row r="300" spans="1:7" ht="12.85" x14ac:dyDescent="0.35">
      <c r="A300" s="2"/>
      <c r="B300" s="2"/>
      <c r="C300" s="2"/>
      <c r="D300" s="4"/>
      <c r="E300" s="4"/>
      <c r="F300" s="2"/>
      <c r="G300" s="2"/>
    </row>
    <row r="301" spans="1:7" ht="12.85" x14ac:dyDescent="0.35">
      <c r="A301" s="2"/>
      <c r="B301" s="2"/>
      <c r="C301" s="2"/>
      <c r="D301" s="4"/>
      <c r="E301" s="4"/>
      <c r="F301" s="2"/>
      <c r="G301" s="2"/>
    </row>
    <row r="302" spans="1:7" ht="12.85" x14ac:dyDescent="0.35">
      <c r="A302" s="2"/>
      <c r="B302" s="2"/>
      <c r="C302" s="2"/>
      <c r="D302" s="4"/>
      <c r="E302" s="4"/>
      <c r="F302" s="2"/>
      <c r="G302" s="2"/>
    </row>
    <row r="303" spans="1:7" ht="12.85" x14ac:dyDescent="0.35">
      <c r="A303" s="2"/>
      <c r="B303" s="2"/>
      <c r="C303" s="2"/>
      <c r="D303" s="4"/>
      <c r="E303" s="4"/>
      <c r="F303" s="2"/>
      <c r="G303" s="2"/>
    </row>
    <row r="304" spans="1:7" ht="12.85" x14ac:dyDescent="0.35">
      <c r="A304" s="2"/>
      <c r="B304" s="2"/>
      <c r="C304" s="2"/>
      <c r="D304" s="4"/>
      <c r="E304" s="4"/>
      <c r="F304" s="2"/>
      <c r="G304" s="2"/>
    </row>
    <row r="305" spans="1:7" ht="12.85" x14ac:dyDescent="0.35">
      <c r="A305" s="2"/>
      <c r="B305" s="2"/>
      <c r="C305" s="2"/>
      <c r="D305" s="4"/>
      <c r="E305" s="4"/>
      <c r="F305" s="2"/>
      <c r="G305" s="2"/>
    </row>
    <row r="306" spans="1:7" ht="12.85" x14ac:dyDescent="0.35">
      <c r="A306" s="2"/>
      <c r="B306" s="2"/>
      <c r="C306" s="2"/>
      <c r="D306" s="4"/>
      <c r="E306" s="4"/>
      <c r="F306" s="2"/>
      <c r="G306" s="2"/>
    </row>
    <row r="307" spans="1:7" ht="12.85" x14ac:dyDescent="0.35">
      <c r="A307" s="2"/>
      <c r="B307" s="2"/>
      <c r="C307" s="2"/>
      <c r="D307" s="4"/>
      <c r="E307" s="4"/>
      <c r="F307" s="2"/>
      <c r="G307" s="2"/>
    </row>
    <row r="308" spans="1:7" ht="12.85" x14ac:dyDescent="0.35">
      <c r="A308" s="2"/>
      <c r="B308" s="2"/>
      <c r="C308" s="2"/>
      <c r="D308" s="4"/>
      <c r="E308" s="4"/>
      <c r="F308" s="2"/>
      <c r="G308" s="2"/>
    </row>
    <row r="309" spans="1:7" ht="12.85" x14ac:dyDescent="0.35">
      <c r="A309" s="2"/>
      <c r="B309" s="2"/>
      <c r="C309" s="2"/>
      <c r="D309" s="4"/>
      <c r="E309" s="4"/>
      <c r="F309" s="2"/>
      <c r="G309" s="2"/>
    </row>
    <row r="310" spans="1:7" ht="12.85" x14ac:dyDescent="0.35">
      <c r="A310" s="2"/>
      <c r="B310" s="2"/>
      <c r="C310" s="2"/>
      <c r="D310" s="4"/>
      <c r="E310" s="4"/>
      <c r="F310" s="2"/>
      <c r="G310" s="2"/>
    </row>
    <row r="311" spans="1:7" ht="12.85" x14ac:dyDescent="0.35">
      <c r="A311" s="2"/>
      <c r="B311" s="2"/>
      <c r="C311" s="2"/>
      <c r="D311" s="4"/>
      <c r="E311" s="4"/>
      <c r="F311" s="2"/>
      <c r="G311" s="2"/>
    </row>
    <row r="312" spans="1:7" ht="12.85" x14ac:dyDescent="0.35">
      <c r="A312" s="2"/>
      <c r="B312" s="2"/>
      <c r="C312" s="2"/>
      <c r="D312" s="4"/>
      <c r="E312" s="4"/>
      <c r="F312" s="2"/>
      <c r="G312" s="2"/>
    </row>
    <row r="313" spans="1:7" ht="12.85" x14ac:dyDescent="0.35">
      <c r="A313" s="2"/>
      <c r="B313" s="2"/>
      <c r="C313" s="2"/>
      <c r="D313" s="4"/>
      <c r="E313" s="4"/>
      <c r="F313" s="2"/>
      <c r="G313" s="2"/>
    </row>
    <row r="314" spans="1:7" ht="12.85" x14ac:dyDescent="0.35">
      <c r="A314" s="2"/>
      <c r="B314" s="2"/>
      <c r="C314" s="2"/>
      <c r="D314" s="4"/>
      <c r="E314" s="4"/>
      <c r="F314" s="2"/>
      <c r="G314" s="2"/>
    </row>
    <row r="315" spans="1:7" ht="12.85" x14ac:dyDescent="0.35">
      <c r="A315" s="2"/>
      <c r="B315" s="2"/>
      <c r="C315" s="2"/>
      <c r="D315" s="4"/>
      <c r="E315" s="4"/>
      <c r="F315" s="2"/>
      <c r="G315" s="2"/>
    </row>
    <row r="316" spans="1:7" ht="12.85" x14ac:dyDescent="0.35">
      <c r="A316" s="2"/>
      <c r="B316" s="2"/>
      <c r="C316" s="2"/>
      <c r="D316" s="4"/>
      <c r="E316" s="4"/>
      <c r="F316" s="2"/>
      <c r="G316" s="2"/>
    </row>
    <row r="317" spans="1:7" ht="12.85" x14ac:dyDescent="0.35">
      <c r="A317" s="2"/>
      <c r="B317" s="2"/>
      <c r="C317" s="2"/>
      <c r="D317" s="4"/>
      <c r="E317" s="4"/>
      <c r="F317" s="2"/>
      <c r="G317" s="2"/>
    </row>
    <row r="318" spans="1:7" ht="12.85" x14ac:dyDescent="0.35">
      <c r="A318" s="2"/>
      <c r="B318" s="2"/>
      <c r="C318" s="2"/>
      <c r="D318" s="4"/>
      <c r="E318" s="4"/>
      <c r="F318" s="2"/>
      <c r="G318" s="2"/>
    </row>
    <row r="319" spans="1:7" ht="12.85" x14ac:dyDescent="0.35">
      <c r="A319" s="2"/>
      <c r="B319" s="2"/>
      <c r="C319" s="2"/>
      <c r="D319" s="4"/>
      <c r="E319" s="4"/>
      <c r="F319" s="2"/>
      <c r="G319" s="2"/>
    </row>
    <row r="320" spans="1:7" ht="12.85" x14ac:dyDescent="0.35">
      <c r="A320" s="2"/>
      <c r="B320" s="2"/>
      <c r="C320" s="2"/>
      <c r="D320" s="4"/>
      <c r="E320" s="4"/>
      <c r="F320" s="2"/>
      <c r="G320" s="2"/>
    </row>
    <row r="321" spans="1:7" ht="12.85" x14ac:dyDescent="0.35">
      <c r="A321" s="2"/>
      <c r="B321" s="2"/>
      <c r="C321" s="2"/>
      <c r="D321" s="4"/>
      <c r="E321" s="4"/>
      <c r="F321" s="2"/>
      <c r="G321" s="2"/>
    </row>
    <row r="322" spans="1:7" ht="12.85" x14ac:dyDescent="0.35">
      <c r="A322" s="2"/>
      <c r="B322" s="2"/>
      <c r="C322" s="2"/>
      <c r="D322" s="4"/>
      <c r="E322" s="4"/>
      <c r="F322" s="2"/>
      <c r="G322" s="2"/>
    </row>
    <row r="323" spans="1:7" ht="12.85" x14ac:dyDescent="0.35">
      <c r="A323" s="2"/>
      <c r="B323" s="2"/>
      <c r="C323" s="2"/>
      <c r="D323" s="4"/>
      <c r="E323" s="4"/>
      <c r="F323" s="2"/>
      <c r="G323" s="2"/>
    </row>
    <row r="324" spans="1:7" ht="12.85" x14ac:dyDescent="0.35">
      <c r="A324" s="2"/>
      <c r="B324" s="2"/>
      <c r="C324" s="2"/>
      <c r="D324" s="4"/>
      <c r="E324" s="4"/>
      <c r="F324" s="2"/>
      <c r="G324" s="2"/>
    </row>
    <row r="325" spans="1:7" ht="12.85" x14ac:dyDescent="0.35">
      <c r="A325" s="2"/>
      <c r="B325" s="2"/>
      <c r="C325" s="2"/>
      <c r="D325" s="4"/>
      <c r="E325" s="4"/>
      <c r="F325" s="2"/>
      <c r="G325" s="2"/>
    </row>
    <row r="326" spans="1:7" ht="12.85" x14ac:dyDescent="0.35">
      <c r="A326" s="2"/>
      <c r="B326" s="2"/>
      <c r="C326" s="2"/>
      <c r="D326" s="4"/>
      <c r="E326" s="4"/>
      <c r="F326" s="2"/>
      <c r="G326" s="2"/>
    </row>
    <row r="327" spans="1:7" ht="12.85" x14ac:dyDescent="0.35">
      <c r="A327" s="2"/>
      <c r="B327" s="2"/>
      <c r="C327" s="2"/>
      <c r="D327" s="4"/>
      <c r="E327" s="4"/>
      <c r="F327" s="2"/>
      <c r="G327" s="2"/>
    </row>
    <row r="328" spans="1:7" ht="12.85" x14ac:dyDescent="0.35">
      <c r="A328" s="2"/>
      <c r="B328" s="2"/>
      <c r="C328" s="2"/>
      <c r="D328" s="4"/>
      <c r="E328" s="4"/>
      <c r="F328" s="2"/>
      <c r="G328" s="2"/>
    </row>
    <row r="329" spans="1:7" ht="12.85" x14ac:dyDescent="0.35">
      <c r="A329" s="2"/>
      <c r="B329" s="2"/>
      <c r="C329" s="2"/>
      <c r="D329" s="4"/>
      <c r="E329" s="4"/>
      <c r="F329" s="2"/>
      <c r="G329" s="2"/>
    </row>
    <row r="330" spans="1:7" ht="12.85" x14ac:dyDescent="0.35">
      <c r="A330" s="2"/>
      <c r="B330" s="2"/>
      <c r="C330" s="2"/>
      <c r="D330" s="4"/>
      <c r="E330" s="4"/>
      <c r="F330" s="2"/>
      <c r="G330" s="2"/>
    </row>
    <row r="331" spans="1:7" ht="12.85" x14ac:dyDescent="0.35">
      <c r="A331" s="2"/>
      <c r="B331" s="2"/>
      <c r="C331" s="2"/>
      <c r="D331" s="4"/>
      <c r="E331" s="4"/>
      <c r="F331" s="2"/>
      <c r="G331" s="2"/>
    </row>
    <row r="332" spans="1:7" ht="12.85" x14ac:dyDescent="0.35">
      <c r="A332" s="2"/>
      <c r="B332" s="2"/>
      <c r="C332" s="2"/>
      <c r="D332" s="4"/>
      <c r="E332" s="4"/>
      <c r="F332" s="2"/>
      <c r="G332" s="2"/>
    </row>
    <row r="333" spans="1:7" ht="12.85" x14ac:dyDescent="0.35">
      <c r="A333" s="2"/>
      <c r="B333" s="2"/>
      <c r="C333" s="2"/>
      <c r="D333" s="4"/>
      <c r="E333" s="4"/>
      <c r="F333" s="2"/>
      <c r="G333" s="2"/>
    </row>
    <row r="334" spans="1:7" ht="12.85" x14ac:dyDescent="0.35">
      <c r="A334" s="2"/>
      <c r="B334" s="2"/>
      <c r="C334" s="2"/>
      <c r="D334" s="4"/>
      <c r="E334" s="4"/>
      <c r="F334" s="2"/>
      <c r="G334" s="2"/>
    </row>
    <row r="335" spans="1:7" ht="12.85" x14ac:dyDescent="0.35">
      <c r="A335" s="2"/>
      <c r="B335" s="2"/>
      <c r="C335" s="2"/>
      <c r="D335" s="4"/>
      <c r="E335" s="4"/>
      <c r="F335" s="2"/>
      <c r="G335" s="2"/>
    </row>
    <row r="336" spans="1:7" ht="12.85" x14ac:dyDescent="0.35">
      <c r="A336" s="2"/>
      <c r="B336" s="2"/>
      <c r="C336" s="2"/>
      <c r="D336" s="4"/>
      <c r="E336" s="4"/>
      <c r="F336" s="2"/>
      <c r="G336" s="2"/>
    </row>
    <row r="337" spans="1:7" ht="12.85" x14ac:dyDescent="0.35">
      <c r="A337" s="2"/>
      <c r="B337" s="2"/>
      <c r="C337" s="2"/>
      <c r="D337" s="4"/>
      <c r="E337" s="4"/>
      <c r="F337" s="2"/>
      <c r="G337" s="2"/>
    </row>
    <row r="338" spans="1:7" ht="12.85" x14ac:dyDescent="0.35">
      <c r="A338" s="2"/>
      <c r="B338" s="2"/>
      <c r="C338" s="2"/>
      <c r="D338" s="4"/>
      <c r="E338" s="4"/>
      <c r="F338" s="2"/>
      <c r="G338" s="2"/>
    </row>
    <row r="339" spans="1:7" ht="12.85" x14ac:dyDescent="0.35">
      <c r="A339" s="2"/>
      <c r="B339" s="2"/>
      <c r="C339" s="2"/>
      <c r="D339" s="4"/>
      <c r="E339" s="4"/>
      <c r="F339" s="2"/>
      <c r="G339" s="2"/>
    </row>
    <row r="340" spans="1:7" ht="12.85" x14ac:dyDescent="0.35">
      <c r="A340" s="2"/>
      <c r="B340" s="2"/>
      <c r="C340" s="2"/>
      <c r="D340" s="4"/>
      <c r="E340" s="4"/>
      <c r="F340" s="2"/>
      <c r="G340" s="2"/>
    </row>
    <row r="341" spans="1:7" ht="12.85" x14ac:dyDescent="0.35">
      <c r="A341" s="2"/>
      <c r="B341" s="2"/>
      <c r="C341" s="2"/>
      <c r="D341" s="4"/>
      <c r="E341" s="4"/>
      <c r="F341" s="2"/>
      <c r="G341" s="2"/>
    </row>
    <row r="342" spans="1:7" ht="12.85" x14ac:dyDescent="0.35">
      <c r="A342" s="2"/>
      <c r="B342" s="2"/>
      <c r="C342" s="2"/>
      <c r="D342" s="4"/>
      <c r="E342" s="4"/>
    </row>
    <row r="343" spans="1:7" ht="12.85" x14ac:dyDescent="0.35">
      <c r="A343" s="2"/>
      <c r="B343" s="2"/>
    </row>
    <row r="344" spans="1:7" ht="12.85" x14ac:dyDescent="0.35">
      <c r="A344" s="2"/>
      <c r="B344" s="2"/>
      <c r="C344" s="2"/>
      <c r="D344" s="4"/>
      <c r="E344" s="4"/>
      <c r="F344" s="2"/>
      <c r="G344" s="2"/>
    </row>
    <row r="345" spans="1:7" ht="12.85" x14ac:dyDescent="0.35">
      <c r="A345" s="2"/>
      <c r="B345" s="2"/>
      <c r="C345" s="2"/>
      <c r="D345" s="4"/>
      <c r="E345" s="4"/>
      <c r="F345" s="2"/>
      <c r="G345" s="2"/>
    </row>
    <row r="346" spans="1:7" ht="12.85" x14ac:dyDescent="0.35">
      <c r="A346" s="2"/>
      <c r="B346" s="2"/>
      <c r="C346" s="2"/>
      <c r="D346" s="4"/>
      <c r="E346" s="4"/>
      <c r="F346" s="2"/>
      <c r="G346" s="2"/>
    </row>
    <row r="347" spans="1:7" ht="12.85" x14ac:dyDescent="0.35">
      <c r="A347" s="2"/>
      <c r="B347" s="2"/>
      <c r="C347" s="2"/>
      <c r="D347" s="4"/>
      <c r="E347" s="4"/>
      <c r="F347" s="2"/>
      <c r="G347" s="2"/>
    </row>
    <row r="348" spans="1:7" ht="12.85" x14ac:dyDescent="0.35">
      <c r="A348" s="2"/>
      <c r="B348" s="2"/>
      <c r="C348" s="2"/>
      <c r="D348" s="4"/>
      <c r="E348" s="4"/>
      <c r="F348" s="2"/>
      <c r="G348" s="2"/>
    </row>
    <row r="349" spans="1:7" ht="12.85" x14ac:dyDescent="0.35">
      <c r="A349" s="2"/>
      <c r="B349" s="2"/>
      <c r="C349" s="2"/>
      <c r="D349" s="4"/>
      <c r="E349" s="4"/>
      <c r="F349" s="2"/>
      <c r="G349" s="2"/>
    </row>
    <row r="350" spans="1:7" ht="12.85" x14ac:dyDescent="0.35">
      <c r="A350" s="2"/>
      <c r="B350" s="2"/>
      <c r="C350" s="2"/>
      <c r="D350" s="4"/>
      <c r="E350" s="4"/>
      <c r="F350" s="2"/>
      <c r="G350" s="2"/>
    </row>
    <row r="351" spans="1:7" ht="12.85" x14ac:dyDescent="0.35">
      <c r="A351" s="2"/>
      <c r="B351" s="2"/>
      <c r="C351" s="2"/>
      <c r="D351" s="4"/>
      <c r="E351" s="4"/>
      <c r="F351" s="2"/>
      <c r="G351" s="2"/>
    </row>
    <row r="352" spans="1:7" ht="12.85" x14ac:dyDescent="0.35">
      <c r="A352" s="2"/>
      <c r="B352" s="2"/>
      <c r="C352" s="2"/>
      <c r="D352" s="4"/>
      <c r="E352" s="4"/>
      <c r="F352" s="2"/>
      <c r="G352" s="2"/>
    </row>
    <row r="353" spans="1:7" ht="12.85" x14ac:dyDescent="0.35">
      <c r="A353" s="2"/>
      <c r="B353" s="2"/>
      <c r="C353" s="2"/>
      <c r="D353" s="4"/>
      <c r="E353" s="4"/>
      <c r="F353" s="2"/>
      <c r="G353" s="2"/>
    </row>
    <row r="354" spans="1:7" ht="12.85" x14ac:dyDescent="0.35">
      <c r="A354" s="2"/>
      <c r="B354" s="2"/>
      <c r="C354" s="2"/>
      <c r="D354" s="4"/>
      <c r="E354" s="4"/>
      <c r="F354" s="2"/>
      <c r="G354" s="2"/>
    </row>
    <row r="355" spans="1:7" ht="12.85" x14ac:dyDescent="0.35">
      <c r="A355" s="2"/>
      <c r="B355" s="2"/>
      <c r="C355" s="2"/>
      <c r="D355" s="4"/>
      <c r="E355" s="4"/>
      <c r="F355" s="2"/>
      <c r="G355" s="2"/>
    </row>
    <row r="356" spans="1:7" ht="12.85" x14ac:dyDescent="0.35">
      <c r="A356" s="2"/>
      <c r="B356" s="2"/>
      <c r="C356" s="2"/>
      <c r="D356" s="4"/>
      <c r="E356" s="4"/>
      <c r="F356" s="2"/>
      <c r="G356" s="2"/>
    </row>
    <row r="357" spans="1:7" ht="12.85" x14ac:dyDescent="0.35">
      <c r="A357" s="2"/>
      <c r="B357" s="2"/>
      <c r="C357" s="2"/>
      <c r="D357" s="4"/>
      <c r="E357" s="4"/>
      <c r="F357" s="2"/>
      <c r="G357" s="2"/>
    </row>
    <row r="358" spans="1:7" ht="12.85" x14ac:dyDescent="0.35">
      <c r="A358" s="2"/>
      <c r="B358" s="2"/>
      <c r="C358" s="2"/>
      <c r="D358" s="4"/>
      <c r="E358" s="4"/>
      <c r="F358" s="2"/>
      <c r="G358" s="2"/>
    </row>
    <row r="359" spans="1:7" ht="12.85" x14ac:dyDescent="0.35">
      <c r="A359" s="2"/>
      <c r="B359" s="2"/>
      <c r="C359" s="2"/>
      <c r="D359" s="4"/>
      <c r="E359" s="4"/>
      <c r="F359" s="2"/>
      <c r="G359" s="2"/>
    </row>
    <row r="360" spans="1:7" ht="12.85" x14ac:dyDescent="0.35">
      <c r="A360" s="2"/>
      <c r="B360" s="2"/>
      <c r="C360" s="2"/>
      <c r="D360" s="4"/>
      <c r="E360" s="4"/>
      <c r="F360" s="2"/>
      <c r="G360" s="2"/>
    </row>
    <row r="361" spans="1:7" ht="12.85" x14ac:dyDescent="0.35">
      <c r="A361" s="2"/>
      <c r="B361" s="2"/>
      <c r="C361" s="2"/>
      <c r="D361" s="4"/>
      <c r="E361" s="4"/>
      <c r="F361" s="2"/>
      <c r="G361" s="2"/>
    </row>
    <row r="362" spans="1:7" ht="12.85" x14ac:dyDescent="0.35">
      <c r="A362" s="2"/>
      <c r="B362" s="2"/>
      <c r="C362" s="2"/>
      <c r="D362" s="4"/>
      <c r="E362" s="4"/>
      <c r="F362" s="2"/>
      <c r="G362" s="2"/>
    </row>
    <row r="363" spans="1:7" ht="12.85" x14ac:dyDescent="0.35">
      <c r="A363" s="2"/>
      <c r="B363" s="2"/>
      <c r="C363" s="2"/>
      <c r="D363" s="4"/>
      <c r="E363" s="4"/>
      <c r="F363" s="2"/>
      <c r="G363" s="2"/>
    </row>
    <row r="364" spans="1:7" ht="12.85" x14ac:dyDescent="0.35">
      <c r="A364" s="2"/>
      <c r="B364" s="2"/>
      <c r="C364" s="2"/>
      <c r="D364" s="4"/>
      <c r="E364" s="4"/>
      <c r="F364" s="2"/>
      <c r="G364" s="2"/>
    </row>
    <row r="365" spans="1:7" ht="12.85" x14ac:dyDescent="0.35">
      <c r="A365" s="2"/>
      <c r="B365" s="2"/>
      <c r="C365" s="2"/>
      <c r="D365" s="4"/>
      <c r="E365" s="4"/>
      <c r="F365" s="2"/>
      <c r="G365" s="2"/>
    </row>
    <row r="366" spans="1:7" ht="12.85" x14ac:dyDescent="0.35">
      <c r="A366" s="2"/>
      <c r="B366" s="2"/>
      <c r="C366" s="2"/>
      <c r="D366" s="4"/>
      <c r="E366" s="4"/>
      <c r="F366" s="2"/>
      <c r="G366" s="2"/>
    </row>
    <row r="367" spans="1:7" ht="12.85" x14ac:dyDescent="0.35">
      <c r="A367" s="2"/>
      <c r="B367" s="2"/>
      <c r="C367" s="2"/>
      <c r="D367" s="4"/>
      <c r="E367" s="4"/>
      <c r="F367" s="2"/>
      <c r="G367" s="2"/>
    </row>
    <row r="368" spans="1:7" ht="12.85" x14ac:dyDescent="0.35">
      <c r="A368" s="2"/>
      <c r="B368" s="2"/>
      <c r="C368" s="2"/>
      <c r="D368" s="4"/>
      <c r="E368" s="4"/>
      <c r="F368" s="2"/>
      <c r="G368" s="2"/>
    </row>
    <row r="369" spans="1:7" ht="12.85" x14ac:dyDescent="0.35">
      <c r="A369" s="2"/>
      <c r="B369" s="2"/>
      <c r="C369" s="2"/>
      <c r="D369" s="4"/>
      <c r="E369" s="4"/>
      <c r="F369" s="2"/>
      <c r="G369" s="2"/>
    </row>
    <row r="370" spans="1:7" ht="12.85" x14ac:dyDescent="0.35">
      <c r="A370" s="2"/>
      <c r="B370" s="2"/>
      <c r="C370" s="2"/>
      <c r="D370" s="4"/>
      <c r="E370" s="4"/>
      <c r="F370" s="2"/>
      <c r="G370" s="2"/>
    </row>
    <row r="371" spans="1:7" ht="12.85" x14ac:dyDescent="0.35">
      <c r="A371" s="2"/>
      <c r="B371" s="2"/>
      <c r="C371" s="2"/>
      <c r="D371" s="4"/>
      <c r="E371" s="4"/>
      <c r="F371" s="2"/>
      <c r="G371" s="2"/>
    </row>
    <row r="372" spans="1:7" ht="12.85" x14ac:dyDescent="0.35">
      <c r="A372" s="2"/>
      <c r="B372" s="2"/>
      <c r="C372" s="2"/>
      <c r="D372" s="4"/>
      <c r="E372" s="4"/>
      <c r="F372" s="2"/>
      <c r="G372" s="2"/>
    </row>
    <row r="373" spans="1:7" ht="12.85" x14ac:dyDescent="0.35">
      <c r="A373" s="2"/>
      <c r="B373" s="2"/>
      <c r="C373" s="2"/>
      <c r="D373" s="4"/>
      <c r="E373" s="4"/>
      <c r="F373" s="2"/>
      <c r="G373" s="2"/>
    </row>
    <row r="374" spans="1:7" ht="12.85" x14ac:dyDescent="0.35">
      <c r="A374" s="2"/>
      <c r="B374" s="2"/>
      <c r="C374" s="2"/>
      <c r="D374" s="4"/>
      <c r="E374" s="4"/>
      <c r="F374" s="2"/>
      <c r="G374" s="2"/>
    </row>
    <row r="375" spans="1:7" ht="12.85" x14ac:dyDescent="0.35">
      <c r="A375" s="2"/>
      <c r="B375" s="2"/>
      <c r="C375" s="2"/>
      <c r="D375" s="4"/>
      <c r="E375" s="4"/>
      <c r="F375" s="2"/>
      <c r="G375" s="2"/>
    </row>
    <row r="376" spans="1:7" ht="12.85" x14ac:dyDescent="0.35">
      <c r="A376" s="2"/>
      <c r="B376" s="2"/>
      <c r="C376" s="2"/>
      <c r="D376" s="4"/>
      <c r="E376" s="4"/>
      <c r="F376" s="2"/>
      <c r="G376" s="2"/>
    </row>
    <row r="377" spans="1:7" ht="12.85" x14ac:dyDescent="0.35">
      <c r="A377" s="2"/>
      <c r="B377" s="2"/>
      <c r="C377" s="2"/>
      <c r="D377" s="4"/>
      <c r="E377" s="4"/>
      <c r="F377" s="2"/>
      <c r="G377" s="2"/>
    </row>
    <row r="378" spans="1:7" ht="12.85" x14ac:dyDescent="0.35">
      <c r="A378" s="2"/>
      <c r="B378" s="2"/>
      <c r="C378" s="2"/>
      <c r="D378" s="4"/>
      <c r="E378" s="4"/>
      <c r="F378" s="2"/>
      <c r="G378" s="2"/>
    </row>
    <row r="379" spans="1:7" ht="12.85" x14ac:dyDescent="0.35">
      <c r="A379" s="2"/>
      <c r="B379" s="2"/>
      <c r="C379" s="2"/>
      <c r="D379" s="4"/>
      <c r="E379" s="4"/>
      <c r="F379" s="2"/>
      <c r="G379" s="2"/>
    </row>
    <row r="380" spans="1:7" ht="12.85" x14ac:dyDescent="0.35">
      <c r="A380" s="2"/>
      <c r="B380" s="2"/>
      <c r="C380" s="2"/>
      <c r="D380" s="4"/>
      <c r="E380" s="4"/>
      <c r="F380" s="2"/>
      <c r="G380" s="2"/>
    </row>
    <row r="381" spans="1:7" ht="12.85" x14ac:dyDescent="0.35">
      <c r="A381" s="2"/>
      <c r="B381" s="2"/>
      <c r="C381" s="2"/>
      <c r="D381" s="4"/>
      <c r="E381" s="4"/>
      <c r="F381" s="2"/>
      <c r="G381" s="2"/>
    </row>
    <row r="382" spans="1:7" ht="12.85" x14ac:dyDescent="0.35">
      <c r="A382" s="2"/>
      <c r="B382" s="2"/>
      <c r="C382" s="2"/>
      <c r="D382" s="4"/>
      <c r="E382" s="4"/>
      <c r="F382" s="2"/>
      <c r="G382" s="2"/>
    </row>
    <row r="383" spans="1:7" ht="12.85" x14ac:dyDescent="0.35">
      <c r="A383" s="2"/>
      <c r="B383" s="2"/>
      <c r="C383" s="2"/>
      <c r="D383" s="4"/>
      <c r="E383" s="4"/>
      <c r="F383" s="2"/>
      <c r="G383" s="2"/>
    </row>
    <row r="384" spans="1:7" ht="12.85" x14ac:dyDescent="0.35">
      <c r="A384" s="2"/>
      <c r="B384" s="2"/>
      <c r="C384" s="2"/>
      <c r="D384" s="4"/>
      <c r="E384" s="4"/>
      <c r="F384" s="2"/>
      <c r="G384" s="2"/>
    </row>
    <row r="385" spans="1:7" ht="12.85" x14ac:dyDescent="0.35">
      <c r="A385" s="2"/>
      <c r="B385" s="2"/>
      <c r="C385" s="2"/>
      <c r="D385" s="4"/>
      <c r="E385" s="4"/>
      <c r="F385" s="2"/>
      <c r="G385" s="2"/>
    </row>
    <row r="386" spans="1:7" ht="12.85" x14ac:dyDescent="0.35">
      <c r="A386" s="2"/>
      <c r="B386" s="2"/>
      <c r="C386" s="2"/>
      <c r="D386" s="4"/>
      <c r="E386" s="4"/>
      <c r="F386" s="2"/>
      <c r="G386" s="2"/>
    </row>
    <row r="387" spans="1:7" ht="12.85" x14ac:dyDescent="0.35">
      <c r="A387" s="2"/>
      <c r="B387" s="2"/>
      <c r="C387" s="2"/>
      <c r="D387" s="4"/>
      <c r="E387" s="4"/>
      <c r="F387" s="2"/>
      <c r="G387" s="2"/>
    </row>
    <row r="388" spans="1:7" ht="12.85" x14ac:dyDescent="0.35">
      <c r="A388" s="2"/>
      <c r="B388" s="2"/>
      <c r="C388" s="2"/>
      <c r="D388" s="4"/>
      <c r="E388" s="4"/>
      <c r="F388" s="2"/>
      <c r="G388" s="2"/>
    </row>
    <row r="389" spans="1:7" ht="12.85" x14ac:dyDescent="0.35">
      <c r="A389" s="2"/>
      <c r="B389" s="2"/>
      <c r="C389" s="2"/>
      <c r="D389" s="4"/>
      <c r="E389" s="4"/>
      <c r="F389" s="2"/>
      <c r="G389" s="2"/>
    </row>
    <row r="390" spans="1:7" ht="12.85" x14ac:dyDescent="0.35">
      <c r="A390" s="2"/>
      <c r="B390" s="2"/>
      <c r="C390" s="2"/>
      <c r="D390" s="4"/>
      <c r="E390" s="4"/>
      <c r="F390" s="2"/>
      <c r="G390" s="2"/>
    </row>
    <row r="391" spans="1:7" ht="12.85" x14ac:dyDescent="0.35">
      <c r="A391" s="2"/>
      <c r="B391" s="2"/>
      <c r="C391" s="2"/>
      <c r="D391" s="4"/>
      <c r="E391" s="4"/>
      <c r="F391" s="2"/>
      <c r="G391" s="2"/>
    </row>
    <row r="392" spans="1:7" ht="12.85" x14ac:dyDescent="0.35">
      <c r="A392" s="2"/>
      <c r="B392" s="2"/>
      <c r="C392" s="2"/>
      <c r="D392" s="4"/>
      <c r="E392" s="4"/>
      <c r="F392" s="2"/>
      <c r="G392" s="2"/>
    </row>
    <row r="393" spans="1:7" ht="12.85" x14ac:dyDescent="0.35">
      <c r="A393" s="2"/>
      <c r="B393" s="2"/>
      <c r="C393" s="2"/>
      <c r="D393" s="4"/>
      <c r="E393" s="4"/>
      <c r="F393" s="2"/>
      <c r="G393" s="2"/>
    </row>
    <row r="394" spans="1:7" ht="12.85" x14ac:dyDescent="0.35">
      <c r="A394" s="2"/>
      <c r="B394" s="2"/>
      <c r="C394" s="2"/>
      <c r="D394" s="4"/>
      <c r="E394" s="4"/>
      <c r="F394" s="2"/>
      <c r="G394" s="2"/>
    </row>
    <row r="395" spans="1:7" ht="12.85" x14ac:dyDescent="0.35">
      <c r="A395" s="2"/>
      <c r="B395" s="2"/>
      <c r="C395" s="2"/>
      <c r="D395" s="4"/>
      <c r="E395" s="4"/>
      <c r="F395" s="2"/>
      <c r="G395" s="2"/>
    </row>
    <row r="396" spans="1:7" ht="12.85" x14ac:dyDescent="0.35">
      <c r="A396" s="2"/>
      <c r="B396" s="2"/>
      <c r="C396" s="2"/>
      <c r="D396" s="4"/>
      <c r="E396" s="4"/>
      <c r="F396" s="2"/>
      <c r="G396" s="2"/>
    </row>
    <row r="397" spans="1:7" ht="12.85" x14ac:dyDescent="0.35">
      <c r="A397" s="2"/>
      <c r="B397" s="2"/>
      <c r="C397" s="2"/>
      <c r="D397" s="4"/>
      <c r="E397" s="4"/>
      <c r="F397" s="2"/>
      <c r="G397" s="2"/>
    </row>
    <row r="398" spans="1:7" ht="12.85" x14ac:dyDescent="0.35">
      <c r="A398" s="2"/>
      <c r="B398" s="2"/>
      <c r="C398" s="2"/>
      <c r="D398" s="4"/>
      <c r="E398" s="4"/>
      <c r="F398" s="2"/>
      <c r="G398" s="2"/>
    </row>
    <row r="399" spans="1:7" ht="12.85" x14ac:dyDescent="0.35">
      <c r="A399" s="2"/>
      <c r="B399" s="2"/>
      <c r="C399" s="2"/>
      <c r="D399" s="4"/>
      <c r="E399" s="4"/>
      <c r="F399" s="2"/>
      <c r="G399" s="2"/>
    </row>
    <row r="400" spans="1:7" ht="12.85" x14ac:dyDescent="0.35">
      <c r="A400" s="2"/>
      <c r="B400" s="2"/>
      <c r="C400" s="2"/>
      <c r="D400" s="4"/>
      <c r="E400" s="4"/>
      <c r="F400" s="2"/>
      <c r="G400" s="2"/>
    </row>
    <row r="401" spans="1:7" ht="12.85" x14ac:dyDescent="0.35">
      <c r="A401" s="2"/>
      <c r="B401" s="2"/>
      <c r="C401" s="2"/>
      <c r="D401" s="4"/>
      <c r="E401" s="4"/>
      <c r="F401" s="2"/>
      <c r="G401" s="2"/>
    </row>
    <row r="402" spans="1:7" ht="12.85" x14ac:dyDescent="0.35">
      <c r="A402" s="2"/>
      <c r="B402" s="2"/>
      <c r="C402" s="2"/>
      <c r="D402" s="4"/>
      <c r="E402" s="4"/>
      <c r="F402" s="2"/>
      <c r="G402" s="2"/>
    </row>
    <row r="403" spans="1:7" ht="12.85" x14ac:dyDescent="0.35">
      <c r="A403" s="2"/>
      <c r="B403" s="2"/>
      <c r="C403" s="2"/>
      <c r="D403" s="4"/>
      <c r="E403" s="4"/>
      <c r="F403" s="2"/>
      <c r="G403" s="2"/>
    </row>
    <row r="404" spans="1:7" ht="12.85" x14ac:dyDescent="0.35">
      <c r="A404" s="2"/>
      <c r="B404" s="2"/>
      <c r="C404" s="2"/>
      <c r="D404" s="4"/>
      <c r="E404" s="4"/>
      <c r="F404" s="2"/>
      <c r="G404" s="2"/>
    </row>
    <row r="405" spans="1:7" ht="12.85" x14ac:dyDescent="0.35">
      <c r="A405" s="2"/>
      <c r="B405" s="2"/>
      <c r="C405" s="2"/>
      <c r="D405" s="4"/>
      <c r="E405" s="4"/>
      <c r="F405" s="2"/>
      <c r="G405" s="2"/>
    </row>
    <row r="406" spans="1:7" ht="12.85" x14ac:dyDescent="0.35">
      <c r="A406" s="2"/>
      <c r="B406" s="2"/>
      <c r="C406" s="2"/>
      <c r="D406" s="4"/>
      <c r="E406" s="4"/>
    </row>
    <row r="407" spans="1:7" ht="12.85" x14ac:dyDescent="0.35">
      <c r="A407" s="2"/>
      <c r="B407" s="2"/>
    </row>
    <row r="408" spans="1:7" ht="12.85" x14ac:dyDescent="0.35">
      <c r="A408" s="2"/>
      <c r="B408" s="2"/>
      <c r="C408" s="2"/>
      <c r="D408" s="4"/>
      <c r="E408" s="4"/>
      <c r="F408" s="2"/>
      <c r="G408" s="2"/>
    </row>
    <row r="409" spans="1:7" ht="12.85" x14ac:dyDescent="0.35">
      <c r="A409" s="2"/>
      <c r="B409" s="2"/>
      <c r="C409" s="2"/>
      <c r="D409" s="4"/>
      <c r="E409" s="4"/>
      <c r="F409" s="2"/>
      <c r="G409" s="2"/>
    </row>
    <row r="410" spans="1:7" ht="12.85" x14ac:dyDescent="0.35">
      <c r="A410" s="2"/>
      <c r="B410" s="2"/>
      <c r="C410" s="2"/>
      <c r="D410" s="4"/>
      <c r="E410" s="4"/>
      <c r="F410" s="2"/>
      <c r="G410" s="2"/>
    </row>
    <row r="411" spans="1:7" ht="12.85" x14ac:dyDescent="0.35">
      <c r="A411" s="2"/>
      <c r="B411" s="2"/>
      <c r="C411" s="2"/>
      <c r="D411" s="4"/>
      <c r="E411" s="4"/>
      <c r="F411" s="2"/>
      <c r="G411" s="2"/>
    </row>
    <row r="412" spans="1:7" ht="12.85" x14ac:dyDescent="0.35">
      <c r="A412" s="2"/>
      <c r="B412" s="2"/>
      <c r="C412" s="2"/>
      <c r="D412" s="4"/>
      <c r="E412" s="4"/>
      <c r="F412" s="2"/>
      <c r="G412" s="2"/>
    </row>
    <row r="413" spans="1:7" ht="12.85" x14ac:dyDescent="0.35">
      <c r="A413" s="2"/>
      <c r="B413" s="2"/>
      <c r="C413" s="2"/>
      <c r="D413" s="4"/>
      <c r="E413" s="4"/>
      <c r="F413" s="2"/>
      <c r="G413" s="2"/>
    </row>
    <row r="414" spans="1:7" ht="12.85" x14ac:dyDescent="0.35">
      <c r="A414" s="2"/>
      <c r="B414" s="2"/>
      <c r="C414" s="2"/>
      <c r="D414" s="4"/>
      <c r="E414" s="4"/>
      <c r="F414" s="2"/>
      <c r="G414" s="2"/>
    </row>
    <row r="415" spans="1:7" ht="12.85" x14ac:dyDescent="0.35">
      <c r="A415" s="2"/>
      <c r="B415" s="2"/>
      <c r="C415" s="2"/>
      <c r="D415" s="4"/>
      <c r="E415" s="4"/>
      <c r="F415" s="2"/>
      <c r="G415" s="2"/>
    </row>
    <row r="416" spans="1:7" ht="12.85" x14ac:dyDescent="0.35">
      <c r="A416" s="2"/>
      <c r="B416" s="2"/>
      <c r="C416" s="2"/>
      <c r="D416" s="4"/>
      <c r="E416" s="4"/>
      <c r="F416" s="2"/>
      <c r="G416" s="2"/>
    </row>
    <row r="417" spans="1:7" ht="12.85" x14ac:dyDescent="0.35">
      <c r="A417" s="2"/>
      <c r="B417" s="2"/>
      <c r="C417" s="2"/>
      <c r="D417" s="4"/>
      <c r="E417" s="4"/>
      <c r="F417" s="2"/>
      <c r="G417" s="2"/>
    </row>
    <row r="418" spans="1:7" ht="12.85" x14ac:dyDescent="0.35">
      <c r="A418" s="2"/>
      <c r="B418" s="2"/>
      <c r="C418" s="2"/>
      <c r="D418" s="4"/>
      <c r="E418" s="4"/>
      <c r="F418" s="2"/>
      <c r="G418" s="2"/>
    </row>
    <row r="419" spans="1:7" ht="12.85" x14ac:dyDescent="0.35">
      <c r="A419" s="2"/>
      <c r="B419" s="2"/>
      <c r="C419" s="2"/>
      <c r="D419" s="4"/>
      <c r="E419" s="4"/>
      <c r="F419" s="2"/>
      <c r="G419" s="2"/>
    </row>
    <row r="420" spans="1:7" ht="12.85" x14ac:dyDescent="0.35">
      <c r="A420" s="2"/>
      <c r="B420" s="2"/>
      <c r="C420" s="2"/>
      <c r="D420" s="4"/>
      <c r="E420" s="4"/>
      <c r="F420" s="2"/>
      <c r="G420" s="2"/>
    </row>
    <row r="421" spans="1:7" ht="12.85" x14ac:dyDescent="0.35">
      <c r="A421" s="2"/>
      <c r="B421" s="2"/>
      <c r="C421" s="2"/>
      <c r="D421" s="4"/>
      <c r="E421" s="4"/>
      <c r="F421" s="2"/>
      <c r="G421" s="2"/>
    </row>
    <row r="422" spans="1:7" ht="12.85" x14ac:dyDescent="0.35">
      <c r="A422" s="2"/>
      <c r="B422" s="2"/>
      <c r="C422" s="2"/>
      <c r="D422" s="4"/>
      <c r="E422" s="4"/>
      <c r="F422" s="2"/>
      <c r="G422" s="2"/>
    </row>
    <row r="423" spans="1:7" ht="12.85" x14ac:dyDescent="0.35">
      <c r="A423" s="2"/>
      <c r="B423" s="2"/>
      <c r="C423" s="2"/>
      <c r="D423" s="4"/>
      <c r="E423" s="4"/>
      <c r="F423" s="2"/>
      <c r="G423" s="2"/>
    </row>
    <row r="424" spans="1:7" ht="12.85" x14ac:dyDescent="0.35">
      <c r="A424" s="2"/>
      <c r="B424" s="2"/>
      <c r="C424" s="2"/>
      <c r="D424" s="4"/>
      <c r="E424" s="4"/>
      <c r="F424" s="2"/>
      <c r="G424" s="2"/>
    </row>
    <row r="425" spans="1:7" ht="12.85" x14ac:dyDescent="0.35">
      <c r="A425" s="2"/>
      <c r="B425" s="2"/>
      <c r="C425" s="2"/>
      <c r="D425" s="4"/>
      <c r="E425" s="4"/>
      <c r="F425" s="2"/>
      <c r="G425" s="2"/>
    </row>
    <row r="426" spans="1:7" ht="12.85" x14ac:dyDescent="0.35">
      <c r="A426" s="2"/>
      <c r="B426" s="2"/>
      <c r="C426" s="2"/>
      <c r="D426" s="4"/>
      <c r="E426" s="4"/>
      <c r="F426" s="2"/>
      <c r="G426" s="2"/>
    </row>
    <row r="427" spans="1:7" ht="12.85" x14ac:dyDescent="0.35">
      <c r="A427" s="2"/>
      <c r="B427" s="2"/>
      <c r="C427" s="2"/>
      <c r="D427" s="4"/>
      <c r="E427" s="4"/>
    </row>
    <row r="428" spans="1:7" ht="12.85" x14ac:dyDescent="0.35">
      <c r="A428" s="2"/>
      <c r="B428" s="2"/>
    </row>
    <row r="429" spans="1:7" ht="12.85" x14ac:dyDescent="0.35">
      <c r="A429" s="2"/>
      <c r="B429" s="2"/>
      <c r="C429" s="2"/>
      <c r="D429" s="4"/>
      <c r="E429" s="4"/>
      <c r="F429" s="2"/>
      <c r="G429" s="2"/>
    </row>
    <row r="430" spans="1:7" ht="12.85" x14ac:dyDescent="0.35">
      <c r="A430" s="2"/>
      <c r="B430" s="2"/>
      <c r="C430" s="2"/>
      <c r="D430" s="4"/>
      <c r="E430" s="4"/>
      <c r="F430" s="2"/>
      <c r="G430" s="2"/>
    </row>
    <row r="431" spans="1:7" ht="12.85" x14ac:dyDescent="0.35">
      <c r="A431" s="2"/>
      <c r="B431" s="2"/>
      <c r="C431" s="2"/>
      <c r="D431" s="4"/>
      <c r="E431" s="4"/>
    </row>
    <row r="432" spans="1:7" ht="12.85" x14ac:dyDescent="0.35">
      <c r="A432" s="2"/>
      <c r="B432" s="2"/>
    </row>
    <row r="433" spans="1:7" ht="12.85" x14ac:dyDescent="0.35">
      <c r="A433" s="2"/>
      <c r="B433" s="2"/>
      <c r="C433" s="2"/>
      <c r="D433" s="4"/>
      <c r="E433" s="4"/>
      <c r="F433" s="2"/>
      <c r="G433" s="2"/>
    </row>
    <row r="434" spans="1:7" ht="12.85" x14ac:dyDescent="0.35">
      <c r="A434" s="2"/>
      <c r="B434" s="2"/>
      <c r="C434" s="2"/>
      <c r="D434" s="4"/>
      <c r="E434" s="4"/>
      <c r="F434" s="2"/>
      <c r="G434" s="2"/>
    </row>
    <row r="435" spans="1:7" ht="12.85" x14ac:dyDescent="0.35">
      <c r="A435" s="2"/>
      <c r="B435" s="2"/>
      <c r="C435" s="2"/>
      <c r="D435" s="4"/>
      <c r="E435" s="4"/>
      <c r="F435" s="2"/>
      <c r="G435" s="2"/>
    </row>
    <row r="436" spans="1:7" ht="12.85" x14ac:dyDescent="0.35">
      <c r="A436" s="2"/>
      <c r="B436" s="2"/>
      <c r="C436" s="2"/>
      <c r="D436" s="4"/>
      <c r="E436" s="4"/>
      <c r="F436" s="2"/>
      <c r="G436" s="2"/>
    </row>
    <row r="437" spans="1:7" ht="12.85" x14ac:dyDescent="0.35">
      <c r="A437" s="2"/>
      <c r="B437" s="2"/>
      <c r="C437" s="2"/>
      <c r="D437" s="4"/>
      <c r="E437" s="4"/>
      <c r="F437" s="2"/>
      <c r="G437" s="2"/>
    </row>
    <row r="438" spans="1:7" ht="12.85" x14ac:dyDescent="0.35">
      <c r="A438" s="2"/>
      <c r="B438" s="2"/>
      <c r="C438" s="2"/>
      <c r="D438" s="4"/>
      <c r="E438" s="4"/>
      <c r="F438" s="2"/>
      <c r="G438" s="2"/>
    </row>
    <row r="439" spans="1:7" ht="12.85" x14ac:dyDescent="0.35">
      <c r="A439" s="2"/>
      <c r="B439" s="2"/>
      <c r="C439" s="2"/>
      <c r="D439" s="4"/>
      <c r="E439" s="4"/>
      <c r="F439" s="2"/>
      <c r="G439" s="2"/>
    </row>
    <row r="440" spans="1:7" ht="12.85" x14ac:dyDescent="0.35">
      <c r="A440" s="2"/>
      <c r="B440" s="2"/>
      <c r="C440" s="2"/>
      <c r="D440" s="4"/>
      <c r="E440" s="4"/>
      <c r="F440" s="2"/>
      <c r="G440" s="2"/>
    </row>
    <row r="441" spans="1:7" ht="12.85" x14ac:dyDescent="0.35">
      <c r="A441" s="2"/>
      <c r="B441" s="2"/>
      <c r="C441" s="2"/>
      <c r="D441" s="4"/>
      <c r="E441" s="4"/>
      <c r="F441" s="2"/>
      <c r="G441" s="2"/>
    </row>
    <row r="442" spans="1:7" ht="12.85" x14ac:dyDescent="0.35">
      <c r="A442" s="2"/>
      <c r="B442" s="2"/>
      <c r="C442" s="2"/>
      <c r="D442" s="4"/>
      <c r="E442" s="4"/>
      <c r="F442" s="2"/>
      <c r="G442" s="2"/>
    </row>
    <row r="443" spans="1:7" ht="12.85" x14ac:dyDescent="0.35">
      <c r="A443" s="2"/>
      <c r="B443" s="2"/>
      <c r="C443" s="2"/>
      <c r="D443" s="4"/>
      <c r="E443" s="4"/>
      <c r="F443" s="2"/>
      <c r="G443" s="2"/>
    </row>
    <row r="444" spans="1:7" ht="12.85" x14ac:dyDescent="0.35">
      <c r="A444" s="2"/>
      <c r="B444" s="2"/>
      <c r="C444" s="2"/>
      <c r="D444" s="4"/>
      <c r="E444" s="4"/>
      <c r="F444" s="2"/>
      <c r="G444" s="2"/>
    </row>
    <row r="445" spans="1:7" ht="12.85" x14ac:dyDescent="0.35">
      <c r="A445" s="2"/>
      <c r="B445" s="2"/>
      <c r="C445" s="2"/>
      <c r="D445" s="4"/>
      <c r="E445" s="4"/>
      <c r="F445" s="2"/>
      <c r="G445" s="2"/>
    </row>
    <row r="446" spans="1:7" ht="12.85" x14ac:dyDescent="0.35">
      <c r="A446" s="2"/>
      <c r="B446" s="2"/>
      <c r="C446" s="2"/>
      <c r="D446" s="4"/>
      <c r="E446" s="4"/>
      <c r="F446" s="2"/>
      <c r="G446" s="2"/>
    </row>
    <row r="447" spans="1:7" ht="12.85" x14ac:dyDescent="0.35">
      <c r="A447" s="2"/>
      <c r="B447" s="2"/>
      <c r="C447" s="2"/>
      <c r="D447" s="4"/>
      <c r="E447" s="4"/>
      <c r="F447" s="2"/>
      <c r="G447" s="2"/>
    </row>
    <row r="448" spans="1:7" ht="12.85" x14ac:dyDescent="0.35">
      <c r="A448" s="2"/>
      <c r="B448" s="2"/>
      <c r="C448" s="2"/>
      <c r="D448" s="4"/>
      <c r="E448" s="4"/>
      <c r="F448" s="2"/>
      <c r="G448" s="2"/>
    </row>
    <row r="449" spans="1:7" ht="12.85" x14ac:dyDescent="0.35">
      <c r="A449" s="2"/>
      <c r="B449" s="2"/>
      <c r="C449" s="2"/>
      <c r="D449" s="4"/>
      <c r="E449" s="4"/>
      <c r="F449" s="2"/>
      <c r="G449" s="2"/>
    </row>
    <row r="450" spans="1:7" ht="12.85" x14ac:dyDescent="0.35">
      <c r="A450" s="2"/>
      <c r="B450" s="2"/>
      <c r="C450" s="2"/>
      <c r="D450" s="4"/>
      <c r="E450" s="4"/>
      <c r="F450" s="2"/>
      <c r="G450" s="2"/>
    </row>
    <row r="451" spans="1:7" ht="12.85" x14ac:dyDescent="0.35">
      <c r="A451" s="2"/>
      <c r="B451" s="2"/>
      <c r="C451" s="2"/>
      <c r="D451" s="4"/>
      <c r="E451" s="4"/>
      <c r="F451" s="2"/>
      <c r="G451" s="2"/>
    </row>
    <row r="452" spans="1:7" ht="12.85" x14ac:dyDescent="0.35">
      <c r="A452" s="2"/>
      <c r="B452" s="2"/>
      <c r="C452" s="2"/>
      <c r="D452" s="4"/>
      <c r="E452" s="4"/>
      <c r="F452" s="2"/>
      <c r="G452" s="2"/>
    </row>
    <row r="453" spans="1:7" ht="12.85" x14ac:dyDescent="0.35">
      <c r="A453" s="2"/>
      <c r="B453" s="2"/>
      <c r="C453" s="2"/>
      <c r="D453" s="4"/>
      <c r="E453" s="4"/>
      <c r="F453" s="2"/>
      <c r="G453" s="2"/>
    </row>
    <row r="454" spans="1:7" ht="12.85" x14ac:dyDescent="0.35">
      <c r="A454" s="2"/>
      <c r="B454" s="2"/>
      <c r="C454" s="2"/>
      <c r="D454" s="4"/>
      <c r="E454" s="4"/>
      <c r="F454" s="2"/>
      <c r="G454" s="2"/>
    </row>
    <row r="455" spans="1:7" ht="12.85" x14ac:dyDescent="0.35">
      <c r="A455" s="2"/>
      <c r="B455" s="2"/>
      <c r="C455" s="2"/>
      <c r="D455" s="4"/>
      <c r="E455" s="4"/>
      <c r="F455" s="2"/>
      <c r="G455" s="2"/>
    </row>
    <row r="456" spans="1:7" ht="12.85" x14ac:dyDescent="0.35">
      <c r="A456" s="2"/>
      <c r="B456" s="2"/>
      <c r="C456" s="2"/>
      <c r="D456" s="4"/>
      <c r="E456" s="4"/>
      <c r="F456" s="2"/>
      <c r="G456" s="2"/>
    </row>
    <row r="457" spans="1:7" ht="12.85" x14ac:dyDescent="0.35">
      <c r="A457" s="2"/>
      <c r="B457" s="2"/>
      <c r="C457" s="2"/>
      <c r="D457" s="4"/>
      <c r="E457" s="4"/>
      <c r="F457" s="2"/>
      <c r="G457" s="2"/>
    </row>
    <row r="458" spans="1:7" ht="12.85" x14ac:dyDescent="0.35">
      <c r="A458" s="2"/>
      <c r="B458" s="2"/>
      <c r="C458" s="2"/>
      <c r="D458" s="4"/>
      <c r="E458" s="4"/>
      <c r="F458" s="2"/>
      <c r="G458" s="2"/>
    </row>
    <row r="459" spans="1:7" ht="12.85" x14ac:dyDescent="0.35">
      <c r="A459" s="2"/>
      <c r="B459" s="2"/>
      <c r="C459" s="2"/>
      <c r="D459" s="4"/>
      <c r="E459" s="4"/>
      <c r="F459" s="2"/>
      <c r="G459" s="2"/>
    </row>
    <row r="460" spans="1:7" ht="12.85" x14ac:dyDescent="0.35">
      <c r="A460" s="2"/>
      <c r="B460" s="2"/>
      <c r="C460" s="2"/>
      <c r="D460" s="4"/>
      <c r="E460" s="4"/>
      <c r="F460" s="2"/>
      <c r="G460" s="2"/>
    </row>
    <row r="461" spans="1:7" ht="12.85" x14ac:dyDescent="0.35">
      <c r="A461" s="2"/>
      <c r="B461" s="2"/>
      <c r="C461" s="2"/>
      <c r="D461" s="4"/>
      <c r="E461" s="4"/>
      <c r="F461" s="2"/>
      <c r="G461" s="2"/>
    </row>
    <row r="462" spans="1:7" ht="12.85" x14ac:dyDescent="0.35">
      <c r="A462" s="2"/>
      <c r="B462" s="2"/>
      <c r="C462" s="2"/>
      <c r="D462" s="4"/>
      <c r="E462" s="4"/>
      <c r="F462" s="2"/>
      <c r="G462" s="2"/>
    </row>
    <row r="463" spans="1:7" ht="12.85" x14ac:dyDescent="0.35">
      <c r="A463" s="2"/>
      <c r="B463" s="2"/>
      <c r="C463" s="2"/>
      <c r="D463" s="4"/>
      <c r="E463" s="4"/>
      <c r="F463" s="2"/>
      <c r="G463" s="2"/>
    </row>
    <row r="464" spans="1:7" ht="12.85" x14ac:dyDescent="0.35">
      <c r="A464" s="2"/>
      <c r="B464" s="2"/>
      <c r="C464" s="2"/>
      <c r="D464" s="4"/>
      <c r="E464" s="4"/>
      <c r="F464" s="2"/>
      <c r="G464" s="2"/>
    </row>
    <row r="465" spans="1:7" ht="12.85" x14ac:dyDescent="0.35">
      <c r="A465" s="2"/>
      <c r="B465" s="2"/>
      <c r="C465" s="2"/>
      <c r="D465" s="4"/>
      <c r="E465" s="4"/>
      <c r="F465" s="2"/>
      <c r="G465" s="2"/>
    </row>
    <row r="466" spans="1:7" ht="12.85" x14ac:dyDescent="0.35">
      <c r="A466" s="2"/>
      <c r="B466" s="2"/>
      <c r="C466" s="2"/>
      <c r="D466" s="4"/>
      <c r="E466" s="4"/>
      <c r="F466" s="2"/>
      <c r="G466" s="2"/>
    </row>
    <row r="467" spans="1:7" ht="12.85" x14ac:dyDescent="0.35">
      <c r="A467" s="2"/>
      <c r="B467" s="2"/>
      <c r="C467" s="2"/>
      <c r="D467" s="4"/>
      <c r="E467" s="4"/>
      <c r="F467" s="2"/>
      <c r="G467" s="2"/>
    </row>
    <row r="468" spans="1:7" ht="12.85" x14ac:dyDescent="0.35">
      <c r="A468" s="2"/>
      <c r="B468" s="2"/>
      <c r="C468" s="2"/>
      <c r="D468" s="4"/>
      <c r="E468" s="4"/>
      <c r="F468" s="2"/>
      <c r="G468" s="2"/>
    </row>
    <row r="469" spans="1:7" ht="12.85" x14ac:dyDescent="0.35">
      <c r="A469" s="2"/>
      <c r="B469" s="2"/>
      <c r="C469" s="2"/>
      <c r="D469" s="4"/>
      <c r="E469" s="4"/>
      <c r="F469" s="2"/>
      <c r="G469" s="2"/>
    </row>
    <row r="470" spans="1:7" ht="12.85" x14ac:dyDescent="0.35">
      <c r="A470" s="2"/>
      <c r="B470" s="2"/>
      <c r="C470" s="2"/>
      <c r="D470" s="4"/>
      <c r="E470" s="4"/>
      <c r="F470" s="2"/>
      <c r="G470" s="2"/>
    </row>
    <row r="471" spans="1:7" ht="12.85" x14ac:dyDescent="0.35">
      <c r="A471" s="2"/>
      <c r="B471" s="2"/>
      <c r="C471" s="2"/>
      <c r="D471" s="4"/>
      <c r="E471" s="4"/>
      <c r="F471" s="2"/>
      <c r="G471" s="2"/>
    </row>
    <row r="472" spans="1:7" ht="12.85" x14ac:dyDescent="0.35">
      <c r="A472" s="2"/>
      <c r="B472" s="2"/>
      <c r="C472" s="2"/>
      <c r="D472" s="4"/>
      <c r="E472" s="4"/>
      <c r="F472" s="2"/>
      <c r="G472" s="2"/>
    </row>
    <row r="473" spans="1:7" ht="12.85" x14ac:dyDescent="0.35">
      <c r="A473" s="2"/>
      <c r="B473" s="2"/>
      <c r="C473" s="2"/>
      <c r="D473" s="4"/>
      <c r="E473" s="4"/>
      <c r="F473" s="2"/>
      <c r="G473" s="2"/>
    </row>
    <row r="474" spans="1:7" ht="12.85" x14ac:dyDescent="0.35">
      <c r="A474" s="2"/>
      <c r="B474" s="2"/>
      <c r="C474" s="2"/>
      <c r="D474" s="4"/>
      <c r="E474" s="4"/>
      <c r="F474" s="2"/>
      <c r="G474" s="2"/>
    </row>
    <row r="475" spans="1:7" ht="12.85" x14ac:dyDescent="0.35">
      <c r="A475" s="2"/>
      <c r="B475" s="2"/>
      <c r="C475" s="2"/>
      <c r="D475" s="4"/>
      <c r="E475" s="4"/>
      <c r="F475" s="2"/>
      <c r="G475" s="2"/>
    </row>
    <row r="476" spans="1:7" ht="12.85" x14ac:dyDescent="0.35">
      <c r="A476" s="2"/>
      <c r="B476" s="2"/>
      <c r="C476" s="2"/>
      <c r="D476" s="4"/>
      <c r="E476" s="4"/>
      <c r="F476" s="2"/>
      <c r="G476" s="2"/>
    </row>
    <row r="477" spans="1:7" ht="12.85" x14ac:dyDescent="0.35">
      <c r="A477" s="2"/>
      <c r="B477" s="2"/>
      <c r="C477" s="2"/>
      <c r="D477" s="4"/>
      <c r="E477" s="4"/>
      <c r="F477" s="2"/>
      <c r="G477" s="2"/>
    </row>
    <row r="478" spans="1:7" ht="12.85" x14ac:dyDescent="0.35">
      <c r="A478" s="2"/>
      <c r="B478" s="2"/>
      <c r="C478" s="2"/>
      <c r="D478" s="4"/>
      <c r="E478" s="4"/>
      <c r="F478" s="2"/>
      <c r="G478" s="2"/>
    </row>
  </sheetData>
  <conditionalFormatting sqref="D2:D2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3" sqref="B3:B12"/>
    </sheetView>
  </sheetViews>
  <sheetFormatPr defaultRowHeight="12.85" x14ac:dyDescent="0.35"/>
  <cols>
    <col min="2" max="2" width="15.46484375" customWidth="1"/>
  </cols>
  <sheetData>
    <row r="1" spans="1:2" x14ac:dyDescent="0.35">
      <c r="A1" s="20"/>
    </row>
    <row r="2" spans="1:2" x14ac:dyDescent="0.35">
      <c r="A2" s="20" t="s">
        <v>533</v>
      </c>
      <c r="B2" s="20" t="s">
        <v>543</v>
      </c>
    </row>
    <row r="3" spans="1:2" x14ac:dyDescent="0.35">
      <c r="A3">
        <v>0</v>
      </c>
      <c r="B3" s="20" t="s">
        <v>534</v>
      </c>
    </row>
    <row r="4" spans="1:2" x14ac:dyDescent="0.35">
      <c r="A4">
        <v>100</v>
      </c>
      <c r="B4" s="20" t="s">
        <v>535</v>
      </c>
    </row>
    <row r="5" spans="1:2" x14ac:dyDescent="0.35">
      <c r="A5">
        <v>500</v>
      </c>
      <c r="B5" s="20" t="s">
        <v>536</v>
      </c>
    </row>
    <row r="6" spans="1:2" x14ac:dyDescent="0.35">
      <c r="A6">
        <v>1000</v>
      </c>
      <c r="B6" s="20" t="s">
        <v>537</v>
      </c>
    </row>
    <row r="7" spans="1:2" x14ac:dyDescent="0.35">
      <c r="A7">
        <v>5000</v>
      </c>
      <c r="B7" s="20" t="s">
        <v>538</v>
      </c>
    </row>
    <row r="8" spans="1:2" x14ac:dyDescent="0.35">
      <c r="A8">
        <v>10000</v>
      </c>
      <c r="B8" s="20" t="s">
        <v>539</v>
      </c>
    </row>
    <row r="9" spans="1:2" x14ac:dyDescent="0.35">
      <c r="A9">
        <v>50000</v>
      </c>
      <c r="B9" s="20" t="s">
        <v>540</v>
      </c>
    </row>
    <row r="10" spans="1:2" x14ac:dyDescent="0.35">
      <c r="A10">
        <v>100000</v>
      </c>
      <c r="B10" s="20" t="s">
        <v>541</v>
      </c>
    </row>
    <row r="11" spans="1:2" x14ac:dyDescent="0.35">
      <c r="A11">
        <v>175000</v>
      </c>
      <c r="B11" s="20" t="s">
        <v>542</v>
      </c>
    </row>
    <row r="12" spans="1:2" x14ac:dyDescent="0.35">
      <c r="A12">
        <v>250000</v>
      </c>
      <c r="B12" s="20" t="s">
        <v>544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2" sqref="A2"/>
    </sheetView>
  </sheetViews>
  <sheetFormatPr defaultRowHeight="12.85" x14ac:dyDescent="0.35"/>
  <cols>
    <col min="1" max="1" width="11.265625" customWidth="1"/>
    <col min="2" max="2" width="54.3984375" customWidth="1"/>
    <col min="3" max="3" width="15.86328125" customWidth="1"/>
    <col min="4" max="4" width="12.9296875" customWidth="1"/>
    <col min="5" max="5" width="24.6640625" customWidth="1"/>
    <col min="6" max="6" width="13" customWidth="1"/>
    <col min="7" max="7" width="15.6640625" customWidth="1"/>
    <col min="8" max="8" width="16.6640625" customWidth="1"/>
    <col min="9" max="9" width="34.265625" customWidth="1"/>
    <col min="10" max="10" width="28.5312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525</v>
      </c>
      <c r="F1" t="s">
        <v>4</v>
      </c>
      <c r="G1" t="s">
        <v>517</v>
      </c>
      <c r="H1" t="s">
        <v>518</v>
      </c>
      <c r="I1" t="s">
        <v>529</v>
      </c>
      <c r="J1" t="s">
        <v>519</v>
      </c>
    </row>
    <row r="2" spans="1:10" x14ac:dyDescent="0.35">
      <c r="A2" t="s">
        <v>32</v>
      </c>
      <c r="B2" t="s">
        <v>35</v>
      </c>
      <c r="C2" t="s">
        <v>36</v>
      </c>
      <c r="D2" s="5">
        <v>160402</v>
      </c>
      <c r="E2" t="s">
        <v>527</v>
      </c>
      <c r="G2">
        <v>8</v>
      </c>
      <c r="H2">
        <v>4</v>
      </c>
      <c r="I2">
        <v>40</v>
      </c>
      <c r="J2" s="27">
        <v>2.6388888888888889E-2</v>
      </c>
    </row>
    <row r="3" spans="1:10" x14ac:dyDescent="0.35">
      <c r="A3" t="s">
        <v>32</v>
      </c>
      <c r="B3" t="s">
        <v>33</v>
      </c>
      <c r="C3" t="s">
        <v>34</v>
      </c>
      <c r="D3" s="5">
        <v>195206</v>
      </c>
      <c r="E3" t="s">
        <v>527</v>
      </c>
      <c r="G3">
        <v>8</v>
      </c>
      <c r="H3">
        <v>4</v>
      </c>
      <c r="I3">
        <v>40</v>
      </c>
      <c r="J3" s="27">
        <v>2.6388888888888889E-2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13"/>
  <sheetViews>
    <sheetView tabSelected="1" topLeftCell="G7" workbookViewId="0">
      <selection activeCell="G50" sqref="G50"/>
    </sheetView>
  </sheetViews>
  <sheetFormatPr defaultRowHeight="12.85" x14ac:dyDescent="0.35"/>
  <cols>
    <col min="1" max="1" width="13.1328125" bestFit="1" customWidth="1"/>
    <col min="2" max="2" width="14.9296875" customWidth="1"/>
    <col min="3" max="3" width="28.53125" style="5" bestFit="1" customWidth="1"/>
    <col min="5" max="5" width="13.1328125" bestFit="1" customWidth="1"/>
    <col min="6" max="6" width="28.53125" bestFit="1" customWidth="1"/>
    <col min="7" max="7" width="14.9296875" bestFit="1" customWidth="1"/>
  </cols>
  <sheetData>
    <row r="3" spans="1:6" x14ac:dyDescent="0.35">
      <c r="A3" s="17" t="s">
        <v>520</v>
      </c>
      <c r="B3" s="26" t="s">
        <v>531</v>
      </c>
      <c r="C3" t="s">
        <v>524</v>
      </c>
      <c r="E3" s="17" t="s">
        <v>520</v>
      </c>
      <c r="F3" t="s">
        <v>524</v>
      </c>
    </row>
    <row r="4" spans="1:6" x14ac:dyDescent="0.35">
      <c r="A4" s="18" t="s">
        <v>5</v>
      </c>
      <c r="B4" s="26">
        <v>676</v>
      </c>
      <c r="C4" s="19">
        <v>1</v>
      </c>
      <c r="E4" s="18">
        <v>0</v>
      </c>
      <c r="F4" s="19">
        <v>1</v>
      </c>
    </row>
    <row r="5" spans="1:6" x14ac:dyDescent="0.35">
      <c r="A5" s="18" t="s">
        <v>8</v>
      </c>
      <c r="B5" s="26">
        <v>968</v>
      </c>
      <c r="C5" s="19">
        <v>2</v>
      </c>
      <c r="E5" s="18">
        <v>20</v>
      </c>
      <c r="F5" s="19">
        <v>3</v>
      </c>
    </row>
    <row r="6" spans="1:6" x14ac:dyDescent="0.35">
      <c r="A6" s="18" t="s">
        <v>11</v>
      </c>
      <c r="B6" s="26">
        <v>1688</v>
      </c>
      <c r="C6" s="19">
        <v>4</v>
      </c>
      <c r="E6" s="18">
        <v>30</v>
      </c>
      <c r="F6" s="19">
        <v>3</v>
      </c>
    </row>
    <row r="7" spans="1:6" x14ac:dyDescent="0.35">
      <c r="A7" s="18" t="s">
        <v>16</v>
      </c>
      <c r="B7" s="26">
        <v>491</v>
      </c>
      <c r="C7" s="19">
        <v>5</v>
      </c>
      <c r="E7" s="18">
        <v>40</v>
      </c>
      <c r="F7" s="19">
        <v>4</v>
      </c>
    </row>
    <row r="8" spans="1:6" x14ac:dyDescent="0.35">
      <c r="A8" s="18" t="s">
        <v>19</v>
      </c>
      <c r="B8" s="26">
        <v>36</v>
      </c>
      <c r="C8" s="19">
        <v>6</v>
      </c>
      <c r="E8" s="21" t="s">
        <v>25</v>
      </c>
      <c r="F8" s="19">
        <v>1</v>
      </c>
    </row>
    <row r="9" spans="1:6" x14ac:dyDescent="0.35">
      <c r="A9" s="18" t="s">
        <v>22</v>
      </c>
      <c r="B9" s="26">
        <v>7085</v>
      </c>
      <c r="C9" s="19">
        <v>7</v>
      </c>
      <c r="E9" s="21" t="s">
        <v>29</v>
      </c>
      <c r="F9" s="19">
        <v>1</v>
      </c>
    </row>
    <row r="10" spans="1:6" x14ac:dyDescent="0.35">
      <c r="A10" s="18" t="s">
        <v>25</v>
      </c>
      <c r="B10" s="26">
        <v>59220</v>
      </c>
      <c r="C10" s="19">
        <v>8</v>
      </c>
      <c r="E10" s="21" t="s">
        <v>32</v>
      </c>
      <c r="F10" s="19">
        <v>2</v>
      </c>
    </row>
    <row r="11" spans="1:6" x14ac:dyDescent="0.35">
      <c r="A11" s="18" t="s">
        <v>29</v>
      </c>
      <c r="B11" s="26">
        <v>1042</v>
      </c>
      <c r="C11" s="19">
        <v>9</v>
      </c>
      <c r="E11" s="18">
        <v>50</v>
      </c>
      <c r="F11" s="19">
        <v>20</v>
      </c>
    </row>
    <row r="12" spans="1:6" x14ac:dyDescent="0.35">
      <c r="A12" s="18" t="s">
        <v>32</v>
      </c>
      <c r="B12" s="26">
        <v>355608</v>
      </c>
      <c r="C12" s="19">
        <v>11</v>
      </c>
      <c r="E12" s="18">
        <v>60</v>
      </c>
      <c r="F12" s="19">
        <v>38</v>
      </c>
    </row>
    <row r="13" spans="1:6" x14ac:dyDescent="0.35">
      <c r="A13" s="18" t="s">
        <v>37</v>
      </c>
      <c r="B13" s="26">
        <v>7154</v>
      </c>
      <c r="C13" s="19">
        <v>16</v>
      </c>
      <c r="E13" s="18">
        <v>70</v>
      </c>
      <c r="F13" s="19">
        <v>20</v>
      </c>
    </row>
    <row r="14" spans="1:6" x14ac:dyDescent="0.35">
      <c r="A14" s="18" t="s">
        <v>48</v>
      </c>
      <c r="B14" s="26">
        <v>5834.8840000000009</v>
      </c>
      <c r="C14" s="19">
        <v>30</v>
      </c>
      <c r="E14" s="18">
        <v>80</v>
      </c>
      <c r="F14" s="19">
        <v>33</v>
      </c>
    </row>
    <row r="15" spans="1:6" x14ac:dyDescent="0.35">
      <c r="A15" s="18" t="s">
        <v>76</v>
      </c>
      <c r="B15" s="26">
        <v>105</v>
      </c>
      <c r="C15" s="19">
        <v>31</v>
      </c>
      <c r="E15" s="18">
        <v>90</v>
      </c>
      <c r="F15" s="19">
        <v>14</v>
      </c>
    </row>
    <row r="16" spans="1:6" x14ac:dyDescent="0.35">
      <c r="A16" s="18" t="s">
        <v>79</v>
      </c>
      <c r="B16" s="26">
        <v>6.9279999999999999</v>
      </c>
      <c r="C16" s="19">
        <v>32</v>
      </c>
      <c r="E16" s="18">
        <v>100</v>
      </c>
      <c r="F16" s="19">
        <v>15</v>
      </c>
    </row>
    <row r="17" spans="1:6" x14ac:dyDescent="0.35">
      <c r="A17" s="18" t="s">
        <v>82</v>
      </c>
      <c r="B17" s="26">
        <v>1332.576</v>
      </c>
      <c r="C17" s="19">
        <v>36</v>
      </c>
      <c r="E17" s="18">
        <v>110</v>
      </c>
      <c r="F17" s="19">
        <v>15</v>
      </c>
    </row>
    <row r="18" spans="1:6" x14ac:dyDescent="0.35">
      <c r="A18" s="18" t="s">
        <v>90</v>
      </c>
      <c r="B18" s="26">
        <v>3217</v>
      </c>
      <c r="C18" s="19">
        <v>47</v>
      </c>
      <c r="E18" s="18">
        <v>120</v>
      </c>
      <c r="F18" s="19">
        <v>26</v>
      </c>
    </row>
    <row r="19" spans="1:6" x14ac:dyDescent="0.35">
      <c r="A19" s="18" t="s">
        <v>113</v>
      </c>
      <c r="B19" s="26">
        <v>976.35900000000004</v>
      </c>
      <c r="C19" s="19">
        <v>52</v>
      </c>
      <c r="E19" s="18">
        <v>130</v>
      </c>
      <c r="F19" s="19">
        <v>7</v>
      </c>
    </row>
    <row r="20" spans="1:6" x14ac:dyDescent="0.35">
      <c r="A20" s="18" t="s">
        <v>124</v>
      </c>
      <c r="B20" s="26">
        <v>1701</v>
      </c>
      <c r="C20" s="19">
        <v>59</v>
      </c>
      <c r="E20" s="18">
        <v>140</v>
      </c>
      <c r="F20" s="19">
        <v>12</v>
      </c>
    </row>
    <row r="21" spans="1:6" x14ac:dyDescent="0.35">
      <c r="A21" s="18" t="s">
        <v>139</v>
      </c>
      <c r="B21" s="26">
        <v>929</v>
      </c>
      <c r="C21" s="19">
        <v>63</v>
      </c>
      <c r="E21" s="18">
        <v>150</v>
      </c>
      <c r="F21" s="19">
        <v>4</v>
      </c>
    </row>
    <row r="22" spans="1:6" x14ac:dyDescent="0.35">
      <c r="A22" s="18" t="s">
        <v>147</v>
      </c>
      <c r="B22" s="26">
        <v>503</v>
      </c>
      <c r="C22" s="19">
        <v>67</v>
      </c>
      <c r="E22" s="18">
        <v>160</v>
      </c>
      <c r="F22" s="19">
        <v>8</v>
      </c>
    </row>
    <row r="23" spans="1:6" x14ac:dyDescent="0.35">
      <c r="A23" s="18" t="s">
        <v>156</v>
      </c>
      <c r="B23" s="26">
        <v>693</v>
      </c>
      <c r="C23" s="19">
        <v>68</v>
      </c>
      <c r="E23" s="18" t="s">
        <v>521</v>
      </c>
      <c r="F23" s="19">
        <v>223</v>
      </c>
    </row>
    <row r="24" spans="1:6" x14ac:dyDescent="0.35">
      <c r="A24" s="18" t="s">
        <v>159</v>
      </c>
      <c r="B24" s="26">
        <v>950</v>
      </c>
      <c r="C24" s="19">
        <v>69</v>
      </c>
    </row>
    <row r="25" spans="1:6" x14ac:dyDescent="0.35">
      <c r="A25" s="18" t="s">
        <v>162</v>
      </c>
      <c r="B25" s="26">
        <v>129</v>
      </c>
      <c r="C25" s="19">
        <v>70</v>
      </c>
    </row>
    <row r="26" spans="1:6" x14ac:dyDescent="0.35">
      <c r="A26" s="18" t="s">
        <v>164</v>
      </c>
      <c r="B26" s="26">
        <v>239</v>
      </c>
      <c r="C26" s="19">
        <v>72</v>
      </c>
    </row>
    <row r="27" spans="1:6" x14ac:dyDescent="0.35">
      <c r="A27" s="18" t="s">
        <v>169</v>
      </c>
      <c r="B27" s="26">
        <v>12.423</v>
      </c>
      <c r="C27" s="19">
        <v>75</v>
      </c>
    </row>
    <row r="28" spans="1:6" x14ac:dyDescent="0.35">
      <c r="A28" s="18" t="s">
        <v>176</v>
      </c>
      <c r="B28" s="26">
        <v>289</v>
      </c>
      <c r="C28" s="19">
        <v>76</v>
      </c>
    </row>
    <row r="29" spans="1:6" x14ac:dyDescent="0.35">
      <c r="A29" s="18" t="s">
        <v>179</v>
      </c>
      <c r="B29" s="26">
        <v>293</v>
      </c>
      <c r="C29" s="19">
        <v>79</v>
      </c>
    </row>
    <row r="30" spans="1:6" x14ac:dyDescent="0.35">
      <c r="A30" s="18" t="s">
        <v>521</v>
      </c>
      <c r="B30" s="26">
        <v>451179.17000000004</v>
      </c>
      <c r="C30" s="19"/>
    </row>
    <row r="31" spans="1:6" x14ac:dyDescent="0.35">
      <c r="C31"/>
    </row>
    <row r="32" spans="1:6" x14ac:dyDescent="0.35">
      <c r="C32"/>
    </row>
    <row r="33" spans="3:3" x14ac:dyDescent="0.35">
      <c r="C33"/>
    </row>
    <row r="34" spans="3:3" x14ac:dyDescent="0.35">
      <c r="C34"/>
    </row>
    <row r="35" spans="3:3" x14ac:dyDescent="0.35">
      <c r="C35"/>
    </row>
    <row r="36" spans="3:3" x14ac:dyDescent="0.35">
      <c r="C36"/>
    </row>
    <row r="37" spans="3:3" x14ac:dyDescent="0.35">
      <c r="C37"/>
    </row>
    <row r="38" spans="3:3" x14ac:dyDescent="0.35">
      <c r="C38"/>
    </row>
    <row r="39" spans="3:3" x14ac:dyDescent="0.35">
      <c r="C39"/>
    </row>
    <row r="40" spans="3:3" x14ac:dyDescent="0.35">
      <c r="C40"/>
    </row>
    <row r="41" spans="3:3" x14ac:dyDescent="0.35">
      <c r="C41"/>
    </row>
    <row r="42" spans="3:3" x14ac:dyDescent="0.35">
      <c r="C42"/>
    </row>
    <row r="43" spans="3:3" x14ac:dyDescent="0.35">
      <c r="C43"/>
    </row>
    <row r="44" spans="3:3" x14ac:dyDescent="0.35">
      <c r="C44"/>
    </row>
    <row r="45" spans="3:3" x14ac:dyDescent="0.35">
      <c r="C45"/>
    </row>
    <row r="46" spans="3:3" x14ac:dyDescent="0.35">
      <c r="C46"/>
    </row>
    <row r="47" spans="3:3" x14ac:dyDescent="0.35">
      <c r="C47"/>
    </row>
    <row r="48" spans="3:3" x14ac:dyDescent="0.35">
      <c r="C48"/>
    </row>
    <row r="49" spans="3:3" x14ac:dyDescent="0.35">
      <c r="C49"/>
    </row>
    <row r="50" spans="3:3" x14ac:dyDescent="0.35">
      <c r="C50"/>
    </row>
    <row r="51" spans="3:3" x14ac:dyDescent="0.35">
      <c r="C51"/>
    </row>
    <row r="52" spans="3:3" x14ac:dyDescent="0.35">
      <c r="C52"/>
    </row>
    <row r="53" spans="3:3" x14ac:dyDescent="0.35">
      <c r="C53"/>
    </row>
    <row r="54" spans="3:3" x14ac:dyDescent="0.35">
      <c r="C54"/>
    </row>
    <row r="55" spans="3:3" x14ac:dyDescent="0.35">
      <c r="C55"/>
    </row>
    <row r="56" spans="3:3" x14ac:dyDescent="0.35">
      <c r="C56"/>
    </row>
    <row r="57" spans="3:3" x14ac:dyDescent="0.35">
      <c r="C57"/>
    </row>
    <row r="58" spans="3:3" x14ac:dyDescent="0.35">
      <c r="C58"/>
    </row>
    <row r="59" spans="3:3" x14ac:dyDescent="0.35">
      <c r="C59"/>
    </row>
    <row r="60" spans="3:3" x14ac:dyDescent="0.35">
      <c r="C60"/>
    </row>
    <row r="61" spans="3:3" x14ac:dyDescent="0.35">
      <c r="C61"/>
    </row>
    <row r="62" spans="3:3" x14ac:dyDescent="0.35">
      <c r="C62"/>
    </row>
    <row r="63" spans="3:3" x14ac:dyDescent="0.35">
      <c r="C63"/>
    </row>
    <row r="64" spans="3:3" x14ac:dyDescent="0.35">
      <c r="C64"/>
    </row>
    <row r="65" spans="3:3" x14ac:dyDescent="0.35">
      <c r="C65"/>
    </row>
    <row r="66" spans="3:3" x14ac:dyDescent="0.35">
      <c r="C66"/>
    </row>
    <row r="67" spans="3:3" x14ac:dyDescent="0.35">
      <c r="C67"/>
    </row>
    <row r="68" spans="3:3" x14ac:dyDescent="0.35">
      <c r="C68"/>
    </row>
    <row r="69" spans="3:3" x14ac:dyDescent="0.35">
      <c r="C69"/>
    </row>
    <row r="70" spans="3:3" x14ac:dyDescent="0.35">
      <c r="C70"/>
    </row>
    <row r="71" spans="3:3" x14ac:dyDescent="0.35">
      <c r="C71"/>
    </row>
    <row r="72" spans="3:3" x14ac:dyDescent="0.35">
      <c r="C72"/>
    </row>
    <row r="73" spans="3:3" x14ac:dyDescent="0.35">
      <c r="C73"/>
    </row>
    <row r="74" spans="3:3" x14ac:dyDescent="0.35">
      <c r="C74"/>
    </row>
    <row r="75" spans="3:3" x14ac:dyDescent="0.35">
      <c r="C75"/>
    </row>
    <row r="76" spans="3:3" x14ac:dyDescent="0.35">
      <c r="C76"/>
    </row>
    <row r="77" spans="3:3" x14ac:dyDescent="0.35">
      <c r="C77"/>
    </row>
    <row r="78" spans="3:3" x14ac:dyDescent="0.35">
      <c r="C78"/>
    </row>
    <row r="79" spans="3:3" x14ac:dyDescent="0.35">
      <c r="C79"/>
    </row>
    <row r="80" spans="3:3" x14ac:dyDescent="0.35">
      <c r="C80"/>
    </row>
    <row r="81" spans="3:3" x14ac:dyDescent="0.35">
      <c r="C81"/>
    </row>
    <row r="82" spans="3:3" x14ac:dyDescent="0.35">
      <c r="C82"/>
    </row>
    <row r="83" spans="3:3" x14ac:dyDescent="0.35">
      <c r="C83"/>
    </row>
    <row r="84" spans="3:3" x14ac:dyDescent="0.35">
      <c r="C84"/>
    </row>
    <row r="85" spans="3:3" x14ac:dyDescent="0.35">
      <c r="C85"/>
    </row>
    <row r="86" spans="3:3" x14ac:dyDescent="0.35">
      <c r="C86"/>
    </row>
    <row r="87" spans="3:3" x14ac:dyDescent="0.35">
      <c r="C87"/>
    </row>
    <row r="88" spans="3:3" x14ac:dyDescent="0.35">
      <c r="C88"/>
    </row>
    <row r="89" spans="3:3" x14ac:dyDescent="0.35">
      <c r="C89"/>
    </row>
    <row r="90" spans="3:3" x14ac:dyDescent="0.35">
      <c r="C90"/>
    </row>
    <row r="91" spans="3:3" x14ac:dyDescent="0.35">
      <c r="C91"/>
    </row>
    <row r="92" spans="3:3" x14ac:dyDescent="0.35">
      <c r="C92"/>
    </row>
    <row r="93" spans="3:3" x14ac:dyDescent="0.35">
      <c r="C93"/>
    </row>
    <row r="94" spans="3:3" x14ac:dyDescent="0.35">
      <c r="C94"/>
    </row>
    <row r="95" spans="3:3" x14ac:dyDescent="0.35">
      <c r="C95"/>
    </row>
    <row r="96" spans="3:3" x14ac:dyDescent="0.35">
      <c r="C96"/>
    </row>
    <row r="97" spans="3:3" x14ac:dyDescent="0.35">
      <c r="C97"/>
    </row>
    <row r="98" spans="3:3" x14ac:dyDescent="0.35">
      <c r="C98"/>
    </row>
    <row r="99" spans="3:3" x14ac:dyDescent="0.35">
      <c r="C99"/>
    </row>
    <row r="100" spans="3:3" x14ac:dyDescent="0.35">
      <c r="C100"/>
    </row>
    <row r="101" spans="3:3" x14ac:dyDescent="0.35">
      <c r="C101"/>
    </row>
    <row r="102" spans="3:3" x14ac:dyDescent="0.35">
      <c r="C102"/>
    </row>
    <row r="103" spans="3:3" x14ac:dyDescent="0.35">
      <c r="C103"/>
    </row>
    <row r="104" spans="3:3" x14ac:dyDescent="0.35">
      <c r="C104"/>
    </row>
    <row r="105" spans="3:3" x14ac:dyDescent="0.35">
      <c r="C105"/>
    </row>
    <row r="106" spans="3:3" x14ac:dyDescent="0.35">
      <c r="C106"/>
    </row>
    <row r="107" spans="3:3" x14ac:dyDescent="0.35">
      <c r="C107"/>
    </row>
    <row r="108" spans="3:3" x14ac:dyDescent="0.35">
      <c r="C108"/>
    </row>
    <row r="109" spans="3:3" x14ac:dyDescent="0.35">
      <c r="C109"/>
    </row>
    <row r="110" spans="3:3" x14ac:dyDescent="0.35">
      <c r="C110"/>
    </row>
    <row r="111" spans="3:3" x14ac:dyDescent="0.35">
      <c r="C111"/>
    </row>
    <row r="112" spans="3:3" x14ac:dyDescent="0.35">
      <c r="C112"/>
    </row>
    <row r="113" spans="3:3" x14ac:dyDescent="0.35">
      <c r="C113"/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workbookViewId="0">
      <selection activeCell="B17" sqref="B17"/>
    </sheetView>
  </sheetViews>
  <sheetFormatPr defaultRowHeight="12.85" x14ac:dyDescent="0.35"/>
  <cols>
    <col min="1" max="1" width="15.53125" bestFit="1" customWidth="1"/>
    <col min="2" max="2" width="35.9296875" bestFit="1" customWidth="1"/>
  </cols>
  <sheetData>
    <row r="3" spans="1:2" x14ac:dyDescent="0.35">
      <c r="A3" s="17" t="s">
        <v>520</v>
      </c>
      <c r="B3" t="s">
        <v>545</v>
      </c>
    </row>
    <row r="4" spans="1:2" x14ac:dyDescent="0.35">
      <c r="A4" s="18" t="s">
        <v>534</v>
      </c>
      <c r="B4" s="19">
        <v>86</v>
      </c>
    </row>
    <row r="5" spans="1:2" x14ac:dyDescent="0.35">
      <c r="A5" s="18" t="s">
        <v>535</v>
      </c>
      <c r="B5" s="19">
        <v>87</v>
      </c>
    </row>
    <row r="6" spans="1:2" x14ac:dyDescent="0.35">
      <c r="A6" s="18" t="s">
        <v>536</v>
      </c>
      <c r="B6" s="19">
        <v>41</v>
      </c>
    </row>
    <row r="7" spans="1:2" x14ac:dyDescent="0.35">
      <c r="A7" s="18" t="s">
        <v>537</v>
      </c>
      <c r="B7" s="19">
        <v>3</v>
      </c>
    </row>
    <row r="8" spans="1:2" x14ac:dyDescent="0.35">
      <c r="A8" s="18" t="s">
        <v>538</v>
      </c>
      <c r="B8" s="19">
        <v>2</v>
      </c>
    </row>
    <row r="9" spans="1:2" x14ac:dyDescent="0.35">
      <c r="A9" s="18" t="s">
        <v>540</v>
      </c>
      <c r="B9" s="19">
        <v>1</v>
      </c>
    </row>
    <row r="10" spans="1:2" x14ac:dyDescent="0.35">
      <c r="A10" s="18" t="s">
        <v>541</v>
      </c>
      <c r="B10" s="19">
        <v>1</v>
      </c>
    </row>
    <row r="11" spans="1:2" x14ac:dyDescent="0.35">
      <c r="A11" s="18" t="s">
        <v>542</v>
      </c>
      <c r="B11" s="19">
        <v>1</v>
      </c>
    </row>
    <row r="12" spans="1:2" x14ac:dyDescent="0.35">
      <c r="A12" s="18" t="s">
        <v>521</v>
      </c>
      <c r="B12" s="19">
        <v>222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2.85" x14ac:dyDescent="0.35"/>
  <sheetData>
    <row r="3" spans="1:3" x14ac:dyDescent="0.35">
      <c r="A3" s="8"/>
      <c r="B3" s="9"/>
      <c r="C3" s="10"/>
    </row>
    <row r="4" spans="1:3" x14ac:dyDescent="0.35">
      <c r="A4" s="11"/>
      <c r="B4" s="12"/>
      <c r="C4" s="13"/>
    </row>
    <row r="5" spans="1:3" x14ac:dyDescent="0.35">
      <c r="A5" s="11"/>
      <c r="B5" s="12"/>
      <c r="C5" s="13"/>
    </row>
    <row r="6" spans="1:3" x14ac:dyDescent="0.35">
      <c r="A6" s="11"/>
      <c r="B6" s="12"/>
      <c r="C6" s="13"/>
    </row>
    <row r="7" spans="1:3" x14ac:dyDescent="0.35">
      <c r="A7" s="11"/>
      <c r="B7" s="12"/>
      <c r="C7" s="13"/>
    </row>
    <row r="8" spans="1:3" x14ac:dyDescent="0.35">
      <c r="A8" s="11"/>
      <c r="B8" s="12"/>
      <c r="C8" s="13"/>
    </row>
    <row r="9" spans="1:3" x14ac:dyDescent="0.35">
      <c r="A9" s="11"/>
      <c r="B9" s="12"/>
      <c r="C9" s="13"/>
    </row>
    <row r="10" spans="1:3" x14ac:dyDescent="0.35">
      <c r="A10" s="11"/>
      <c r="B10" s="12"/>
      <c r="C10" s="13"/>
    </row>
    <row r="11" spans="1:3" x14ac:dyDescent="0.35">
      <c r="A11" s="11"/>
      <c r="B11" s="12"/>
      <c r="C11" s="13"/>
    </row>
    <row r="12" spans="1:3" x14ac:dyDescent="0.35">
      <c r="A12" s="11"/>
      <c r="B12" s="12"/>
      <c r="C12" s="13"/>
    </row>
    <row r="13" spans="1:3" x14ac:dyDescent="0.35">
      <c r="A13" s="11"/>
      <c r="B13" s="12"/>
      <c r="C13" s="13"/>
    </row>
    <row r="14" spans="1:3" x14ac:dyDescent="0.35">
      <c r="A14" s="11"/>
      <c r="B14" s="12"/>
      <c r="C14" s="13"/>
    </row>
    <row r="15" spans="1:3" x14ac:dyDescent="0.35">
      <c r="A15" s="11"/>
      <c r="B15" s="12"/>
      <c r="C15" s="13"/>
    </row>
    <row r="16" spans="1:3" x14ac:dyDescent="0.35">
      <c r="A16" s="11"/>
      <c r="B16" s="12"/>
      <c r="C16" s="13"/>
    </row>
    <row r="17" spans="1:3" x14ac:dyDescent="0.35">
      <c r="A17" s="11"/>
      <c r="B17" s="12"/>
      <c r="C17" s="13"/>
    </row>
    <row r="18" spans="1:3" x14ac:dyDescent="0.35">
      <c r="A18" s="11"/>
      <c r="B18" s="12"/>
      <c r="C18" s="13"/>
    </row>
    <row r="19" spans="1:3" x14ac:dyDescent="0.35">
      <c r="A19" s="11"/>
      <c r="B19" s="12"/>
      <c r="C19" s="13"/>
    </row>
    <row r="20" spans="1:3" x14ac:dyDescent="0.35">
      <c r="A20" s="14"/>
      <c r="B20" s="15"/>
      <c r="C20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4"/>
  <sheetViews>
    <sheetView workbookViewId="0">
      <selection activeCell="B12" sqref="B12"/>
    </sheetView>
  </sheetViews>
  <sheetFormatPr defaultRowHeight="12.85" x14ac:dyDescent="0.35"/>
  <cols>
    <col min="1" max="1" width="28.53125" bestFit="1" customWidth="1"/>
    <col min="2" max="2" width="16.33203125" bestFit="1" customWidth="1"/>
    <col min="3" max="3" width="18.06640625" bestFit="1" customWidth="1"/>
  </cols>
  <sheetData>
    <row r="3" spans="1:3" x14ac:dyDescent="0.35">
      <c r="A3" s="17" t="s">
        <v>524</v>
      </c>
      <c r="B3" s="17" t="s">
        <v>522</v>
      </c>
    </row>
    <row r="4" spans="1:3" x14ac:dyDescent="0.35">
      <c r="A4" s="17" t="s">
        <v>520</v>
      </c>
      <c r="B4" t="s">
        <v>523</v>
      </c>
      <c r="C4" t="s">
        <v>527</v>
      </c>
    </row>
    <row r="5" spans="1:3" x14ac:dyDescent="0.35">
      <c r="A5" s="18" t="s">
        <v>514</v>
      </c>
      <c r="B5" s="19">
        <v>1</v>
      </c>
      <c r="C5" s="19"/>
    </row>
    <row r="6" spans="1:3" x14ac:dyDescent="0.35">
      <c r="A6" s="18" t="s">
        <v>511</v>
      </c>
      <c r="B6" s="19">
        <v>1</v>
      </c>
      <c r="C6" s="19"/>
    </row>
    <row r="7" spans="1:3" x14ac:dyDescent="0.35">
      <c r="A7" s="18" t="s">
        <v>500</v>
      </c>
      <c r="B7" s="19">
        <v>5</v>
      </c>
      <c r="C7" s="19"/>
    </row>
    <row r="8" spans="1:3" x14ac:dyDescent="0.35">
      <c r="A8" s="18" t="s">
        <v>497</v>
      </c>
      <c r="B8" s="19">
        <v>1</v>
      </c>
      <c r="C8" s="19"/>
    </row>
    <row r="9" spans="1:3" x14ac:dyDescent="0.35">
      <c r="A9" s="18" t="s">
        <v>494</v>
      </c>
      <c r="B9" s="19">
        <v>1</v>
      </c>
      <c r="C9" s="19"/>
    </row>
    <row r="10" spans="1:3" x14ac:dyDescent="0.35">
      <c r="A10" s="18" t="s">
        <v>491</v>
      </c>
      <c r="B10" s="19">
        <v>1</v>
      </c>
      <c r="C10" s="19"/>
    </row>
    <row r="11" spans="1:3" x14ac:dyDescent="0.35">
      <c r="A11" s="18" t="s">
        <v>488</v>
      </c>
      <c r="B11" s="19">
        <v>1</v>
      </c>
      <c r="C11" s="19"/>
    </row>
    <row r="12" spans="1:3" x14ac:dyDescent="0.35">
      <c r="A12" s="18" t="s">
        <v>485</v>
      </c>
      <c r="B12" s="19">
        <v>1</v>
      </c>
      <c r="C12" s="19"/>
    </row>
    <row r="13" spans="1:3" x14ac:dyDescent="0.35">
      <c r="A13" s="18" t="s">
        <v>480</v>
      </c>
      <c r="B13" s="19">
        <v>2</v>
      </c>
      <c r="C13" s="19"/>
    </row>
    <row r="14" spans="1:3" x14ac:dyDescent="0.35">
      <c r="A14" s="18" t="s">
        <v>475</v>
      </c>
      <c r="B14" s="19">
        <v>2</v>
      </c>
      <c r="C14" s="19"/>
    </row>
    <row r="15" spans="1:3" x14ac:dyDescent="0.35">
      <c r="A15" s="18" t="s">
        <v>472</v>
      </c>
      <c r="B15" s="19">
        <v>1</v>
      </c>
      <c r="C15" s="19"/>
    </row>
    <row r="16" spans="1:3" x14ac:dyDescent="0.35">
      <c r="A16" s="18" t="s">
        <v>467</v>
      </c>
      <c r="B16" s="19">
        <v>2</v>
      </c>
      <c r="C16" s="19"/>
    </row>
    <row r="17" spans="1:3" x14ac:dyDescent="0.35">
      <c r="A17" s="18" t="s">
        <v>462</v>
      </c>
      <c r="B17" s="19">
        <v>2</v>
      </c>
      <c r="C17" s="19"/>
    </row>
    <row r="18" spans="1:3" x14ac:dyDescent="0.35">
      <c r="A18" s="18" t="s">
        <v>455</v>
      </c>
      <c r="B18" s="19">
        <v>3</v>
      </c>
      <c r="C18" s="19"/>
    </row>
    <row r="19" spans="1:3" x14ac:dyDescent="0.35">
      <c r="A19" s="18" t="s">
        <v>452</v>
      </c>
      <c r="B19" s="19">
        <v>1</v>
      </c>
      <c r="C19" s="19"/>
    </row>
    <row r="20" spans="1:3" x14ac:dyDescent="0.35">
      <c r="A20" s="18" t="s">
        <v>447</v>
      </c>
      <c r="B20" s="19">
        <v>2</v>
      </c>
      <c r="C20" s="19"/>
    </row>
    <row r="21" spans="1:3" x14ac:dyDescent="0.35">
      <c r="A21" s="18" t="s">
        <v>445</v>
      </c>
      <c r="B21" s="19">
        <v>1</v>
      </c>
      <c r="C21" s="19"/>
    </row>
    <row r="22" spans="1:3" x14ac:dyDescent="0.35">
      <c r="A22" s="18" t="s">
        <v>442</v>
      </c>
      <c r="B22" s="19">
        <v>1</v>
      </c>
      <c r="C22" s="19"/>
    </row>
    <row r="23" spans="1:3" x14ac:dyDescent="0.35">
      <c r="A23" s="18" t="s">
        <v>439</v>
      </c>
      <c r="B23" s="19">
        <v>1</v>
      </c>
      <c r="C23" s="19"/>
    </row>
    <row r="24" spans="1:3" x14ac:dyDescent="0.35">
      <c r="A24" s="18" t="s">
        <v>436</v>
      </c>
      <c r="B24" s="19">
        <v>1</v>
      </c>
      <c r="C24" s="19"/>
    </row>
    <row r="25" spans="1:3" x14ac:dyDescent="0.35">
      <c r="A25" s="18" t="s">
        <v>422</v>
      </c>
      <c r="B25" s="19">
        <v>7</v>
      </c>
      <c r="C25" s="19"/>
    </row>
    <row r="26" spans="1:3" x14ac:dyDescent="0.35">
      <c r="A26" s="18" t="s">
        <v>417</v>
      </c>
      <c r="B26" s="19">
        <v>2</v>
      </c>
      <c r="C26" s="19"/>
    </row>
    <row r="27" spans="1:3" x14ac:dyDescent="0.35">
      <c r="A27" s="18" t="s">
        <v>406</v>
      </c>
      <c r="B27" s="19">
        <v>6</v>
      </c>
      <c r="C27" s="19"/>
    </row>
    <row r="28" spans="1:3" x14ac:dyDescent="0.35">
      <c r="A28" s="18" t="s">
        <v>398</v>
      </c>
      <c r="B28" s="19">
        <v>4</v>
      </c>
      <c r="C28" s="19"/>
    </row>
    <row r="29" spans="1:3" x14ac:dyDescent="0.35">
      <c r="A29" s="18" t="s">
        <v>393</v>
      </c>
      <c r="B29" s="19">
        <v>2</v>
      </c>
      <c r="C29" s="19"/>
    </row>
    <row r="30" spans="1:3" x14ac:dyDescent="0.35">
      <c r="A30" s="18" t="s">
        <v>382</v>
      </c>
      <c r="B30" s="19">
        <v>5</v>
      </c>
      <c r="C30" s="19"/>
    </row>
    <row r="31" spans="1:3" x14ac:dyDescent="0.35">
      <c r="A31" s="18" t="s">
        <v>377</v>
      </c>
      <c r="B31" s="19">
        <v>2</v>
      </c>
      <c r="C31" s="19"/>
    </row>
    <row r="32" spans="1:3" x14ac:dyDescent="0.35">
      <c r="A32" s="18" t="s">
        <v>374</v>
      </c>
      <c r="B32" s="19">
        <v>1</v>
      </c>
      <c r="C32" s="19"/>
    </row>
    <row r="33" spans="1:3" x14ac:dyDescent="0.35">
      <c r="A33" s="18" t="s">
        <v>364</v>
      </c>
      <c r="B33" s="19">
        <v>5</v>
      </c>
      <c r="C33" s="19"/>
    </row>
    <row r="34" spans="1:3" x14ac:dyDescent="0.35">
      <c r="A34" s="18" t="s">
        <v>350</v>
      </c>
      <c r="B34" s="19">
        <v>7</v>
      </c>
      <c r="C34" s="19"/>
    </row>
    <row r="35" spans="1:3" x14ac:dyDescent="0.35">
      <c r="A35" s="18" t="s">
        <v>325</v>
      </c>
      <c r="B35" s="19">
        <v>12</v>
      </c>
      <c r="C35" s="19"/>
    </row>
    <row r="36" spans="1:3" x14ac:dyDescent="0.35">
      <c r="A36" s="18" t="s">
        <v>322</v>
      </c>
      <c r="B36" s="19">
        <v>1</v>
      </c>
      <c r="C36" s="19"/>
    </row>
    <row r="37" spans="1:3" x14ac:dyDescent="0.35">
      <c r="A37" s="18" t="s">
        <v>319</v>
      </c>
      <c r="B37" s="19">
        <v>1</v>
      </c>
      <c r="C37" s="19"/>
    </row>
    <row r="38" spans="1:3" x14ac:dyDescent="0.35">
      <c r="A38" s="18" t="s">
        <v>317</v>
      </c>
      <c r="B38" s="19">
        <v>1</v>
      </c>
      <c r="C38" s="19"/>
    </row>
    <row r="39" spans="1:3" x14ac:dyDescent="0.35">
      <c r="A39" s="18" t="s">
        <v>314</v>
      </c>
      <c r="B39" s="19">
        <v>1</v>
      </c>
      <c r="C39" s="19"/>
    </row>
    <row r="40" spans="1:3" x14ac:dyDescent="0.35">
      <c r="A40" s="18" t="s">
        <v>309</v>
      </c>
      <c r="B40" s="19">
        <v>2</v>
      </c>
      <c r="C40" s="19"/>
    </row>
    <row r="41" spans="1:3" x14ac:dyDescent="0.35">
      <c r="A41" s="18" t="s">
        <v>306</v>
      </c>
      <c r="B41" s="19">
        <v>1</v>
      </c>
      <c r="C41" s="19"/>
    </row>
    <row r="42" spans="1:3" x14ac:dyDescent="0.35">
      <c r="A42" s="18" t="s">
        <v>295</v>
      </c>
      <c r="B42" s="19">
        <v>5</v>
      </c>
      <c r="C42" s="19"/>
    </row>
    <row r="43" spans="1:3" x14ac:dyDescent="0.35">
      <c r="A43" s="18" t="s">
        <v>290</v>
      </c>
      <c r="B43" s="19">
        <v>2</v>
      </c>
      <c r="C43" s="19"/>
    </row>
    <row r="44" spans="1:3" x14ac:dyDescent="0.35">
      <c r="A44" s="18" t="s">
        <v>285</v>
      </c>
      <c r="B44" s="19">
        <v>2</v>
      </c>
      <c r="C44" s="19"/>
    </row>
    <row r="45" spans="1:3" x14ac:dyDescent="0.35">
      <c r="A45" s="18" t="s">
        <v>282</v>
      </c>
      <c r="B45" s="19">
        <v>1</v>
      </c>
      <c r="C45" s="19"/>
    </row>
    <row r="46" spans="1:3" x14ac:dyDescent="0.35">
      <c r="A46" s="18" t="s">
        <v>277</v>
      </c>
      <c r="B46" s="19">
        <v>2</v>
      </c>
      <c r="C46" s="19"/>
    </row>
    <row r="47" spans="1:3" x14ac:dyDescent="0.35">
      <c r="A47" s="18" t="s">
        <v>271</v>
      </c>
      <c r="B47" s="19">
        <v>3</v>
      </c>
      <c r="C47" s="19"/>
    </row>
    <row r="48" spans="1:3" x14ac:dyDescent="0.35">
      <c r="A48" s="18" t="s">
        <v>258</v>
      </c>
      <c r="B48" s="19">
        <v>6</v>
      </c>
      <c r="C48" s="19"/>
    </row>
    <row r="49" spans="1:3" x14ac:dyDescent="0.35">
      <c r="A49" s="18" t="s">
        <v>255</v>
      </c>
      <c r="B49" s="19">
        <v>1</v>
      </c>
      <c r="C49" s="19"/>
    </row>
    <row r="50" spans="1:3" x14ac:dyDescent="0.35">
      <c r="A50" s="18" t="s">
        <v>240</v>
      </c>
      <c r="B50" s="19">
        <v>7</v>
      </c>
      <c r="C50" s="19"/>
    </row>
    <row r="51" spans="1:3" x14ac:dyDescent="0.35">
      <c r="A51" s="18" t="s">
        <v>234</v>
      </c>
      <c r="B51" s="19">
        <v>3</v>
      </c>
      <c r="C51" s="19"/>
    </row>
    <row r="52" spans="1:3" x14ac:dyDescent="0.35">
      <c r="A52" s="18" t="s">
        <v>223</v>
      </c>
      <c r="B52" s="19">
        <v>5</v>
      </c>
      <c r="C52" s="19"/>
    </row>
    <row r="53" spans="1:3" x14ac:dyDescent="0.35">
      <c r="A53" s="18" t="s">
        <v>218</v>
      </c>
      <c r="B53" s="19">
        <v>2</v>
      </c>
      <c r="C53" s="19"/>
    </row>
    <row r="54" spans="1:3" x14ac:dyDescent="0.35">
      <c r="A54" s="18" t="s">
        <v>213</v>
      </c>
      <c r="B54" s="19">
        <v>2</v>
      </c>
      <c r="C54" s="19"/>
    </row>
    <row r="55" spans="1:3" x14ac:dyDescent="0.35">
      <c r="A55" s="18" t="s">
        <v>209</v>
      </c>
      <c r="B55" s="19">
        <v>2</v>
      </c>
      <c r="C55" s="19"/>
    </row>
    <row r="56" spans="1:3" x14ac:dyDescent="0.35">
      <c r="A56" s="18" t="s">
        <v>202</v>
      </c>
      <c r="B56" s="19">
        <v>3</v>
      </c>
      <c r="C56" s="19"/>
    </row>
    <row r="57" spans="1:3" x14ac:dyDescent="0.35">
      <c r="A57" s="18" t="s">
        <v>191</v>
      </c>
      <c r="B57" s="19">
        <v>5</v>
      </c>
      <c r="C57" s="19"/>
    </row>
    <row r="58" spans="1:3" x14ac:dyDescent="0.35">
      <c r="A58" s="18" t="s">
        <v>186</v>
      </c>
      <c r="B58" s="19">
        <v>2</v>
      </c>
      <c r="C58" s="19"/>
    </row>
    <row r="59" spans="1:3" x14ac:dyDescent="0.35">
      <c r="A59" s="18" t="s">
        <v>179</v>
      </c>
      <c r="B59" s="19">
        <v>3</v>
      </c>
      <c r="C59" s="19"/>
    </row>
    <row r="60" spans="1:3" x14ac:dyDescent="0.35">
      <c r="A60" s="18" t="s">
        <v>176</v>
      </c>
      <c r="B60" s="19">
        <v>1</v>
      </c>
      <c r="C60" s="19"/>
    </row>
    <row r="61" spans="1:3" x14ac:dyDescent="0.35">
      <c r="A61" s="18" t="s">
        <v>169</v>
      </c>
      <c r="B61" s="19">
        <v>3</v>
      </c>
      <c r="C61" s="19"/>
    </row>
    <row r="62" spans="1:3" x14ac:dyDescent="0.35">
      <c r="A62" s="18" t="s">
        <v>164</v>
      </c>
      <c r="B62" s="19">
        <v>2</v>
      </c>
      <c r="C62" s="19"/>
    </row>
    <row r="63" spans="1:3" x14ac:dyDescent="0.35">
      <c r="A63" s="18" t="s">
        <v>162</v>
      </c>
      <c r="B63" s="19">
        <v>1</v>
      </c>
      <c r="C63" s="19"/>
    </row>
    <row r="64" spans="1:3" x14ac:dyDescent="0.35">
      <c r="A64" s="18" t="s">
        <v>159</v>
      </c>
      <c r="B64" s="19">
        <v>1</v>
      </c>
      <c r="C64" s="19"/>
    </row>
    <row r="65" spans="1:3" x14ac:dyDescent="0.35">
      <c r="A65" s="18" t="s">
        <v>156</v>
      </c>
      <c r="B65" s="19">
        <v>1</v>
      </c>
      <c r="C65" s="19"/>
    </row>
    <row r="66" spans="1:3" x14ac:dyDescent="0.35">
      <c r="A66" s="18" t="s">
        <v>147</v>
      </c>
      <c r="B66" s="19">
        <v>4</v>
      </c>
      <c r="C66" s="19"/>
    </row>
    <row r="67" spans="1:3" x14ac:dyDescent="0.35">
      <c r="A67" s="18" t="s">
        <v>139</v>
      </c>
      <c r="B67" s="19">
        <v>4</v>
      </c>
      <c r="C67" s="19"/>
    </row>
    <row r="68" spans="1:3" x14ac:dyDescent="0.35">
      <c r="A68" s="18" t="s">
        <v>124</v>
      </c>
      <c r="B68" s="19">
        <v>7</v>
      </c>
      <c r="C68" s="19"/>
    </row>
    <row r="69" spans="1:3" x14ac:dyDescent="0.35">
      <c r="A69" s="18" t="s">
        <v>113</v>
      </c>
      <c r="B69" s="19">
        <v>5</v>
      </c>
      <c r="C69" s="19"/>
    </row>
    <row r="70" spans="1:3" x14ac:dyDescent="0.35">
      <c r="A70" s="18" t="s">
        <v>90</v>
      </c>
      <c r="B70" s="19">
        <v>11</v>
      </c>
      <c r="C70" s="19"/>
    </row>
    <row r="71" spans="1:3" x14ac:dyDescent="0.35">
      <c r="A71" s="18" t="s">
        <v>82</v>
      </c>
      <c r="B71" s="19">
        <v>4</v>
      </c>
      <c r="C71" s="19"/>
    </row>
    <row r="72" spans="1:3" x14ac:dyDescent="0.35">
      <c r="A72" s="18" t="s">
        <v>79</v>
      </c>
      <c r="B72" s="19">
        <v>1</v>
      </c>
      <c r="C72" s="19"/>
    </row>
    <row r="73" spans="1:3" x14ac:dyDescent="0.35">
      <c r="A73" s="18" t="s">
        <v>76</v>
      </c>
      <c r="B73" s="19">
        <v>1</v>
      </c>
      <c r="C73" s="19"/>
    </row>
    <row r="74" spans="1:3" x14ac:dyDescent="0.35">
      <c r="A74" s="18" t="s">
        <v>48</v>
      </c>
      <c r="B74" s="19">
        <v>13</v>
      </c>
      <c r="C74" s="19">
        <v>1</v>
      </c>
    </row>
    <row r="75" spans="1:3" x14ac:dyDescent="0.35">
      <c r="A75" s="18" t="s">
        <v>37</v>
      </c>
      <c r="B75" s="19">
        <v>4</v>
      </c>
      <c r="C75" s="19">
        <v>1</v>
      </c>
    </row>
    <row r="76" spans="1:3" x14ac:dyDescent="0.35">
      <c r="A76" s="18" t="s">
        <v>32</v>
      </c>
      <c r="B76" s="19"/>
      <c r="C76" s="19">
        <v>2</v>
      </c>
    </row>
    <row r="77" spans="1:3" x14ac:dyDescent="0.35">
      <c r="A77" s="18" t="s">
        <v>29</v>
      </c>
      <c r="B77" s="19"/>
      <c r="C77" s="19">
        <v>1</v>
      </c>
    </row>
    <row r="78" spans="1:3" x14ac:dyDescent="0.35">
      <c r="A78" s="18" t="s">
        <v>25</v>
      </c>
      <c r="B78" s="19"/>
      <c r="C78" s="19">
        <v>1</v>
      </c>
    </row>
    <row r="79" spans="1:3" x14ac:dyDescent="0.35">
      <c r="A79" s="18" t="s">
        <v>22</v>
      </c>
      <c r="B79" s="19"/>
      <c r="C79" s="19">
        <v>1</v>
      </c>
    </row>
    <row r="80" spans="1:3" x14ac:dyDescent="0.35">
      <c r="A80" s="18" t="s">
        <v>19</v>
      </c>
      <c r="B80" s="19">
        <v>1</v>
      </c>
      <c r="C80" s="19"/>
    </row>
    <row r="81" spans="1:3" x14ac:dyDescent="0.35">
      <c r="A81" s="18" t="s">
        <v>16</v>
      </c>
      <c r="B81" s="19">
        <v>1</v>
      </c>
      <c r="C81" s="19"/>
    </row>
    <row r="82" spans="1:3" x14ac:dyDescent="0.35">
      <c r="A82" s="18" t="s">
        <v>11</v>
      </c>
      <c r="B82" s="19">
        <v>1</v>
      </c>
      <c r="C82" s="19">
        <v>1</v>
      </c>
    </row>
    <row r="83" spans="1:3" x14ac:dyDescent="0.35">
      <c r="A83" s="18" t="s">
        <v>8</v>
      </c>
      <c r="B83" s="19">
        <v>1</v>
      </c>
      <c r="C83" s="19"/>
    </row>
    <row r="84" spans="1:3" x14ac:dyDescent="0.35">
      <c r="A84" s="18" t="s">
        <v>5</v>
      </c>
      <c r="B84" s="19">
        <v>1</v>
      </c>
      <c r="C84" s="19"/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0"/>
  <sheetViews>
    <sheetView showGridLines="0" workbookViewId="0">
      <selection activeCell="B13" sqref="B13"/>
    </sheetView>
  </sheetViews>
  <sheetFormatPr defaultRowHeight="12.85" x14ac:dyDescent="0.35"/>
  <cols>
    <col min="1" max="1" width="28.53125" customWidth="1"/>
    <col min="2" max="2" width="16.33203125" customWidth="1"/>
    <col min="3" max="3" width="18.06640625" customWidth="1"/>
    <col min="4" max="4" width="21.86328125" bestFit="1" customWidth="1"/>
  </cols>
  <sheetData>
    <row r="3" spans="1:3" x14ac:dyDescent="0.35">
      <c r="A3" s="17" t="s">
        <v>524</v>
      </c>
      <c r="B3" s="17" t="s">
        <v>522</v>
      </c>
    </row>
    <row r="4" spans="1:3" x14ac:dyDescent="0.35">
      <c r="A4" s="17" t="s">
        <v>520</v>
      </c>
      <c r="B4" t="s">
        <v>523</v>
      </c>
      <c r="C4" t="s">
        <v>527</v>
      </c>
    </row>
    <row r="5" spans="1:3" x14ac:dyDescent="0.35">
      <c r="A5" s="18">
        <v>0</v>
      </c>
      <c r="B5" s="19">
        <v>1</v>
      </c>
      <c r="C5" s="19"/>
    </row>
    <row r="6" spans="1:3" x14ac:dyDescent="0.35">
      <c r="A6" s="18">
        <v>4</v>
      </c>
      <c r="B6" s="19">
        <v>2</v>
      </c>
      <c r="C6" s="19">
        <v>1</v>
      </c>
    </row>
    <row r="7" spans="1:3" x14ac:dyDescent="0.35">
      <c r="A7" s="18">
        <v>5</v>
      </c>
      <c r="B7" s="19">
        <v>2</v>
      </c>
      <c r="C7" s="19"/>
    </row>
    <row r="8" spans="1:3" x14ac:dyDescent="0.35">
      <c r="A8" s="18">
        <v>6</v>
      </c>
      <c r="B8" s="19"/>
      <c r="C8" s="19">
        <v>1</v>
      </c>
    </row>
    <row r="9" spans="1:3" x14ac:dyDescent="0.35">
      <c r="A9" s="18">
        <v>7</v>
      </c>
      <c r="B9" s="19"/>
      <c r="C9" s="19">
        <v>2</v>
      </c>
    </row>
    <row r="10" spans="1:3" x14ac:dyDescent="0.35">
      <c r="A10" s="18">
        <v>8</v>
      </c>
      <c r="B10" s="19"/>
      <c r="C10" s="19">
        <v>2</v>
      </c>
    </row>
    <row r="11" spans="1:3" x14ac:dyDescent="0.35">
      <c r="A11" s="18">
        <v>9</v>
      </c>
      <c r="B11" s="19">
        <v>18</v>
      </c>
      <c r="C11" s="19">
        <v>2</v>
      </c>
    </row>
    <row r="12" spans="1:3" x14ac:dyDescent="0.35">
      <c r="A12" s="18">
        <v>11</v>
      </c>
      <c r="B12" s="19">
        <v>28</v>
      </c>
      <c r="C12" s="19"/>
    </row>
    <row r="13" spans="1:3" x14ac:dyDescent="0.35">
      <c r="A13" s="18">
        <v>12</v>
      </c>
      <c r="B13" s="19">
        <v>10</v>
      </c>
      <c r="C13" s="19"/>
    </row>
    <row r="14" spans="1:3" x14ac:dyDescent="0.35">
      <c r="A14" s="18">
        <v>13</v>
      </c>
      <c r="B14" s="19">
        <v>6</v>
      </c>
      <c r="C14" s="19"/>
    </row>
    <row r="15" spans="1:3" x14ac:dyDescent="0.35">
      <c r="A15" s="18">
        <v>14</v>
      </c>
      <c r="B15" s="19">
        <v>14</v>
      </c>
      <c r="C15" s="19"/>
    </row>
    <row r="16" spans="1:3" x14ac:dyDescent="0.35">
      <c r="A16" s="18">
        <v>15</v>
      </c>
      <c r="B16" s="19">
        <v>14</v>
      </c>
      <c r="C16" s="19"/>
    </row>
    <row r="17" spans="1:3" x14ac:dyDescent="0.35">
      <c r="A17" s="18">
        <v>16</v>
      </c>
      <c r="B17" s="19">
        <v>19</v>
      </c>
      <c r="C17" s="19"/>
    </row>
    <row r="18" spans="1:3" x14ac:dyDescent="0.35">
      <c r="A18" s="18">
        <v>17</v>
      </c>
      <c r="B18" s="19">
        <v>11</v>
      </c>
      <c r="C18" s="19"/>
    </row>
    <row r="19" spans="1:3" x14ac:dyDescent="0.35">
      <c r="A19" s="18">
        <v>18</v>
      </c>
      <c r="B19" s="19">
        <v>3</v>
      </c>
      <c r="C19" s="19"/>
    </row>
    <row r="20" spans="1:3" x14ac:dyDescent="0.35">
      <c r="A20" s="18">
        <v>19</v>
      </c>
      <c r="B20" s="19">
        <v>2</v>
      </c>
      <c r="C20" s="19"/>
    </row>
    <row r="21" spans="1:3" x14ac:dyDescent="0.35">
      <c r="A21" s="18">
        <v>20</v>
      </c>
      <c r="B21" s="19">
        <v>13</v>
      </c>
      <c r="C21" s="19"/>
    </row>
    <row r="22" spans="1:3" x14ac:dyDescent="0.35">
      <c r="A22" s="18">
        <v>21</v>
      </c>
      <c r="B22" s="19">
        <v>13</v>
      </c>
      <c r="C22" s="19"/>
    </row>
    <row r="23" spans="1:3" x14ac:dyDescent="0.35">
      <c r="A23" s="18">
        <v>22</v>
      </c>
      <c r="B23" s="19">
        <v>2</v>
      </c>
      <c r="C23" s="19"/>
    </row>
    <row r="24" spans="1:3" x14ac:dyDescent="0.35">
      <c r="A24" s="18">
        <v>23</v>
      </c>
      <c r="B24" s="19">
        <v>17</v>
      </c>
      <c r="C24" s="19"/>
    </row>
    <row r="25" spans="1:3" x14ac:dyDescent="0.35">
      <c r="A25" s="18">
        <v>24</v>
      </c>
      <c r="B25" s="19">
        <v>9</v>
      </c>
      <c r="C25" s="19"/>
    </row>
    <row r="26" spans="1:3" x14ac:dyDescent="0.35">
      <c r="A26" s="18">
        <v>25</v>
      </c>
      <c r="B26" s="19">
        <v>1</v>
      </c>
      <c r="C26" s="19"/>
    </row>
    <row r="27" spans="1:3" x14ac:dyDescent="0.35">
      <c r="A27" s="18">
        <v>26</v>
      </c>
      <c r="B27" s="19">
        <v>6</v>
      </c>
      <c r="C27" s="19"/>
    </row>
    <row r="28" spans="1:3" x14ac:dyDescent="0.35">
      <c r="A28" s="18">
        <v>27</v>
      </c>
      <c r="B28" s="19">
        <v>7</v>
      </c>
      <c r="C28" s="19"/>
    </row>
    <row r="29" spans="1:3" x14ac:dyDescent="0.35">
      <c r="A29" s="18">
        <v>28</v>
      </c>
      <c r="B29" s="19">
        <v>5</v>
      </c>
      <c r="C29" s="19"/>
    </row>
    <row r="30" spans="1:3" x14ac:dyDescent="0.35">
      <c r="A30" s="18">
        <v>29</v>
      </c>
      <c r="B30" s="19">
        <v>2</v>
      </c>
      <c r="C30" s="19"/>
    </row>
    <row r="31" spans="1:3" x14ac:dyDescent="0.35">
      <c r="A31" s="18">
        <v>30</v>
      </c>
      <c r="B31" s="19">
        <v>2</v>
      </c>
      <c r="C31" s="19"/>
    </row>
    <row r="32" spans="1:3" x14ac:dyDescent="0.35">
      <c r="A32" s="18">
        <v>31</v>
      </c>
      <c r="B32" s="19">
        <v>6</v>
      </c>
      <c r="C32" s="19"/>
    </row>
    <row r="33" spans="1:3" x14ac:dyDescent="0.35">
      <c r="A33" s="18">
        <v>32</v>
      </c>
      <c r="B33" s="19">
        <v>2</v>
      </c>
      <c r="C33" s="19"/>
    </row>
    <row r="43" spans="1:3" x14ac:dyDescent="0.35">
      <c r="A43" s="17" t="s">
        <v>524</v>
      </c>
      <c r="B43" s="17" t="s">
        <v>522</v>
      </c>
    </row>
    <row r="44" spans="1:3" x14ac:dyDescent="0.35">
      <c r="A44" s="17" t="s">
        <v>520</v>
      </c>
      <c r="B44" t="s">
        <v>523</v>
      </c>
      <c r="C44" t="s">
        <v>527</v>
      </c>
    </row>
    <row r="45" spans="1:3" x14ac:dyDescent="0.35">
      <c r="A45" s="18">
        <v>0</v>
      </c>
      <c r="B45" s="19">
        <v>1</v>
      </c>
      <c r="C45" s="19"/>
    </row>
    <row r="46" spans="1:3" x14ac:dyDescent="0.35">
      <c r="A46" s="18">
        <v>2</v>
      </c>
      <c r="B46" s="19">
        <v>2</v>
      </c>
      <c r="C46" s="19">
        <v>1</v>
      </c>
    </row>
    <row r="47" spans="1:3" x14ac:dyDescent="0.35">
      <c r="A47" s="18">
        <v>3</v>
      </c>
      <c r="B47" s="19">
        <v>2</v>
      </c>
      <c r="C47" s="19">
        <v>1</v>
      </c>
    </row>
    <row r="48" spans="1:3" x14ac:dyDescent="0.35">
      <c r="A48" s="18">
        <v>4</v>
      </c>
      <c r="B48" s="19"/>
      <c r="C48" s="19">
        <v>4</v>
      </c>
    </row>
    <row r="49" spans="1:3" x14ac:dyDescent="0.35">
      <c r="A49" s="18">
        <v>5</v>
      </c>
      <c r="B49" s="19">
        <v>18</v>
      </c>
      <c r="C49" s="19">
        <v>2</v>
      </c>
    </row>
    <row r="50" spans="1:3" x14ac:dyDescent="0.35">
      <c r="A50" s="18">
        <v>6</v>
      </c>
      <c r="B50" s="19">
        <v>38</v>
      </c>
      <c r="C50" s="19"/>
    </row>
    <row r="51" spans="1:3" x14ac:dyDescent="0.35">
      <c r="A51" s="18">
        <v>7</v>
      </c>
      <c r="B51" s="19">
        <v>20</v>
      </c>
      <c r="C51" s="19"/>
    </row>
    <row r="52" spans="1:3" x14ac:dyDescent="0.35">
      <c r="A52" s="18">
        <v>8</v>
      </c>
      <c r="B52" s="19">
        <v>33</v>
      </c>
      <c r="C52" s="19"/>
    </row>
    <row r="53" spans="1:3" x14ac:dyDescent="0.35">
      <c r="A53" s="18">
        <v>9</v>
      </c>
      <c r="B53" s="19">
        <v>14</v>
      </c>
      <c r="C53" s="19"/>
    </row>
    <row r="54" spans="1:3" x14ac:dyDescent="0.35">
      <c r="A54" s="18">
        <v>10</v>
      </c>
      <c r="B54" s="19">
        <v>15</v>
      </c>
      <c r="C54" s="19"/>
    </row>
    <row r="55" spans="1:3" x14ac:dyDescent="0.35">
      <c r="A55" s="18">
        <v>11</v>
      </c>
      <c r="B55" s="19">
        <v>15</v>
      </c>
      <c r="C55" s="19"/>
    </row>
    <row r="56" spans="1:3" x14ac:dyDescent="0.35">
      <c r="A56" s="18">
        <v>12</v>
      </c>
      <c r="B56" s="19">
        <v>26</v>
      </c>
      <c r="C56" s="19"/>
    </row>
    <row r="57" spans="1:3" x14ac:dyDescent="0.35">
      <c r="A57" s="18">
        <v>13</v>
      </c>
      <c r="B57" s="19">
        <v>7</v>
      </c>
      <c r="C57" s="19"/>
    </row>
    <row r="58" spans="1:3" x14ac:dyDescent="0.35">
      <c r="A58" s="18">
        <v>14</v>
      </c>
      <c r="B58" s="19">
        <v>12</v>
      </c>
      <c r="C58" s="19"/>
    </row>
    <row r="59" spans="1:3" x14ac:dyDescent="0.35">
      <c r="A59" s="18">
        <v>15</v>
      </c>
      <c r="B59" s="19">
        <v>4</v>
      </c>
      <c r="C59" s="19"/>
    </row>
    <row r="60" spans="1:3" x14ac:dyDescent="0.35">
      <c r="A60" s="18">
        <v>16</v>
      </c>
      <c r="B60" s="19">
        <v>8</v>
      </c>
      <c r="C60" s="19"/>
    </row>
  </sheetData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9"/>
  <sheetViews>
    <sheetView showGridLines="0" workbookViewId="0">
      <selection activeCell="B22" sqref="B22"/>
    </sheetView>
  </sheetViews>
  <sheetFormatPr defaultRowHeight="12.85" x14ac:dyDescent="0.35"/>
  <cols>
    <col min="1" max="1" width="28.53125" customWidth="1"/>
    <col min="2" max="2" width="16.33203125" customWidth="1"/>
    <col min="3" max="3" width="18.06640625" customWidth="1"/>
    <col min="4" max="4" width="21.86328125" bestFit="1" customWidth="1"/>
  </cols>
  <sheetData>
    <row r="3" spans="1:3" x14ac:dyDescent="0.35">
      <c r="A3" s="17" t="s">
        <v>524</v>
      </c>
      <c r="B3" s="17" t="s">
        <v>522</v>
      </c>
    </row>
    <row r="4" spans="1:3" x14ac:dyDescent="0.35">
      <c r="A4" s="17" t="s">
        <v>520</v>
      </c>
      <c r="B4" t="s">
        <v>523</v>
      </c>
      <c r="C4" t="s">
        <v>527</v>
      </c>
    </row>
    <row r="5" spans="1:3" x14ac:dyDescent="0.35">
      <c r="A5" s="18">
        <v>0</v>
      </c>
      <c r="B5" s="19">
        <v>1</v>
      </c>
      <c r="C5" s="19"/>
    </row>
    <row r="6" spans="1:3" x14ac:dyDescent="0.35">
      <c r="A6" s="18">
        <v>20</v>
      </c>
      <c r="B6" s="19">
        <v>2</v>
      </c>
      <c r="C6" s="19">
        <v>1</v>
      </c>
    </row>
    <row r="7" spans="1:3" x14ac:dyDescent="0.35">
      <c r="A7" s="18">
        <v>30</v>
      </c>
      <c r="B7" s="19">
        <v>2</v>
      </c>
      <c r="C7" s="19">
        <v>1</v>
      </c>
    </row>
    <row r="8" spans="1:3" x14ac:dyDescent="0.35">
      <c r="A8" s="18">
        <v>40</v>
      </c>
      <c r="B8" s="19"/>
      <c r="C8" s="19">
        <v>4</v>
      </c>
    </row>
    <row r="9" spans="1:3" x14ac:dyDescent="0.35">
      <c r="A9" s="18">
        <v>50</v>
      </c>
      <c r="B9" s="19">
        <v>18</v>
      </c>
      <c r="C9" s="19">
        <v>2</v>
      </c>
    </row>
    <row r="10" spans="1:3" x14ac:dyDescent="0.35">
      <c r="A10" s="18">
        <v>60</v>
      </c>
      <c r="B10" s="19">
        <v>38</v>
      </c>
      <c r="C10" s="19"/>
    </row>
    <row r="11" spans="1:3" x14ac:dyDescent="0.35">
      <c r="A11" s="18">
        <v>70</v>
      </c>
      <c r="B11" s="19">
        <v>20</v>
      </c>
      <c r="C11" s="19"/>
    </row>
    <row r="12" spans="1:3" x14ac:dyDescent="0.35">
      <c r="A12" s="18">
        <v>80</v>
      </c>
      <c r="B12" s="19">
        <v>33</v>
      </c>
      <c r="C12" s="19"/>
    </row>
    <row r="13" spans="1:3" x14ac:dyDescent="0.35">
      <c r="A13" s="18">
        <v>90</v>
      </c>
      <c r="B13" s="19">
        <v>14</v>
      </c>
      <c r="C13" s="19"/>
    </row>
    <row r="14" spans="1:3" x14ac:dyDescent="0.35">
      <c r="A14" s="18">
        <v>100</v>
      </c>
      <c r="B14" s="19">
        <v>15</v>
      </c>
      <c r="C14" s="19"/>
    </row>
    <row r="15" spans="1:3" x14ac:dyDescent="0.35">
      <c r="A15" s="18">
        <v>110</v>
      </c>
      <c r="B15" s="19">
        <v>15</v>
      </c>
      <c r="C15" s="19"/>
    </row>
    <row r="16" spans="1:3" x14ac:dyDescent="0.35">
      <c r="A16" s="18">
        <v>120</v>
      </c>
      <c r="B16" s="19">
        <v>26</v>
      </c>
      <c r="C16" s="19"/>
    </row>
    <row r="17" spans="1:3" x14ac:dyDescent="0.35">
      <c r="A17" s="18">
        <v>130</v>
      </c>
      <c r="B17" s="19">
        <v>7</v>
      </c>
      <c r="C17" s="19"/>
    </row>
    <row r="18" spans="1:3" x14ac:dyDescent="0.35">
      <c r="A18" s="18">
        <v>140</v>
      </c>
      <c r="B18" s="19">
        <v>12</v>
      </c>
      <c r="C18" s="19"/>
    </row>
    <row r="19" spans="1:3" x14ac:dyDescent="0.35">
      <c r="A19" s="18">
        <v>150</v>
      </c>
      <c r="B19" s="19">
        <v>4</v>
      </c>
      <c r="C19" s="19"/>
    </row>
    <row r="20" spans="1:3" x14ac:dyDescent="0.35">
      <c r="A20" s="18">
        <v>160</v>
      </c>
      <c r="B20" s="19">
        <v>8</v>
      </c>
      <c r="C20" s="19"/>
    </row>
    <row r="43" spans="1:3" x14ac:dyDescent="0.35">
      <c r="A43" s="17" t="s">
        <v>520</v>
      </c>
      <c r="B43" t="s">
        <v>524</v>
      </c>
      <c r="C43" t="s">
        <v>528</v>
      </c>
    </row>
    <row r="44" spans="1:3" x14ac:dyDescent="0.35">
      <c r="A44" s="18">
        <v>0</v>
      </c>
      <c r="B44" s="22">
        <v>4.4843049327354259E-3</v>
      </c>
      <c r="C44" s="19">
        <v>1</v>
      </c>
    </row>
    <row r="45" spans="1:3" x14ac:dyDescent="0.35">
      <c r="A45" s="18">
        <v>20</v>
      </c>
      <c r="B45" s="22">
        <v>1.3452914798206279E-2</v>
      </c>
      <c r="C45" s="19">
        <v>3</v>
      </c>
    </row>
    <row r="46" spans="1:3" x14ac:dyDescent="0.35">
      <c r="A46" s="18">
        <v>30</v>
      </c>
      <c r="B46" s="22">
        <v>1.3452914798206279E-2</v>
      </c>
      <c r="C46" s="19">
        <v>3</v>
      </c>
    </row>
    <row r="47" spans="1:3" x14ac:dyDescent="0.35">
      <c r="A47" s="18">
        <v>40</v>
      </c>
      <c r="B47" s="22">
        <v>1.7937219730941704E-2</v>
      </c>
      <c r="C47" s="19">
        <v>4</v>
      </c>
    </row>
    <row r="48" spans="1:3" x14ac:dyDescent="0.35">
      <c r="A48" s="18">
        <v>50</v>
      </c>
      <c r="B48" s="22">
        <v>8.9686098654708515E-2</v>
      </c>
      <c r="C48" s="19">
        <v>20</v>
      </c>
    </row>
    <row r="49" spans="1:3" x14ac:dyDescent="0.35">
      <c r="A49" s="18">
        <v>60</v>
      </c>
      <c r="B49" s="22">
        <v>0.17040358744394618</v>
      </c>
      <c r="C49" s="19">
        <v>38</v>
      </c>
    </row>
    <row r="50" spans="1:3" x14ac:dyDescent="0.35">
      <c r="A50" s="18">
        <v>70</v>
      </c>
      <c r="B50" s="22">
        <v>8.9686098654708515E-2</v>
      </c>
      <c r="C50" s="19">
        <v>20</v>
      </c>
    </row>
    <row r="51" spans="1:3" x14ac:dyDescent="0.35">
      <c r="A51" s="18">
        <v>80</v>
      </c>
      <c r="B51" s="22">
        <v>0.14798206278026907</v>
      </c>
      <c r="C51" s="19">
        <v>33</v>
      </c>
    </row>
    <row r="52" spans="1:3" x14ac:dyDescent="0.35">
      <c r="A52" s="18">
        <v>90</v>
      </c>
      <c r="B52" s="22">
        <v>6.2780269058295965E-2</v>
      </c>
      <c r="C52" s="19">
        <v>14</v>
      </c>
    </row>
    <row r="53" spans="1:3" x14ac:dyDescent="0.35">
      <c r="A53" s="18">
        <v>100</v>
      </c>
      <c r="B53" s="22">
        <v>6.726457399103139E-2</v>
      </c>
      <c r="C53" s="19">
        <v>15</v>
      </c>
    </row>
    <row r="54" spans="1:3" x14ac:dyDescent="0.35">
      <c r="A54" s="18">
        <v>110</v>
      </c>
      <c r="B54" s="22">
        <v>6.726457399103139E-2</v>
      </c>
      <c r="C54" s="19">
        <v>15</v>
      </c>
    </row>
    <row r="55" spans="1:3" x14ac:dyDescent="0.35">
      <c r="A55" s="18">
        <v>120</v>
      </c>
      <c r="B55" s="22">
        <v>0.11659192825112108</v>
      </c>
      <c r="C55" s="19">
        <v>26</v>
      </c>
    </row>
    <row r="56" spans="1:3" x14ac:dyDescent="0.35">
      <c r="A56" s="18">
        <v>130</v>
      </c>
      <c r="B56" s="22">
        <v>3.1390134529147982E-2</v>
      </c>
      <c r="C56" s="19">
        <v>7</v>
      </c>
    </row>
    <row r="57" spans="1:3" x14ac:dyDescent="0.35">
      <c r="A57" s="18">
        <v>140</v>
      </c>
      <c r="B57" s="22">
        <v>5.3811659192825115E-2</v>
      </c>
      <c r="C57" s="19">
        <v>12</v>
      </c>
    </row>
    <row r="58" spans="1:3" x14ac:dyDescent="0.35">
      <c r="A58" s="18">
        <v>150</v>
      </c>
      <c r="B58" s="22">
        <v>1.7937219730941704E-2</v>
      </c>
      <c r="C58" s="19">
        <v>4</v>
      </c>
    </row>
    <row r="59" spans="1:3" x14ac:dyDescent="0.35">
      <c r="A59" s="18">
        <v>160</v>
      </c>
      <c r="B59" s="22">
        <v>3.5874439461883408E-2</v>
      </c>
      <c r="C59" s="19">
        <v>8</v>
      </c>
    </row>
  </sheetData>
  <pageMargins left="0.7" right="0.7" top="0.75" bottom="0.75" header="0.3" footer="0.3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8"/>
  <sheetViews>
    <sheetView workbookViewId="0">
      <selection activeCell="C17" sqref="C17"/>
    </sheetView>
  </sheetViews>
  <sheetFormatPr defaultRowHeight="12.85" x14ac:dyDescent="0.35"/>
  <cols>
    <col min="1" max="1" width="121.265625" bestFit="1" customWidth="1"/>
    <col min="2" max="2" width="28.53125" bestFit="1" customWidth="1"/>
    <col min="3" max="3" width="67.265625" bestFit="1" customWidth="1"/>
    <col min="4" max="4" width="123" bestFit="1" customWidth="1"/>
    <col min="5" max="5" width="75.6640625" bestFit="1" customWidth="1"/>
    <col min="6" max="6" width="102.53125" bestFit="1" customWidth="1"/>
    <col min="7" max="7" width="91.1328125" bestFit="1" customWidth="1"/>
    <col min="8" max="8" width="64.6640625" bestFit="1" customWidth="1"/>
    <col min="9" max="9" width="106.73046875" bestFit="1" customWidth="1"/>
    <col min="10" max="10" width="117.73046875" bestFit="1" customWidth="1"/>
    <col min="11" max="11" width="131.6640625" bestFit="1" customWidth="1"/>
    <col min="12" max="12" width="112.19921875" bestFit="1" customWidth="1"/>
    <col min="13" max="13" width="119.796875" bestFit="1" customWidth="1"/>
    <col min="14" max="14" width="70.9296875" bestFit="1" customWidth="1"/>
    <col min="15" max="15" width="82.86328125" bestFit="1" customWidth="1"/>
    <col min="16" max="16" width="125.59765625" bestFit="1" customWidth="1"/>
    <col min="17" max="17" width="103.53125" bestFit="1" customWidth="1"/>
    <col min="18" max="18" width="53" bestFit="1" customWidth="1"/>
    <col min="19" max="19" width="106.796875" bestFit="1" customWidth="1"/>
    <col min="20" max="20" width="121.73046875" bestFit="1" customWidth="1"/>
    <col min="21" max="21" width="70" bestFit="1" customWidth="1"/>
    <col min="22" max="22" width="101.1328125" bestFit="1" customWidth="1"/>
    <col min="23" max="23" width="83.265625" bestFit="1" customWidth="1"/>
    <col min="24" max="24" width="84.9296875" bestFit="1" customWidth="1"/>
    <col min="25" max="25" width="117" bestFit="1" customWidth="1"/>
    <col min="26" max="26" width="90.19921875" bestFit="1" customWidth="1"/>
    <col min="27" max="27" width="61.19921875" bestFit="1" customWidth="1"/>
    <col min="28" max="28" width="120.9296875" bestFit="1" customWidth="1"/>
    <col min="29" max="29" width="132" bestFit="1" customWidth="1"/>
    <col min="30" max="30" width="78.86328125" bestFit="1" customWidth="1"/>
    <col min="31" max="31" width="62.265625" bestFit="1" customWidth="1"/>
    <col min="32" max="32" width="73" bestFit="1" customWidth="1"/>
    <col min="33" max="33" width="63.19921875" bestFit="1" customWidth="1"/>
    <col min="34" max="34" width="35.796875" bestFit="1" customWidth="1"/>
    <col min="35" max="35" width="132.19921875" bestFit="1" customWidth="1"/>
    <col min="36" max="36" width="90.06640625" bestFit="1" customWidth="1"/>
    <col min="37" max="37" width="119.46484375" bestFit="1" customWidth="1"/>
    <col min="38" max="38" width="82.33203125" bestFit="1" customWidth="1"/>
    <col min="39" max="39" width="75.6640625" bestFit="1" customWidth="1"/>
    <col min="40" max="40" width="127.59765625" bestFit="1" customWidth="1"/>
    <col min="41" max="41" width="34.46484375" bestFit="1" customWidth="1"/>
    <col min="42" max="42" width="108.59765625" bestFit="1" customWidth="1"/>
    <col min="43" max="43" width="95.59765625" bestFit="1" customWidth="1"/>
    <col min="44" max="44" width="102.796875" bestFit="1" customWidth="1"/>
    <col min="45" max="45" width="84.265625" bestFit="1" customWidth="1"/>
    <col min="46" max="46" width="90.1328125" bestFit="1" customWidth="1"/>
    <col min="47" max="47" width="77.06640625" bestFit="1" customWidth="1"/>
    <col min="48" max="48" width="73.86328125" bestFit="1" customWidth="1"/>
    <col min="49" max="49" width="113.265625" bestFit="1" customWidth="1"/>
    <col min="50" max="50" width="98.59765625" bestFit="1" customWidth="1"/>
    <col min="51" max="51" width="62" bestFit="1" customWidth="1"/>
    <col min="52" max="52" width="87.796875" bestFit="1" customWidth="1"/>
    <col min="53" max="53" width="46.1328125" bestFit="1" customWidth="1"/>
    <col min="54" max="54" width="87.86328125" bestFit="1" customWidth="1"/>
    <col min="55" max="55" width="49.73046875" bestFit="1" customWidth="1"/>
    <col min="56" max="56" width="81.796875" bestFit="1" customWidth="1"/>
    <col min="57" max="57" width="92.59765625" bestFit="1" customWidth="1"/>
    <col min="58" max="58" width="125.59765625" bestFit="1" customWidth="1"/>
    <col min="59" max="59" width="87.265625" bestFit="1" customWidth="1"/>
    <col min="60" max="60" width="93.06640625" bestFit="1" customWidth="1"/>
    <col min="61" max="61" width="127.53125" bestFit="1" customWidth="1"/>
    <col min="62" max="62" width="100" bestFit="1" customWidth="1"/>
    <col min="63" max="63" width="45.06640625" bestFit="1" customWidth="1"/>
    <col min="64" max="64" width="113.73046875" bestFit="1" customWidth="1"/>
    <col min="65" max="65" width="66.46484375" bestFit="1" customWidth="1"/>
    <col min="66" max="66" width="56.46484375" bestFit="1" customWidth="1"/>
    <col min="67" max="67" width="109.73046875" bestFit="1" customWidth="1"/>
    <col min="68" max="68" width="123.06640625" bestFit="1" customWidth="1"/>
    <col min="69" max="69" width="50.86328125" bestFit="1" customWidth="1"/>
    <col min="70" max="70" width="127.33203125" bestFit="1" customWidth="1"/>
    <col min="71" max="71" width="48.265625" bestFit="1" customWidth="1"/>
    <col min="72" max="72" width="73.3984375" bestFit="1" customWidth="1"/>
    <col min="73" max="73" width="64.59765625" bestFit="1" customWidth="1"/>
    <col min="74" max="74" width="111.1328125" bestFit="1" customWidth="1"/>
    <col min="75" max="75" width="38.1328125" bestFit="1" customWidth="1"/>
    <col min="76" max="76" width="123" bestFit="1" customWidth="1"/>
    <col min="77" max="77" width="78.796875" bestFit="1" customWidth="1"/>
    <col min="78" max="78" width="132.1328125" bestFit="1" customWidth="1"/>
    <col min="79" max="79" width="125.1328125" bestFit="1" customWidth="1"/>
    <col min="80" max="80" width="71.46484375" bestFit="1" customWidth="1"/>
    <col min="81" max="81" width="63.73046875" bestFit="1" customWidth="1"/>
    <col min="82" max="82" width="116.59765625" bestFit="1" customWidth="1"/>
    <col min="83" max="83" width="36.46484375" bestFit="1" customWidth="1"/>
    <col min="84" max="84" width="31.1328125" bestFit="1" customWidth="1"/>
    <col min="85" max="85" width="112.6640625" bestFit="1" customWidth="1"/>
    <col min="86" max="86" width="113.265625" bestFit="1" customWidth="1"/>
    <col min="87" max="87" width="131.59765625" bestFit="1" customWidth="1"/>
    <col min="88" max="88" width="97.19921875" bestFit="1" customWidth="1"/>
    <col min="89" max="89" width="81.73046875" bestFit="1" customWidth="1"/>
    <col min="90" max="90" width="97.06640625" bestFit="1" customWidth="1"/>
    <col min="91" max="91" width="119.59765625" bestFit="1" customWidth="1"/>
    <col min="92" max="92" width="72.19921875" bestFit="1" customWidth="1"/>
    <col min="93" max="93" width="66.9296875" bestFit="1" customWidth="1"/>
    <col min="94" max="94" width="119.3984375" bestFit="1" customWidth="1"/>
    <col min="95" max="95" width="56.19921875" bestFit="1" customWidth="1"/>
    <col min="96" max="96" width="80.33203125" bestFit="1" customWidth="1"/>
    <col min="97" max="97" width="83.9296875" bestFit="1" customWidth="1"/>
    <col min="98" max="98" width="111.796875" bestFit="1" customWidth="1"/>
    <col min="99" max="99" width="128" bestFit="1" customWidth="1"/>
    <col min="100" max="100" width="85.73046875" bestFit="1" customWidth="1"/>
    <col min="101" max="101" width="124.33203125" bestFit="1" customWidth="1"/>
    <col min="102" max="102" width="72.19921875" bestFit="1" customWidth="1"/>
    <col min="103" max="103" width="51.33203125" bestFit="1" customWidth="1"/>
    <col min="104" max="104" width="94.1328125" bestFit="1" customWidth="1"/>
    <col min="105" max="105" width="80.73046875" bestFit="1" customWidth="1"/>
    <col min="106" max="106" width="119.46484375" bestFit="1" customWidth="1"/>
    <col min="107" max="107" width="115.19921875" bestFit="1" customWidth="1"/>
    <col min="108" max="108" width="67.265625" bestFit="1" customWidth="1"/>
    <col min="109" max="109" width="116.3984375" bestFit="1" customWidth="1"/>
    <col min="110" max="110" width="51.6640625" bestFit="1" customWidth="1"/>
    <col min="111" max="111" width="72.33203125" bestFit="1" customWidth="1"/>
    <col min="112" max="112" width="81.53125" bestFit="1" customWidth="1"/>
    <col min="113" max="113" width="103.59765625" bestFit="1" customWidth="1"/>
    <col min="114" max="114" width="116.33203125" bestFit="1" customWidth="1"/>
    <col min="115" max="115" width="122.3984375" bestFit="1" customWidth="1"/>
    <col min="116" max="116" width="126.9296875" bestFit="1" customWidth="1"/>
    <col min="117" max="117" width="101.6640625" bestFit="1" customWidth="1"/>
    <col min="118" max="118" width="124.73046875" bestFit="1" customWidth="1"/>
    <col min="119" max="119" width="94.53125" bestFit="1" customWidth="1"/>
    <col min="120" max="120" width="109.73046875" bestFit="1" customWidth="1"/>
    <col min="121" max="121" width="72.06640625" bestFit="1" customWidth="1"/>
    <col min="122" max="122" width="100.73046875" bestFit="1" customWidth="1"/>
    <col min="123" max="123" width="59.06640625" bestFit="1" customWidth="1"/>
    <col min="124" max="124" width="76.06640625" bestFit="1" customWidth="1"/>
    <col min="125" max="125" width="109.46484375" bestFit="1" customWidth="1"/>
    <col min="126" max="126" width="34.86328125" bestFit="1" customWidth="1"/>
    <col min="127" max="127" width="82.33203125" bestFit="1" customWidth="1"/>
    <col min="128" max="128" width="44.1328125" bestFit="1" customWidth="1"/>
    <col min="129" max="129" width="106.73046875" bestFit="1" customWidth="1"/>
    <col min="130" max="130" width="123.53125" bestFit="1" customWidth="1"/>
    <col min="131" max="131" width="109.9296875" bestFit="1" customWidth="1"/>
    <col min="132" max="132" width="45.1328125" bestFit="1" customWidth="1"/>
    <col min="133" max="133" width="127.796875" bestFit="1" customWidth="1"/>
    <col min="134" max="134" width="94.1328125" bestFit="1" customWidth="1"/>
    <col min="135" max="135" width="126.1328125" bestFit="1" customWidth="1"/>
    <col min="136" max="136" width="90.06640625" bestFit="1" customWidth="1"/>
    <col min="137" max="137" width="65.265625" bestFit="1" customWidth="1"/>
    <col min="138" max="138" width="67.86328125" bestFit="1" customWidth="1"/>
    <col min="139" max="139" width="85.59765625" bestFit="1" customWidth="1"/>
    <col min="140" max="140" width="31.796875" bestFit="1" customWidth="1"/>
    <col min="141" max="141" width="96.53125" bestFit="1" customWidth="1"/>
    <col min="142" max="142" width="46.46484375" bestFit="1" customWidth="1"/>
    <col min="143" max="143" width="70.06640625" bestFit="1" customWidth="1"/>
    <col min="144" max="144" width="44.1328125" bestFit="1" customWidth="1"/>
    <col min="145" max="145" width="104.19921875" bestFit="1" customWidth="1"/>
    <col min="146" max="146" width="40.46484375" bestFit="1" customWidth="1"/>
    <col min="147" max="147" width="114.265625" bestFit="1" customWidth="1"/>
    <col min="148" max="148" width="109.53125" bestFit="1" customWidth="1"/>
    <col min="149" max="149" width="74.59765625" bestFit="1" customWidth="1"/>
    <col min="150" max="150" width="85.53125" bestFit="1" customWidth="1"/>
    <col min="151" max="151" width="66.59765625" bestFit="1" customWidth="1"/>
    <col min="152" max="152" width="32.19921875" bestFit="1" customWidth="1"/>
    <col min="153" max="153" width="101.33203125" bestFit="1" customWidth="1"/>
    <col min="154" max="154" width="95.06640625" bestFit="1" customWidth="1"/>
    <col min="155" max="155" width="104.46484375" bestFit="1" customWidth="1"/>
    <col min="156" max="156" width="112.3984375" bestFit="1" customWidth="1"/>
    <col min="157" max="157" width="78.06640625" bestFit="1" customWidth="1"/>
    <col min="158" max="158" width="110.9296875" bestFit="1" customWidth="1"/>
    <col min="159" max="159" width="45.3984375" bestFit="1" customWidth="1"/>
    <col min="160" max="160" width="45.33203125" bestFit="1" customWidth="1"/>
    <col min="161" max="161" width="107.06640625" bestFit="1" customWidth="1"/>
    <col min="162" max="162" width="114.9296875" bestFit="1" customWidth="1"/>
    <col min="163" max="163" width="62.46484375" bestFit="1" customWidth="1"/>
    <col min="164" max="164" width="91.265625" bestFit="1" customWidth="1"/>
    <col min="165" max="165" width="81.9296875" bestFit="1" customWidth="1"/>
    <col min="166" max="166" width="44.1328125" bestFit="1" customWidth="1"/>
    <col min="167" max="167" width="74.3984375" bestFit="1" customWidth="1"/>
    <col min="168" max="168" width="20" bestFit="1" customWidth="1"/>
    <col min="169" max="169" width="30.46484375" bestFit="1" customWidth="1"/>
    <col min="170" max="170" width="22.6640625" bestFit="1" customWidth="1"/>
    <col min="171" max="171" width="21.3984375" bestFit="1" customWidth="1"/>
    <col min="172" max="172" width="107.796875" bestFit="1" customWidth="1"/>
    <col min="173" max="173" width="20.33203125" bestFit="1" customWidth="1"/>
    <col min="174" max="174" width="67.6640625" bestFit="1" customWidth="1"/>
    <col min="175" max="175" width="77.73046875" bestFit="1" customWidth="1"/>
    <col min="176" max="176" width="66.1328125" bestFit="1" customWidth="1"/>
    <col min="177" max="177" width="31.3984375" bestFit="1" customWidth="1"/>
    <col min="178" max="178" width="54.6640625" bestFit="1" customWidth="1"/>
    <col min="179" max="179" width="29.1328125" bestFit="1" customWidth="1"/>
    <col min="180" max="180" width="72.53125" bestFit="1" customWidth="1"/>
    <col min="181" max="181" width="34.3984375" bestFit="1" customWidth="1"/>
    <col min="182" max="182" width="82.1328125" bestFit="1" customWidth="1"/>
    <col min="183" max="183" width="103.796875" bestFit="1" customWidth="1"/>
    <col min="184" max="184" width="60.796875" bestFit="1" customWidth="1"/>
    <col min="185" max="185" width="61.73046875" bestFit="1" customWidth="1"/>
    <col min="186" max="186" width="63.1328125" bestFit="1" customWidth="1"/>
    <col min="187" max="187" width="63" bestFit="1" customWidth="1"/>
    <col min="188" max="188" width="61.73046875" bestFit="1" customWidth="1"/>
    <col min="189" max="189" width="63.265625" bestFit="1" customWidth="1"/>
    <col min="190" max="190" width="62.86328125" bestFit="1" customWidth="1"/>
    <col min="191" max="191" width="60.9296875" bestFit="1" customWidth="1"/>
    <col min="192" max="192" width="63.53125" bestFit="1" customWidth="1"/>
    <col min="193" max="193" width="78.59765625" bestFit="1" customWidth="1"/>
    <col min="194" max="194" width="70" bestFit="1" customWidth="1"/>
    <col min="195" max="195" width="117.9296875" bestFit="1" customWidth="1"/>
    <col min="196" max="196" width="115.53125" bestFit="1" customWidth="1"/>
    <col min="197" max="197" width="127.6640625" bestFit="1" customWidth="1"/>
    <col min="198" max="198" width="116.53125" bestFit="1" customWidth="1"/>
    <col min="199" max="199" width="47.33203125" bestFit="1" customWidth="1"/>
    <col min="200" max="200" width="116.9296875" bestFit="1" customWidth="1"/>
    <col min="201" max="201" width="118.265625" bestFit="1" customWidth="1"/>
    <col min="202" max="202" width="101.9296875" bestFit="1" customWidth="1"/>
    <col min="203" max="203" width="57.59765625" bestFit="1" customWidth="1"/>
    <col min="204" max="204" width="53.53125" bestFit="1" customWidth="1"/>
    <col min="205" max="205" width="93.73046875" bestFit="1" customWidth="1"/>
    <col min="206" max="206" width="55.9296875" bestFit="1" customWidth="1"/>
    <col min="207" max="207" width="98.265625" bestFit="1" customWidth="1"/>
    <col min="208" max="208" width="48.19921875" bestFit="1" customWidth="1"/>
    <col min="209" max="209" width="118.265625" bestFit="1" customWidth="1"/>
    <col min="210" max="210" width="56.19921875" bestFit="1" customWidth="1"/>
    <col min="211" max="211" width="85.86328125" bestFit="1" customWidth="1"/>
    <col min="212" max="212" width="76.33203125" bestFit="1" customWidth="1"/>
    <col min="213" max="213" width="49.265625" bestFit="1" customWidth="1"/>
    <col min="214" max="214" width="99.6640625" bestFit="1" customWidth="1"/>
    <col min="215" max="215" width="58.1328125" bestFit="1" customWidth="1"/>
    <col min="216" max="216" width="46.1328125" bestFit="1" customWidth="1"/>
    <col min="217" max="217" width="57.86328125" bestFit="1" customWidth="1"/>
    <col min="218" max="218" width="113" bestFit="1" customWidth="1"/>
    <col min="219" max="219" width="78.1328125" bestFit="1" customWidth="1"/>
    <col min="220" max="220" width="101.06640625" bestFit="1" customWidth="1"/>
    <col min="221" max="221" width="31.46484375" bestFit="1" customWidth="1"/>
    <col min="222" max="222" width="94.19921875" bestFit="1" customWidth="1"/>
    <col min="223" max="223" width="126.06640625" bestFit="1" customWidth="1"/>
  </cols>
  <sheetData>
    <row r="3" spans="1:2" x14ac:dyDescent="0.35">
      <c r="A3" s="17" t="s">
        <v>520</v>
      </c>
      <c r="B3" t="s">
        <v>524</v>
      </c>
    </row>
    <row r="4" spans="1:2" x14ac:dyDescent="0.35">
      <c r="A4" s="18" t="s">
        <v>36</v>
      </c>
      <c r="B4" s="19">
        <v>2</v>
      </c>
    </row>
    <row r="5" spans="1:2" x14ac:dyDescent="0.35">
      <c r="A5" s="21">
        <v>40</v>
      </c>
      <c r="B5" s="19">
        <v>1</v>
      </c>
    </row>
    <row r="6" spans="1:2" x14ac:dyDescent="0.35">
      <c r="A6" s="25" t="s">
        <v>35</v>
      </c>
      <c r="B6" s="19">
        <v>1</v>
      </c>
    </row>
    <row r="7" spans="1:2" x14ac:dyDescent="0.35">
      <c r="A7" s="21">
        <v>100</v>
      </c>
      <c r="B7" s="19">
        <v>1</v>
      </c>
    </row>
    <row r="8" spans="1:2" x14ac:dyDescent="0.35">
      <c r="A8" s="25" t="s">
        <v>318</v>
      </c>
      <c r="B8" s="19">
        <v>1</v>
      </c>
    </row>
    <row r="9" spans="1:2" x14ac:dyDescent="0.35">
      <c r="A9" s="18" t="s">
        <v>65</v>
      </c>
      <c r="B9" s="19">
        <v>2</v>
      </c>
    </row>
    <row r="10" spans="1:2" x14ac:dyDescent="0.35">
      <c r="A10" s="21">
        <v>50</v>
      </c>
      <c r="B10" s="19">
        <v>1</v>
      </c>
    </row>
    <row r="11" spans="1:2" x14ac:dyDescent="0.35">
      <c r="A11" s="25" t="s">
        <v>64</v>
      </c>
      <c r="B11" s="19">
        <v>1</v>
      </c>
    </row>
    <row r="12" spans="1:2" x14ac:dyDescent="0.35">
      <c r="A12" s="21">
        <v>80</v>
      </c>
      <c r="B12" s="19">
        <v>1</v>
      </c>
    </row>
    <row r="13" spans="1:2" x14ac:dyDescent="0.35">
      <c r="A13" s="25" t="s">
        <v>239</v>
      </c>
      <c r="B13" s="19">
        <v>1</v>
      </c>
    </row>
    <row r="14" spans="1:2" x14ac:dyDescent="0.35">
      <c r="A14" s="18" t="s">
        <v>266</v>
      </c>
      <c r="B14" s="19">
        <v>2</v>
      </c>
    </row>
    <row r="15" spans="1:2" x14ac:dyDescent="0.35">
      <c r="A15" s="21">
        <v>80</v>
      </c>
      <c r="B15" s="19">
        <v>2</v>
      </c>
    </row>
    <row r="16" spans="1:2" x14ac:dyDescent="0.35">
      <c r="A16" s="25" t="s">
        <v>265</v>
      </c>
      <c r="B16" s="19">
        <v>1</v>
      </c>
    </row>
    <row r="17" spans="1:2" x14ac:dyDescent="0.35">
      <c r="A17" s="25" t="s">
        <v>276</v>
      </c>
      <c r="B17" s="19">
        <v>1</v>
      </c>
    </row>
    <row r="18" spans="1:2" x14ac:dyDescent="0.35">
      <c r="A18" s="18" t="s">
        <v>370</v>
      </c>
      <c r="B18" s="19">
        <v>2</v>
      </c>
    </row>
    <row r="19" spans="1:2" x14ac:dyDescent="0.35">
      <c r="A19" s="21">
        <v>110</v>
      </c>
      <c r="B19" s="19">
        <v>2</v>
      </c>
    </row>
    <row r="20" spans="1:2" x14ac:dyDescent="0.35">
      <c r="A20" s="25" t="s">
        <v>371</v>
      </c>
      <c r="B20" s="19">
        <v>1</v>
      </c>
    </row>
    <row r="21" spans="1:2" x14ac:dyDescent="0.35">
      <c r="A21" s="25" t="s">
        <v>369</v>
      </c>
      <c r="B21" s="19">
        <v>1</v>
      </c>
    </row>
    <row r="22" spans="1:2" x14ac:dyDescent="0.35">
      <c r="A22" s="18" t="s">
        <v>324</v>
      </c>
      <c r="B22" s="19">
        <v>2</v>
      </c>
    </row>
    <row r="23" spans="1:2" x14ac:dyDescent="0.35">
      <c r="A23" s="21">
        <v>100</v>
      </c>
      <c r="B23" s="19">
        <v>1</v>
      </c>
    </row>
    <row r="24" spans="1:2" x14ac:dyDescent="0.35">
      <c r="A24" s="25" t="s">
        <v>323</v>
      </c>
      <c r="B24" s="19">
        <v>1</v>
      </c>
    </row>
    <row r="25" spans="1:2" x14ac:dyDescent="0.35">
      <c r="A25" s="21">
        <v>110</v>
      </c>
      <c r="B25" s="19">
        <v>1</v>
      </c>
    </row>
    <row r="26" spans="1:2" x14ac:dyDescent="0.35">
      <c r="A26" s="25" t="s">
        <v>363</v>
      </c>
      <c r="B26" s="19">
        <v>1</v>
      </c>
    </row>
    <row r="27" spans="1:2" x14ac:dyDescent="0.35">
      <c r="A27" s="18" t="s">
        <v>7</v>
      </c>
      <c r="B27" s="19">
        <v>2</v>
      </c>
    </row>
    <row r="28" spans="1:2" x14ac:dyDescent="0.35">
      <c r="A28" s="21">
        <v>0</v>
      </c>
      <c r="B28" s="19">
        <v>1</v>
      </c>
    </row>
    <row r="29" spans="1:2" x14ac:dyDescent="0.35">
      <c r="A29" s="25" t="s">
        <v>6</v>
      </c>
      <c r="B29" s="19">
        <v>1</v>
      </c>
    </row>
    <row r="30" spans="1:2" x14ac:dyDescent="0.35">
      <c r="A30" s="21">
        <v>120</v>
      </c>
      <c r="B30" s="19">
        <v>1</v>
      </c>
    </row>
    <row r="31" spans="1:2" x14ac:dyDescent="0.35">
      <c r="A31" s="25" t="s">
        <v>425</v>
      </c>
      <c r="B31" s="19">
        <v>1</v>
      </c>
    </row>
    <row r="32" spans="1:2" x14ac:dyDescent="0.35">
      <c r="A32" s="18" t="s">
        <v>18</v>
      </c>
      <c r="B32" s="19">
        <v>2</v>
      </c>
    </row>
    <row r="33" spans="1:2" x14ac:dyDescent="0.35">
      <c r="A33" s="21">
        <v>30</v>
      </c>
      <c r="B33" s="19">
        <v>1</v>
      </c>
    </row>
    <row r="34" spans="1:2" x14ac:dyDescent="0.35">
      <c r="A34" s="25" t="s">
        <v>17</v>
      </c>
      <c r="B34" s="19">
        <v>1</v>
      </c>
    </row>
    <row r="35" spans="1:2" x14ac:dyDescent="0.35">
      <c r="A35" s="21">
        <v>80</v>
      </c>
      <c r="B35" s="19">
        <v>1</v>
      </c>
    </row>
    <row r="36" spans="1:2" x14ac:dyDescent="0.35">
      <c r="A36" s="25" t="s">
        <v>210</v>
      </c>
      <c r="B36" s="19">
        <v>1</v>
      </c>
    </row>
    <row r="37" spans="1:2" x14ac:dyDescent="0.35">
      <c r="A37" s="18" t="s">
        <v>100</v>
      </c>
      <c r="B37" s="19">
        <v>2</v>
      </c>
    </row>
    <row r="38" spans="1:2" x14ac:dyDescent="0.35">
      <c r="A38" s="21">
        <v>60</v>
      </c>
      <c r="B38" s="19">
        <v>2</v>
      </c>
    </row>
    <row r="39" spans="1:2" x14ac:dyDescent="0.35">
      <c r="A39" s="25" t="s">
        <v>140</v>
      </c>
      <c r="B39" s="19">
        <v>1</v>
      </c>
    </row>
    <row r="40" spans="1:2" x14ac:dyDescent="0.35">
      <c r="A40" s="25" t="s">
        <v>99</v>
      </c>
      <c r="B40" s="19">
        <v>1</v>
      </c>
    </row>
    <row r="41" spans="1:2" x14ac:dyDescent="0.35">
      <c r="A41" s="18" t="s">
        <v>54</v>
      </c>
      <c r="B41" s="19">
        <v>2</v>
      </c>
    </row>
    <row r="42" spans="1:2" x14ac:dyDescent="0.35">
      <c r="A42" s="21">
        <v>50</v>
      </c>
      <c r="B42" s="19">
        <v>1</v>
      </c>
    </row>
    <row r="43" spans="1:2" x14ac:dyDescent="0.35">
      <c r="A43" s="25" t="s">
        <v>53</v>
      </c>
      <c r="B43" s="19">
        <v>1</v>
      </c>
    </row>
    <row r="44" spans="1:2" x14ac:dyDescent="0.35">
      <c r="A44" s="21">
        <v>130</v>
      </c>
      <c r="B44" s="19">
        <v>1</v>
      </c>
    </row>
    <row r="45" spans="1:2" x14ac:dyDescent="0.35">
      <c r="A45" s="25" t="s">
        <v>446</v>
      </c>
      <c r="B45" s="19">
        <v>1</v>
      </c>
    </row>
    <row r="46" spans="1:2" x14ac:dyDescent="0.35">
      <c r="A46" s="18" t="s">
        <v>242</v>
      </c>
      <c r="B46" s="19">
        <v>2</v>
      </c>
    </row>
    <row r="47" spans="1:2" x14ac:dyDescent="0.35">
      <c r="A47" s="21">
        <v>80</v>
      </c>
      <c r="B47" s="19">
        <v>1</v>
      </c>
    </row>
    <row r="48" spans="1:2" x14ac:dyDescent="0.35">
      <c r="A48" s="25" t="s">
        <v>241</v>
      </c>
      <c r="B48" s="19">
        <v>1</v>
      </c>
    </row>
    <row r="49" spans="1:2" x14ac:dyDescent="0.35">
      <c r="A49" s="21">
        <v>120</v>
      </c>
      <c r="B49" s="19">
        <v>1</v>
      </c>
    </row>
    <row r="50" spans="1:2" x14ac:dyDescent="0.35">
      <c r="A50" s="25" t="s">
        <v>403</v>
      </c>
      <c r="B50" s="19">
        <v>1</v>
      </c>
    </row>
    <row r="51" spans="1:2" x14ac:dyDescent="0.35">
      <c r="A51" s="18" t="s">
        <v>84</v>
      </c>
      <c r="B51" s="19">
        <v>2</v>
      </c>
    </row>
    <row r="52" spans="1:2" x14ac:dyDescent="0.35">
      <c r="A52" s="21">
        <v>60</v>
      </c>
      <c r="B52" s="19">
        <v>2</v>
      </c>
    </row>
    <row r="53" spans="1:2" x14ac:dyDescent="0.35">
      <c r="A53" s="25" t="s">
        <v>83</v>
      </c>
      <c r="B53" s="19">
        <v>1</v>
      </c>
    </row>
    <row r="54" spans="1:2" x14ac:dyDescent="0.35">
      <c r="A54" s="25" t="s">
        <v>87</v>
      </c>
      <c r="B54" s="19">
        <v>1</v>
      </c>
    </row>
    <row r="55" spans="1:2" x14ac:dyDescent="0.35">
      <c r="A55" s="18" t="s">
        <v>117</v>
      </c>
      <c r="B55" s="19">
        <v>2</v>
      </c>
    </row>
    <row r="56" spans="1:2" x14ac:dyDescent="0.35">
      <c r="A56" s="21">
        <v>60</v>
      </c>
      <c r="B56" s="19">
        <v>1</v>
      </c>
    </row>
    <row r="57" spans="1:2" x14ac:dyDescent="0.35">
      <c r="A57" s="25" t="s">
        <v>116</v>
      </c>
      <c r="B57" s="19">
        <v>1</v>
      </c>
    </row>
    <row r="58" spans="1:2" x14ac:dyDescent="0.35">
      <c r="A58" s="21">
        <v>120</v>
      </c>
      <c r="B58" s="19">
        <v>1</v>
      </c>
    </row>
    <row r="59" spans="1:2" x14ac:dyDescent="0.35">
      <c r="A59" s="25" t="s">
        <v>416</v>
      </c>
      <c r="B59" s="19">
        <v>1</v>
      </c>
    </row>
    <row r="60" spans="1:2" x14ac:dyDescent="0.35">
      <c r="A60" s="18" t="s">
        <v>34</v>
      </c>
      <c r="B60" s="19">
        <v>2</v>
      </c>
    </row>
    <row r="61" spans="1:2" x14ac:dyDescent="0.35">
      <c r="A61" s="21">
        <v>40</v>
      </c>
      <c r="B61" s="19">
        <v>1</v>
      </c>
    </row>
    <row r="62" spans="1:2" x14ac:dyDescent="0.35">
      <c r="A62" s="25" t="s">
        <v>33</v>
      </c>
      <c r="B62" s="19">
        <v>1</v>
      </c>
    </row>
    <row r="63" spans="1:2" x14ac:dyDescent="0.35">
      <c r="A63" s="21">
        <v>50</v>
      </c>
      <c r="B63" s="19">
        <v>1</v>
      </c>
    </row>
    <row r="64" spans="1:2" x14ac:dyDescent="0.35">
      <c r="A64" s="25" t="s">
        <v>61</v>
      </c>
      <c r="B64" s="19">
        <v>1</v>
      </c>
    </row>
    <row r="65" spans="1:2" x14ac:dyDescent="0.35">
      <c r="A65" s="18" t="s">
        <v>400</v>
      </c>
      <c r="B65" s="19">
        <v>2</v>
      </c>
    </row>
    <row r="66" spans="1:2" x14ac:dyDescent="0.35">
      <c r="A66" s="21">
        <v>120</v>
      </c>
      <c r="B66" s="19">
        <v>2</v>
      </c>
    </row>
    <row r="67" spans="1:2" x14ac:dyDescent="0.35">
      <c r="A67" s="25" t="s">
        <v>415</v>
      </c>
      <c r="B67" s="19">
        <v>1</v>
      </c>
    </row>
    <row r="68" spans="1:2" x14ac:dyDescent="0.35">
      <c r="A68" s="25" t="s">
        <v>399</v>
      </c>
      <c r="B68" s="1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</vt:lpstr>
      <vt:lpstr>Sheet10</vt:lpstr>
      <vt:lpstr>Sheet9</vt:lpstr>
      <vt:lpstr>Amount of followers</vt:lpstr>
      <vt:lpstr>Sheet7</vt:lpstr>
      <vt:lpstr>At time</vt:lpstr>
      <vt:lpstr>In time segment</vt:lpstr>
      <vt:lpstr>In time segment Acc</vt:lpstr>
      <vt:lpstr>Who when</vt:lpstr>
      <vt:lpstr>Data structure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Sjögren</dc:creator>
  <cp:lastModifiedBy>Tobias Sjögren</cp:lastModifiedBy>
  <dcterms:created xsi:type="dcterms:W3CDTF">2017-04-17T14:47:54Z</dcterms:created>
  <dcterms:modified xsi:type="dcterms:W3CDTF">2017-04-17T20:02:13Z</dcterms:modified>
</cp:coreProperties>
</file>