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zr\OneDrive\Documents\Python\Election Trends\analysis\"/>
    </mc:Choice>
  </mc:AlternateContent>
  <xr:revisionPtr revIDLastSave="0" documentId="13_ncr:1_{C31FA6F9-B06C-4F42-87D9-9BCCB17EEBE3}" xr6:coauthVersionLast="47" xr6:coauthVersionMax="47" xr10:uidLastSave="{00000000-0000-0000-0000-000000000000}"/>
  <bookViews>
    <workbookView xWindow="-25860" yWindow="3930" windowWidth="17160" windowHeight="15345" xr2:uid="{50A53610-EC4B-417D-A03C-0FBD42C4E161}"/>
  </bookViews>
  <sheets>
    <sheet name="Summarized_Data" sheetId="1" r:id="rId1"/>
    <sheet name="2000_Data" sheetId="4" r:id="rId2"/>
    <sheet name="2004_Data" sheetId="3" r:id="rId3"/>
    <sheet name="2008_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9" i="1" l="1" a="1"/>
  <c r="F309" i="1" s="1"/>
  <c r="E309" i="1" s="1"/>
  <c r="F310" i="1" a="1"/>
  <c r="F310" i="1" s="1"/>
  <c r="E310" i="1" s="1"/>
  <c r="F311" i="1" a="1"/>
  <c r="F311" i="1" s="1"/>
  <c r="E311" i="1" s="1"/>
  <c r="F312" i="1" a="1"/>
  <c r="F312" i="1" s="1"/>
  <c r="E312" i="1" s="1"/>
  <c r="F313" i="1" a="1"/>
  <c r="F313" i="1" s="1"/>
  <c r="E313" i="1" s="1"/>
  <c r="F314" i="1" a="1"/>
  <c r="F314" i="1" s="1"/>
  <c r="E314" i="1" s="1"/>
  <c r="F315" i="1" a="1"/>
  <c r="F315" i="1" s="1"/>
  <c r="E315" i="1" s="1"/>
  <c r="F316" i="1" a="1"/>
  <c r="F316" i="1" s="1"/>
  <c r="E316" i="1" s="1"/>
  <c r="F317" i="1" a="1"/>
  <c r="F317" i="1" s="1"/>
  <c r="E317" i="1" s="1"/>
  <c r="F318" i="1" a="1"/>
  <c r="F318" i="1" s="1"/>
  <c r="E318" i="1" s="1"/>
  <c r="F319" i="1" a="1"/>
  <c r="F319" i="1" s="1"/>
  <c r="E319" i="1" s="1"/>
  <c r="F320" i="1" a="1"/>
  <c r="F320" i="1" s="1"/>
  <c r="E320" i="1" s="1"/>
  <c r="F321" i="1" a="1"/>
  <c r="F321" i="1" s="1"/>
  <c r="E321" i="1" s="1"/>
  <c r="F322" i="1" a="1"/>
  <c r="F322" i="1" s="1"/>
  <c r="E322" i="1" s="1"/>
  <c r="F323" i="1" a="1"/>
  <c r="F323" i="1" s="1"/>
  <c r="E323" i="1" s="1"/>
  <c r="F324" i="1" a="1"/>
  <c r="F324" i="1" s="1"/>
  <c r="E324" i="1" s="1"/>
  <c r="F325" i="1" a="1"/>
  <c r="F325" i="1" s="1"/>
  <c r="E325" i="1" s="1"/>
  <c r="F326" i="1" a="1"/>
  <c r="F326" i="1" s="1"/>
  <c r="E326" i="1" s="1"/>
  <c r="F327" i="1" a="1"/>
  <c r="F327" i="1" s="1"/>
  <c r="E327" i="1" s="1"/>
  <c r="F328" i="1" a="1"/>
  <c r="F328" i="1" s="1"/>
  <c r="E328" i="1" s="1"/>
  <c r="F329" i="1" a="1"/>
  <c r="F329" i="1" s="1"/>
  <c r="E329" i="1" s="1"/>
  <c r="F330" i="1" a="1"/>
  <c r="F330" i="1" s="1"/>
  <c r="E330" i="1" s="1"/>
  <c r="F331" i="1" a="1"/>
  <c r="F331" i="1" s="1"/>
  <c r="E331" i="1" s="1"/>
  <c r="F332" i="1" a="1"/>
  <c r="F332" i="1" s="1"/>
  <c r="E332" i="1" s="1"/>
  <c r="F333" i="1" a="1"/>
  <c r="F333" i="1" s="1"/>
  <c r="E333" i="1" s="1"/>
  <c r="F334" i="1" a="1"/>
  <c r="F334" i="1" s="1"/>
  <c r="E334" i="1" s="1"/>
  <c r="F335" i="1" a="1"/>
  <c r="F335" i="1" s="1"/>
  <c r="E335" i="1" s="1"/>
  <c r="F336" i="1" a="1"/>
  <c r="F336" i="1" s="1"/>
  <c r="E336" i="1" s="1"/>
  <c r="F337" i="1" a="1"/>
  <c r="F337" i="1" s="1"/>
  <c r="E337" i="1" s="1"/>
  <c r="F338" i="1" a="1"/>
  <c r="F338" i="1" s="1"/>
  <c r="E338" i="1" s="1"/>
  <c r="F339" i="1" a="1"/>
  <c r="F339" i="1" s="1"/>
  <c r="E339" i="1" s="1"/>
  <c r="F340" i="1" a="1"/>
  <c r="F340" i="1" s="1"/>
  <c r="E340" i="1" s="1"/>
  <c r="F341" i="1" a="1"/>
  <c r="F341" i="1" s="1"/>
  <c r="E341" i="1" s="1"/>
  <c r="F342" i="1" a="1"/>
  <c r="F342" i="1" s="1"/>
  <c r="E342" i="1" s="1"/>
  <c r="F343" i="1" a="1"/>
  <c r="F343" i="1" s="1"/>
  <c r="E343" i="1" s="1"/>
  <c r="F344" i="1" a="1"/>
  <c r="F344" i="1" s="1"/>
  <c r="E344" i="1" s="1"/>
  <c r="F345" i="1" a="1"/>
  <c r="F345" i="1" s="1"/>
  <c r="E345" i="1" s="1"/>
  <c r="F346" i="1" a="1"/>
  <c r="F346" i="1" s="1"/>
  <c r="E346" i="1" s="1"/>
  <c r="F347" i="1" a="1"/>
  <c r="F347" i="1" s="1"/>
  <c r="E347" i="1" s="1"/>
  <c r="F348" i="1" a="1"/>
  <c r="F348" i="1" s="1"/>
  <c r="E348" i="1" s="1"/>
  <c r="F349" i="1" a="1"/>
  <c r="F349" i="1" s="1"/>
  <c r="E349" i="1" s="1"/>
  <c r="F350" i="1" a="1"/>
  <c r="F350" i="1" s="1"/>
  <c r="E350" i="1" s="1"/>
  <c r="F351" i="1" a="1"/>
  <c r="F351" i="1" s="1"/>
  <c r="E351" i="1" s="1"/>
  <c r="F352" i="1" a="1"/>
  <c r="F352" i="1" s="1"/>
  <c r="E352" i="1" s="1"/>
  <c r="F353" i="1" a="1"/>
  <c r="F353" i="1" s="1"/>
  <c r="E353" i="1" s="1"/>
  <c r="F354" i="1" a="1"/>
  <c r="F354" i="1" s="1"/>
  <c r="E354" i="1" s="1"/>
  <c r="F355" i="1" a="1"/>
  <c r="F355" i="1" s="1"/>
  <c r="E355" i="1" s="1"/>
  <c r="F356" i="1" a="1"/>
  <c r="F356" i="1" s="1"/>
  <c r="E356" i="1" s="1"/>
  <c r="F357" i="1" a="1"/>
  <c r="F357" i="1" s="1"/>
  <c r="E357" i="1" s="1"/>
  <c r="F358" i="1" a="1"/>
  <c r="F358" i="1" s="1"/>
  <c r="E358" i="1" s="1"/>
  <c r="F308" i="1" a="1"/>
  <c r="F308" i="1" s="1"/>
  <c r="E308" i="1" s="1"/>
  <c r="D309" i="1" a="1"/>
  <c r="D309" i="1" s="1"/>
  <c r="D310" i="1" a="1"/>
  <c r="D310" i="1" s="1"/>
  <c r="D311" i="1" a="1"/>
  <c r="D311" i="1" s="1"/>
  <c r="D312" i="1" a="1"/>
  <c r="D312" i="1" s="1"/>
  <c r="D313" i="1" a="1"/>
  <c r="D313" i="1" s="1"/>
  <c r="D314" i="1" a="1"/>
  <c r="D314" i="1" s="1"/>
  <c r="D315" i="1" a="1"/>
  <c r="D315" i="1" s="1"/>
  <c r="D316" i="1" a="1"/>
  <c r="D316" i="1" s="1"/>
  <c r="D317" i="1" a="1"/>
  <c r="D317" i="1" s="1"/>
  <c r="D318" i="1" a="1"/>
  <c r="D318" i="1" s="1"/>
  <c r="D319" i="1" a="1"/>
  <c r="D319" i="1" s="1"/>
  <c r="D320" i="1" a="1"/>
  <c r="D320" i="1" s="1"/>
  <c r="D321" i="1" a="1"/>
  <c r="D321" i="1" s="1"/>
  <c r="D322" i="1" a="1"/>
  <c r="D322" i="1" s="1"/>
  <c r="D323" i="1" a="1"/>
  <c r="D323" i="1" s="1"/>
  <c r="D324" i="1" a="1"/>
  <c r="D324" i="1" s="1"/>
  <c r="D325" i="1" a="1"/>
  <c r="D325" i="1" s="1"/>
  <c r="D326" i="1" a="1"/>
  <c r="D326" i="1" s="1"/>
  <c r="D327" i="1" a="1"/>
  <c r="D327" i="1" s="1"/>
  <c r="D328" i="1" a="1"/>
  <c r="D328" i="1" s="1"/>
  <c r="D329" i="1" a="1"/>
  <c r="D329" i="1" s="1"/>
  <c r="D330" i="1" a="1"/>
  <c r="D330" i="1" s="1"/>
  <c r="D331" i="1" a="1"/>
  <c r="D331" i="1" s="1"/>
  <c r="D332" i="1" a="1"/>
  <c r="D332" i="1" s="1"/>
  <c r="D333" i="1" a="1"/>
  <c r="D333" i="1" s="1"/>
  <c r="D334" i="1" a="1"/>
  <c r="D334" i="1" s="1"/>
  <c r="D335" i="1" a="1"/>
  <c r="D335" i="1" s="1"/>
  <c r="D336" i="1" a="1"/>
  <c r="D336" i="1" s="1"/>
  <c r="D337" i="1" a="1"/>
  <c r="D337" i="1" s="1"/>
  <c r="D338" i="1" a="1"/>
  <c r="D338" i="1" s="1"/>
  <c r="D339" i="1" a="1"/>
  <c r="D339" i="1" s="1"/>
  <c r="D340" i="1" a="1"/>
  <c r="D340" i="1" s="1"/>
  <c r="D341" i="1" a="1"/>
  <c r="D341" i="1" s="1"/>
  <c r="D342" i="1" a="1"/>
  <c r="D342" i="1" s="1"/>
  <c r="D343" i="1" a="1"/>
  <c r="D343" i="1" s="1"/>
  <c r="D344" i="1" a="1"/>
  <c r="D344" i="1" s="1"/>
  <c r="D345" i="1" a="1"/>
  <c r="D345" i="1" s="1"/>
  <c r="D346" i="1" a="1"/>
  <c r="D346" i="1" s="1"/>
  <c r="D347" i="1" a="1"/>
  <c r="D347" i="1" s="1"/>
  <c r="D348" i="1" a="1"/>
  <c r="D348" i="1" s="1"/>
  <c r="D349" i="1" a="1"/>
  <c r="D349" i="1" s="1"/>
  <c r="D350" i="1" a="1"/>
  <c r="D350" i="1" s="1"/>
  <c r="D351" i="1" a="1"/>
  <c r="D351" i="1" s="1"/>
  <c r="D352" i="1" a="1"/>
  <c r="D352" i="1" s="1"/>
  <c r="D353" i="1" a="1"/>
  <c r="D353" i="1" s="1"/>
  <c r="D354" i="1" a="1"/>
  <c r="D354" i="1" s="1"/>
  <c r="D355" i="1" a="1"/>
  <c r="D355" i="1" s="1"/>
  <c r="D356" i="1" a="1"/>
  <c r="D356" i="1" s="1"/>
  <c r="D357" i="1" a="1"/>
  <c r="D357" i="1" s="1"/>
  <c r="D358" i="1" a="1"/>
  <c r="D358" i="1" s="1"/>
  <c r="D308" i="1" a="1"/>
  <c r="D308" i="1" s="1"/>
  <c r="C309" i="1" a="1"/>
  <c r="C309" i="1" s="1"/>
  <c r="C310" i="1" a="1"/>
  <c r="C310" i="1" s="1"/>
  <c r="C311" i="1" a="1"/>
  <c r="C311" i="1" s="1"/>
  <c r="C312" i="1" a="1"/>
  <c r="C312" i="1" s="1"/>
  <c r="C313" i="1" a="1"/>
  <c r="C313" i="1" s="1"/>
  <c r="C314" i="1" a="1"/>
  <c r="C314" i="1" s="1"/>
  <c r="C315" i="1" a="1"/>
  <c r="C315" i="1" s="1"/>
  <c r="C316" i="1" a="1"/>
  <c r="C316" i="1" s="1"/>
  <c r="C317" i="1" a="1"/>
  <c r="C317" i="1" s="1"/>
  <c r="C318" i="1" a="1"/>
  <c r="C318" i="1" s="1"/>
  <c r="C319" i="1" a="1"/>
  <c r="C319" i="1" s="1"/>
  <c r="C320" i="1" a="1"/>
  <c r="C320" i="1" s="1"/>
  <c r="C321" i="1" a="1"/>
  <c r="C321" i="1" s="1"/>
  <c r="C322" i="1" a="1"/>
  <c r="C322" i="1" s="1"/>
  <c r="C323" i="1" a="1"/>
  <c r="C323" i="1" s="1"/>
  <c r="C324" i="1" a="1"/>
  <c r="C324" i="1" s="1"/>
  <c r="C325" i="1" a="1"/>
  <c r="C325" i="1" s="1"/>
  <c r="C326" i="1" a="1"/>
  <c r="C326" i="1" s="1"/>
  <c r="C327" i="1" a="1"/>
  <c r="C327" i="1" s="1"/>
  <c r="C328" i="1" a="1"/>
  <c r="C328" i="1" s="1"/>
  <c r="C329" i="1" a="1"/>
  <c r="C329" i="1" s="1"/>
  <c r="C330" i="1" a="1"/>
  <c r="C330" i="1" s="1"/>
  <c r="C331" i="1" a="1"/>
  <c r="C331" i="1" s="1"/>
  <c r="C332" i="1" a="1"/>
  <c r="C332" i="1" s="1"/>
  <c r="C333" i="1" a="1"/>
  <c r="C333" i="1" s="1"/>
  <c r="C334" i="1" a="1"/>
  <c r="C334" i="1" s="1"/>
  <c r="C335" i="1" a="1"/>
  <c r="C335" i="1" s="1"/>
  <c r="C336" i="1" a="1"/>
  <c r="C336" i="1" s="1"/>
  <c r="C337" i="1" a="1"/>
  <c r="C337" i="1" s="1"/>
  <c r="C338" i="1" a="1"/>
  <c r="C338" i="1" s="1"/>
  <c r="C339" i="1" a="1"/>
  <c r="C339" i="1" s="1"/>
  <c r="C340" i="1" a="1"/>
  <c r="C340" i="1" s="1"/>
  <c r="C341" i="1" a="1"/>
  <c r="C341" i="1" s="1"/>
  <c r="C342" i="1" a="1"/>
  <c r="C342" i="1" s="1"/>
  <c r="C343" i="1" a="1"/>
  <c r="C343" i="1" s="1"/>
  <c r="C344" i="1" a="1"/>
  <c r="C344" i="1" s="1"/>
  <c r="C345" i="1" a="1"/>
  <c r="C345" i="1" s="1"/>
  <c r="C346" i="1" a="1"/>
  <c r="C346" i="1" s="1"/>
  <c r="C347" i="1" a="1"/>
  <c r="C347" i="1" s="1"/>
  <c r="C348" i="1" a="1"/>
  <c r="C348" i="1" s="1"/>
  <c r="C349" i="1" a="1"/>
  <c r="C349" i="1" s="1"/>
  <c r="C350" i="1" a="1"/>
  <c r="C350" i="1" s="1"/>
  <c r="C351" i="1" a="1"/>
  <c r="C351" i="1" s="1"/>
  <c r="C352" i="1" a="1"/>
  <c r="C352" i="1" s="1"/>
  <c r="C353" i="1" a="1"/>
  <c r="C353" i="1" s="1"/>
  <c r="C354" i="1" a="1"/>
  <c r="C354" i="1" s="1"/>
  <c r="C355" i="1" a="1"/>
  <c r="C355" i="1" s="1"/>
  <c r="C356" i="1" a="1"/>
  <c r="C356" i="1" s="1"/>
  <c r="C357" i="1" a="1"/>
  <c r="C357" i="1" s="1"/>
  <c r="C358" i="1" a="1"/>
  <c r="C358" i="1" s="1"/>
  <c r="C308" i="1" a="1"/>
  <c r="C308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2" i="4"/>
  <c r="F306" i="1" a="1"/>
  <c r="F306" i="1" s="1"/>
  <c r="F307" i="1" a="1"/>
  <c r="F307" i="1" s="1"/>
  <c r="F258" i="1" a="1"/>
  <c r="F258" i="1" s="1"/>
  <c r="F259" i="1" a="1"/>
  <c r="F259" i="1" s="1"/>
  <c r="F260" i="1" a="1"/>
  <c r="F260" i="1" s="1"/>
  <c r="F261" i="1" a="1"/>
  <c r="F261" i="1" s="1"/>
  <c r="F262" i="1" a="1"/>
  <c r="F262" i="1" s="1"/>
  <c r="F263" i="1" a="1"/>
  <c r="F263" i="1" s="1"/>
  <c r="F264" i="1" a="1"/>
  <c r="F264" i="1" s="1"/>
  <c r="F265" i="1" a="1"/>
  <c r="F265" i="1" s="1"/>
  <c r="F266" i="1" a="1"/>
  <c r="F266" i="1" s="1"/>
  <c r="F267" i="1" a="1"/>
  <c r="F267" i="1" s="1"/>
  <c r="F268" i="1" a="1"/>
  <c r="F268" i="1" s="1"/>
  <c r="F269" i="1" a="1"/>
  <c r="F269" i="1" s="1"/>
  <c r="F270" i="1" a="1"/>
  <c r="F270" i="1" s="1"/>
  <c r="F271" i="1" a="1"/>
  <c r="F271" i="1" s="1"/>
  <c r="F272" i="1" a="1"/>
  <c r="F272" i="1" s="1"/>
  <c r="F273" i="1" a="1"/>
  <c r="F273" i="1" s="1"/>
  <c r="F274" i="1" a="1"/>
  <c r="F274" i="1" s="1"/>
  <c r="F275" i="1" a="1"/>
  <c r="F275" i="1" s="1"/>
  <c r="F276" i="1" a="1"/>
  <c r="F276" i="1" s="1"/>
  <c r="F277" i="1" a="1"/>
  <c r="F277" i="1" s="1"/>
  <c r="F278" i="1" a="1"/>
  <c r="F278" i="1" s="1"/>
  <c r="F279" i="1" a="1"/>
  <c r="F279" i="1" s="1"/>
  <c r="F280" i="1" a="1"/>
  <c r="F280" i="1" s="1"/>
  <c r="F281" i="1" a="1"/>
  <c r="F281" i="1" s="1"/>
  <c r="F282" i="1" a="1"/>
  <c r="F282" i="1" s="1"/>
  <c r="F283" i="1" a="1"/>
  <c r="F283" i="1" s="1"/>
  <c r="F284" i="1" a="1"/>
  <c r="F284" i="1" s="1"/>
  <c r="F285" i="1" a="1"/>
  <c r="F285" i="1" s="1"/>
  <c r="F286" i="1" a="1"/>
  <c r="F286" i="1" s="1"/>
  <c r="F287" i="1" a="1"/>
  <c r="F287" i="1" s="1"/>
  <c r="F288" i="1" a="1"/>
  <c r="F288" i="1" s="1"/>
  <c r="F289" i="1" a="1"/>
  <c r="F289" i="1" s="1"/>
  <c r="F290" i="1" a="1"/>
  <c r="F290" i="1" s="1"/>
  <c r="F291" i="1" a="1"/>
  <c r="F291" i="1" s="1"/>
  <c r="F292" i="1" a="1"/>
  <c r="F292" i="1" s="1"/>
  <c r="F293" i="1" a="1"/>
  <c r="F293" i="1" s="1"/>
  <c r="F294" i="1" a="1"/>
  <c r="F294" i="1" s="1"/>
  <c r="F295" i="1" a="1"/>
  <c r="F295" i="1" s="1"/>
  <c r="F296" i="1" a="1"/>
  <c r="F296" i="1" s="1"/>
  <c r="F297" i="1" a="1"/>
  <c r="F297" i="1" s="1"/>
  <c r="F298" i="1" a="1"/>
  <c r="F298" i="1" s="1"/>
  <c r="F299" i="1" a="1"/>
  <c r="F299" i="1" s="1"/>
  <c r="F300" i="1" a="1"/>
  <c r="F300" i="1" s="1"/>
  <c r="F301" i="1" a="1"/>
  <c r="F301" i="1" s="1"/>
  <c r="F302" i="1" a="1"/>
  <c r="F302" i="1" s="1"/>
  <c r="F303" i="1" a="1"/>
  <c r="F303" i="1" s="1"/>
  <c r="F304" i="1" a="1"/>
  <c r="F304" i="1" s="1"/>
  <c r="F305" i="1" a="1"/>
  <c r="F305" i="1" s="1"/>
  <c r="C258" i="1" a="1"/>
  <c r="C258" i="1" s="1"/>
  <c r="D258" i="1" a="1"/>
  <c r="D258" i="1" s="1"/>
  <c r="C259" i="1" a="1"/>
  <c r="C259" i="1" s="1"/>
  <c r="D259" i="1" a="1"/>
  <c r="D259" i="1" s="1"/>
  <c r="C260" i="1" a="1"/>
  <c r="C260" i="1" s="1"/>
  <c r="D260" i="1" a="1"/>
  <c r="D260" i="1" s="1"/>
  <c r="C261" i="1" a="1"/>
  <c r="C261" i="1" s="1"/>
  <c r="D261" i="1" a="1"/>
  <c r="D261" i="1" s="1"/>
  <c r="C262" i="1" a="1"/>
  <c r="C262" i="1" s="1"/>
  <c r="D262" i="1" a="1"/>
  <c r="D262" i="1" s="1"/>
  <c r="C263" i="1" a="1"/>
  <c r="C263" i="1" s="1"/>
  <c r="D263" i="1" a="1"/>
  <c r="D263" i="1" s="1"/>
  <c r="C264" i="1" a="1"/>
  <c r="C264" i="1" s="1"/>
  <c r="D264" i="1" a="1"/>
  <c r="D264" i="1" s="1"/>
  <c r="C265" i="1" a="1"/>
  <c r="C265" i="1" s="1"/>
  <c r="D265" i="1" a="1"/>
  <c r="D265" i="1" s="1"/>
  <c r="C266" i="1" a="1"/>
  <c r="C266" i="1" s="1"/>
  <c r="D266" i="1" a="1"/>
  <c r="D266" i="1" s="1"/>
  <c r="C267" i="1" a="1"/>
  <c r="C267" i="1" s="1"/>
  <c r="D267" i="1" a="1"/>
  <c r="D267" i="1" s="1"/>
  <c r="C268" i="1" a="1"/>
  <c r="C268" i="1" s="1"/>
  <c r="D268" i="1" a="1"/>
  <c r="D268" i="1" s="1"/>
  <c r="C269" i="1" a="1"/>
  <c r="C269" i="1" s="1"/>
  <c r="D269" i="1" a="1"/>
  <c r="D269" i="1" s="1"/>
  <c r="C270" i="1" a="1"/>
  <c r="C270" i="1" s="1"/>
  <c r="D270" i="1" a="1"/>
  <c r="D270" i="1" s="1"/>
  <c r="C271" i="1" a="1"/>
  <c r="C271" i="1" s="1"/>
  <c r="D271" i="1" a="1"/>
  <c r="D271" i="1" s="1"/>
  <c r="C272" i="1" a="1"/>
  <c r="C272" i="1" s="1"/>
  <c r="D272" i="1" a="1"/>
  <c r="D272" i="1" s="1"/>
  <c r="C273" i="1" a="1"/>
  <c r="C273" i="1" s="1"/>
  <c r="D273" i="1" a="1"/>
  <c r="D273" i="1" s="1"/>
  <c r="C274" i="1" a="1"/>
  <c r="C274" i="1" s="1"/>
  <c r="D274" i="1" a="1"/>
  <c r="D274" i="1" s="1"/>
  <c r="C275" i="1" a="1"/>
  <c r="C275" i="1" s="1"/>
  <c r="D275" i="1" a="1"/>
  <c r="D275" i="1" s="1"/>
  <c r="C276" i="1" a="1"/>
  <c r="C276" i="1" s="1"/>
  <c r="D276" i="1" a="1"/>
  <c r="D276" i="1" s="1"/>
  <c r="C277" i="1" a="1"/>
  <c r="C277" i="1" s="1"/>
  <c r="D277" i="1" a="1"/>
  <c r="D277" i="1" s="1"/>
  <c r="C278" i="1" a="1"/>
  <c r="C278" i="1" s="1"/>
  <c r="D278" i="1" a="1"/>
  <c r="D278" i="1" s="1"/>
  <c r="C279" i="1" a="1"/>
  <c r="C279" i="1" s="1"/>
  <c r="D279" i="1" a="1"/>
  <c r="D279" i="1" s="1"/>
  <c r="C280" i="1" a="1"/>
  <c r="C280" i="1" s="1"/>
  <c r="D280" i="1" a="1"/>
  <c r="D280" i="1" s="1"/>
  <c r="C281" i="1" a="1"/>
  <c r="C281" i="1" s="1"/>
  <c r="D281" i="1" a="1"/>
  <c r="D281" i="1" s="1"/>
  <c r="C282" i="1" a="1"/>
  <c r="C282" i="1" s="1"/>
  <c r="D282" i="1" a="1"/>
  <c r="D282" i="1" s="1"/>
  <c r="C283" i="1" a="1"/>
  <c r="C283" i="1" s="1"/>
  <c r="D283" i="1" a="1"/>
  <c r="D283" i="1" s="1"/>
  <c r="C284" i="1" a="1"/>
  <c r="C284" i="1" s="1"/>
  <c r="D284" i="1" a="1"/>
  <c r="D284" i="1" s="1"/>
  <c r="C285" i="1" a="1"/>
  <c r="C285" i="1" s="1"/>
  <c r="D285" i="1" a="1"/>
  <c r="D285" i="1" s="1"/>
  <c r="C286" i="1" a="1"/>
  <c r="C286" i="1" s="1"/>
  <c r="D286" i="1" a="1"/>
  <c r="D286" i="1" s="1"/>
  <c r="C287" i="1" a="1"/>
  <c r="C287" i="1" s="1"/>
  <c r="D287" i="1" a="1"/>
  <c r="D287" i="1" s="1"/>
  <c r="C288" i="1" a="1"/>
  <c r="C288" i="1" s="1"/>
  <c r="D288" i="1" a="1"/>
  <c r="D288" i="1" s="1"/>
  <c r="C289" i="1" a="1"/>
  <c r="C289" i="1" s="1"/>
  <c r="D289" i="1" a="1"/>
  <c r="D289" i="1" s="1"/>
  <c r="C290" i="1" a="1"/>
  <c r="C290" i="1" s="1"/>
  <c r="D290" i="1" a="1"/>
  <c r="D290" i="1" s="1"/>
  <c r="C291" i="1" a="1"/>
  <c r="C291" i="1" s="1"/>
  <c r="D291" i="1" a="1"/>
  <c r="D291" i="1" s="1"/>
  <c r="C292" i="1" a="1"/>
  <c r="C292" i="1" s="1"/>
  <c r="D292" i="1" a="1"/>
  <c r="D292" i="1" s="1"/>
  <c r="C293" i="1" a="1"/>
  <c r="C293" i="1" s="1"/>
  <c r="D293" i="1" a="1"/>
  <c r="D293" i="1" s="1"/>
  <c r="C294" i="1" a="1"/>
  <c r="C294" i="1" s="1"/>
  <c r="D294" i="1" a="1"/>
  <c r="D294" i="1" s="1"/>
  <c r="C295" i="1" a="1"/>
  <c r="C295" i="1" s="1"/>
  <c r="D295" i="1" a="1"/>
  <c r="D295" i="1" s="1"/>
  <c r="C296" i="1" a="1"/>
  <c r="C296" i="1" s="1"/>
  <c r="D296" i="1" a="1"/>
  <c r="D296" i="1" s="1"/>
  <c r="C297" i="1" a="1"/>
  <c r="C297" i="1" s="1"/>
  <c r="D297" i="1" a="1"/>
  <c r="D297" i="1" s="1"/>
  <c r="C298" i="1" a="1"/>
  <c r="C298" i="1" s="1"/>
  <c r="D298" i="1" a="1"/>
  <c r="D298" i="1" s="1"/>
  <c r="C299" i="1" a="1"/>
  <c r="C299" i="1" s="1"/>
  <c r="D299" i="1" a="1"/>
  <c r="D299" i="1" s="1"/>
  <c r="C300" i="1" a="1"/>
  <c r="C300" i="1" s="1"/>
  <c r="D300" i="1" a="1"/>
  <c r="D300" i="1" s="1"/>
  <c r="C301" i="1" a="1"/>
  <c r="C301" i="1" s="1"/>
  <c r="D301" i="1" a="1"/>
  <c r="D301" i="1" s="1"/>
  <c r="C302" i="1" a="1"/>
  <c r="C302" i="1" s="1"/>
  <c r="D302" i="1" a="1"/>
  <c r="D302" i="1" s="1"/>
  <c r="C303" i="1" a="1"/>
  <c r="C303" i="1" s="1"/>
  <c r="D303" i="1" a="1"/>
  <c r="D303" i="1" s="1"/>
  <c r="C304" i="1" a="1"/>
  <c r="C304" i="1" s="1"/>
  <c r="D304" i="1" a="1"/>
  <c r="D304" i="1" s="1"/>
  <c r="C305" i="1" a="1"/>
  <c r="C305" i="1" s="1"/>
  <c r="D305" i="1" a="1"/>
  <c r="D305" i="1" s="1"/>
  <c r="C306" i="1" a="1"/>
  <c r="C306" i="1" s="1"/>
  <c r="D306" i="1" a="1"/>
  <c r="D306" i="1" s="1"/>
  <c r="C307" i="1" a="1"/>
  <c r="C307" i="1" s="1"/>
  <c r="D307" i="1" a="1"/>
  <c r="D307" i="1" s="1"/>
  <c r="F257" i="1" a="1"/>
  <c r="F257" i="1" s="1"/>
  <c r="D257" i="1" a="1"/>
  <c r="D257" i="1" s="1"/>
  <c r="C257" i="1" a="1"/>
  <c r="C257" i="1" s="1"/>
  <c r="F207" i="1" a="1"/>
  <c r="F207" i="1" s="1"/>
  <c r="F208" i="1" a="1"/>
  <c r="F208" i="1" s="1"/>
  <c r="F209" i="1" a="1"/>
  <c r="F209" i="1" s="1"/>
  <c r="F210" i="1" a="1"/>
  <c r="F210" i="1" s="1"/>
  <c r="F211" i="1" a="1"/>
  <c r="F211" i="1" s="1"/>
  <c r="F212" i="1" a="1"/>
  <c r="F212" i="1" s="1"/>
  <c r="F213" i="1" a="1"/>
  <c r="F213" i="1" s="1"/>
  <c r="F214" i="1" a="1"/>
  <c r="F214" i="1" s="1"/>
  <c r="F215" i="1" a="1"/>
  <c r="F215" i="1" s="1"/>
  <c r="F216" i="1" a="1"/>
  <c r="F216" i="1" s="1"/>
  <c r="F217" i="1" a="1"/>
  <c r="F217" i="1" s="1"/>
  <c r="F218" i="1" a="1"/>
  <c r="F218" i="1" s="1"/>
  <c r="F219" i="1" a="1"/>
  <c r="F219" i="1" s="1"/>
  <c r="F220" i="1" a="1"/>
  <c r="F220" i="1" s="1"/>
  <c r="F221" i="1" a="1"/>
  <c r="F221" i="1" s="1"/>
  <c r="F222" i="1" a="1"/>
  <c r="F222" i="1" s="1"/>
  <c r="F223" i="1" a="1"/>
  <c r="F223" i="1" s="1"/>
  <c r="F224" i="1" a="1"/>
  <c r="F224" i="1" s="1"/>
  <c r="F225" i="1" a="1"/>
  <c r="F225" i="1" s="1"/>
  <c r="F226" i="1" a="1"/>
  <c r="F226" i="1" s="1"/>
  <c r="F227" i="1" a="1"/>
  <c r="F227" i="1" s="1"/>
  <c r="F228" i="1" a="1"/>
  <c r="F228" i="1" s="1"/>
  <c r="F229" i="1" a="1"/>
  <c r="F229" i="1" s="1"/>
  <c r="F230" i="1" a="1"/>
  <c r="F230" i="1" s="1"/>
  <c r="F231" i="1" a="1"/>
  <c r="F231" i="1" s="1"/>
  <c r="F232" i="1" a="1"/>
  <c r="F232" i="1" s="1"/>
  <c r="F233" i="1" a="1"/>
  <c r="F233" i="1" s="1"/>
  <c r="F234" i="1" a="1"/>
  <c r="F234" i="1" s="1"/>
  <c r="F235" i="1" a="1"/>
  <c r="F235" i="1" s="1"/>
  <c r="F236" i="1" a="1"/>
  <c r="F236" i="1" s="1"/>
  <c r="F237" i="1" a="1"/>
  <c r="F237" i="1" s="1"/>
  <c r="F238" i="1" a="1"/>
  <c r="F238" i="1" s="1"/>
  <c r="F239" i="1" a="1"/>
  <c r="F239" i="1" s="1"/>
  <c r="F240" i="1" a="1"/>
  <c r="F240" i="1" s="1"/>
  <c r="F241" i="1" a="1"/>
  <c r="F241" i="1" s="1"/>
  <c r="F242" i="1" a="1"/>
  <c r="F242" i="1" s="1"/>
  <c r="F243" i="1" a="1"/>
  <c r="F243" i="1" s="1"/>
  <c r="F244" i="1" a="1"/>
  <c r="F244" i="1" s="1"/>
  <c r="F245" i="1" a="1"/>
  <c r="F245" i="1" s="1"/>
  <c r="F246" i="1" a="1"/>
  <c r="F246" i="1" s="1"/>
  <c r="F247" i="1" a="1"/>
  <c r="F247" i="1" s="1"/>
  <c r="F248" i="1" a="1"/>
  <c r="F248" i="1" s="1"/>
  <c r="F249" i="1" a="1"/>
  <c r="F249" i="1" s="1"/>
  <c r="F250" i="1" a="1"/>
  <c r="F250" i="1" s="1"/>
  <c r="F251" i="1" a="1"/>
  <c r="F251" i="1" s="1"/>
  <c r="F252" i="1" a="1"/>
  <c r="F252" i="1" s="1"/>
  <c r="F253" i="1" a="1"/>
  <c r="F253" i="1" s="1"/>
  <c r="F254" i="1" a="1"/>
  <c r="F254" i="1" s="1"/>
  <c r="F255" i="1" a="1"/>
  <c r="F255" i="1" s="1"/>
  <c r="F256" i="1" a="1"/>
  <c r="F256" i="1" s="1"/>
  <c r="C207" i="1" a="1"/>
  <c r="C207" i="1" s="1"/>
  <c r="D207" i="1" a="1"/>
  <c r="D207" i="1" s="1"/>
  <c r="C208" i="1" a="1"/>
  <c r="C208" i="1" s="1"/>
  <c r="D208" i="1" a="1"/>
  <c r="D208" i="1" s="1"/>
  <c r="C209" i="1" a="1"/>
  <c r="C209" i="1" s="1"/>
  <c r="D209" i="1" a="1"/>
  <c r="D209" i="1" s="1"/>
  <c r="C210" i="1" a="1"/>
  <c r="C210" i="1" s="1"/>
  <c r="D210" i="1" a="1"/>
  <c r="D210" i="1" s="1"/>
  <c r="C211" i="1" a="1"/>
  <c r="C211" i="1" s="1"/>
  <c r="D211" i="1" a="1"/>
  <c r="D211" i="1" s="1"/>
  <c r="C212" i="1" a="1"/>
  <c r="C212" i="1" s="1"/>
  <c r="D212" i="1" a="1"/>
  <c r="D212" i="1" s="1"/>
  <c r="C213" i="1" a="1"/>
  <c r="C213" i="1" s="1"/>
  <c r="D213" i="1" a="1"/>
  <c r="D213" i="1" s="1"/>
  <c r="C214" i="1" a="1"/>
  <c r="C214" i="1" s="1"/>
  <c r="D214" i="1" a="1"/>
  <c r="D214" i="1" s="1"/>
  <c r="C215" i="1" a="1"/>
  <c r="C215" i="1" s="1"/>
  <c r="D215" i="1" a="1"/>
  <c r="D215" i="1" s="1"/>
  <c r="C216" i="1" a="1"/>
  <c r="C216" i="1" s="1"/>
  <c r="D216" i="1" a="1"/>
  <c r="D216" i="1" s="1"/>
  <c r="C217" i="1" a="1"/>
  <c r="C217" i="1" s="1"/>
  <c r="D217" i="1" a="1"/>
  <c r="D217" i="1" s="1"/>
  <c r="C218" i="1" a="1"/>
  <c r="C218" i="1" s="1"/>
  <c r="D218" i="1" a="1"/>
  <c r="D218" i="1" s="1"/>
  <c r="C219" i="1" a="1"/>
  <c r="C219" i="1" s="1"/>
  <c r="D219" i="1" a="1"/>
  <c r="D219" i="1" s="1"/>
  <c r="C220" i="1" a="1"/>
  <c r="C220" i="1" s="1"/>
  <c r="D220" i="1" a="1"/>
  <c r="D220" i="1" s="1"/>
  <c r="C221" i="1" a="1"/>
  <c r="C221" i="1" s="1"/>
  <c r="D221" i="1" a="1"/>
  <c r="D221" i="1" s="1"/>
  <c r="C222" i="1" a="1"/>
  <c r="C222" i="1" s="1"/>
  <c r="D222" i="1" a="1"/>
  <c r="D222" i="1" s="1"/>
  <c r="C223" i="1" a="1"/>
  <c r="C223" i="1" s="1"/>
  <c r="D223" i="1" a="1"/>
  <c r="D223" i="1" s="1"/>
  <c r="C224" i="1" a="1"/>
  <c r="C224" i="1" s="1"/>
  <c r="D224" i="1" a="1"/>
  <c r="D224" i="1" s="1"/>
  <c r="C225" i="1" a="1"/>
  <c r="C225" i="1" s="1"/>
  <c r="D225" i="1" a="1"/>
  <c r="D225" i="1" s="1"/>
  <c r="C226" i="1" a="1"/>
  <c r="C226" i="1" s="1"/>
  <c r="D226" i="1" a="1"/>
  <c r="D226" i="1" s="1"/>
  <c r="C227" i="1" a="1"/>
  <c r="C227" i="1" s="1"/>
  <c r="D227" i="1" a="1"/>
  <c r="D227" i="1" s="1"/>
  <c r="C228" i="1" a="1"/>
  <c r="C228" i="1" s="1"/>
  <c r="D228" i="1" a="1"/>
  <c r="D228" i="1" s="1"/>
  <c r="C229" i="1" a="1"/>
  <c r="C229" i="1" s="1"/>
  <c r="D229" i="1" a="1"/>
  <c r="D229" i="1" s="1"/>
  <c r="C230" i="1" a="1"/>
  <c r="C230" i="1" s="1"/>
  <c r="D230" i="1" a="1"/>
  <c r="D230" i="1" s="1"/>
  <c r="C231" i="1" a="1"/>
  <c r="C231" i="1" s="1"/>
  <c r="D231" i="1" a="1"/>
  <c r="D231" i="1" s="1"/>
  <c r="C232" i="1" a="1"/>
  <c r="C232" i="1" s="1"/>
  <c r="D232" i="1" a="1"/>
  <c r="D232" i="1" s="1"/>
  <c r="C233" i="1" a="1"/>
  <c r="C233" i="1" s="1"/>
  <c r="D233" i="1" a="1"/>
  <c r="D233" i="1" s="1"/>
  <c r="C234" i="1" a="1"/>
  <c r="C234" i="1" s="1"/>
  <c r="D234" i="1" a="1"/>
  <c r="D234" i="1" s="1"/>
  <c r="C235" i="1" a="1"/>
  <c r="C235" i="1" s="1"/>
  <c r="D235" i="1" a="1"/>
  <c r="D235" i="1" s="1"/>
  <c r="C236" i="1" a="1"/>
  <c r="C236" i="1" s="1"/>
  <c r="D236" i="1" a="1"/>
  <c r="D236" i="1" s="1"/>
  <c r="C237" i="1" a="1"/>
  <c r="C237" i="1" s="1"/>
  <c r="D237" i="1" a="1"/>
  <c r="D237" i="1" s="1"/>
  <c r="C238" i="1" a="1"/>
  <c r="C238" i="1" s="1"/>
  <c r="D238" i="1" a="1"/>
  <c r="D238" i="1" s="1"/>
  <c r="C239" i="1" a="1"/>
  <c r="C239" i="1" s="1"/>
  <c r="D239" i="1" a="1"/>
  <c r="D239" i="1" s="1"/>
  <c r="C240" i="1" a="1"/>
  <c r="C240" i="1" s="1"/>
  <c r="D240" i="1" a="1"/>
  <c r="D240" i="1" s="1"/>
  <c r="C241" i="1" a="1"/>
  <c r="C241" i="1" s="1"/>
  <c r="D241" i="1" a="1"/>
  <c r="D241" i="1" s="1"/>
  <c r="C242" i="1" a="1"/>
  <c r="C242" i="1" s="1"/>
  <c r="D242" i="1" a="1"/>
  <c r="D242" i="1" s="1"/>
  <c r="C243" i="1" a="1"/>
  <c r="C243" i="1" s="1"/>
  <c r="D243" i="1" a="1"/>
  <c r="D243" i="1" s="1"/>
  <c r="C244" i="1" a="1"/>
  <c r="C244" i="1" s="1"/>
  <c r="D244" i="1" a="1"/>
  <c r="D244" i="1" s="1"/>
  <c r="C245" i="1" a="1"/>
  <c r="C245" i="1" s="1"/>
  <c r="D245" i="1" a="1"/>
  <c r="D245" i="1" s="1"/>
  <c r="C246" i="1" a="1"/>
  <c r="C246" i="1" s="1"/>
  <c r="D246" i="1" a="1"/>
  <c r="D246" i="1" s="1"/>
  <c r="C247" i="1" a="1"/>
  <c r="C247" i="1" s="1"/>
  <c r="D247" i="1" a="1"/>
  <c r="D247" i="1" s="1"/>
  <c r="C248" i="1" a="1"/>
  <c r="C248" i="1" s="1"/>
  <c r="D248" i="1" a="1"/>
  <c r="D248" i="1" s="1"/>
  <c r="C249" i="1" a="1"/>
  <c r="C249" i="1" s="1"/>
  <c r="D249" i="1" a="1"/>
  <c r="D249" i="1" s="1"/>
  <c r="C250" i="1" a="1"/>
  <c r="C250" i="1" s="1"/>
  <c r="D250" i="1" a="1"/>
  <c r="D250" i="1" s="1"/>
  <c r="C251" i="1" a="1"/>
  <c r="C251" i="1" s="1"/>
  <c r="D251" i="1" a="1"/>
  <c r="D251" i="1" s="1"/>
  <c r="C252" i="1" a="1"/>
  <c r="C252" i="1" s="1"/>
  <c r="D252" i="1" a="1"/>
  <c r="D252" i="1" s="1"/>
  <c r="C253" i="1" a="1"/>
  <c r="C253" i="1" s="1"/>
  <c r="D253" i="1" a="1"/>
  <c r="D253" i="1" s="1"/>
  <c r="C254" i="1" a="1"/>
  <c r="C254" i="1" s="1"/>
  <c r="D254" i="1" a="1"/>
  <c r="D254" i="1" s="1"/>
  <c r="C255" i="1" a="1"/>
  <c r="C255" i="1" s="1"/>
  <c r="D255" i="1" a="1"/>
  <c r="D255" i="1" s="1"/>
  <c r="C256" i="1" a="1"/>
  <c r="C256" i="1" s="1"/>
  <c r="D256" i="1" a="1"/>
  <c r="D256" i="1" s="1"/>
  <c r="F206" i="1" a="1"/>
  <c r="F206" i="1" s="1"/>
  <c r="D206" i="1" a="1"/>
  <c r="D206" i="1" s="1"/>
  <c r="C206" i="1" a="1"/>
  <c r="C206" i="1" s="1"/>
  <c r="G54" i="1"/>
  <c r="G55" i="1"/>
  <c r="G106" i="1" s="1"/>
  <c r="G157" i="1" s="1"/>
  <c r="G208" i="1" s="1"/>
  <c r="G259" i="1" s="1"/>
  <c r="G310" i="1" s="1"/>
  <c r="G56" i="1"/>
  <c r="G107" i="1" s="1"/>
  <c r="G158" i="1" s="1"/>
  <c r="G209" i="1" s="1"/>
  <c r="G260" i="1" s="1"/>
  <c r="G311" i="1" s="1"/>
  <c r="G57" i="1"/>
  <c r="G58" i="1"/>
  <c r="G59" i="1"/>
  <c r="G60" i="1"/>
  <c r="G61" i="1"/>
  <c r="G62" i="1"/>
  <c r="G63" i="1"/>
  <c r="G64" i="1"/>
  <c r="G65" i="1"/>
  <c r="G66" i="1"/>
  <c r="G117" i="1" s="1"/>
  <c r="G168" i="1" s="1"/>
  <c r="G219" i="1" s="1"/>
  <c r="G270" i="1" s="1"/>
  <c r="G321" i="1" s="1"/>
  <c r="G67" i="1"/>
  <c r="G68" i="1"/>
  <c r="G69" i="1"/>
  <c r="G70" i="1"/>
  <c r="G71" i="1"/>
  <c r="G72" i="1"/>
  <c r="G73" i="1"/>
  <c r="G74" i="1"/>
  <c r="G75" i="1"/>
  <c r="G126" i="1" s="1"/>
  <c r="G177" i="1" s="1"/>
  <c r="G228" i="1" s="1"/>
  <c r="G279" i="1" s="1"/>
  <c r="G330" i="1" s="1"/>
  <c r="G76" i="1"/>
  <c r="G127" i="1" s="1"/>
  <c r="G178" i="1" s="1"/>
  <c r="G229" i="1" s="1"/>
  <c r="G280" i="1" s="1"/>
  <c r="G331" i="1" s="1"/>
  <c r="G77" i="1"/>
  <c r="G128" i="1" s="1"/>
  <c r="G179" i="1" s="1"/>
  <c r="G230" i="1" s="1"/>
  <c r="G281" i="1" s="1"/>
  <c r="G332" i="1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50" i="1" s="1"/>
  <c r="G201" i="1" s="1"/>
  <c r="G252" i="1" s="1"/>
  <c r="G303" i="1" s="1"/>
  <c r="G354" i="1" s="1"/>
  <c r="G100" i="1"/>
  <c r="G151" i="1" s="1"/>
  <c r="G202" i="1" s="1"/>
  <c r="G253" i="1" s="1"/>
  <c r="G304" i="1" s="1"/>
  <c r="G355" i="1" s="1"/>
  <c r="G101" i="1"/>
  <c r="G152" i="1" s="1"/>
  <c r="G203" i="1" s="1"/>
  <c r="G254" i="1" s="1"/>
  <c r="G305" i="1" s="1"/>
  <c r="G356" i="1" s="1"/>
  <c r="G102" i="1"/>
  <c r="G103" i="1"/>
  <c r="G154" i="1" s="1"/>
  <c r="G205" i="1" s="1"/>
  <c r="G256" i="1" s="1"/>
  <c r="G307" i="1" s="1"/>
  <c r="G358" i="1" s="1"/>
  <c r="G104" i="1"/>
  <c r="G105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74" i="1" s="1"/>
  <c r="G225" i="1" s="1"/>
  <c r="G276" i="1" s="1"/>
  <c r="G327" i="1" s="1"/>
  <c r="G124" i="1"/>
  <c r="G175" i="1" s="1"/>
  <c r="G226" i="1" s="1"/>
  <c r="G277" i="1" s="1"/>
  <c r="G328" i="1" s="1"/>
  <c r="G125" i="1"/>
  <c r="G176" i="1" s="1"/>
  <c r="G227" i="1" s="1"/>
  <c r="G278" i="1" s="1"/>
  <c r="G329" i="1" s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98" i="1" s="1"/>
  <c r="G249" i="1" s="1"/>
  <c r="G300" i="1" s="1"/>
  <c r="G351" i="1" s="1"/>
  <c r="G148" i="1"/>
  <c r="G199" i="1" s="1"/>
  <c r="G250" i="1" s="1"/>
  <c r="G301" i="1" s="1"/>
  <c r="G352" i="1" s="1"/>
  <c r="G149" i="1"/>
  <c r="G200" i="1" s="1"/>
  <c r="G251" i="1" s="1"/>
  <c r="G302" i="1" s="1"/>
  <c r="G353" i="1" s="1"/>
  <c r="G153" i="1"/>
  <c r="G155" i="1"/>
  <c r="G156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222" i="1" s="1"/>
  <c r="G273" i="1" s="1"/>
  <c r="G324" i="1" s="1"/>
  <c r="G172" i="1"/>
  <c r="G223" i="1" s="1"/>
  <c r="G274" i="1" s="1"/>
  <c r="G325" i="1" s="1"/>
  <c r="G173" i="1"/>
  <c r="G224" i="1" s="1"/>
  <c r="G275" i="1" s="1"/>
  <c r="G326" i="1" s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46" i="1" s="1"/>
  <c r="G297" i="1" s="1"/>
  <c r="G348" i="1" s="1"/>
  <c r="G196" i="1"/>
  <c r="G247" i="1" s="1"/>
  <c r="G298" i="1" s="1"/>
  <c r="G349" i="1" s="1"/>
  <c r="G197" i="1"/>
  <c r="G248" i="1" s="1"/>
  <c r="G299" i="1" s="1"/>
  <c r="G350" i="1" s="1"/>
  <c r="G204" i="1"/>
  <c r="G206" i="1"/>
  <c r="G207" i="1"/>
  <c r="G210" i="1"/>
  <c r="G211" i="1"/>
  <c r="G212" i="1"/>
  <c r="G213" i="1"/>
  <c r="G214" i="1"/>
  <c r="G215" i="1"/>
  <c r="G216" i="1"/>
  <c r="G217" i="1"/>
  <c r="G218" i="1"/>
  <c r="G220" i="1"/>
  <c r="G271" i="1" s="1"/>
  <c r="G322" i="1" s="1"/>
  <c r="G221" i="1"/>
  <c r="G272" i="1" s="1"/>
  <c r="G323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94" i="1" s="1"/>
  <c r="G345" i="1" s="1"/>
  <c r="G244" i="1"/>
  <c r="G295" i="1" s="1"/>
  <c r="G346" i="1" s="1"/>
  <c r="G245" i="1"/>
  <c r="G296" i="1" s="1"/>
  <c r="G347" i="1" s="1"/>
  <c r="G255" i="1"/>
  <c r="G257" i="1"/>
  <c r="G258" i="1"/>
  <c r="G261" i="1"/>
  <c r="G262" i="1"/>
  <c r="G263" i="1"/>
  <c r="G264" i="1"/>
  <c r="G265" i="1"/>
  <c r="G266" i="1"/>
  <c r="G267" i="1"/>
  <c r="G318" i="1" s="1"/>
  <c r="G268" i="1"/>
  <c r="G319" i="1" s="1"/>
  <c r="G269" i="1"/>
  <c r="G320" i="1" s="1"/>
  <c r="G282" i="1"/>
  <c r="G283" i="1"/>
  <c r="G284" i="1"/>
  <c r="G285" i="1"/>
  <c r="G286" i="1"/>
  <c r="G287" i="1"/>
  <c r="G288" i="1"/>
  <c r="G289" i="1"/>
  <c r="G290" i="1"/>
  <c r="G291" i="1"/>
  <c r="G342" i="1" s="1"/>
  <c r="G292" i="1"/>
  <c r="G343" i="1" s="1"/>
  <c r="G293" i="1"/>
  <c r="G344" i="1" s="1"/>
  <c r="G306" i="1"/>
  <c r="G308" i="1"/>
  <c r="G309" i="1"/>
  <c r="G312" i="1"/>
  <c r="G313" i="1"/>
  <c r="G314" i="1"/>
  <c r="G315" i="1"/>
  <c r="G316" i="1"/>
  <c r="G317" i="1"/>
  <c r="G333" i="1"/>
  <c r="G334" i="1"/>
  <c r="G335" i="1"/>
  <c r="G336" i="1"/>
  <c r="G337" i="1"/>
  <c r="G338" i="1"/>
  <c r="G339" i="1"/>
  <c r="G340" i="1"/>
  <c r="G341" i="1"/>
  <c r="G357" i="1"/>
  <c r="G53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E5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295" i="1"/>
  <c r="B296" i="1"/>
  <c r="B297" i="1"/>
  <c r="B298" i="1"/>
  <c r="B299" i="1"/>
  <c r="B300" i="1"/>
  <c r="B301" i="1"/>
  <c r="B302" i="1"/>
  <c r="B303" i="1"/>
  <c r="A304" i="1"/>
  <c r="B304" i="1"/>
  <c r="A305" i="1"/>
  <c r="B305" i="1"/>
  <c r="B306" i="1"/>
  <c r="B307" i="1"/>
  <c r="B263" i="1"/>
  <c r="B264" i="1"/>
  <c r="B265" i="1"/>
  <c r="B266" i="1"/>
  <c r="B267" i="1"/>
  <c r="B268" i="1"/>
  <c r="A269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A281" i="1"/>
  <c r="B281" i="1"/>
  <c r="B282" i="1"/>
  <c r="B283" i="1"/>
  <c r="B284" i="1"/>
  <c r="B285" i="1"/>
  <c r="B286" i="1"/>
  <c r="B287" i="1"/>
  <c r="B288" i="1"/>
  <c r="B289" i="1"/>
  <c r="A290" i="1"/>
  <c r="B290" i="1"/>
  <c r="B291" i="1"/>
  <c r="B292" i="1"/>
  <c r="A293" i="1"/>
  <c r="B293" i="1"/>
  <c r="B294" i="1"/>
  <c r="A54" i="1"/>
  <c r="B54" i="1"/>
  <c r="A55" i="1"/>
  <c r="B55" i="1"/>
  <c r="A56" i="1"/>
  <c r="B56" i="1"/>
  <c r="A57" i="1"/>
  <c r="B57" i="1"/>
  <c r="A58" i="1"/>
  <c r="B58" i="1"/>
  <c r="A59" i="1"/>
  <c r="A110" i="1" s="1"/>
  <c r="A161" i="1" s="1"/>
  <c r="A212" i="1" s="1"/>
  <c r="A263" i="1" s="1"/>
  <c r="B59" i="1"/>
  <c r="A60" i="1"/>
  <c r="A111" i="1" s="1"/>
  <c r="A162" i="1" s="1"/>
  <c r="A213" i="1" s="1"/>
  <c r="A264" i="1" s="1"/>
  <c r="B60" i="1"/>
  <c r="A61" i="1"/>
  <c r="A112" i="1" s="1"/>
  <c r="A163" i="1" s="1"/>
  <c r="A214" i="1" s="1"/>
  <c r="A265" i="1" s="1"/>
  <c r="B61" i="1"/>
  <c r="B112" i="1" s="1"/>
  <c r="B163" i="1" s="1"/>
  <c r="B214" i="1" s="1"/>
  <c r="A62" i="1"/>
  <c r="A113" i="1" s="1"/>
  <c r="A164" i="1" s="1"/>
  <c r="A215" i="1" s="1"/>
  <c r="A266" i="1" s="1"/>
  <c r="B62" i="1"/>
  <c r="A63" i="1"/>
  <c r="A114" i="1" s="1"/>
  <c r="A165" i="1" s="1"/>
  <c r="A216" i="1" s="1"/>
  <c r="A267" i="1" s="1"/>
  <c r="B63" i="1"/>
  <c r="B114" i="1" s="1"/>
  <c r="B165" i="1" s="1"/>
  <c r="B216" i="1" s="1"/>
  <c r="A64" i="1"/>
  <c r="A115" i="1" s="1"/>
  <c r="A166" i="1" s="1"/>
  <c r="A217" i="1" s="1"/>
  <c r="A268" i="1" s="1"/>
  <c r="B64" i="1"/>
  <c r="B115" i="1" s="1"/>
  <c r="B166" i="1" s="1"/>
  <c r="B217" i="1" s="1"/>
  <c r="A65" i="1"/>
  <c r="A116" i="1" s="1"/>
  <c r="A167" i="1" s="1"/>
  <c r="A218" i="1" s="1"/>
  <c r="B65" i="1"/>
  <c r="B116" i="1" s="1"/>
  <c r="B167" i="1" s="1"/>
  <c r="B218" i="1" s="1"/>
  <c r="A66" i="1"/>
  <c r="A117" i="1" s="1"/>
  <c r="A168" i="1" s="1"/>
  <c r="A219" i="1" s="1"/>
  <c r="A270" i="1" s="1"/>
  <c r="B66" i="1"/>
  <c r="A67" i="1"/>
  <c r="A118" i="1" s="1"/>
  <c r="A169" i="1" s="1"/>
  <c r="A220" i="1" s="1"/>
  <c r="A271" i="1" s="1"/>
  <c r="B67" i="1"/>
  <c r="A68" i="1"/>
  <c r="A119" i="1" s="1"/>
  <c r="A170" i="1" s="1"/>
  <c r="A221" i="1" s="1"/>
  <c r="A272" i="1" s="1"/>
  <c r="B68" i="1"/>
  <c r="A69" i="1"/>
  <c r="A120" i="1" s="1"/>
  <c r="A171" i="1" s="1"/>
  <c r="A222" i="1" s="1"/>
  <c r="A273" i="1" s="1"/>
  <c r="B69" i="1"/>
  <c r="A70" i="1"/>
  <c r="A121" i="1" s="1"/>
  <c r="A172" i="1" s="1"/>
  <c r="A223" i="1" s="1"/>
  <c r="A274" i="1" s="1"/>
  <c r="B70" i="1"/>
  <c r="A71" i="1"/>
  <c r="A122" i="1" s="1"/>
  <c r="A173" i="1" s="1"/>
  <c r="A224" i="1" s="1"/>
  <c r="A275" i="1" s="1"/>
  <c r="B71" i="1"/>
  <c r="A72" i="1"/>
  <c r="A123" i="1" s="1"/>
  <c r="A174" i="1" s="1"/>
  <c r="A225" i="1" s="1"/>
  <c r="A276" i="1" s="1"/>
  <c r="B72" i="1"/>
  <c r="A73" i="1"/>
  <c r="A124" i="1" s="1"/>
  <c r="A175" i="1" s="1"/>
  <c r="A226" i="1" s="1"/>
  <c r="A277" i="1" s="1"/>
  <c r="B73" i="1"/>
  <c r="A74" i="1"/>
  <c r="A125" i="1" s="1"/>
  <c r="A176" i="1" s="1"/>
  <c r="A227" i="1" s="1"/>
  <c r="A278" i="1" s="1"/>
  <c r="B74" i="1"/>
  <c r="A75" i="1"/>
  <c r="A126" i="1" s="1"/>
  <c r="A177" i="1" s="1"/>
  <c r="A228" i="1" s="1"/>
  <c r="A279" i="1" s="1"/>
  <c r="B75" i="1"/>
  <c r="B126" i="1" s="1"/>
  <c r="B177" i="1" s="1"/>
  <c r="B228" i="1" s="1"/>
  <c r="A76" i="1"/>
  <c r="A127" i="1" s="1"/>
  <c r="A178" i="1" s="1"/>
  <c r="A229" i="1" s="1"/>
  <c r="A280" i="1" s="1"/>
  <c r="B76" i="1"/>
  <c r="B127" i="1" s="1"/>
  <c r="B178" i="1" s="1"/>
  <c r="B229" i="1" s="1"/>
  <c r="A77" i="1"/>
  <c r="A128" i="1" s="1"/>
  <c r="A179" i="1" s="1"/>
  <c r="A230" i="1" s="1"/>
  <c r="B77" i="1"/>
  <c r="B128" i="1" s="1"/>
  <c r="B179" i="1" s="1"/>
  <c r="B230" i="1" s="1"/>
  <c r="A78" i="1"/>
  <c r="A129" i="1" s="1"/>
  <c r="A180" i="1" s="1"/>
  <c r="A231" i="1" s="1"/>
  <c r="A282" i="1" s="1"/>
  <c r="B78" i="1"/>
  <c r="A79" i="1"/>
  <c r="A130" i="1" s="1"/>
  <c r="A181" i="1" s="1"/>
  <c r="A232" i="1" s="1"/>
  <c r="A283" i="1" s="1"/>
  <c r="B79" i="1"/>
  <c r="A80" i="1"/>
  <c r="A131" i="1" s="1"/>
  <c r="A182" i="1" s="1"/>
  <c r="A233" i="1" s="1"/>
  <c r="A284" i="1" s="1"/>
  <c r="B80" i="1"/>
  <c r="A81" i="1"/>
  <c r="A132" i="1" s="1"/>
  <c r="A183" i="1" s="1"/>
  <c r="A234" i="1" s="1"/>
  <c r="A285" i="1" s="1"/>
  <c r="B81" i="1"/>
  <c r="A82" i="1"/>
  <c r="A133" i="1" s="1"/>
  <c r="A184" i="1" s="1"/>
  <c r="A235" i="1" s="1"/>
  <c r="A286" i="1" s="1"/>
  <c r="B82" i="1"/>
  <c r="A83" i="1"/>
  <c r="A134" i="1" s="1"/>
  <c r="A185" i="1" s="1"/>
  <c r="A236" i="1" s="1"/>
  <c r="A287" i="1" s="1"/>
  <c r="B83" i="1"/>
  <c r="A84" i="1"/>
  <c r="A135" i="1" s="1"/>
  <c r="A186" i="1" s="1"/>
  <c r="A237" i="1" s="1"/>
  <c r="A288" i="1" s="1"/>
  <c r="B84" i="1"/>
  <c r="A85" i="1"/>
  <c r="A136" i="1" s="1"/>
  <c r="A187" i="1" s="1"/>
  <c r="A238" i="1" s="1"/>
  <c r="A289" i="1" s="1"/>
  <c r="B85" i="1"/>
  <c r="A86" i="1"/>
  <c r="B86" i="1"/>
  <c r="A87" i="1"/>
  <c r="A138" i="1" s="1"/>
  <c r="A189" i="1" s="1"/>
  <c r="A240" i="1" s="1"/>
  <c r="A291" i="1" s="1"/>
  <c r="B87" i="1"/>
  <c r="B138" i="1" s="1"/>
  <c r="B189" i="1" s="1"/>
  <c r="B240" i="1" s="1"/>
  <c r="A88" i="1"/>
  <c r="A139" i="1" s="1"/>
  <c r="A190" i="1" s="1"/>
  <c r="A241" i="1" s="1"/>
  <c r="A292" i="1" s="1"/>
  <c r="B88" i="1"/>
  <c r="B139" i="1" s="1"/>
  <c r="B190" i="1" s="1"/>
  <c r="B241" i="1" s="1"/>
  <c r="A89" i="1"/>
  <c r="A140" i="1" s="1"/>
  <c r="A191" i="1" s="1"/>
  <c r="A242" i="1" s="1"/>
  <c r="B89" i="1"/>
  <c r="B140" i="1" s="1"/>
  <c r="B191" i="1" s="1"/>
  <c r="B242" i="1" s="1"/>
  <c r="A90" i="1"/>
  <c r="B90" i="1"/>
  <c r="A91" i="1"/>
  <c r="B91" i="1"/>
  <c r="A92" i="1"/>
  <c r="A143" i="1" s="1"/>
  <c r="A194" i="1" s="1"/>
  <c r="A245" i="1" s="1"/>
  <c r="A296" i="1" s="1"/>
  <c r="B92" i="1"/>
  <c r="A93" i="1"/>
  <c r="A144" i="1" s="1"/>
  <c r="A195" i="1" s="1"/>
  <c r="A246" i="1" s="1"/>
  <c r="A297" i="1" s="1"/>
  <c r="B93" i="1"/>
  <c r="A94" i="1"/>
  <c r="A145" i="1" s="1"/>
  <c r="A196" i="1" s="1"/>
  <c r="A247" i="1" s="1"/>
  <c r="A298" i="1" s="1"/>
  <c r="B94" i="1"/>
  <c r="A95" i="1"/>
  <c r="A146" i="1" s="1"/>
  <c r="A197" i="1" s="1"/>
  <c r="A248" i="1" s="1"/>
  <c r="A299" i="1" s="1"/>
  <c r="B95" i="1"/>
  <c r="A96" i="1"/>
  <c r="A147" i="1" s="1"/>
  <c r="A198" i="1" s="1"/>
  <c r="A249" i="1" s="1"/>
  <c r="A300" i="1" s="1"/>
  <c r="B96" i="1"/>
  <c r="A97" i="1"/>
  <c r="A148" i="1" s="1"/>
  <c r="A199" i="1" s="1"/>
  <c r="A250" i="1" s="1"/>
  <c r="A301" i="1" s="1"/>
  <c r="B97" i="1"/>
  <c r="A98" i="1"/>
  <c r="B98" i="1"/>
  <c r="A99" i="1"/>
  <c r="A150" i="1" s="1"/>
  <c r="A201" i="1" s="1"/>
  <c r="A252" i="1" s="1"/>
  <c r="A303" i="1" s="1"/>
  <c r="B99" i="1"/>
  <c r="B150" i="1" s="1"/>
  <c r="B201" i="1" s="1"/>
  <c r="B252" i="1" s="1"/>
  <c r="A100" i="1"/>
  <c r="A151" i="1" s="1"/>
  <c r="A202" i="1" s="1"/>
  <c r="A253" i="1" s="1"/>
  <c r="B100" i="1"/>
  <c r="B151" i="1" s="1"/>
  <c r="B202" i="1" s="1"/>
  <c r="B253" i="1" s="1"/>
  <c r="A101" i="1"/>
  <c r="A152" i="1" s="1"/>
  <c r="A203" i="1" s="1"/>
  <c r="A254" i="1" s="1"/>
  <c r="B101" i="1"/>
  <c r="B152" i="1" s="1"/>
  <c r="B203" i="1" s="1"/>
  <c r="B254" i="1" s="1"/>
  <c r="A102" i="1"/>
  <c r="B102" i="1"/>
  <c r="A103" i="1"/>
  <c r="B103" i="1"/>
  <c r="A104" i="1"/>
  <c r="B104" i="1"/>
  <c r="A105" i="1"/>
  <c r="B105" i="1"/>
  <c r="A106" i="1"/>
  <c r="B106" i="1"/>
  <c r="A107" i="1"/>
  <c r="A158" i="1" s="1"/>
  <c r="A209" i="1" s="1"/>
  <c r="A260" i="1" s="1"/>
  <c r="B107" i="1"/>
  <c r="A108" i="1"/>
  <c r="A159" i="1" s="1"/>
  <c r="A210" i="1" s="1"/>
  <c r="A261" i="1" s="1"/>
  <c r="B108" i="1"/>
  <c r="A109" i="1"/>
  <c r="A160" i="1" s="1"/>
  <c r="A211" i="1" s="1"/>
  <c r="A262" i="1" s="1"/>
  <c r="B109" i="1"/>
  <c r="B110" i="1"/>
  <c r="B111" i="1"/>
  <c r="B162" i="1" s="1"/>
  <c r="B213" i="1" s="1"/>
  <c r="B113" i="1"/>
  <c r="B164" i="1" s="1"/>
  <c r="B215" i="1" s="1"/>
  <c r="B117" i="1"/>
  <c r="B118" i="1"/>
  <c r="B119" i="1"/>
  <c r="B120" i="1"/>
  <c r="B121" i="1"/>
  <c r="B122" i="1"/>
  <c r="B123" i="1"/>
  <c r="B174" i="1" s="1"/>
  <c r="B225" i="1" s="1"/>
  <c r="B124" i="1"/>
  <c r="B175" i="1" s="1"/>
  <c r="B226" i="1" s="1"/>
  <c r="B125" i="1"/>
  <c r="B176" i="1" s="1"/>
  <c r="B227" i="1" s="1"/>
  <c r="B129" i="1"/>
  <c r="B130" i="1"/>
  <c r="B131" i="1"/>
  <c r="B132" i="1"/>
  <c r="B133" i="1"/>
  <c r="B134" i="1"/>
  <c r="B135" i="1"/>
  <c r="B186" i="1" s="1"/>
  <c r="B237" i="1" s="1"/>
  <c r="B136" i="1"/>
  <c r="B187" i="1" s="1"/>
  <c r="B238" i="1" s="1"/>
  <c r="A137" i="1"/>
  <c r="A188" i="1" s="1"/>
  <c r="A239" i="1" s="1"/>
  <c r="B137" i="1"/>
  <c r="B188" i="1" s="1"/>
  <c r="B239" i="1" s="1"/>
  <c r="A141" i="1"/>
  <c r="A192" i="1" s="1"/>
  <c r="A243" i="1" s="1"/>
  <c r="A294" i="1" s="1"/>
  <c r="B141" i="1"/>
  <c r="A142" i="1"/>
  <c r="A193" i="1" s="1"/>
  <c r="A244" i="1" s="1"/>
  <c r="A295" i="1" s="1"/>
  <c r="B142" i="1"/>
  <c r="B143" i="1"/>
  <c r="B144" i="1"/>
  <c r="B145" i="1"/>
  <c r="B146" i="1"/>
  <c r="B147" i="1"/>
  <c r="B198" i="1" s="1"/>
  <c r="B249" i="1" s="1"/>
  <c r="B148" i="1"/>
  <c r="B199" i="1" s="1"/>
  <c r="B250" i="1" s="1"/>
  <c r="A149" i="1"/>
  <c r="A200" i="1" s="1"/>
  <c r="A251" i="1" s="1"/>
  <c r="A302" i="1" s="1"/>
  <c r="B149" i="1"/>
  <c r="B200" i="1" s="1"/>
  <c r="B251" i="1" s="1"/>
  <c r="A153" i="1"/>
  <c r="B153" i="1"/>
  <c r="A154" i="1"/>
  <c r="B154" i="1"/>
  <c r="A155" i="1"/>
  <c r="A206" i="1" s="1"/>
  <c r="A257" i="1" s="1"/>
  <c r="B155" i="1"/>
  <c r="A156" i="1"/>
  <c r="A207" i="1" s="1"/>
  <c r="A258" i="1" s="1"/>
  <c r="B156" i="1"/>
  <c r="A157" i="1"/>
  <c r="A208" i="1" s="1"/>
  <c r="A259" i="1" s="1"/>
  <c r="B157" i="1"/>
  <c r="B158" i="1"/>
  <c r="B159" i="1"/>
  <c r="B210" i="1" s="1"/>
  <c r="B261" i="1" s="1"/>
  <c r="B160" i="1"/>
  <c r="B211" i="1" s="1"/>
  <c r="B262" i="1" s="1"/>
  <c r="B161" i="1"/>
  <c r="B212" i="1" s="1"/>
  <c r="B168" i="1"/>
  <c r="B169" i="1"/>
  <c r="B170" i="1"/>
  <c r="B171" i="1"/>
  <c r="B222" i="1" s="1"/>
  <c r="B172" i="1"/>
  <c r="B223" i="1" s="1"/>
  <c r="B173" i="1"/>
  <c r="B224" i="1" s="1"/>
  <c r="B180" i="1"/>
  <c r="B181" i="1"/>
  <c r="B182" i="1"/>
  <c r="B183" i="1"/>
  <c r="B234" i="1" s="1"/>
  <c r="B184" i="1"/>
  <c r="B235" i="1" s="1"/>
  <c r="B185" i="1"/>
  <c r="B236" i="1" s="1"/>
  <c r="B192" i="1"/>
  <c r="B193" i="1"/>
  <c r="B194" i="1"/>
  <c r="B195" i="1"/>
  <c r="B246" i="1" s="1"/>
  <c r="B196" i="1"/>
  <c r="B247" i="1" s="1"/>
  <c r="B197" i="1"/>
  <c r="B248" i="1" s="1"/>
  <c r="A204" i="1"/>
  <c r="A255" i="1" s="1"/>
  <c r="A306" i="1" s="1"/>
  <c r="B204" i="1"/>
  <c r="A205" i="1"/>
  <c r="A256" i="1" s="1"/>
  <c r="A307" i="1" s="1"/>
  <c r="B205" i="1"/>
  <c r="B206" i="1"/>
  <c r="B207" i="1"/>
  <c r="B258" i="1" s="1"/>
  <c r="B208" i="1"/>
  <c r="B259" i="1" s="1"/>
  <c r="B209" i="1"/>
  <c r="B260" i="1" s="1"/>
  <c r="B219" i="1"/>
  <c r="B220" i="1"/>
  <c r="B221" i="1"/>
  <c r="B231" i="1"/>
  <c r="B232" i="1"/>
  <c r="B233" i="1"/>
  <c r="B243" i="1"/>
  <c r="B244" i="1"/>
  <c r="B245" i="1"/>
  <c r="B255" i="1"/>
  <c r="B256" i="1"/>
  <c r="B257" i="1"/>
  <c r="B53" i="1"/>
  <c r="A53" i="1"/>
  <c r="E272" i="1" l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86" i="1"/>
  <c r="E287" i="1"/>
  <c r="E279" i="1"/>
  <c r="E278" i="1"/>
  <c r="E277" i="1"/>
  <c r="E276" i="1"/>
  <c r="E275" i="1"/>
  <c r="E274" i="1"/>
  <c r="E273" i="1"/>
  <c r="E271" i="1"/>
  <c r="E270" i="1"/>
  <c r="E282" i="1"/>
  <c r="E281" i="1"/>
  <c r="E280" i="1"/>
  <c r="E307" i="1"/>
  <c r="E306" i="1"/>
  <c r="E289" i="1"/>
  <c r="E305" i="1"/>
  <c r="E295" i="1"/>
  <c r="E304" i="1"/>
  <c r="E303" i="1"/>
  <c r="E284" i="1"/>
  <c r="E292" i="1"/>
  <c r="E300" i="1"/>
  <c r="E290" i="1"/>
  <c r="E283" i="1"/>
  <c r="E299" i="1"/>
  <c r="E297" i="1"/>
  <c r="E288" i="1"/>
  <c r="E296" i="1"/>
  <c r="E294" i="1"/>
  <c r="E285" i="1"/>
  <c r="E293" i="1"/>
  <c r="E291" i="1"/>
  <c r="E301" i="1"/>
  <c r="E302" i="1"/>
  <c r="E298" i="1"/>
  <c r="E257" i="1"/>
  <c r="E252" i="1"/>
  <c r="E240" i="1"/>
  <c r="E228" i="1"/>
  <c r="E216" i="1"/>
  <c r="E251" i="1"/>
  <c r="E239" i="1"/>
  <c r="E227" i="1"/>
  <c r="E250" i="1"/>
  <c r="E238" i="1"/>
  <c r="E226" i="1"/>
  <c r="E214" i="1"/>
  <c r="E249" i="1"/>
  <c r="E237" i="1"/>
  <c r="E225" i="1"/>
  <c r="E213" i="1"/>
  <c r="E248" i="1"/>
  <c r="E236" i="1"/>
  <c r="E224" i="1"/>
  <c r="E212" i="1"/>
  <c r="E247" i="1"/>
  <c r="E235" i="1"/>
  <c r="E223" i="1"/>
  <c r="E211" i="1"/>
  <c r="E246" i="1"/>
  <c r="E234" i="1"/>
  <c r="E222" i="1"/>
  <c r="E210" i="1"/>
  <c r="E245" i="1"/>
  <c r="E233" i="1"/>
  <c r="E221" i="1"/>
  <c r="E209" i="1"/>
  <c r="E256" i="1"/>
  <c r="E244" i="1"/>
  <c r="E232" i="1"/>
  <c r="E220" i="1"/>
  <c r="E208" i="1"/>
  <c r="E255" i="1"/>
  <c r="E243" i="1"/>
  <c r="E231" i="1"/>
  <c r="E219" i="1"/>
  <c r="E207" i="1"/>
  <c r="E254" i="1"/>
  <c r="E242" i="1"/>
  <c r="E230" i="1"/>
  <c r="E218" i="1"/>
  <c r="E253" i="1"/>
  <c r="E241" i="1"/>
  <c r="E229" i="1"/>
  <c r="E217" i="1"/>
  <c r="E215" i="1"/>
  <c r="E20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<sst xmlns="http://schemas.openxmlformats.org/spreadsheetml/2006/main" count="8304" uniqueCount="819">
  <si>
    <t>Year</t>
  </si>
  <si>
    <t>State_Fips</t>
  </si>
  <si>
    <t>D_Votes</t>
  </si>
  <si>
    <t>R_Votes</t>
  </si>
  <si>
    <t>T_Votes</t>
  </si>
  <si>
    <t>Alabama</t>
  </si>
  <si>
    <t>AL</t>
  </si>
  <si>
    <t>Nebraska</t>
  </si>
  <si>
    <t>NE</t>
  </si>
  <si>
    <t>Alaska</t>
  </si>
  <si>
    <t>AK</t>
  </si>
  <si>
    <t>Nevada</t>
  </si>
  <si>
    <t>NV</t>
  </si>
  <si>
    <t>Arizona</t>
  </si>
  <si>
    <t>AZ</t>
  </si>
  <si>
    <t>New Hampshire</t>
  </si>
  <si>
    <t>NH</t>
  </si>
  <si>
    <t>Arkansas</t>
  </si>
  <si>
    <t>AR</t>
  </si>
  <si>
    <t>New Jersey</t>
  </si>
  <si>
    <t>NJ</t>
  </si>
  <si>
    <t>California</t>
  </si>
  <si>
    <t>CA</t>
  </si>
  <si>
    <t>New Mexico</t>
  </si>
  <si>
    <t>NM</t>
  </si>
  <si>
    <t>Colorado</t>
  </si>
  <si>
    <t>CO</t>
  </si>
  <si>
    <t>New York</t>
  </si>
  <si>
    <t>NY</t>
  </si>
  <si>
    <t>Connecticut</t>
  </si>
  <si>
    <t>CT</t>
  </si>
  <si>
    <t>North Carolina</t>
  </si>
  <si>
    <t>NC</t>
  </si>
  <si>
    <t>Delaware</t>
  </si>
  <si>
    <t>DE</t>
  </si>
  <si>
    <t>North Dakota</t>
  </si>
  <si>
    <t>ND</t>
  </si>
  <si>
    <t>District of Columbia</t>
  </si>
  <si>
    <t>DC</t>
  </si>
  <si>
    <t>Ohio</t>
  </si>
  <si>
    <t>OH</t>
  </si>
  <si>
    <t>Florida</t>
  </si>
  <si>
    <t>FL</t>
  </si>
  <si>
    <t>Oklahoma</t>
  </si>
  <si>
    <t>OK</t>
  </si>
  <si>
    <t>Georgia</t>
  </si>
  <si>
    <t>GA</t>
  </si>
  <si>
    <t>Oregon</t>
  </si>
  <si>
    <t>OR</t>
  </si>
  <si>
    <t>Hawaii</t>
  </si>
  <si>
    <t>HI</t>
  </si>
  <si>
    <t>Pennsylvania</t>
  </si>
  <si>
    <t>PA</t>
  </si>
  <si>
    <t>Idaho</t>
  </si>
  <si>
    <t>ID</t>
  </si>
  <si>
    <t>Illinois</t>
  </si>
  <si>
    <t>IL</t>
  </si>
  <si>
    <t>Rhode Island</t>
  </si>
  <si>
    <t>RI</t>
  </si>
  <si>
    <t>Indiana</t>
  </si>
  <si>
    <t>IN</t>
  </si>
  <si>
    <t>South Carolina</t>
  </si>
  <si>
    <t>SC</t>
  </si>
  <si>
    <t>Iowa</t>
  </si>
  <si>
    <t>IA</t>
  </si>
  <si>
    <t>South Dakota</t>
  </si>
  <si>
    <t>SD</t>
  </si>
  <si>
    <t>Kansas</t>
  </si>
  <si>
    <t>KS</t>
  </si>
  <si>
    <t>Tennessee</t>
  </si>
  <si>
    <t>TN</t>
  </si>
  <si>
    <t>Kentucky</t>
  </si>
  <si>
    <t>KY</t>
  </si>
  <si>
    <t>Texas</t>
  </si>
  <si>
    <t>TX</t>
  </si>
  <si>
    <t>Louisiana</t>
  </si>
  <si>
    <t>LA</t>
  </si>
  <si>
    <t>Utah</t>
  </si>
  <si>
    <t>UT</t>
  </si>
  <si>
    <t>Maine</t>
  </si>
  <si>
    <t>ME</t>
  </si>
  <si>
    <t>Vermont</t>
  </si>
  <si>
    <t>VT</t>
  </si>
  <si>
    <t>Maryland</t>
  </si>
  <si>
    <t>MD</t>
  </si>
  <si>
    <t>Virginia</t>
  </si>
  <si>
    <t>VA</t>
  </si>
  <si>
    <t>Massachusetts</t>
  </si>
  <si>
    <t>MA</t>
  </si>
  <si>
    <t>Michigan</t>
  </si>
  <si>
    <t>MI</t>
  </si>
  <si>
    <t>Washington</t>
  </si>
  <si>
    <t>WA</t>
  </si>
  <si>
    <t>Minnesota</t>
  </si>
  <si>
    <t>MN</t>
  </si>
  <si>
    <t>West Virginia</t>
  </si>
  <si>
    <t>WV</t>
  </si>
  <si>
    <t>Mississippi</t>
  </si>
  <si>
    <t>MS</t>
  </si>
  <si>
    <t>Wisconsin</t>
  </si>
  <si>
    <t>WI</t>
  </si>
  <si>
    <t>Missouri</t>
  </si>
  <si>
    <t>MO</t>
  </si>
  <si>
    <t>Wyoming</t>
  </si>
  <si>
    <t>WY</t>
  </si>
  <si>
    <t>Montana</t>
  </si>
  <si>
    <t>MT</t>
  </si>
  <si>
    <t>O_Votes</t>
  </si>
  <si>
    <t>FEC ID</t>
  </si>
  <si>
    <t>STATE</t>
  </si>
  <si>
    <t>STATE ABBREVIATION</t>
  </si>
  <si>
    <t>GENERAL ELECTION DATE</t>
  </si>
  <si>
    <t>FIRST NAME</t>
  </si>
  <si>
    <t>LAST NAME</t>
  </si>
  <si>
    <t>LAST NAME,  FIRST</t>
  </si>
  <si>
    <t>TOTAL VOTES</t>
  </si>
  <si>
    <t>PARTY</t>
  </si>
  <si>
    <t>GENERAL RESULTS</t>
  </si>
  <si>
    <t>TOTAL VOTES #</t>
  </si>
  <si>
    <t>GENERAL %</t>
  </si>
  <si>
    <t>P80002801</t>
  </si>
  <si>
    <t>John</t>
  </si>
  <si>
    <t>McCain</t>
  </si>
  <si>
    <t>McCain, John</t>
  </si>
  <si>
    <t>R</t>
  </si>
  <si>
    <t>P80003338</t>
  </si>
  <si>
    <t>Barack</t>
  </si>
  <si>
    <t>Obama</t>
  </si>
  <si>
    <t>Obama, Barack</t>
  </si>
  <si>
    <t>D</t>
  </si>
  <si>
    <t>P20000527</t>
  </si>
  <si>
    <t>Ralph</t>
  </si>
  <si>
    <t>Nader</t>
  </si>
  <si>
    <t>Nader, Ralph</t>
  </si>
  <si>
    <t>I</t>
  </si>
  <si>
    <t>P80005580</t>
  </si>
  <si>
    <t>Bob</t>
  </si>
  <si>
    <t>Barr</t>
  </si>
  <si>
    <t>Barr, Bob</t>
  </si>
  <si>
    <t>P80005499</t>
  </si>
  <si>
    <t>Chuck</t>
  </si>
  <si>
    <t>Baldwin</t>
  </si>
  <si>
    <t>Baldwin, Chuck</t>
  </si>
  <si>
    <t>n/a</t>
  </si>
  <si>
    <t>Scattered</t>
  </si>
  <si>
    <t xml:space="preserve">Scattered </t>
  </si>
  <si>
    <t>W</t>
  </si>
  <si>
    <t xml:space="preserve">Total State Votes: </t>
  </si>
  <si>
    <t>AKI</t>
  </si>
  <si>
    <t>LBT</t>
  </si>
  <si>
    <t>P80004930</t>
  </si>
  <si>
    <t>Cynthia</t>
  </si>
  <si>
    <t>McKinney</t>
  </si>
  <si>
    <t>McKinney, Cynthia</t>
  </si>
  <si>
    <t>GRE</t>
  </si>
  <si>
    <t>Charles</t>
  </si>
  <si>
    <t>Jay</t>
  </si>
  <si>
    <t>Jay, Charles</t>
  </si>
  <si>
    <t>P80005119</t>
  </si>
  <si>
    <t>Jonathan</t>
  </si>
  <si>
    <t>Allen</t>
  </si>
  <si>
    <t>Allen, Jonathan</t>
  </si>
  <si>
    <t>CON</t>
  </si>
  <si>
    <t>P80005572</t>
  </si>
  <si>
    <t>Gloria</t>
  </si>
  <si>
    <t>La Riva</t>
  </si>
  <si>
    <t>La Riva, Gloria</t>
  </si>
  <si>
    <t>SLP</t>
  </si>
  <si>
    <t>PAF</t>
  </si>
  <si>
    <t>P60003076</t>
  </si>
  <si>
    <t>Alan</t>
  </si>
  <si>
    <t>Keyes</t>
  </si>
  <si>
    <t>Keyes, Alan</t>
  </si>
  <si>
    <t>AIP</t>
  </si>
  <si>
    <t>P80000748</t>
  </si>
  <si>
    <t>Ron</t>
  </si>
  <si>
    <t>Paul</t>
  </si>
  <si>
    <t>Paul, Ron</t>
  </si>
  <si>
    <t>P60004454</t>
  </si>
  <si>
    <t>James</t>
  </si>
  <si>
    <t>Harris</t>
  </si>
  <si>
    <t>Harris, James</t>
  </si>
  <si>
    <t>Frank</t>
  </si>
  <si>
    <t>Moore</t>
  </si>
  <si>
    <t>Moore, Frank</t>
  </si>
  <si>
    <t>UN</t>
  </si>
  <si>
    <t>LBC</t>
  </si>
  <si>
    <t>AMI</t>
  </si>
  <si>
    <t>GRC</t>
  </si>
  <si>
    <t>P80003460</t>
  </si>
  <si>
    <t>Frank Edward</t>
  </si>
  <si>
    <t>McEnulty</t>
  </si>
  <si>
    <t>McEnulty, Frank Edward</t>
  </si>
  <si>
    <t>BTP</t>
  </si>
  <si>
    <t>Jonathan E.</t>
  </si>
  <si>
    <t>Allen, Jonathan E.</t>
  </si>
  <si>
    <t>HQK</t>
  </si>
  <si>
    <t>P80005655</t>
  </si>
  <si>
    <t>Thomas Robert</t>
  </si>
  <si>
    <t>Stevens</t>
  </si>
  <si>
    <t>Stevens, Thomas Robert</t>
  </si>
  <si>
    <t>OBJ</t>
  </si>
  <si>
    <t>P80005275</t>
  </si>
  <si>
    <t>Brian</t>
  </si>
  <si>
    <t>Moore, Brian</t>
  </si>
  <si>
    <t>SOC</t>
  </si>
  <si>
    <t>SWP</t>
  </si>
  <si>
    <t>Bradford</t>
  </si>
  <si>
    <t>Lyttle</t>
  </si>
  <si>
    <t>Lyttle, Bradford</t>
  </si>
  <si>
    <t>USP</t>
  </si>
  <si>
    <t>Gene C.</t>
  </si>
  <si>
    <t>Amondson</t>
  </si>
  <si>
    <t>Amondson, Gene C.</t>
  </si>
  <si>
    <t>P</t>
  </si>
  <si>
    <t>P80005481</t>
  </si>
  <si>
    <t>Roger</t>
  </si>
  <si>
    <t>Calero</t>
  </si>
  <si>
    <t>Calero, Roger</t>
  </si>
  <si>
    <t>IDE</t>
  </si>
  <si>
    <t>Cynthia A.</t>
  </si>
  <si>
    <t>McKinney, Cynthia A.</t>
  </si>
  <si>
    <t>DCG</t>
  </si>
  <si>
    <t>ECO</t>
  </si>
  <si>
    <t>LBF</t>
  </si>
  <si>
    <t>CPF</t>
  </si>
  <si>
    <t>GPF</t>
  </si>
  <si>
    <t>AIF</t>
  </si>
  <si>
    <t>FSL</t>
  </si>
  <si>
    <t>FSW</t>
  </si>
  <si>
    <t>OBF</t>
  </si>
  <si>
    <t>SFL</t>
  </si>
  <si>
    <t>Gary</t>
  </si>
  <si>
    <t>Nettles</t>
  </si>
  <si>
    <t>Nettles, Gary</t>
  </si>
  <si>
    <t>Gene</t>
  </si>
  <si>
    <t>Amondson, Gene</t>
  </si>
  <si>
    <t>Michael A.</t>
  </si>
  <si>
    <t>Peroutka</t>
  </si>
  <si>
    <t>Peroutka, Michael A.</t>
  </si>
  <si>
    <t>David C.</t>
  </si>
  <si>
    <t>Byrne</t>
  </si>
  <si>
    <t>Byrne, David C.</t>
  </si>
  <si>
    <t>Brian Russell</t>
  </si>
  <si>
    <t>Brown</t>
  </si>
  <si>
    <t>Brown, Brian Russell</t>
  </si>
  <si>
    <t>Santa</t>
  </si>
  <si>
    <t>Claus</t>
  </si>
  <si>
    <t>Claus, Santa</t>
  </si>
  <si>
    <t>Lawson Mitchell</t>
  </si>
  <si>
    <t>Bone</t>
  </si>
  <si>
    <t>Bone, Lawson Mitchell</t>
  </si>
  <si>
    <t>Reverend</t>
  </si>
  <si>
    <t>MerePeace-MsMere</t>
  </si>
  <si>
    <t>Reverend MerePeace-MsMere</t>
  </si>
  <si>
    <t>Charles O.</t>
  </si>
  <si>
    <t>Baldwin, Charles O.</t>
  </si>
  <si>
    <t>CPI</t>
  </si>
  <si>
    <t>John Joseph</t>
  </si>
  <si>
    <t>Polachek</t>
  </si>
  <si>
    <t>Polachek, John Joseph</t>
  </si>
  <si>
    <t>NEW</t>
  </si>
  <si>
    <t>Ronald G.</t>
  </si>
  <si>
    <t>Hobbs</t>
  </si>
  <si>
    <t>Hobbs, Ronald G.</t>
  </si>
  <si>
    <t>P80003528</t>
  </si>
  <si>
    <t>Donald K.</t>
  </si>
  <si>
    <t>Allen, Donald K.</t>
  </si>
  <si>
    <t>Frank James</t>
  </si>
  <si>
    <t>Moore, Frank James</t>
  </si>
  <si>
    <t>P80005523</t>
  </si>
  <si>
    <t>Darrell L.</t>
  </si>
  <si>
    <t>Castle</t>
  </si>
  <si>
    <t>Castle, Darrell L.</t>
  </si>
  <si>
    <t>Michael L.</t>
  </si>
  <si>
    <t>Faith</t>
  </si>
  <si>
    <t>Faith, Michael L.</t>
  </si>
  <si>
    <t>Kevin</t>
  </si>
  <si>
    <t>Mottus</t>
  </si>
  <si>
    <t>Mottus, Kevin</t>
  </si>
  <si>
    <t>"Lou"</t>
  </si>
  <si>
    <t>Kujawski</t>
  </si>
  <si>
    <t>Kujawski, "Lou"</t>
  </si>
  <si>
    <t>John Leroy</t>
  </si>
  <si>
    <t>Plemons</t>
  </si>
  <si>
    <t>Plemons, John Leroy</t>
  </si>
  <si>
    <t>PSL</t>
  </si>
  <si>
    <t>REF</t>
  </si>
  <si>
    <t>P60003530</t>
  </si>
  <si>
    <t>Keith Russell</t>
  </si>
  <si>
    <t>Judd</t>
  </si>
  <si>
    <t>Judd, Keith Russell</t>
  </si>
  <si>
    <t>Leonard C.</t>
  </si>
  <si>
    <t>Habermehl</t>
  </si>
  <si>
    <t>Habermehl, Leonard C.</t>
  </si>
  <si>
    <t>Billy</t>
  </si>
  <si>
    <t>Mills</t>
  </si>
  <si>
    <t>Mills, Billy</t>
  </si>
  <si>
    <t>Shelley Renée</t>
  </si>
  <si>
    <t>Upchurch</t>
  </si>
  <si>
    <t>Upchurch, Shelley Renée</t>
  </si>
  <si>
    <t>"Ron"</t>
  </si>
  <si>
    <t>Paul, "Ron"</t>
  </si>
  <si>
    <t>LTX</t>
  </si>
  <si>
    <t>GI</t>
  </si>
  <si>
    <t>Blaine</t>
  </si>
  <si>
    <t>Taylor</t>
  </si>
  <si>
    <t>Taylor, Blaine</t>
  </si>
  <si>
    <t>P00003962</t>
  </si>
  <si>
    <t>Joe</t>
  </si>
  <si>
    <t>Schriner</t>
  </si>
  <si>
    <t>Schriner, Joe</t>
  </si>
  <si>
    <t>Lynne A.</t>
  </si>
  <si>
    <t>Starr</t>
  </si>
  <si>
    <t>Starr, Lynne A.</t>
  </si>
  <si>
    <t>RaeDeen R.</t>
  </si>
  <si>
    <t>Heupel</t>
  </si>
  <si>
    <t>Heupel, RaeDeen R.</t>
  </si>
  <si>
    <t>P80004849</t>
  </si>
  <si>
    <t>Jose M.</t>
  </si>
  <si>
    <t>Aparicio</t>
  </si>
  <si>
    <t>Aparicio, Jose M.</t>
  </si>
  <si>
    <t>Theodis (Ted), Sr.</t>
  </si>
  <si>
    <t>Brown, Theodis (Ted), Sr.</t>
  </si>
  <si>
    <t>GR</t>
  </si>
  <si>
    <t>NLP</t>
  </si>
  <si>
    <t>UST</t>
  </si>
  <si>
    <t>Róger</t>
  </si>
  <si>
    <t>Calero, Róger</t>
  </si>
  <si>
    <t>Curtis</t>
  </si>
  <si>
    <t>Montgomery</t>
  </si>
  <si>
    <t>Montgomery, Curtis</t>
  </si>
  <si>
    <t>P40003196</t>
  </si>
  <si>
    <t>Ted C.</t>
  </si>
  <si>
    <t>Weill</t>
  </si>
  <si>
    <t>Weill, Ted C.</t>
  </si>
  <si>
    <t>Cynthia Ann</t>
  </si>
  <si>
    <t>McKinney, Cynthia Ann</t>
  </si>
  <si>
    <t>RaeDeen</t>
  </si>
  <si>
    <t>Heupel, RaeDeen</t>
  </si>
  <si>
    <t>Rosa A.</t>
  </si>
  <si>
    <t>Clemente</t>
  </si>
  <si>
    <t>Clemente, Rosa A.</t>
  </si>
  <si>
    <t>P80005804</t>
  </si>
  <si>
    <t>Amy Lou</t>
  </si>
  <si>
    <t>Wyatt</t>
  </si>
  <si>
    <t>Wyatt, Amy Lou</t>
  </si>
  <si>
    <t>BP</t>
  </si>
  <si>
    <t>NB</t>
  </si>
  <si>
    <t>None of These Candidates</t>
  </si>
  <si>
    <t xml:space="preserve">None of These Candidates, </t>
  </si>
  <si>
    <t>None</t>
  </si>
  <si>
    <t>IAP</t>
  </si>
  <si>
    <t>"Bob"</t>
  </si>
  <si>
    <t>Barr, "Bob"</t>
  </si>
  <si>
    <t>P00003392</t>
  </si>
  <si>
    <t>Hilary</t>
  </si>
  <si>
    <t>Clinton</t>
  </si>
  <si>
    <t>Clinton, Hilary</t>
  </si>
  <si>
    <t>Others</t>
  </si>
  <si>
    <t xml:space="preserve">Others, </t>
  </si>
  <si>
    <t>P80003080</t>
  </si>
  <si>
    <t>George</t>
  </si>
  <si>
    <t>Phillies</t>
  </si>
  <si>
    <t>Phillies, George</t>
  </si>
  <si>
    <t>P80003353</t>
  </si>
  <si>
    <t>Mitt</t>
  </si>
  <si>
    <t>Romney</t>
  </si>
  <si>
    <t>Romney, Mitt</t>
  </si>
  <si>
    <t>P80003478</t>
  </si>
  <si>
    <t>Mike</t>
  </si>
  <si>
    <t>Huckabee</t>
  </si>
  <si>
    <t>Huckabee, Mike</t>
  </si>
  <si>
    <t>Sarah</t>
  </si>
  <si>
    <t>Palin</t>
  </si>
  <si>
    <t>Palin, Sarah</t>
  </si>
  <si>
    <t>P20000642</t>
  </si>
  <si>
    <t>Bill</t>
  </si>
  <si>
    <t>Clinton, Bill</t>
  </si>
  <si>
    <t>P80005077</t>
  </si>
  <si>
    <t>Jeffrey "Jeff"</t>
  </si>
  <si>
    <t>Boss</t>
  </si>
  <si>
    <t>Boss, Jeffrey "Jeff"</t>
  </si>
  <si>
    <t>VH</t>
  </si>
  <si>
    <t>NMI</t>
  </si>
  <si>
    <t>Combined Parties:</t>
  </si>
  <si>
    <t>CRV</t>
  </si>
  <si>
    <t>IDP</t>
  </si>
  <si>
    <t>WF</t>
  </si>
  <si>
    <t>POP</t>
  </si>
  <si>
    <t>Alan Lee</t>
  </si>
  <si>
    <t>Keyes, Alan Lee</t>
  </si>
  <si>
    <t>Jerome S.</t>
  </si>
  <si>
    <t>White</t>
  </si>
  <si>
    <t>White, Jerome S.</t>
  </si>
  <si>
    <t>P40002644</t>
  </si>
  <si>
    <t>Lanakila</t>
  </si>
  <si>
    <t>Washington, Lanakila</t>
  </si>
  <si>
    <t>Michael</t>
  </si>
  <si>
    <t>Skok</t>
  </si>
  <si>
    <t>Skok, Michael</t>
  </si>
  <si>
    <t>Richard</t>
  </si>
  <si>
    <t>Duncan</t>
  </si>
  <si>
    <t>Duncan, Richard</t>
  </si>
  <si>
    <t>Alan L.</t>
  </si>
  <si>
    <t>Keyes, Alan L.</t>
  </si>
  <si>
    <t>Platt</t>
  </si>
  <si>
    <t>Robertson</t>
  </si>
  <si>
    <t>Robertson, Platt</t>
  </si>
  <si>
    <t>P80005796</t>
  </si>
  <si>
    <t>James R.</t>
  </si>
  <si>
    <t>Germalic</t>
  </si>
  <si>
    <t>Germalic, James R.</t>
  </si>
  <si>
    <t>PE</t>
  </si>
  <si>
    <t>PG</t>
  </si>
  <si>
    <t>Hillary</t>
  </si>
  <si>
    <t>Clinton, Hillary</t>
  </si>
  <si>
    <t>No Vote</t>
  </si>
  <si>
    <t>No Vote,</t>
  </si>
  <si>
    <t>P80000912</t>
  </si>
  <si>
    <t>Al</t>
  </si>
  <si>
    <t>Gore</t>
  </si>
  <si>
    <t>Gore, Al</t>
  </si>
  <si>
    <t>P60003050</t>
  </si>
  <si>
    <t>Colin</t>
  </si>
  <si>
    <t>Powell</t>
  </si>
  <si>
    <t>Powell, Colin</t>
  </si>
  <si>
    <t>Mickey</t>
  </si>
  <si>
    <t>Mouse</t>
  </si>
  <si>
    <t>Mouse, Mickey</t>
  </si>
  <si>
    <t>None of Above</t>
  </si>
  <si>
    <t>None of Above,</t>
  </si>
  <si>
    <t>Stephen</t>
  </si>
  <si>
    <t>Colbert</t>
  </si>
  <si>
    <t>Colbert, Stephen</t>
  </si>
  <si>
    <t>Jesus</t>
  </si>
  <si>
    <t>Jesus,</t>
  </si>
  <si>
    <t>P80004740</t>
  </si>
  <si>
    <t>Bloomberg</t>
  </si>
  <si>
    <t>Bloomberg, Michael</t>
  </si>
  <si>
    <t>Buddy</t>
  </si>
  <si>
    <t>Cianci</t>
  </si>
  <si>
    <t>Cianci, Buddy</t>
  </si>
  <si>
    <t>P40002545</t>
  </si>
  <si>
    <t>Dennis</t>
  </si>
  <si>
    <t>Kucinich</t>
  </si>
  <si>
    <t>Kucinich, Dennis</t>
  </si>
  <si>
    <t>Joe the</t>
  </si>
  <si>
    <t>Plumber</t>
  </si>
  <si>
    <t>Plumber, Joe the</t>
  </si>
  <si>
    <t>Jessie</t>
  </si>
  <si>
    <t>Ventura</t>
  </si>
  <si>
    <t>Ventura, Jessie</t>
  </si>
  <si>
    <t>PET</t>
  </si>
  <si>
    <t>Thaddaus</t>
  </si>
  <si>
    <t>Hill</t>
  </si>
  <si>
    <t>Hill, Thaddaus</t>
  </si>
  <si>
    <t>Charles O. "Chuck"</t>
  </si>
  <si>
    <t>Baldwin, Charles O. "Chuck"</t>
  </si>
  <si>
    <t>David Jon</t>
  </si>
  <si>
    <t>Sponheim</t>
  </si>
  <si>
    <t>Sponheim, David Jon</t>
  </si>
  <si>
    <t>LU</t>
  </si>
  <si>
    <t>IGR</t>
  </si>
  <si>
    <t>James E.</t>
  </si>
  <si>
    <t>Harris, James E.</t>
  </si>
  <si>
    <t>John Sidney, III</t>
  </si>
  <si>
    <t>McCain, John Sidney, III</t>
  </si>
  <si>
    <t>Barack Hussein</t>
  </si>
  <si>
    <t>Obama, Barack Hussein</t>
  </si>
  <si>
    <t>NA</t>
  </si>
  <si>
    <t>Charles Obadiah</t>
  </si>
  <si>
    <t>Baldwin, Charles Obadiah</t>
  </si>
  <si>
    <t>MTP</t>
  </si>
  <si>
    <t>David L.</t>
  </si>
  <si>
    <t>Rice</t>
  </si>
  <si>
    <t>Rice, David L.</t>
  </si>
  <si>
    <t>P80005002</t>
  </si>
  <si>
    <t>Robert</t>
  </si>
  <si>
    <t>Brown, Robert</t>
  </si>
  <si>
    <t>P80004419</t>
  </si>
  <si>
    <t>Charles G. "Bud"</t>
  </si>
  <si>
    <t>Railey</t>
  </si>
  <si>
    <t>Railey, Charles G. "Bud"</t>
  </si>
  <si>
    <t>Hobbs, Ron</t>
  </si>
  <si>
    <t>WG</t>
  </si>
  <si>
    <t>Jeffrey J.</t>
  </si>
  <si>
    <t>Wamboldt</t>
  </si>
  <si>
    <t>Wamboldt, Jeffrey J.</t>
  </si>
  <si>
    <t>#</t>
  </si>
  <si>
    <t>NOTES</t>
  </si>
  <si>
    <t>P00003335</t>
  </si>
  <si>
    <t>George W.</t>
  </si>
  <si>
    <t>Bush</t>
  </si>
  <si>
    <t>Bush, George W.</t>
  </si>
  <si>
    <t>P80000235</t>
  </si>
  <si>
    <t>John F.</t>
  </si>
  <si>
    <t>Kerry</t>
  </si>
  <si>
    <t>Kerry, John F.</t>
  </si>
  <si>
    <t>P40002537</t>
  </si>
  <si>
    <t>Badnarik</t>
  </si>
  <si>
    <t>Badnarik, Michael</t>
  </si>
  <si>
    <t>P40003261</t>
  </si>
  <si>
    <t>Peroutka, Michael</t>
  </si>
  <si>
    <t>Total State Votes:</t>
  </si>
  <si>
    <t>AKL</t>
  </si>
  <si>
    <t>P40003097</t>
  </si>
  <si>
    <t>David</t>
  </si>
  <si>
    <t>Cobb</t>
  </si>
  <si>
    <t>Cobb, David</t>
  </si>
  <si>
    <t>GRN</t>
  </si>
  <si>
    <t>PPA</t>
  </si>
  <si>
    <t>Michael Anthony</t>
  </si>
  <si>
    <t>Peroutka, Michael Anthony</t>
  </si>
  <si>
    <t>CST</t>
  </si>
  <si>
    <t>GRA</t>
  </si>
  <si>
    <t>Leonard</t>
  </si>
  <si>
    <t>Peltier</t>
  </si>
  <si>
    <t>Peltier, Leonard</t>
  </si>
  <si>
    <t>PFP</t>
  </si>
  <si>
    <t>Anthony</t>
  </si>
  <si>
    <t>Jabin</t>
  </si>
  <si>
    <t>Jabin, Anthony</t>
  </si>
  <si>
    <t>P40003519</t>
  </si>
  <si>
    <t>Kennedy</t>
  </si>
  <si>
    <t>Kennedy, John Joseph</t>
  </si>
  <si>
    <t>P40003204</t>
  </si>
  <si>
    <t>Alexander-Pace</t>
  </si>
  <si>
    <t>Alexander-Pace, James</t>
  </si>
  <si>
    <t>P40003451</t>
  </si>
  <si>
    <t>Parker</t>
  </si>
  <si>
    <t>Parker, John</t>
  </si>
  <si>
    <t>CRP</t>
  </si>
  <si>
    <t>AMC</t>
  </si>
  <si>
    <t>Stanford E. (Andy)</t>
  </si>
  <si>
    <t>Andress</t>
  </si>
  <si>
    <t>Andress, Stanford E. (Andy)</t>
  </si>
  <si>
    <t>CPP</t>
  </si>
  <si>
    <t>Van Auken</t>
  </si>
  <si>
    <t>Van Auken, Bill</t>
  </si>
  <si>
    <t>SEP</t>
  </si>
  <si>
    <t>P40003337</t>
  </si>
  <si>
    <t>Walter F.</t>
  </si>
  <si>
    <t>Brown, Walter F.</t>
  </si>
  <si>
    <t>Earl F.</t>
  </si>
  <si>
    <t>Dodge</t>
  </si>
  <si>
    <t>Dodge, Earl F.</t>
  </si>
  <si>
    <t>PC</t>
  </si>
  <si>
    <t>CNC</t>
  </si>
  <si>
    <t>NL</t>
  </si>
  <si>
    <t>Tom</t>
  </si>
  <si>
    <t>Tancredo</t>
  </si>
  <si>
    <t>Tancredo, Tom</t>
  </si>
  <si>
    <t>John J.</t>
  </si>
  <si>
    <t>Kennedy, John J.</t>
  </si>
  <si>
    <t>Byrne, David</t>
  </si>
  <si>
    <t>Pace</t>
  </si>
  <si>
    <t>Pace, James</t>
  </si>
  <si>
    <t>Walt</t>
  </si>
  <si>
    <t>Brown, Walt</t>
  </si>
  <si>
    <t>Merepeace-msmere</t>
  </si>
  <si>
    <t>Merepeace-msmere, Reverend</t>
  </si>
  <si>
    <t>P60000221</t>
  </si>
  <si>
    <t>Peter M.</t>
  </si>
  <si>
    <t>Camejo</t>
  </si>
  <si>
    <t>Camejo, Peter M.</t>
  </si>
  <si>
    <t>Ernest</t>
  </si>
  <si>
    <t>Virag</t>
  </si>
  <si>
    <t>Virag, Ernest</t>
  </si>
  <si>
    <t>Lawson</t>
  </si>
  <si>
    <t>Bone, Lawson</t>
  </si>
  <si>
    <t>Cook</t>
  </si>
  <si>
    <t>Cook, David</t>
  </si>
  <si>
    <t>P00004762</t>
  </si>
  <si>
    <t>Margaret</t>
  </si>
  <si>
    <t>Trowe</t>
  </si>
  <si>
    <t>Trowe, Margaret</t>
  </si>
  <si>
    <t>Kennedy, John</t>
  </si>
  <si>
    <t>Robert M.</t>
  </si>
  <si>
    <t>Christensen</t>
  </si>
  <si>
    <t>Christensen, Robert M.</t>
  </si>
  <si>
    <t>Joann</t>
  </si>
  <si>
    <t>Breivogel</t>
  </si>
  <si>
    <t>Breivogel, Joann</t>
  </si>
  <si>
    <t>George Walker</t>
  </si>
  <si>
    <t>Bush, George Walker</t>
  </si>
  <si>
    <t>NP</t>
  </si>
  <si>
    <t>IG</t>
  </si>
  <si>
    <t>TBL</t>
  </si>
  <si>
    <t>PWF</t>
  </si>
  <si>
    <t>LG</t>
  </si>
  <si>
    <t>Robert Abraham, II</t>
  </si>
  <si>
    <t>Boyle</t>
  </si>
  <si>
    <t>Boyle, Robert Abraham, II</t>
  </si>
  <si>
    <t>Walter</t>
  </si>
  <si>
    <t>Brown, Walter</t>
  </si>
  <si>
    <t>Thomas J.</t>
  </si>
  <si>
    <t>Harens</t>
  </si>
  <si>
    <t>Harens, Thomas J.</t>
  </si>
  <si>
    <t>CHF</t>
  </si>
  <si>
    <t>Martin</t>
  </si>
  <si>
    <t>Wishnatsky</t>
  </si>
  <si>
    <t>Wishnatsky, Martin</t>
  </si>
  <si>
    <t>Debra Joyce</t>
  </si>
  <si>
    <t>Renderos</t>
  </si>
  <si>
    <t>Renderos, Debra Joyce</t>
  </si>
  <si>
    <t>Joy Elaina</t>
  </si>
  <si>
    <t>Graham-Pendergast</t>
  </si>
  <si>
    <t>Graham-Pendergast, Joy Elaina</t>
  </si>
  <si>
    <t>Kerry, John</t>
  </si>
  <si>
    <t>Robert Leslie</t>
  </si>
  <si>
    <t>Beattie</t>
  </si>
  <si>
    <t>Beattie, Robert Leslie</t>
  </si>
  <si>
    <t>Walter Frederick</t>
  </si>
  <si>
    <t>Brown, Walter Frederick</t>
  </si>
  <si>
    <t>X</t>
  </si>
  <si>
    <t>P40002214</t>
  </si>
  <si>
    <t>Howard</t>
  </si>
  <si>
    <t>Dean</t>
  </si>
  <si>
    <t>Dean, Howard</t>
  </si>
  <si>
    <t>P40002792</t>
  </si>
  <si>
    <t>Wesley</t>
  </si>
  <si>
    <t>Clark</t>
  </si>
  <si>
    <t>Clark, Wesley</t>
  </si>
  <si>
    <t>Powell, Wesley</t>
  </si>
  <si>
    <t>P40002347</t>
  </si>
  <si>
    <t>Edwards</t>
  </si>
  <si>
    <t>Edwards, John</t>
  </si>
  <si>
    <t>[4,180,755]</t>
  </si>
  <si>
    <t>[133,525]</t>
  </si>
  <si>
    <t>[2,806,993]</t>
  </si>
  <si>
    <t>C</t>
  </si>
  <si>
    <t>[155,574]</t>
  </si>
  <si>
    <t>[84,247]</t>
  </si>
  <si>
    <t>PJP</t>
  </si>
  <si>
    <t>[15,626]</t>
  </si>
  <si>
    <t>P40002529</t>
  </si>
  <si>
    <t>Halpin</t>
  </si>
  <si>
    <t>Halpin, Michael</t>
  </si>
  <si>
    <t>NOTE:  57,230 miscellaneous write-in, blank and void votes were compiled as one total in New York.  This figure is not included in "Total State Votes."</t>
  </si>
  <si>
    <t>N</t>
  </si>
  <si>
    <t>David Keith</t>
  </si>
  <si>
    <t>Cobb, David Keith</t>
  </si>
  <si>
    <t>Richard A.</t>
  </si>
  <si>
    <t>Duncan, Richard A.</t>
  </si>
  <si>
    <t>P40002560</t>
  </si>
  <si>
    <t>Thomas F.</t>
  </si>
  <si>
    <t>Zych</t>
  </si>
  <si>
    <t>Zych, Thomas F.</t>
  </si>
  <si>
    <t>John T.</t>
  </si>
  <si>
    <t>Parker, John T.</t>
  </si>
  <si>
    <t>David K.</t>
  </si>
  <si>
    <t>Cobb, David K.</t>
  </si>
  <si>
    <t>WW</t>
  </si>
  <si>
    <t>Lincoln</t>
  </si>
  <si>
    <t>Chafee</t>
  </si>
  <si>
    <t>Chafee, Lincoln</t>
  </si>
  <si>
    <t>P80000805</t>
  </si>
  <si>
    <t>Patrick</t>
  </si>
  <si>
    <t>Buchanan</t>
  </si>
  <si>
    <t>Buchanan, Patrick</t>
  </si>
  <si>
    <t>P00000455</t>
  </si>
  <si>
    <t>George, Sr.</t>
  </si>
  <si>
    <t>Bush, George, Sr.</t>
  </si>
  <si>
    <t>Rudy</t>
  </si>
  <si>
    <t>Guilliani</t>
  </si>
  <si>
    <t>Guilliani, Rudy</t>
  </si>
  <si>
    <t>Dennis J.</t>
  </si>
  <si>
    <t>Kucinich, Dennis J.</t>
  </si>
  <si>
    <t>P00004754</t>
  </si>
  <si>
    <t>Joseph</t>
  </si>
  <si>
    <t>Lieberman</t>
  </si>
  <si>
    <t>Lieberman, Joseph</t>
  </si>
  <si>
    <t>Curt</t>
  </si>
  <si>
    <t>Shilling</t>
  </si>
  <si>
    <t>Shilling, Curt</t>
  </si>
  <si>
    <t>None of the Above</t>
  </si>
  <si>
    <t>Walter F. "Walt"</t>
  </si>
  <si>
    <t>Brown, Walter F. "Walt"</t>
  </si>
  <si>
    <t>UC</t>
  </si>
  <si>
    <t>Andrew J.</t>
  </si>
  <si>
    <t>Falk</t>
  </si>
  <si>
    <t>Falk, Andrew J.</t>
  </si>
  <si>
    <t>Deborah Elaine</t>
  </si>
  <si>
    <t>Allen, Deborah Elaine</t>
  </si>
  <si>
    <t>PCH</t>
  </si>
  <si>
    <t>P60001294</t>
  </si>
  <si>
    <t>Lawrence Rey</t>
  </si>
  <si>
    <t>Topham</t>
  </si>
  <si>
    <t>Topham, Lawrence Rey</t>
  </si>
  <si>
    <t>John Thompson</t>
  </si>
  <si>
    <t>Parker, John Thompson</t>
  </si>
  <si>
    <t>Spence</t>
  </si>
  <si>
    <t>Spence, Joseph</t>
  </si>
  <si>
    <t>Bush, George</t>
  </si>
  <si>
    <t>SPW</t>
  </si>
  <si>
    <t>CANDIDATE</t>
  </si>
  <si>
    <t># OF VOTES</t>
  </si>
  <si>
    <t>COMBINED PARTIES</t>
  </si>
  <si>
    <t>ALABAMA</t>
  </si>
  <si>
    <t>Browne, Harry</t>
  </si>
  <si>
    <t>Buchanan, Pat</t>
  </si>
  <si>
    <t>Hagelin, John</t>
  </si>
  <si>
    <t>Phillips, Howard</t>
  </si>
  <si>
    <t>ALASKA</t>
  </si>
  <si>
    <t>ARIZONA</t>
  </si>
  <si>
    <t>Smith, L. Neil</t>
  </si>
  <si>
    <t>ARKANSAS</t>
  </si>
  <si>
    <t>Hagelin, Dr. John</t>
  </si>
  <si>
    <t>CALIFORNIA</t>
  </si>
  <si>
    <t>Buchanan, Patrick J.</t>
  </si>
  <si>
    <t>Kenyon, Rev. William M., Sr.</t>
  </si>
  <si>
    <t>McReynolds, David</t>
  </si>
  <si>
    <t>COLORADO</t>
  </si>
  <si>
    <t>FRE</t>
  </si>
  <si>
    <t>SWC</t>
  </si>
  <si>
    <t>CONNECTICUT</t>
  </si>
  <si>
    <t>Reicher, David</t>
  </si>
  <si>
    <t>Strickland, Gloria Dawn</t>
  </si>
  <si>
    <t>Huber, Keith Sherman</t>
  </si>
  <si>
    <t>Pettway, Sylvester J.</t>
  </si>
  <si>
    <t>DELAWARE</t>
  </si>
  <si>
    <t>D.C.</t>
  </si>
  <si>
    <t>FLORIDA</t>
  </si>
  <si>
    <t>NLF</t>
  </si>
  <si>
    <t>Moorehead, Monica</t>
  </si>
  <si>
    <t>Chote, May</t>
  </si>
  <si>
    <t>McCarthy, Ken C.</t>
  </si>
  <si>
    <t>GEORGIA</t>
  </si>
  <si>
    <t>HAWAII</t>
  </si>
  <si>
    <t>Gore, Albert</t>
  </si>
  <si>
    <t>HGR</t>
  </si>
  <si>
    <t>IDAHO</t>
  </si>
  <si>
    <t>Daigneau, Gerald</t>
  </si>
  <si>
    <t>Msmere, Merepeace</t>
  </si>
  <si>
    <t>ILLINOIS</t>
  </si>
  <si>
    <t>INDIANA</t>
  </si>
  <si>
    <t>Birchler, David Harold</t>
  </si>
  <si>
    <t>Easton, Earnest Lee</t>
  </si>
  <si>
    <t>IOWA</t>
  </si>
  <si>
    <t>Bush,George W.</t>
  </si>
  <si>
    <t>LBT-IA</t>
  </si>
  <si>
    <t>KANSAS</t>
  </si>
  <si>
    <t>KENTUCKY</t>
  </si>
  <si>
    <t>LOUISIANA</t>
  </si>
  <si>
    <t>MAINE</t>
  </si>
  <si>
    <t>MARYLAND</t>
  </si>
  <si>
    <t>Brown, Mike K.</t>
  </si>
  <si>
    <t>Crawford, Alonzo</t>
  </si>
  <si>
    <t>LaBelle, Forrest C.</t>
  </si>
  <si>
    <t>Miller, Rachelle OneFamily</t>
  </si>
  <si>
    <t>Officewala, Raj Alison</t>
  </si>
  <si>
    <t>Pearlman, Daniel J.</t>
  </si>
  <si>
    <t>Peters, Jeffrey</t>
  </si>
  <si>
    <t>MASSACHUSETTS</t>
  </si>
  <si>
    <t>U</t>
  </si>
  <si>
    <t>GRM</t>
  </si>
  <si>
    <t>MICHIGAN</t>
  </si>
  <si>
    <t>MINNESOTA</t>
  </si>
  <si>
    <t>RFM</t>
  </si>
  <si>
    <t>Marcus, Eddie Bernard</t>
  </si>
  <si>
    <t>Mooney, Beatrice J.</t>
  </si>
  <si>
    <t>MISSISSIPPI</t>
  </si>
  <si>
    <t>MISSOURI</t>
  </si>
  <si>
    <t>MONTANA</t>
  </si>
  <si>
    <t>Laible, Forrest C.</t>
  </si>
  <si>
    <t>NEBRASKA</t>
  </si>
  <si>
    <t>NEVADA</t>
  </si>
  <si>
    <t>CF</t>
  </si>
  <si>
    <t>NEW HAMPSHIRE</t>
  </si>
  <si>
    <t>Bradley, Bill</t>
  </si>
  <si>
    <t>Ventura, Jesse</t>
  </si>
  <si>
    <t>Forbes, Steve</t>
  </si>
  <si>
    <t>Dole, Bob</t>
  </si>
  <si>
    <t>Perot, Ross</t>
  </si>
  <si>
    <t>Daigneault, Gerald</t>
  </si>
  <si>
    <t>NEW JERSEY</t>
  </si>
  <si>
    <t>I (GRN)</t>
  </si>
  <si>
    <t>I (LBT)</t>
  </si>
  <si>
    <t>I (REF)</t>
  </si>
  <si>
    <t>I (I)</t>
  </si>
  <si>
    <t>I (SOC)</t>
  </si>
  <si>
    <t>I (CON)</t>
  </si>
  <si>
    <t>I (SWP)</t>
  </si>
  <si>
    <t>NEW MEXICO</t>
  </si>
  <si>
    <t>NEW YORK</t>
  </si>
  <si>
    <t>RTL</t>
  </si>
  <si>
    <t>BR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</si>
  <si>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</si>
  <si>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</si>
  <si>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</si>
  <si>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</si>
  <si>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</si>
  <si>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</si>
  <si>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</si>
  <si>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</si>
  <si>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</si>
  <si>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</si>
  <si>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Brown, Cathy Gordon</t>
  </si>
  <si>
    <t>Venson, Randall</t>
  </si>
  <si>
    <t>TEXAS</t>
  </si>
  <si>
    <t>Wright, James "Jim"</t>
  </si>
  <si>
    <t>UTAH</t>
  </si>
  <si>
    <t>Youngkeit, Louie G.</t>
  </si>
  <si>
    <t>Kunzler, Keith Lewis</t>
  </si>
  <si>
    <t>VERMONT</t>
  </si>
  <si>
    <t>Lane, Denny</t>
  </si>
  <si>
    <t>GRT-VT</t>
  </si>
  <si>
    <t>PRO/GRN</t>
  </si>
  <si>
    <t>VIRGINIA</t>
  </si>
  <si>
    <t>WASHINGTON</t>
  </si>
  <si>
    <t>WEST VIRGINIA</t>
  </si>
  <si>
    <t>WISCONSIN</t>
  </si>
  <si>
    <t>Moorehead, Monica G.</t>
  </si>
  <si>
    <t>WYOMING</t>
  </si>
  <si>
    <t>ZZZZ</t>
  </si>
  <si>
    <t>TOTAL VOTES:</t>
  </si>
  <si>
    <t>Total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</si>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</sst>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9"/>
      <color indexed="8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i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60"/>
      <name val="Times New Roman"/>
      <family val="1"/>
    </font>
    <font>
      <sz val="10"/>
      <color indexed="60"/>
      <name val="Times New Roman"/>
      <family val="1"/>
    </font>
    <font>
      <b/>
      <sz val="9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sz val="9"/>
      <color indexed="60"/>
      <name val="Times New Roman"/>
      <family val="1"/>
    </font>
    <font>
      <b/>
      <i/>
      <sz val="10"/>
      <color indexed="20"/>
      <name val="Times New Roman"/>
      <family val="1"/>
    </font>
    <font>
      <i/>
      <sz val="10"/>
      <color indexed="20"/>
      <name val="Times New Roman"/>
      <family val="1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b/>
      <i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20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color indexed="60"/>
      <name val="Arial"/>
      <family val="2"/>
    </font>
    <font>
      <b/>
      <i/>
      <sz val="10"/>
      <color indexed="2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221">
    <xf numFmtId="0" fontId="0" fillId="0" borderId="0" xfId="0"/>
    <xf numFmtId="3" fontId="0" fillId="0" borderId="0" xfId="0" applyNumberFormat="1"/>
    <xf numFmtId="3" fontId="6" fillId="0" borderId="0" xfId="2" applyNumberFormat="1" applyFont="1" applyAlignment="1">
      <alignment horizontal="right" vertical="top" wrapText="1"/>
    </xf>
    <xf numFmtId="0" fontId="2" fillId="0" borderId="0" xfId="1"/>
    <xf numFmtId="0" fontId="2" fillId="0" borderId="0" xfId="1"/>
    <xf numFmtId="3" fontId="6" fillId="0" borderId="0" xfId="2" applyNumberFormat="1" applyFont="1" applyAlignment="1">
      <alignment horizontal="right" vertical="top" wrapText="1"/>
    </xf>
    <xf numFmtId="3" fontId="7" fillId="0" borderId="0" xfId="2" applyNumberFormat="1" applyFont="1" applyAlignment="1">
      <alignment horizontal="right"/>
    </xf>
    <xf numFmtId="3" fontId="6" fillId="0" borderId="0" xfId="2" applyNumberFormat="1" applyFont="1" applyAlignment="1">
      <alignment horizontal="right" vertical="top" wrapText="1"/>
    </xf>
    <xf numFmtId="3" fontId="6" fillId="0" borderId="0" xfId="2" applyNumberFormat="1" applyFont="1" applyAlignment="1">
      <alignment horizontal="right"/>
    </xf>
    <xf numFmtId="3" fontId="6" fillId="0" borderId="0" xfId="2" applyNumberFormat="1" applyFont="1" applyBorder="1" applyAlignment="1">
      <alignment horizontal="right" vertical="top" wrapText="1"/>
    </xf>
    <xf numFmtId="3" fontId="7" fillId="0" borderId="0" xfId="2" applyNumberFormat="1" applyFont="1" applyFill="1" applyBorder="1" applyAlignment="1">
      <alignment horizontal="right"/>
    </xf>
    <xf numFmtId="3" fontId="6" fillId="0" borderId="0" xfId="2" applyNumberFormat="1" applyFont="1" applyBorder="1" applyAlignment="1">
      <alignment horizontal="right" vertical="top" wrapText="1"/>
    </xf>
    <xf numFmtId="3" fontId="6" fillId="0" borderId="0" xfId="2" applyNumberFormat="1" applyFont="1" applyFill="1" applyBorder="1" applyAlignment="1">
      <alignment horizontal="right"/>
    </xf>
    <xf numFmtId="0" fontId="4" fillId="0" borderId="0" xfId="1" applyFont="1"/>
    <xf numFmtId="0" fontId="5" fillId="0" borderId="0" xfId="1" applyFont="1"/>
    <xf numFmtId="0" fontId="5" fillId="0" borderId="0" xfId="1" applyFont="1" applyFill="1" applyBorder="1" applyAlignment="1">
      <alignment horizontal="left"/>
    </xf>
    <xf numFmtId="49" fontId="4" fillId="0" borderId="0" xfId="1" applyNumberFormat="1" applyFont="1" applyFill="1" applyBorder="1"/>
    <xf numFmtId="0" fontId="5" fillId="0" borderId="0" xfId="1" applyFont="1" applyFill="1" applyBorder="1" applyAlignment="1"/>
    <xf numFmtId="3" fontId="17" fillId="0" borderId="0" xfId="1" applyNumberFormat="1" applyFont="1" applyBorder="1" applyAlignment="1">
      <alignment vertical="top" wrapText="1"/>
    </xf>
    <xf numFmtId="14" fontId="5" fillId="0" borderId="0" xfId="1" applyNumberFormat="1" applyFont="1" applyFill="1" applyBorder="1" applyAlignment="1">
      <alignment horizontal="left"/>
    </xf>
    <xf numFmtId="49" fontId="5" fillId="0" borderId="0" xfId="1" applyNumberFormat="1" applyFont="1" applyFill="1" applyBorder="1" applyAlignment="1"/>
    <xf numFmtId="3" fontId="5" fillId="0" borderId="0" xfId="1" applyNumberFormat="1" applyFont="1" applyBorder="1" applyAlignment="1">
      <alignment vertical="top" wrapText="1"/>
    </xf>
    <xf numFmtId="0" fontId="5" fillId="0" borderId="0" xfId="1" applyFont="1" applyAlignment="1">
      <alignment horizontal="left"/>
    </xf>
    <xf numFmtId="0" fontId="4" fillId="0" borderId="0" xfId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right" vertical="top" wrapText="1"/>
    </xf>
    <xf numFmtId="3" fontId="17" fillId="0" borderId="0" xfId="1" applyNumberFormat="1" applyFont="1" applyBorder="1" applyAlignment="1">
      <alignment horizontal="center" vertical="top" wrapText="1"/>
    </xf>
    <xf numFmtId="10" fontId="5" fillId="0" borderId="0" xfId="1" applyNumberFormat="1" applyFont="1" applyFill="1" applyBorder="1" applyAlignment="1"/>
    <xf numFmtId="10" fontId="25" fillId="0" borderId="0" xfId="1" applyNumberFormat="1" applyFont="1" applyFill="1" applyBorder="1" applyAlignment="1">
      <alignment horizontal="center"/>
    </xf>
    <xf numFmtId="3" fontId="11" fillId="0" borderId="0" xfId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left"/>
    </xf>
    <xf numFmtId="3" fontId="5" fillId="0" borderId="0" xfId="1" applyNumberFormat="1" applyFont="1" applyFill="1" applyBorder="1" applyAlignment="1">
      <alignment vertical="top" wrapText="1"/>
    </xf>
    <xf numFmtId="10" fontId="15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Protection="1">
      <protection locked="0"/>
    </xf>
    <xf numFmtId="0" fontId="4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center"/>
    </xf>
    <xf numFmtId="49" fontId="5" fillId="0" borderId="0" xfId="1" applyNumberFormat="1" applyFont="1" applyFill="1" applyBorder="1" applyAlignment="1" applyProtection="1">
      <protection locked="0"/>
    </xf>
    <xf numFmtId="0" fontId="18" fillId="0" borderId="0" xfId="1" applyFont="1" applyFill="1" applyBorder="1" applyProtection="1">
      <protection locked="0"/>
    </xf>
    <xf numFmtId="10" fontId="8" fillId="0" borderId="0" xfId="1" applyNumberFormat="1" applyFont="1" applyFill="1" applyBorder="1" applyAlignment="1">
      <alignment horizontal="center" wrapText="1"/>
    </xf>
    <xf numFmtId="3" fontId="19" fillId="0" borderId="0" xfId="1" applyNumberFormat="1" applyFont="1" applyFill="1" applyBorder="1" applyAlignment="1">
      <alignment horizontal="center" wrapText="1"/>
    </xf>
    <xf numFmtId="3" fontId="5" fillId="0" borderId="0" xfId="1" applyNumberFormat="1" applyFont="1" applyFill="1" applyBorder="1" applyAlignment="1">
      <alignment horizontal="right"/>
    </xf>
    <xf numFmtId="3" fontId="17" fillId="0" borderId="0" xfId="1" applyNumberFormat="1" applyFont="1" applyFill="1" applyBorder="1" applyAlignment="1">
      <alignment horizontal="center"/>
    </xf>
    <xf numFmtId="3" fontId="12" fillId="0" borderId="0" xfId="1" applyNumberFormat="1" applyFont="1" applyFill="1" applyBorder="1" applyAlignment="1">
      <alignment horizontal="center"/>
    </xf>
    <xf numFmtId="10" fontId="26" fillId="0" borderId="0" xfId="1" applyNumberFormat="1" applyFont="1" applyFill="1" applyBorder="1" applyAlignment="1">
      <alignment horizontal="center"/>
    </xf>
    <xf numFmtId="3" fontId="20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/>
    <xf numFmtId="3" fontId="5" fillId="0" borderId="0" xfId="1" applyNumberFormat="1" applyFont="1" applyBorder="1" applyAlignment="1">
      <alignment horizontal="right"/>
    </xf>
    <xf numFmtId="0" fontId="5" fillId="0" borderId="0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0" fontId="27" fillId="0" borderId="0" xfId="1" applyNumberFormat="1" applyFont="1" applyFill="1" applyBorder="1" applyAlignment="1">
      <alignment horizontal="center"/>
    </xf>
    <xf numFmtId="3" fontId="21" fillId="0" borderId="0" xfId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left"/>
    </xf>
    <xf numFmtId="0" fontId="4" fillId="0" borderId="0" xfId="1" applyFont="1" applyFill="1" applyBorder="1"/>
    <xf numFmtId="0" fontId="4" fillId="0" borderId="0" xfId="1" applyFont="1" applyFill="1" applyBorder="1" applyAlignment="1">
      <alignment horizontal="right"/>
    </xf>
    <xf numFmtId="10" fontId="4" fillId="0" borderId="0" xfId="1" applyNumberFormat="1" applyFon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0" fontId="17" fillId="0" borderId="0" xfId="1" applyFont="1" applyFill="1" applyBorder="1" applyAlignment="1">
      <alignment horizontal="center"/>
    </xf>
    <xf numFmtId="3" fontId="28" fillId="0" borderId="0" xfId="1" applyNumberFormat="1" applyFont="1" applyFill="1" applyBorder="1" applyAlignment="1">
      <alignment horizontal="center"/>
    </xf>
    <xf numFmtId="3" fontId="29" fillId="0" borderId="0" xfId="1" applyNumberFormat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right" wrapText="1"/>
    </xf>
    <xf numFmtId="0" fontId="18" fillId="0" borderId="0" xfId="1" applyFont="1" applyFill="1" applyBorder="1"/>
    <xf numFmtId="0" fontId="17" fillId="0" borderId="0" xfId="1" applyFont="1" applyFill="1" applyBorder="1" applyAlignment="1">
      <alignment horizontal="left"/>
    </xf>
    <xf numFmtId="0" fontId="10" fillId="0" borderId="0" xfId="1" applyFont="1" applyFill="1" applyBorder="1" applyAlignment="1"/>
    <xf numFmtId="14" fontId="10" fillId="0" borderId="0" xfId="1" applyNumberFormat="1" applyFont="1" applyFill="1" applyBorder="1" applyAlignment="1">
      <alignment horizontal="left"/>
    </xf>
    <xf numFmtId="3" fontId="17" fillId="0" borderId="0" xfId="1" applyNumberFormat="1" applyFont="1" applyBorder="1" applyAlignment="1">
      <alignment horizontal="right" vertical="top" wrapText="1"/>
    </xf>
    <xf numFmtId="10" fontId="17" fillId="0" borderId="0" xfId="1" applyNumberFormat="1" applyFont="1" applyFill="1" applyBorder="1" applyAlignment="1">
      <alignment horizontal="left"/>
    </xf>
    <xf numFmtId="10" fontId="14" fillId="0" borderId="0" xfId="1" applyNumberFormat="1" applyFont="1" applyFill="1" applyBorder="1" applyAlignment="1">
      <alignment horizontal="center"/>
    </xf>
    <xf numFmtId="0" fontId="10" fillId="0" borderId="0" xfId="1" applyFont="1" applyFill="1" applyBorder="1" applyAlignment="1">
      <alignment horizontal="left"/>
    </xf>
    <xf numFmtId="3" fontId="17" fillId="0" borderId="0" xfId="1" applyNumberFormat="1" applyFont="1" applyFill="1" applyBorder="1" applyAlignment="1">
      <alignment vertical="top" wrapText="1"/>
    </xf>
    <xf numFmtId="3" fontId="4" fillId="0" borderId="0" xfId="1" applyNumberFormat="1" applyFont="1" applyBorder="1" applyAlignment="1"/>
    <xf numFmtId="14" fontId="18" fillId="0" borderId="0" xfId="1" applyNumberFormat="1" applyFont="1" applyFill="1" applyBorder="1" applyAlignment="1">
      <alignment horizontal="left"/>
    </xf>
    <xf numFmtId="3" fontId="17" fillId="0" borderId="0" xfId="1" applyNumberFormat="1" applyFont="1" applyBorder="1" applyAlignment="1">
      <alignment horizontal="center"/>
    </xf>
    <xf numFmtId="14" fontId="4" fillId="0" borderId="0" xfId="1" applyNumberFormat="1" applyFont="1" applyFill="1" applyBorder="1" applyAlignment="1">
      <alignment horizontal="left"/>
    </xf>
    <xf numFmtId="0" fontId="19" fillId="0" borderId="0" xfId="1" applyFont="1" applyFill="1" applyBorder="1" applyAlignment="1"/>
    <xf numFmtId="14" fontId="11" fillId="0" borderId="0" xfId="1" applyNumberFormat="1" applyFont="1" applyFill="1" applyBorder="1" applyAlignment="1">
      <alignment horizontal="left"/>
    </xf>
    <xf numFmtId="49" fontId="19" fillId="0" borderId="0" xfId="1" applyNumberFormat="1" applyFont="1" applyFill="1" applyBorder="1" applyAlignment="1" applyProtection="1">
      <protection locked="0"/>
    </xf>
    <xf numFmtId="0" fontId="11" fillId="0" borderId="0" xfId="1" applyFont="1" applyFill="1" applyBorder="1" applyAlignment="1">
      <alignment horizontal="left"/>
    </xf>
    <xf numFmtId="0" fontId="18" fillId="0" borderId="0" xfId="1" applyFont="1" applyFill="1" applyBorder="1" applyAlignment="1"/>
    <xf numFmtId="14" fontId="18" fillId="0" borderId="0" xfId="1" applyNumberFormat="1" applyFont="1" applyFill="1" applyBorder="1" applyAlignment="1">
      <alignment horizontal="left" wrapText="1"/>
    </xf>
    <xf numFmtId="0" fontId="4" fillId="0" borderId="0" xfId="1" applyFont="1" applyFill="1" applyBorder="1" applyAlignment="1"/>
    <xf numFmtId="0" fontId="5" fillId="0" borderId="0" xfId="1" applyFont="1" applyFill="1" applyBorder="1"/>
    <xf numFmtId="0" fontId="4" fillId="2" borderId="0" xfId="1" applyFont="1" applyFill="1" applyBorder="1" applyAlignment="1">
      <alignment horizontal="center"/>
    </xf>
    <xf numFmtId="49" fontId="4" fillId="0" borderId="0" xfId="1" applyNumberFormat="1" applyFont="1" applyFill="1" applyBorder="1" applyAlignment="1"/>
    <xf numFmtId="0" fontId="5" fillId="0" borderId="0" xfId="1" applyFont="1" applyFill="1" applyBorder="1" applyAlignment="1">
      <alignment vertical="top" wrapText="1"/>
    </xf>
    <xf numFmtId="14" fontId="18" fillId="0" borderId="0" xfId="1" applyNumberFormat="1" applyFont="1" applyFill="1" applyBorder="1" applyAlignment="1">
      <alignment horizontal="left" vertical="top" wrapText="1"/>
    </xf>
    <xf numFmtId="49" fontId="5" fillId="0" borderId="0" xfId="1" applyNumberFormat="1" applyFont="1" applyFill="1" applyBorder="1" applyAlignment="1">
      <alignment vertical="top" wrapText="1"/>
    </xf>
    <xf numFmtId="3" fontId="18" fillId="0" borderId="0" xfId="1" applyNumberFormat="1" applyFont="1" applyFill="1" applyBorder="1" applyAlignment="1">
      <alignment vertical="top" wrapText="1"/>
    </xf>
    <xf numFmtId="3" fontId="18" fillId="0" borderId="0" xfId="1" applyNumberFormat="1" applyFont="1" applyFill="1" applyBorder="1" applyAlignment="1"/>
    <xf numFmtId="0" fontId="10" fillId="2" borderId="0" xfId="1" applyFont="1" applyFill="1" applyBorder="1" applyAlignment="1">
      <alignment horizontal="center"/>
    </xf>
    <xf numFmtId="10" fontId="5" fillId="0" borderId="0" xfId="1" applyNumberFormat="1" applyFont="1" applyFill="1" applyBorder="1" applyAlignment="1">
      <alignment horizontal="left"/>
    </xf>
    <xf numFmtId="10" fontId="23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/>
    <xf numFmtId="1" fontId="4" fillId="0" borderId="0" xfId="1" applyNumberFormat="1" applyFont="1" applyFill="1" applyBorder="1"/>
    <xf numFmtId="1" fontId="18" fillId="0" borderId="0" xfId="1" applyNumberFormat="1" applyFont="1" applyFill="1" applyBorder="1" applyAlignment="1"/>
    <xf numFmtId="1" fontId="18" fillId="0" borderId="0" xfId="1" applyNumberFormat="1" applyFont="1" applyFill="1" applyBorder="1"/>
    <xf numFmtId="14" fontId="17" fillId="0" borderId="0" xfId="1" applyNumberFormat="1" applyFont="1" applyFill="1" applyBorder="1" applyAlignment="1">
      <alignment horizontal="left"/>
    </xf>
    <xf numFmtId="3" fontId="13" fillId="0" borderId="0" xfId="1" applyNumberFormat="1" applyFont="1" applyFill="1" applyBorder="1" applyAlignment="1">
      <alignment horizontal="left"/>
    </xf>
    <xf numFmtId="3" fontId="28" fillId="0" borderId="0" xfId="1" applyNumberFormat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 vertical="top" wrapText="1"/>
    </xf>
    <xf numFmtId="0" fontId="5" fillId="0" borderId="0" xfId="1" applyFont="1" applyFill="1" applyBorder="1" applyAlignment="1" applyProtection="1">
      <alignment horizontal="left"/>
      <protection locked="0"/>
    </xf>
    <xf numFmtId="0" fontId="4" fillId="0" borderId="0" xfId="1" applyFont="1" applyAlignment="1">
      <alignment horizontal="left"/>
    </xf>
    <xf numFmtId="1" fontId="5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right"/>
    </xf>
    <xf numFmtId="0" fontId="31" fillId="0" borderId="0" xfId="1" applyFont="1" applyFill="1" applyBorder="1" applyAlignment="1">
      <alignment horizontal="left"/>
    </xf>
    <xf numFmtId="0" fontId="34" fillId="0" borderId="0" xfId="1" applyFont="1" applyFill="1" applyBorder="1"/>
    <xf numFmtId="0" fontId="34" fillId="0" borderId="0" xfId="1" applyFont="1" applyFill="1" applyBorder="1" applyAlignment="1">
      <alignment horizontal="left"/>
    </xf>
    <xf numFmtId="0" fontId="34" fillId="0" borderId="0" xfId="1" applyFont="1" applyFill="1" applyBorder="1" applyProtection="1">
      <protection locked="0"/>
    </xf>
    <xf numFmtId="0" fontId="16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/>
    <xf numFmtId="0" fontId="16" fillId="0" borderId="0" xfId="1" applyFont="1" applyFill="1" applyBorder="1" applyAlignment="1"/>
    <xf numFmtId="0" fontId="16" fillId="0" borderId="0" xfId="1" applyFont="1" applyFill="1" applyBorder="1" applyAlignment="1">
      <alignment horizontal="right"/>
    </xf>
    <xf numFmtId="3" fontId="16" fillId="0" borderId="0" xfId="1" applyNumberFormat="1" applyFont="1" applyFill="1" applyBorder="1" applyAlignment="1">
      <alignment horizontal="right"/>
    </xf>
    <xf numFmtId="0" fontId="39" fillId="0" borderId="0" xfId="1" applyFont="1" applyFill="1" applyBorder="1" applyAlignment="1">
      <alignment horizontal="left"/>
    </xf>
    <xf numFmtId="0" fontId="36" fillId="0" borderId="0" xfId="1" applyFont="1" applyFill="1" applyBorder="1" applyAlignment="1">
      <alignment horizontal="left"/>
    </xf>
    <xf numFmtId="0" fontId="40" fillId="0" borderId="0" xfId="1" applyFont="1" applyFill="1" applyBorder="1" applyAlignment="1"/>
    <xf numFmtId="0" fontId="16" fillId="0" borderId="0" xfId="1" applyFont="1" applyAlignment="1">
      <alignment horizontal="left"/>
    </xf>
    <xf numFmtId="0" fontId="16" fillId="0" borderId="0" xfId="1" applyFont="1"/>
    <xf numFmtId="0" fontId="24" fillId="0" borderId="0" xfId="1" applyFont="1" applyFill="1" applyBorder="1" applyAlignment="1">
      <alignment horizontal="left"/>
    </xf>
    <xf numFmtId="0" fontId="24" fillId="0" borderId="0" xfId="1" applyFont="1" applyFill="1" applyBorder="1" applyAlignment="1"/>
    <xf numFmtId="3" fontId="31" fillId="0" borderId="0" xfId="1" applyNumberFormat="1" applyFont="1" applyBorder="1" applyAlignment="1">
      <alignment vertical="top" wrapText="1"/>
    </xf>
    <xf numFmtId="14" fontId="24" fillId="0" borderId="0" xfId="1" applyNumberFormat="1" applyFont="1" applyFill="1" applyBorder="1" applyAlignment="1">
      <alignment horizontal="left"/>
    </xf>
    <xf numFmtId="0" fontId="31" fillId="0" borderId="0" xfId="1" applyFont="1" applyFill="1" applyBorder="1" applyAlignment="1">
      <alignment horizontal="center"/>
    </xf>
    <xf numFmtId="3" fontId="31" fillId="0" borderId="0" xfId="1" applyNumberFormat="1" applyFont="1" applyBorder="1" applyAlignment="1">
      <alignment horizontal="right" vertical="top" wrapText="1"/>
    </xf>
    <xf numFmtId="0" fontId="24" fillId="0" borderId="0" xfId="1" applyFont="1" applyFill="1" applyBorder="1" applyAlignment="1">
      <alignment horizontal="center"/>
    </xf>
    <xf numFmtId="10" fontId="31" fillId="0" borderId="0" xfId="1" applyNumberFormat="1" applyFont="1" applyFill="1" applyBorder="1" applyAlignment="1">
      <alignment horizontal="left"/>
    </xf>
    <xf numFmtId="14" fontId="16" fillId="0" borderId="0" xfId="1" applyNumberFormat="1" applyFont="1" applyFill="1" applyBorder="1" applyAlignment="1">
      <alignment horizontal="left"/>
    </xf>
    <xf numFmtId="49" fontId="16" fillId="0" borderId="0" xfId="1" applyNumberFormat="1" applyFont="1" applyFill="1" applyBorder="1" applyAlignment="1"/>
    <xf numFmtId="3" fontId="16" fillId="0" borderId="0" xfId="1" applyNumberFormat="1" applyFont="1" applyBorder="1" applyAlignment="1">
      <alignment vertical="top" wrapText="1"/>
    </xf>
    <xf numFmtId="0" fontId="3" fillId="0" borderId="0" xfId="1" applyFont="1" applyAlignment="1"/>
    <xf numFmtId="0" fontId="16" fillId="0" borderId="0" xfId="1" applyFont="1" applyBorder="1" applyAlignment="1">
      <alignment horizontal="center" vertical="top" wrapText="1"/>
    </xf>
    <xf numFmtId="3" fontId="16" fillId="0" borderId="0" xfId="1" applyNumberFormat="1" applyFont="1" applyBorder="1" applyAlignment="1">
      <alignment horizontal="right" vertical="top" wrapText="1"/>
    </xf>
    <xf numFmtId="3" fontId="31" fillId="0" borderId="0" xfId="1" applyNumberFormat="1" applyFont="1" applyBorder="1" applyAlignment="1">
      <alignment horizontal="center" vertical="top" wrapText="1"/>
    </xf>
    <xf numFmtId="10" fontId="16" fillId="0" borderId="0" xfId="1" applyNumberFormat="1" applyFont="1" applyFill="1" applyBorder="1" applyAlignment="1"/>
    <xf numFmtId="3" fontId="34" fillId="0" borderId="0" xfId="1" applyNumberFormat="1" applyFont="1" applyFill="1" applyBorder="1" applyAlignment="1">
      <alignment horizontal="center"/>
    </xf>
    <xf numFmtId="3" fontId="37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3" fontId="36" fillId="0" borderId="0" xfId="1" applyNumberFormat="1" applyFont="1" applyFill="1" applyBorder="1" applyAlignment="1">
      <alignment horizontal="center"/>
    </xf>
    <xf numFmtId="49" fontId="16" fillId="0" borderId="0" xfId="1" applyNumberFormat="1" applyFont="1" applyFill="1" applyBorder="1" applyAlignment="1" applyProtection="1">
      <protection locked="0"/>
    </xf>
    <xf numFmtId="3" fontId="16" fillId="0" borderId="0" xfId="1" applyNumberFormat="1" applyFont="1" applyFill="1" applyBorder="1" applyAlignment="1">
      <alignment vertical="top" wrapText="1"/>
    </xf>
    <xf numFmtId="0" fontId="3" fillId="0" borderId="0" xfId="1" applyFont="1" applyFill="1" applyBorder="1" applyProtection="1">
      <protection locked="0"/>
    </xf>
    <xf numFmtId="3" fontId="32" fillId="0" borderId="0" xfId="1" applyNumberFormat="1" applyFont="1" applyBorder="1" applyAlignment="1">
      <alignment horizontal="center" vertical="top" wrapText="1"/>
    </xf>
    <xf numFmtId="0" fontId="3" fillId="0" borderId="0" xfId="1" applyFont="1" applyFill="1" applyBorder="1" applyAlignment="1"/>
    <xf numFmtId="3" fontId="31" fillId="0" borderId="0" xfId="1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right"/>
    </xf>
    <xf numFmtId="3" fontId="41" fillId="0" borderId="0" xfId="1" applyNumberFormat="1" applyFont="1" applyFill="1" applyBorder="1" applyAlignment="1">
      <alignment horizontal="center"/>
    </xf>
    <xf numFmtId="0" fontId="30" fillId="0" borderId="0" xfId="1" applyFont="1" applyFill="1" applyBorder="1" applyAlignment="1">
      <alignment horizontal="left"/>
    </xf>
    <xf numFmtId="0" fontId="34" fillId="0" borderId="0" xfId="1" applyFont="1" applyFill="1" applyBorder="1" applyAlignment="1">
      <alignment horizontal="center"/>
    </xf>
    <xf numFmtId="3" fontId="40" fillId="0" borderId="0" xfId="1" applyNumberFormat="1" applyFont="1" applyFill="1" applyBorder="1" applyAlignment="1">
      <alignment horizontal="center" wrapText="1"/>
    </xf>
    <xf numFmtId="3" fontId="43" fillId="0" borderId="0" xfId="1" applyNumberFormat="1" applyFont="1" applyFill="1" applyBorder="1" applyAlignment="1">
      <alignment horizontal="center"/>
    </xf>
    <xf numFmtId="3" fontId="33" fillId="0" borderId="0" xfId="1" applyNumberFormat="1" applyFont="1" applyFill="1" applyBorder="1" applyAlignment="1">
      <alignment horizontal="center"/>
    </xf>
    <xf numFmtId="3" fontId="35" fillId="0" borderId="0" xfId="1" applyNumberFormat="1" applyFont="1" applyFill="1" applyBorder="1" applyAlignment="1">
      <alignment horizontal="center"/>
    </xf>
    <xf numFmtId="0" fontId="16" fillId="0" borderId="0" xfId="1" applyNumberFormat="1" applyFont="1" applyFill="1" applyBorder="1"/>
    <xf numFmtId="0" fontId="34" fillId="0" borderId="0" xfId="1" applyFont="1" applyFill="1" applyBorder="1" applyAlignment="1"/>
    <xf numFmtId="0" fontId="36" fillId="0" borderId="0" xfId="1" applyFont="1" applyFill="1" applyBorder="1" applyAlignment="1">
      <alignment horizontal="center"/>
    </xf>
    <xf numFmtId="0" fontId="37" fillId="0" borderId="0" xfId="1" applyFont="1" applyFill="1" applyBorder="1" applyAlignment="1">
      <alignment horizontal="center"/>
    </xf>
    <xf numFmtId="0" fontId="16" fillId="0" borderId="0" xfId="1" applyFont="1" applyFill="1" applyBorder="1" applyAlignment="1" applyProtection="1">
      <alignment horizontal="center"/>
      <protection locked="0"/>
    </xf>
    <xf numFmtId="3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/>
    <xf numFmtId="3" fontId="40" fillId="0" borderId="0" xfId="1" applyNumberFormat="1" applyFont="1" applyFill="1" applyBorder="1" applyAlignment="1">
      <alignment horizontal="center"/>
    </xf>
    <xf numFmtId="3" fontId="16" fillId="0" borderId="0" xfId="1" applyNumberFormat="1" applyFont="1" applyBorder="1" applyAlignment="1">
      <alignment horizontal="center" vertical="top" wrapText="1"/>
    </xf>
    <xf numFmtId="3" fontId="42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Border="1"/>
    <xf numFmtId="3" fontId="38" fillId="0" borderId="0" xfId="1" applyNumberFormat="1" applyFont="1" applyFill="1" applyBorder="1" applyAlignment="1">
      <alignment horizontal="center"/>
    </xf>
    <xf numFmtId="3" fontId="3" fillId="0" borderId="0" xfId="1" applyNumberFormat="1" applyFont="1" applyBorder="1" applyAlignment="1"/>
    <xf numFmtId="14" fontId="34" fillId="0" borderId="0" xfId="1" applyNumberFormat="1" applyFont="1" applyFill="1" applyBorder="1" applyAlignment="1">
      <alignment horizontal="left"/>
    </xf>
    <xf numFmtId="3" fontId="24" fillId="0" borderId="0" xfId="1" applyNumberFormat="1" applyFont="1" applyBorder="1" applyAlignment="1">
      <alignment horizontal="center"/>
    </xf>
    <xf numFmtId="14" fontId="3" fillId="0" borderId="0" xfId="1" applyNumberFormat="1" applyFont="1" applyFill="1" applyBorder="1" applyAlignment="1">
      <alignment horizontal="left"/>
    </xf>
    <xf numFmtId="14" fontId="36" fillId="0" borderId="0" xfId="1" applyNumberFormat="1" applyFont="1" applyFill="1" applyBorder="1" applyAlignment="1">
      <alignment horizontal="left"/>
    </xf>
    <xf numFmtId="49" fontId="40" fillId="0" borderId="0" xfId="1" applyNumberFormat="1" applyFont="1" applyFill="1" applyBorder="1" applyAlignment="1" applyProtection="1">
      <protection locked="0"/>
    </xf>
    <xf numFmtId="0" fontId="36" fillId="0" borderId="0" xfId="1" applyFont="1" applyFill="1" applyBorder="1" applyAlignment="1"/>
    <xf numFmtId="14" fontId="34" fillId="0" borderId="0" xfId="1" applyNumberFormat="1" applyFont="1" applyFill="1" applyBorder="1" applyAlignment="1">
      <alignment horizontal="left" wrapText="1"/>
    </xf>
    <xf numFmtId="49" fontId="3" fillId="0" borderId="0" xfId="1" applyNumberFormat="1" applyFont="1" applyFill="1" applyBorder="1" applyAlignment="1"/>
    <xf numFmtId="0" fontId="16" fillId="0" borderId="0" xfId="1" applyFont="1" applyFill="1" applyBorder="1" applyAlignment="1">
      <alignment vertical="top" wrapText="1"/>
    </xf>
    <xf numFmtId="14" fontId="34" fillId="0" borderId="0" xfId="1" applyNumberFormat="1" applyFont="1" applyFill="1" applyBorder="1" applyAlignment="1">
      <alignment horizontal="left" vertical="top" wrapText="1"/>
    </xf>
    <xf numFmtId="49" fontId="16" fillId="0" borderId="0" xfId="1" applyNumberFormat="1" applyFont="1" applyFill="1" applyBorder="1" applyAlignment="1">
      <alignment vertical="top" wrapText="1"/>
    </xf>
    <xf numFmtId="3" fontId="34" fillId="0" borderId="0" xfId="1" applyNumberFormat="1" applyFont="1" applyFill="1" applyBorder="1" applyAlignment="1">
      <alignment vertical="top" wrapText="1"/>
    </xf>
    <xf numFmtId="3" fontId="34" fillId="0" borderId="0" xfId="1" applyNumberFormat="1" applyFont="1" applyFill="1" applyBorder="1" applyAlignment="1"/>
    <xf numFmtId="10" fontId="16" fillId="0" borderId="0" xfId="1" applyNumberFormat="1" applyFont="1" applyFill="1" applyBorder="1" applyAlignment="1">
      <alignment horizontal="left"/>
    </xf>
    <xf numFmtId="3" fontId="31" fillId="0" borderId="0" xfId="1" applyNumberFormat="1" applyFont="1" applyFill="1" applyBorder="1" applyAlignment="1">
      <alignment horizontal="center"/>
    </xf>
    <xf numFmtId="3" fontId="39" fillId="0" borderId="0" xfId="1" applyNumberFormat="1" applyFont="1" applyFill="1" applyBorder="1" applyAlignment="1">
      <alignment horizontal="center"/>
    </xf>
    <xf numFmtId="3" fontId="16" fillId="0" borderId="0" xfId="1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/>
    <xf numFmtId="1" fontId="3" fillId="0" borderId="0" xfId="1" applyNumberFormat="1" applyFont="1" applyFill="1" applyBorder="1"/>
    <xf numFmtId="1" fontId="34" fillId="0" borderId="0" xfId="1" applyNumberFormat="1" applyFont="1" applyFill="1" applyBorder="1" applyAlignment="1"/>
    <xf numFmtId="1" fontId="34" fillId="0" borderId="0" xfId="1" applyNumberFormat="1" applyFont="1" applyFill="1" applyBorder="1"/>
    <xf numFmtId="1" fontId="16" fillId="0" borderId="0" xfId="1" applyNumberFormat="1" applyFont="1" applyFill="1" applyBorder="1" applyAlignment="1">
      <alignment horizontal="center"/>
    </xf>
    <xf numFmtId="14" fontId="31" fillId="0" borderId="0" xfId="1" applyNumberFormat="1" applyFont="1" applyFill="1" applyBorder="1" applyAlignment="1">
      <alignment horizontal="left"/>
    </xf>
    <xf numFmtId="3" fontId="39" fillId="0" borderId="0" xfId="1" applyNumberFormat="1" applyFont="1" applyFill="1" applyBorder="1" applyAlignment="1">
      <alignment horizontal="left"/>
    </xf>
    <xf numFmtId="3" fontId="42" fillId="0" borderId="0" xfId="1" applyNumberFormat="1" applyFont="1" applyFill="1" applyBorder="1" applyAlignment="1">
      <alignment horizontal="left"/>
    </xf>
    <xf numFmtId="0" fontId="37" fillId="0" borderId="0" xfId="1" applyFont="1" applyFill="1" applyBorder="1" applyAlignment="1">
      <alignment horizontal="left"/>
    </xf>
    <xf numFmtId="0" fontId="24" fillId="0" borderId="0" xfId="1" applyFont="1" applyFill="1" applyBorder="1" applyAlignment="1">
      <alignment horizontal="right"/>
    </xf>
    <xf numFmtId="3" fontId="16" fillId="0" borderId="0" xfId="1" applyNumberFormat="1" applyFont="1" applyFill="1" applyBorder="1" applyAlignment="1">
      <alignment horizontal="left"/>
    </xf>
    <xf numFmtId="3" fontId="16" fillId="0" borderId="0" xfId="1" applyNumberFormat="1" applyFont="1" applyBorder="1" applyAlignment="1">
      <alignment horizontal="right"/>
    </xf>
    <xf numFmtId="0" fontId="40" fillId="0" borderId="0" xfId="1" applyFont="1" applyFill="1" applyBorder="1" applyAlignment="1">
      <alignment horizontal="left"/>
    </xf>
    <xf numFmtId="0" fontId="3" fillId="0" borderId="0" xfId="1" applyFont="1" applyAlignment="1">
      <alignment horizontal="right"/>
    </xf>
    <xf numFmtId="3" fontId="31" fillId="0" borderId="0" xfId="1" applyNumberFormat="1" applyFont="1" applyFill="1" applyBorder="1" applyAlignment="1">
      <alignment horizontal="right" vertical="top" wrapText="1"/>
    </xf>
    <xf numFmtId="0" fontId="34" fillId="0" borderId="0" xfId="1" applyFont="1" applyFill="1" applyBorder="1" applyAlignment="1">
      <alignment horizontal="right"/>
    </xf>
    <xf numFmtId="0" fontId="36" fillId="0" borderId="0" xfId="1" applyFont="1" applyFill="1" applyBorder="1" applyAlignment="1">
      <alignment horizontal="right"/>
    </xf>
    <xf numFmtId="3" fontId="34" fillId="0" borderId="0" xfId="1" applyNumberFormat="1" applyFont="1" applyFill="1" applyBorder="1" applyAlignment="1">
      <alignment horizontal="right" vertical="top" wrapText="1"/>
    </xf>
    <xf numFmtId="3" fontId="34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right"/>
    </xf>
    <xf numFmtId="1" fontId="34" fillId="0" borderId="0" xfId="1" applyNumberFormat="1" applyFont="1" applyFill="1" applyBorder="1" applyAlignment="1">
      <alignment horizontal="right"/>
    </xf>
    <xf numFmtId="0" fontId="2" fillId="0" borderId="0" xfId="1"/>
    <xf numFmtId="0" fontId="44" fillId="0" borderId="0" xfId="1" applyFont="1"/>
    <xf numFmtId="3" fontId="2" fillId="0" borderId="0" xfId="1" applyNumberFormat="1"/>
    <xf numFmtId="0" fontId="2" fillId="0" borderId="0" xfId="1" applyFont="1"/>
    <xf numFmtId="0" fontId="44" fillId="0" borderId="1" xfId="1" applyFont="1" applyBorder="1"/>
    <xf numFmtId="0" fontId="44" fillId="0" borderId="2" xfId="1" applyFont="1" applyBorder="1"/>
    <xf numFmtId="3" fontId="44" fillId="0" borderId="2" xfId="1" applyNumberFormat="1" applyFont="1" applyBorder="1"/>
    <xf numFmtId="3" fontId="44" fillId="0" borderId="0" xfId="1" applyNumberFormat="1" applyFont="1"/>
    <xf numFmtId="0" fontId="2" fillId="0" borderId="0" xfId="1" applyBorder="1"/>
    <xf numFmtId="3" fontId="44" fillId="0" borderId="0" xfId="1" applyNumberFormat="1" applyFont="1" applyBorder="1"/>
    <xf numFmtId="3" fontId="2" fillId="0" borderId="0" xfId="1" applyNumberFormat="1" applyBorder="1"/>
    <xf numFmtId="0" fontId="44" fillId="0" borderId="0" xfId="1" applyFont="1" applyBorder="1"/>
    <xf numFmtId="3" fontId="2" fillId="0" borderId="0" xfId="1" applyNumberFormat="1" applyAlignment="1">
      <alignment horizontal="right"/>
    </xf>
    <xf numFmtId="0" fontId="44" fillId="0" borderId="2" xfId="1" applyFont="1" applyBorder="1" applyAlignment="1">
      <alignment horizontal="left"/>
    </xf>
    <xf numFmtId="0" fontId="2" fillId="0" borderId="0" xfId="1" applyAlignment="1">
      <alignment horizontal="left"/>
    </xf>
  </cellXfs>
  <cellStyles count="6">
    <cellStyle name="Normal" xfId="0" builtinId="0"/>
    <cellStyle name="Normal 2" xfId="2" xr:uid="{C6EDCA69-E899-4578-9940-0C4C117D8514}"/>
    <cellStyle name="Normal 3" xfId="3" xr:uid="{2298CA10-CB9B-403D-8A0B-ED9455CA5732}"/>
    <cellStyle name="Normal 3 2" xfId="5" xr:uid="{A5945862-247F-46A9-BE78-112683DD5E19}"/>
    <cellStyle name="Normal 4" xfId="4" xr:uid="{8B3CB782-9C35-4B27-9040-B275CCB6B338}"/>
    <cellStyle name="Normal 5" xfId="1" xr:uid="{AB3A5348-7971-4A79-8525-37A3A57CC8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3C97-1571-4AFD-9254-C7D5F3167464}">
  <dimension ref="A1:G358"/>
  <sheetViews>
    <sheetView tabSelected="1" workbookViewId="0">
      <selection activeCell="H14" sqref="H14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4</v>
      </c>
      <c r="G1" t="s">
        <v>818</v>
      </c>
    </row>
    <row r="2" spans="1:7" x14ac:dyDescent="0.25">
      <c r="A2">
        <v>2024</v>
      </c>
      <c r="B2">
        <v>1</v>
      </c>
      <c r="C2" s="1">
        <v>772412</v>
      </c>
      <c r="D2" s="1">
        <v>1462616</v>
      </c>
      <c r="E2" s="1">
        <f>F2-D2-C2</f>
        <v>30062</v>
      </c>
      <c r="F2" s="1">
        <v>2265090</v>
      </c>
      <c r="G2" t="s">
        <v>6</v>
      </c>
    </row>
    <row r="3" spans="1:7" x14ac:dyDescent="0.25">
      <c r="A3">
        <v>2024</v>
      </c>
      <c r="B3">
        <v>2</v>
      </c>
      <c r="C3" s="1">
        <v>140026</v>
      </c>
      <c r="D3" s="1">
        <v>184458</v>
      </c>
      <c r="E3" s="1">
        <f>F3-D3-C3</f>
        <v>13693</v>
      </c>
      <c r="F3" s="1">
        <v>338177</v>
      </c>
      <c r="G3" t="s">
        <v>10</v>
      </c>
    </row>
    <row r="4" spans="1:7" x14ac:dyDescent="0.25">
      <c r="A4">
        <v>2024</v>
      </c>
      <c r="B4">
        <v>4</v>
      </c>
      <c r="C4" s="1">
        <v>1582860</v>
      </c>
      <c r="D4" s="1">
        <v>1770242</v>
      </c>
      <c r="E4" s="1">
        <f>F4-D4-C4</f>
        <v>37059</v>
      </c>
      <c r="F4" s="1">
        <v>3390161</v>
      </c>
      <c r="G4" t="s">
        <v>14</v>
      </c>
    </row>
    <row r="5" spans="1:7" x14ac:dyDescent="0.25">
      <c r="A5">
        <v>2024</v>
      </c>
      <c r="B5">
        <v>5</v>
      </c>
      <c r="C5" s="1">
        <v>396905</v>
      </c>
      <c r="D5" s="1">
        <v>759241</v>
      </c>
      <c r="E5" s="1">
        <f>F5-D5-C5</f>
        <v>26530</v>
      </c>
      <c r="F5" s="1">
        <v>1182676</v>
      </c>
      <c r="G5" t="s">
        <v>18</v>
      </c>
    </row>
    <row r="6" spans="1:7" x14ac:dyDescent="0.25">
      <c r="A6">
        <v>2024</v>
      </c>
      <c r="B6">
        <v>6</v>
      </c>
      <c r="C6" s="1">
        <v>9276179</v>
      </c>
      <c r="D6" s="1">
        <v>6081697</v>
      </c>
      <c r="E6" s="1">
        <f>F6-D6-C6</f>
        <v>507599</v>
      </c>
      <c r="F6" s="1">
        <v>15865475</v>
      </c>
      <c r="G6" t="s">
        <v>22</v>
      </c>
    </row>
    <row r="7" spans="1:7" x14ac:dyDescent="0.25">
      <c r="A7">
        <v>2024</v>
      </c>
      <c r="B7">
        <v>8</v>
      </c>
      <c r="C7" s="1">
        <v>1728159</v>
      </c>
      <c r="D7" s="1">
        <v>1377441</v>
      </c>
      <c r="E7" s="1">
        <f>F7-D7-C7</f>
        <v>87145</v>
      </c>
      <c r="F7" s="1">
        <v>3192745</v>
      </c>
      <c r="G7" t="s">
        <v>26</v>
      </c>
    </row>
    <row r="8" spans="1:7" x14ac:dyDescent="0.25">
      <c r="A8">
        <v>2024</v>
      </c>
      <c r="B8">
        <v>9</v>
      </c>
      <c r="C8" s="1">
        <v>992053</v>
      </c>
      <c r="D8" s="1">
        <v>736918</v>
      </c>
      <c r="E8" s="1">
        <f>F8-D8-C8</f>
        <v>30039</v>
      </c>
      <c r="F8" s="1">
        <v>1759010</v>
      </c>
      <c r="G8" t="s">
        <v>30</v>
      </c>
    </row>
    <row r="9" spans="1:7" x14ac:dyDescent="0.25">
      <c r="A9">
        <v>2024</v>
      </c>
      <c r="B9">
        <v>10</v>
      </c>
      <c r="C9" s="1">
        <v>289758</v>
      </c>
      <c r="D9" s="1">
        <v>214351</v>
      </c>
      <c r="E9" s="1">
        <f>F9-D9-C9</f>
        <v>8803</v>
      </c>
      <c r="F9" s="1">
        <v>512912</v>
      </c>
      <c r="G9" t="s">
        <v>34</v>
      </c>
    </row>
    <row r="10" spans="1:7" x14ac:dyDescent="0.25">
      <c r="A10">
        <v>2024</v>
      </c>
      <c r="B10">
        <v>11</v>
      </c>
      <c r="C10" s="1">
        <v>294185</v>
      </c>
      <c r="D10" s="1">
        <v>21076</v>
      </c>
      <c r="E10" s="1">
        <f>F10-D10-C10</f>
        <v>10608</v>
      </c>
      <c r="F10" s="1">
        <v>325869</v>
      </c>
      <c r="G10" t="s">
        <v>38</v>
      </c>
    </row>
    <row r="11" spans="1:7" x14ac:dyDescent="0.25">
      <c r="A11">
        <v>2024</v>
      </c>
      <c r="B11">
        <v>12</v>
      </c>
      <c r="C11" s="1">
        <v>4683038</v>
      </c>
      <c r="D11" s="1">
        <v>6110125</v>
      </c>
      <c r="E11" s="1">
        <f>F11-D11-C11</f>
        <v>100589</v>
      </c>
      <c r="F11" s="1">
        <v>10893752</v>
      </c>
      <c r="G11" t="s">
        <v>42</v>
      </c>
    </row>
    <row r="12" spans="1:7" x14ac:dyDescent="0.25">
      <c r="A12">
        <v>2024</v>
      </c>
      <c r="B12">
        <v>13</v>
      </c>
      <c r="C12" s="1">
        <v>2548017</v>
      </c>
      <c r="D12" s="1">
        <v>2663117</v>
      </c>
      <c r="E12" s="1">
        <f>F12-D12-C12</f>
        <v>39771</v>
      </c>
      <c r="F12" s="1">
        <v>5250905</v>
      </c>
      <c r="G12" t="s">
        <v>46</v>
      </c>
    </row>
    <row r="13" spans="1:7" x14ac:dyDescent="0.25">
      <c r="A13">
        <v>2024</v>
      </c>
      <c r="B13">
        <v>15</v>
      </c>
      <c r="C13" s="1">
        <v>313044</v>
      </c>
      <c r="D13" s="1">
        <v>193661</v>
      </c>
      <c r="E13" s="1">
        <f>F13-D13-C13</f>
        <v>9996</v>
      </c>
      <c r="F13" s="1">
        <v>516701</v>
      </c>
      <c r="G13" t="s">
        <v>50</v>
      </c>
    </row>
    <row r="14" spans="1:7" x14ac:dyDescent="0.25">
      <c r="A14">
        <v>2024</v>
      </c>
      <c r="B14">
        <v>16</v>
      </c>
      <c r="C14" s="1">
        <v>274972</v>
      </c>
      <c r="D14" s="1">
        <v>605246</v>
      </c>
      <c r="E14" s="1">
        <f>F14-D14-C14</f>
        <v>24839</v>
      </c>
      <c r="F14" s="1">
        <v>905057</v>
      </c>
      <c r="G14" t="s">
        <v>54</v>
      </c>
    </row>
    <row r="15" spans="1:7" x14ac:dyDescent="0.25">
      <c r="A15">
        <v>2024</v>
      </c>
      <c r="B15">
        <v>17</v>
      </c>
      <c r="C15" s="1">
        <v>3062863</v>
      </c>
      <c r="D15" s="1">
        <v>2449079</v>
      </c>
      <c r="E15" s="1">
        <f>F15-D15-C15</f>
        <v>121368</v>
      </c>
      <c r="F15" s="1">
        <v>5633310</v>
      </c>
      <c r="G15" t="s">
        <v>56</v>
      </c>
    </row>
    <row r="16" spans="1:7" x14ac:dyDescent="0.25">
      <c r="A16">
        <v>2024</v>
      </c>
      <c r="B16">
        <v>18</v>
      </c>
      <c r="C16" s="1">
        <v>1163603</v>
      </c>
      <c r="D16" s="1">
        <v>1720347</v>
      </c>
      <c r="E16" s="1">
        <f>F16-D16-C16</f>
        <v>52727</v>
      </c>
      <c r="F16" s="1">
        <v>2936677</v>
      </c>
      <c r="G16" t="s">
        <v>60</v>
      </c>
    </row>
    <row r="17" spans="1:7" x14ac:dyDescent="0.25">
      <c r="A17">
        <v>2024</v>
      </c>
      <c r="B17">
        <v>19</v>
      </c>
      <c r="C17" s="1">
        <v>707278</v>
      </c>
      <c r="D17" s="1">
        <v>927019</v>
      </c>
      <c r="E17" s="1">
        <f>F17-D17-C17</f>
        <v>29209</v>
      </c>
      <c r="F17" s="1">
        <v>1663506</v>
      </c>
      <c r="G17" t="s">
        <v>64</v>
      </c>
    </row>
    <row r="18" spans="1:7" x14ac:dyDescent="0.25">
      <c r="A18">
        <v>2024</v>
      </c>
      <c r="B18">
        <v>20</v>
      </c>
      <c r="C18" s="1">
        <v>544853</v>
      </c>
      <c r="D18" s="1">
        <v>758802</v>
      </c>
      <c r="E18" s="1">
        <f>F18-D18-C18</f>
        <v>23936</v>
      </c>
      <c r="F18" s="1">
        <v>1327591</v>
      </c>
      <c r="G18" t="s">
        <v>68</v>
      </c>
    </row>
    <row r="19" spans="1:7" x14ac:dyDescent="0.25">
      <c r="A19">
        <v>2024</v>
      </c>
      <c r="B19">
        <v>21</v>
      </c>
      <c r="C19" s="1">
        <v>704043</v>
      </c>
      <c r="D19" s="1">
        <v>1337494</v>
      </c>
      <c r="E19" s="1">
        <f>F19-D19-C19</f>
        <v>32993</v>
      </c>
      <c r="F19" s="1">
        <v>2074530</v>
      </c>
      <c r="G19" t="s">
        <v>72</v>
      </c>
    </row>
    <row r="20" spans="1:7" x14ac:dyDescent="0.25">
      <c r="A20">
        <v>2024</v>
      </c>
      <c r="B20">
        <v>22</v>
      </c>
      <c r="C20" s="1">
        <v>766870</v>
      </c>
      <c r="D20" s="1">
        <v>1208505</v>
      </c>
      <c r="E20" s="1">
        <f>F20-D20-C20</f>
        <v>31600</v>
      </c>
      <c r="F20" s="1">
        <v>2006975</v>
      </c>
      <c r="G20" t="s">
        <v>76</v>
      </c>
    </row>
    <row r="21" spans="1:7" x14ac:dyDescent="0.25">
      <c r="A21">
        <v>2024</v>
      </c>
      <c r="B21">
        <v>23</v>
      </c>
      <c r="C21" s="1">
        <v>435652</v>
      </c>
      <c r="D21" s="1">
        <v>377977</v>
      </c>
      <c r="E21" s="1">
        <f>F21-D21-C21</f>
        <v>17746</v>
      </c>
      <c r="F21" s="1">
        <v>831375</v>
      </c>
      <c r="G21" t="s">
        <v>80</v>
      </c>
    </row>
    <row r="22" spans="1:7" x14ac:dyDescent="0.25">
      <c r="A22">
        <v>2024</v>
      </c>
      <c r="B22">
        <v>24</v>
      </c>
      <c r="C22" s="1">
        <v>1902577</v>
      </c>
      <c r="D22" s="1">
        <v>1035550</v>
      </c>
      <c r="E22" s="1">
        <f>F22-D22-C22</f>
        <v>100207</v>
      </c>
      <c r="F22" s="1">
        <v>3038334</v>
      </c>
      <c r="G22" t="s">
        <v>84</v>
      </c>
    </row>
    <row r="23" spans="1:7" x14ac:dyDescent="0.25">
      <c r="A23">
        <v>2024</v>
      </c>
      <c r="B23">
        <v>25</v>
      </c>
      <c r="C23" s="1">
        <v>2126518</v>
      </c>
      <c r="D23" s="1">
        <v>1251303</v>
      </c>
      <c r="E23" s="1">
        <f>F23-D23-C23</f>
        <v>95847</v>
      </c>
      <c r="F23" s="1">
        <v>3473668</v>
      </c>
      <c r="G23" t="s">
        <v>88</v>
      </c>
    </row>
    <row r="24" spans="1:7" x14ac:dyDescent="0.25">
      <c r="A24">
        <v>2024</v>
      </c>
      <c r="B24">
        <v>26</v>
      </c>
      <c r="C24" s="1">
        <v>2736533</v>
      </c>
      <c r="D24" s="1">
        <v>2816636</v>
      </c>
      <c r="E24" s="1">
        <f>F24-D24-C24</f>
        <v>111017</v>
      </c>
      <c r="F24" s="1">
        <v>5664186</v>
      </c>
      <c r="G24" t="s">
        <v>90</v>
      </c>
    </row>
    <row r="25" spans="1:7" x14ac:dyDescent="0.25">
      <c r="A25">
        <v>2024</v>
      </c>
      <c r="B25">
        <v>27</v>
      </c>
      <c r="C25" s="1">
        <v>1656979</v>
      </c>
      <c r="D25" s="1">
        <v>1519032</v>
      </c>
      <c r="E25" s="1">
        <f>F25-D25-C25</f>
        <v>77909</v>
      </c>
      <c r="F25" s="1">
        <v>3253920</v>
      </c>
      <c r="G25" t="s">
        <v>94</v>
      </c>
    </row>
    <row r="26" spans="1:7" x14ac:dyDescent="0.25">
      <c r="A26">
        <v>2024</v>
      </c>
      <c r="B26">
        <v>28</v>
      </c>
      <c r="C26" s="1">
        <v>466668</v>
      </c>
      <c r="D26" s="1">
        <v>747744</v>
      </c>
      <c r="E26" s="1">
        <f>F26-D26-C26</f>
        <v>13596</v>
      </c>
      <c r="F26" s="1">
        <v>1228008</v>
      </c>
      <c r="G26" t="s">
        <v>98</v>
      </c>
    </row>
    <row r="27" spans="1:7" x14ac:dyDescent="0.25">
      <c r="A27">
        <v>2024</v>
      </c>
      <c r="B27">
        <v>29</v>
      </c>
      <c r="C27" s="1">
        <v>1200599</v>
      </c>
      <c r="D27" s="1">
        <v>1751986</v>
      </c>
      <c r="E27" s="1">
        <f>F27-D27-C27</f>
        <v>42742</v>
      </c>
      <c r="F27" s="1">
        <v>2995327</v>
      </c>
      <c r="G27" t="s">
        <v>102</v>
      </c>
    </row>
    <row r="28" spans="1:7" x14ac:dyDescent="0.25">
      <c r="A28">
        <v>2024</v>
      </c>
      <c r="B28">
        <v>30</v>
      </c>
      <c r="C28" s="1">
        <v>231906</v>
      </c>
      <c r="D28" s="1">
        <v>352079</v>
      </c>
      <c r="E28" s="1">
        <f>F28-D28-C28</f>
        <v>19005</v>
      </c>
      <c r="F28" s="1">
        <v>602990</v>
      </c>
      <c r="G28" t="s">
        <v>106</v>
      </c>
    </row>
    <row r="29" spans="1:7" x14ac:dyDescent="0.25">
      <c r="A29">
        <v>2024</v>
      </c>
      <c r="B29">
        <v>31</v>
      </c>
      <c r="C29" s="1">
        <v>369995</v>
      </c>
      <c r="D29" s="1">
        <v>564816</v>
      </c>
      <c r="E29" s="1">
        <f>F29-D29-C29</f>
        <v>17371</v>
      </c>
      <c r="F29" s="1">
        <v>952182</v>
      </c>
      <c r="G29" t="s">
        <v>8</v>
      </c>
    </row>
    <row r="30" spans="1:7" x14ac:dyDescent="0.25">
      <c r="A30">
        <v>2024</v>
      </c>
      <c r="B30">
        <v>32</v>
      </c>
      <c r="C30" s="1">
        <v>705197</v>
      </c>
      <c r="D30" s="1">
        <v>751205</v>
      </c>
      <c r="E30" s="1">
        <f>F30-D30-C30</f>
        <v>28438</v>
      </c>
      <c r="F30" s="1">
        <v>1484840</v>
      </c>
      <c r="G30" t="s">
        <v>12</v>
      </c>
    </row>
    <row r="31" spans="1:7" x14ac:dyDescent="0.25">
      <c r="A31">
        <v>2024</v>
      </c>
      <c r="B31">
        <v>33</v>
      </c>
      <c r="C31" s="1">
        <v>418488</v>
      </c>
      <c r="D31" s="1">
        <v>395523</v>
      </c>
      <c r="E31" s="1">
        <f>F31-D31-C31</f>
        <v>12178</v>
      </c>
      <c r="F31" s="1">
        <v>826189</v>
      </c>
      <c r="G31" t="s">
        <v>16</v>
      </c>
    </row>
    <row r="32" spans="1:7" x14ac:dyDescent="0.25">
      <c r="A32">
        <v>2024</v>
      </c>
      <c r="B32">
        <v>34</v>
      </c>
      <c r="C32" s="1">
        <v>2220713</v>
      </c>
      <c r="D32" s="1">
        <v>1968215</v>
      </c>
      <c r="E32" s="1">
        <f>F32-D32-C32</f>
        <v>83797</v>
      </c>
      <c r="F32" s="1">
        <v>4272725</v>
      </c>
      <c r="G32" t="s">
        <v>20</v>
      </c>
    </row>
    <row r="33" spans="1:7" x14ac:dyDescent="0.25">
      <c r="A33">
        <v>2024</v>
      </c>
      <c r="B33">
        <v>35</v>
      </c>
      <c r="C33" s="1">
        <v>478802</v>
      </c>
      <c r="D33" s="1">
        <v>423391</v>
      </c>
      <c r="E33" s="1">
        <f>F33-D33-C33</f>
        <v>21210</v>
      </c>
      <c r="F33" s="1">
        <v>923403</v>
      </c>
      <c r="G33" t="s">
        <v>24</v>
      </c>
    </row>
    <row r="34" spans="1:7" x14ac:dyDescent="0.25">
      <c r="A34">
        <v>2024</v>
      </c>
      <c r="B34">
        <v>36</v>
      </c>
      <c r="C34" s="1">
        <v>4619195</v>
      </c>
      <c r="D34" s="1">
        <v>3578899</v>
      </c>
      <c r="E34" s="1">
        <f>F34-D34-C34</f>
        <v>64401</v>
      </c>
      <c r="F34" s="1">
        <v>8262495</v>
      </c>
      <c r="G34" t="s">
        <v>28</v>
      </c>
    </row>
    <row r="35" spans="1:7" x14ac:dyDescent="0.25">
      <c r="A35">
        <v>2024</v>
      </c>
      <c r="B35">
        <v>37</v>
      </c>
      <c r="C35" s="1">
        <v>2715375</v>
      </c>
      <c r="D35" s="1">
        <v>2898423</v>
      </c>
      <c r="E35" s="1">
        <f>F35-D35-C35</f>
        <v>85343</v>
      </c>
      <c r="F35" s="1">
        <v>5699141</v>
      </c>
      <c r="G35" t="s">
        <v>32</v>
      </c>
    </row>
    <row r="36" spans="1:7" x14ac:dyDescent="0.25">
      <c r="A36">
        <v>2024</v>
      </c>
      <c r="B36">
        <v>38</v>
      </c>
      <c r="C36" s="1">
        <v>112327</v>
      </c>
      <c r="D36" s="1">
        <v>246505</v>
      </c>
      <c r="E36" s="1">
        <f>F36-D36-C36</f>
        <v>9323</v>
      </c>
      <c r="F36" s="1">
        <v>368155</v>
      </c>
      <c r="G36" t="s">
        <v>36</v>
      </c>
    </row>
    <row r="37" spans="1:7" x14ac:dyDescent="0.25">
      <c r="A37">
        <v>2024</v>
      </c>
      <c r="B37">
        <v>39</v>
      </c>
      <c r="C37" s="1">
        <v>2533699</v>
      </c>
      <c r="D37" s="1">
        <v>3180116</v>
      </c>
      <c r="E37" s="1">
        <f>F37-D37-C37</f>
        <v>53973</v>
      </c>
      <c r="F37" s="1">
        <v>5767788</v>
      </c>
      <c r="G37" t="s">
        <v>40</v>
      </c>
    </row>
    <row r="38" spans="1:7" x14ac:dyDescent="0.25">
      <c r="A38">
        <v>2024</v>
      </c>
      <c r="B38">
        <v>40</v>
      </c>
      <c r="C38" s="1">
        <v>499599</v>
      </c>
      <c r="D38" s="1">
        <v>1036213</v>
      </c>
      <c r="E38" s="1">
        <f>F38-D38-C38</f>
        <v>30361</v>
      </c>
      <c r="F38" s="1">
        <v>1566173</v>
      </c>
      <c r="G38" t="s">
        <v>44</v>
      </c>
    </row>
    <row r="39" spans="1:7" x14ac:dyDescent="0.25">
      <c r="A39">
        <v>2024</v>
      </c>
      <c r="B39">
        <v>41</v>
      </c>
      <c r="C39" s="1">
        <v>1240600</v>
      </c>
      <c r="D39" s="1">
        <v>919480</v>
      </c>
      <c r="E39" s="1">
        <f>F39-D39-C39</f>
        <v>84413</v>
      </c>
      <c r="F39" s="1">
        <v>2244493</v>
      </c>
      <c r="G39" t="s">
        <v>48</v>
      </c>
    </row>
    <row r="40" spans="1:7" x14ac:dyDescent="0.25">
      <c r="A40">
        <v>2024</v>
      </c>
      <c r="B40">
        <v>42</v>
      </c>
      <c r="C40" s="1">
        <v>3423042</v>
      </c>
      <c r="D40" s="1">
        <v>3543308</v>
      </c>
      <c r="E40" s="1">
        <f>F40-D40-C40</f>
        <v>92382</v>
      </c>
      <c r="F40" s="1">
        <v>7058732</v>
      </c>
      <c r="G40" t="s">
        <v>52</v>
      </c>
    </row>
    <row r="41" spans="1:7" x14ac:dyDescent="0.25">
      <c r="A41">
        <v>2024</v>
      </c>
      <c r="B41">
        <v>44</v>
      </c>
      <c r="C41" s="1">
        <v>285156</v>
      </c>
      <c r="D41" s="1">
        <v>214406</v>
      </c>
      <c r="E41" s="1">
        <f>F41-D41-C41</f>
        <v>13824</v>
      </c>
      <c r="F41" s="1">
        <v>513386</v>
      </c>
      <c r="G41" t="s">
        <v>58</v>
      </c>
    </row>
    <row r="42" spans="1:7" x14ac:dyDescent="0.25">
      <c r="A42">
        <v>2024</v>
      </c>
      <c r="B42">
        <v>45</v>
      </c>
      <c r="C42" s="1">
        <v>1028452</v>
      </c>
      <c r="D42" s="1">
        <v>1483747</v>
      </c>
      <c r="E42" s="1">
        <f>F42-D42-C42</f>
        <v>35941</v>
      </c>
      <c r="F42" s="1">
        <v>2548140</v>
      </c>
      <c r="G42" t="s">
        <v>62</v>
      </c>
    </row>
    <row r="43" spans="1:7" x14ac:dyDescent="0.25">
      <c r="A43">
        <v>2024</v>
      </c>
      <c r="B43">
        <v>46</v>
      </c>
      <c r="C43" s="1">
        <v>146859</v>
      </c>
      <c r="D43" s="1">
        <v>272081</v>
      </c>
      <c r="E43" s="1">
        <f>F43-D43-C43</f>
        <v>9982</v>
      </c>
      <c r="F43" s="1">
        <v>428922</v>
      </c>
      <c r="G43" t="s">
        <v>66</v>
      </c>
    </row>
    <row r="44" spans="1:7" x14ac:dyDescent="0.25">
      <c r="A44">
        <v>2024</v>
      </c>
      <c r="B44">
        <v>47</v>
      </c>
      <c r="C44" s="1">
        <v>1056265</v>
      </c>
      <c r="D44" s="1">
        <v>1966865</v>
      </c>
      <c r="E44" s="1">
        <f>F44-D44-C44</f>
        <v>40812</v>
      </c>
      <c r="F44" s="1">
        <v>3063942</v>
      </c>
      <c r="G44" t="s">
        <v>70</v>
      </c>
    </row>
    <row r="45" spans="1:7" x14ac:dyDescent="0.25">
      <c r="A45">
        <v>2024</v>
      </c>
      <c r="B45">
        <v>48</v>
      </c>
      <c r="C45" s="1">
        <v>4835250</v>
      </c>
      <c r="D45" s="1">
        <v>6393597</v>
      </c>
      <c r="E45" s="1">
        <f>F45-D45-C45</f>
        <v>159827</v>
      </c>
      <c r="F45" s="1">
        <v>11388674</v>
      </c>
      <c r="G45" t="s">
        <v>74</v>
      </c>
    </row>
    <row r="46" spans="1:7" x14ac:dyDescent="0.25">
      <c r="A46">
        <v>2024</v>
      </c>
      <c r="B46">
        <v>49</v>
      </c>
      <c r="C46" s="1">
        <v>562566</v>
      </c>
      <c r="D46" s="1">
        <v>883818</v>
      </c>
      <c r="E46" s="1">
        <f>F46-D46-C46</f>
        <v>42110</v>
      </c>
      <c r="F46" s="1">
        <v>1488494</v>
      </c>
      <c r="G46" t="s">
        <v>78</v>
      </c>
    </row>
    <row r="47" spans="1:7" x14ac:dyDescent="0.25">
      <c r="A47">
        <v>2024</v>
      </c>
      <c r="B47">
        <v>50</v>
      </c>
      <c r="C47" s="1">
        <v>235791</v>
      </c>
      <c r="D47" s="1">
        <v>119395</v>
      </c>
      <c r="E47" s="1">
        <f>F47-D47-C47</f>
        <v>14236</v>
      </c>
      <c r="F47" s="1">
        <v>369422</v>
      </c>
      <c r="G47" t="s">
        <v>82</v>
      </c>
    </row>
    <row r="48" spans="1:7" x14ac:dyDescent="0.25">
      <c r="A48">
        <v>2024</v>
      </c>
      <c r="B48">
        <v>51</v>
      </c>
      <c r="C48" s="1">
        <v>2333778</v>
      </c>
      <c r="D48" s="1">
        <v>2074097</v>
      </c>
      <c r="E48" s="1">
        <f>F48-D48-C48</f>
        <v>95413</v>
      </c>
      <c r="F48" s="1">
        <v>4503288</v>
      </c>
      <c r="G48" t="s">
        <v>86</v>
      </c>
    </row>
    <row r="49" spans="1:7" x14ac:dyDescent="0.25">
      <c r="A49">
        <v>2024</v>
      </c>
      <c r="B49">
        <v>53</v>
      </c>
      <c r="C49" s="1">
        <v>2245849</v>
      </c>
      <c r="D49" s="1">
        <v>1530923</v>
      </c>
      <c r="E49" s="1">
        <f>F49-D49-C49</f>
        <v>147471</v>
      </c>
      <c r="F49" s="1">
        <v>3924243</v>
      </c>
      <c r="G49" t="s">
        <v>92</v>
      </c>
    </row>
    <row r="50" spans="1:7" x14ac:dyDescent="0.25">
      <c r="A50">
        <v>2024</v>
      </c>
      <c r="B50">
        <v>54</v>
      </c>
      <c r="C50" s="1">
        <v>214309</v>
      </c>
      <c r="D50" s="1">
        <v>533556</v>
      </c>
      <c r="E50" s="1">
        <f>F50-D50-C50</f>
        <v>14717</v>
      </c>
      <c r="F50" s="1">
        <v>762582</v>
      </c>
      <c r="G50" t="s">
        <v>96</v>
      </c>
    </row>
    <row r="51" spans="1:7" x14ac:dyDescent="0.25">
      <c r="A51">
        <v>2024</v>
      </c>
      <c r="B51">
        <v>55</v>
      </c>
      <c r="C51" s="1">
        <v>1668229</v>
      </c>
      <c r="D51" s="1">
        <v>1697626</v>
      </c>
      <c r="E51" s="1">
        <f>F51-D51-C51</f>
        <v>57063</v>
      </c>
      <c r="F51" s="1">
        <v>3422918</v>
      </c>
      <c r="G51" t="s">
        <v>100</v>
      </c>
    </row>
    <row r="52" spans="1:7" x14ac:dyDescent="0.25">
      <c r="A52">
        <v>2024</v>
      </c>
      <c r="B52">
        <v>56</v>
      </c>
      <c r="C52" s="1">
        <v>69527</v>
      </c>
      <c r="D52" s="1">
        <v>192633</v>
      </c>
      <c r="E52" s="1">
        <f>F52-D52-C52</f>
        <v>6888</v>
      </c>
      <c r="F52" s="1">
        <v>269048</v>
      </c>
      <c r="G52" t="s">
        <v>104</v>
      </c>
    </row>
    <row r="53" spans="1:7" x14ac:dyDescent="0.25">
      <c r="A53">
        <f>A2-4</f>
        <v>2020</v>
      </c>
      <c r="B53">
        <f>B2</f>
        <v>1</v>
      </c>
      <c r="C53" s="1">
        <v>849624</v>
      </c>
      <c r="D53" s="1">
        <v>1441170</v>
      </c>
      <c r="E53" s="1">
        <v>32488</v>
      </c>
      <c r="F53" s="1">
        <v>2323282</v>
      </c>
      <c r="G53" t="str">
        <f>G2</f>
        <v>AL</v>
      </c>
    </row>
    <row r="54" spans="1:7" x14ac:dyDescent="0.25">
      <c r="A54">
        <f t="shared" ref="A54:A117" si="0">A3-4</f>
        <v>2020</v>
      </c>
      <c r="B54">
        <f t="shared" ref="B54:B117" si="1">B3</f>
        <v>2</v>
      </c>
      <c r="C54" s="1">
        <v>153778</v>
      </c>
      <c r="D54" s="1">
        <v>189951</v>
      </c>
      <c r="E54" s="1">
        <v>15801</v>
      </c>
      <c r="F54" s="1">
        <v>359530</v>
      </c>
      <c r="G54" t="str">
        <f t="shared" ref="G54:G117" si="2">G3</f>
        <v>AK</v>
      </c>
    </row>
    <row r="55" spans="1:7" x14ac:dyDescent="0.25">
      <c r="A55">
        <f t="shared" si="0"/>
        <v>2020</v>
      </c>
      <c r="B55">
        <f t="shared" si="1"/>
        <v>4</v>
      </c>
      <c r="C55" s="1">
        <v>1672143</v>
      </c>
      <c r="D55" s="1">
        <v>1661686</v>
      </c>
      <c r="E55" s="1">
        <v>53497</v>
      </c>
      <c r="F55" s="1">
        <v>3387326</v>
      </c>
      <c r="G55" t="str">
        <f t="shared" si="2"/>
        <v>AZ</v>
      </c>
    </row>
    <row r="56" spans="1:7" x14ac:dyDescent="0.25">
      <c r="A56">
        <f t="shared" si="0"/>
        <v>2020</v>
      </c>
      <c r="B56">
        <f t="shared" si="1"/>
        <v>5</v>
      </c>
      <c r="C56" s="1">
        <v>423932</v>
      </c>
      <c r="D56" s="1">
        <v>760647</v>
      </c>
      <c r="E56" s="1">
        <v>34490</v>
      </c>
      <c r="F56" s="1">
        <v>1219069</v>
      </c>
      <c r="G56" t="str">
        <f t="shared" si="2"/>
        <v>AR</v>
      </c>
    </row>
    <row r="57" spans="1:7" x14ac:dyDescent="0.25">
      <c r="A57">
        <f t="shared" si="0"/>
        <v>2020</v>
      </c>
      <c r="B57">
        <f t="shared" si="1"/>
        <v>6</v>
      </c>
      <c r="C57" s="1">
        <v>11110639</v>
      </c>
      <c r="D57" s="1">
        <v>6006518</v>
      </c>
      <c r="E57" s="1">
        <v>384223</v>
      </c>
      <c r="F57" s="1">
        <v>17501380</v>
      </c>
      <c r="G57" t="str">
        <f t="shared" si="2"/>
        <v>CA</v>
      </c>
    </row>
    <row r="58" spans="1:7" x14ac:dyDescent="0.25">
      <c r="A58">
        <f t="shared" si="0"/>
        <v>2020</v>
      </c>
      <c r="B58">
        <f t="shared" si="1"/>
        <v>8</v>
      </c>
      <c r="C58" s="1">
        <v>1804352</v>
      </c>
      <c r="D58" s="1">
        <v>1364607</v>
      </c>
      <c r="E58" s="1">
        <v>88021</v>
      </c>
      <c r="F58" s="1">
        <v>3256980</v>
      </c>
      <c r="G58" t="str">
        <f t="shared" si="2"/>
        <v>CO</v>
      </c>
    </row>
    <row r="59" spans="1:7" x14ac:dyDescent="0.25">
      <c r="A59">
        <f t="shared" si="0"/>
        <v>2020</v>
      </c>
      <c r="B59">
        <f t="shared" si="1"/>
        <v>9</v>
      </c>
      <c r="C59" s="1">
        <v>1080831</v>
      </c>
      <c r="D59" s="1">
        <v>714717</v>
      </c>
      <c r="E59" s="1">
        <v>28309</v>
      </c>
      <c r="F59" s="1">
        <v>1823857</v>
      </c>
      <c r="G59" t="str">
        <f t="shared" si="2"/>
        <v>CT</v>
      </c>
    </row>
    <row r="60" spans="1:7" x14ac:dyDescent="0.25">
      <c r="A60">
        <f t="shared" si="0"/>
        <v>2020</v>
      </c>
      <c r="B60">
        <f t="shared" si="1"/>
        <v>10</v>
      </c>
      <c r="C60" s="1">
        <v>296268</v>
      </c>
      <c r="D60" s="1">
        <v>200603</v>
      </c>
      <c r="E60" s="1">
        <v>7475</v>
      </c>
      <c r="F60" s="1">
        <v>504346</v>
      </c>
      <c r="G60" t="str">
        <f t="shared" si="2"/>
        <v>DE</v>
      </c>
    </row>
    <row r="61" spans="1:7" x14ac:dyDescent="0.25">
      <c r="A61">
        <f t="shared" si="0"/>
        <v>2020</v>
      </c>
      <c r="B61">
        <f t="shared" si="1"/>
        <v>11</v>
      </c>
      <c r="C61" s="1">
        <v>317323</v>
      </c>
      <c r="D61" s="1">
        <v>18586</v>
      </c>
      <c r="E61" s="1">
        <v>8447</v>
      </c>
      <c r="F61" s="1">
        <v>344356</v>
      </c>
      <c r="G61" t="str">
        <f t="shared" si="2"/>
        <v>DC</v>
      </c>
    </row>
    <row r="62" spans="1:7" x14ac:dyDescent="0.25">
      <c r="A62">
        <f t="shared" si="0"/>
        <v>2020</v>
      </c>
      <c r="B62">
        <f t="shared" si="1"/>
        <v>12</v>
      </c>
      <c r="C62" s="1">
        <v>5297045</v>
      </c>
      <c r="D62" s="1">
        <v>5668731</v>
      </c>
      <c r="E62" s="1">
        <v>101680</v>
      </c>
      <c r="F62" s="1">
        <v>11067456</v>
      </c>
      <c r="G62" t="str">
        <f t="shared" si="2"/>
        <v>FL</v>
      </c>
    </row>
    <row r="63" spans="1:7" x14ac:dyDescent="0.25">
      <c r="A63">
        <f t="shared" si="0"/>
        <v>2020</v>
      </c>
      <c r="B63">
        <f t="shared" si="1"/>
        <v>13</v>
      </c>
      <c r="C63" s="1">
        <v>2473633</v>
      </c>
      <c r="D63" s="1">
        <v>2461854</v>
      </c>
      <c r="E63" s="1">
        <v>64473</v>
      </c>
      <c r="F63" s="1">
        <v>4999960</v>
      </c>
      <c r="G63" t="str">
        <f t="shared" si="2"/>
        <v>GA</v>
      </c>
    </row>
    <row r="64" spans="1:7" x14ac:dyDescent="0.25">
      <c r="A64">
        <f t="shared" si="0"/>
        <v>2020</v>
      </c>
      <c r="B64">
        <f t="shared" si="1"/>
        <v>15</v>
      </c>
      <c r="C64" s="1">
        <v>366130</v>
      </c>
      <c r="D64" s="1">
        <v>196864</v>
      </c>
      <c r="E64" s="1">
        <v>11475</v>
      </c>
      <c r="F64" s="1">
        <v>574469</v>
      </c>
      <c r="G64" t="str">
        <f t="shared" si="2"/>
        <v>HI</v>
      </c>
    </row>
    <row r="65" spans="1:7" x14ac:dyDescent="0.25">
      <c r="A65">
        <f t="shared" si="0"/>
        <v>2020</v>
      </c>
      <c r="B65">
        <f t="shared" si="1"/>
        <v>16</v>
      </c>
      <c r="C65" s="1">
        <v>287021</v>
      </c>
      <c r="D65" s="1">
        <v>554119</v>
      </c>
      <c r="E65" s="1">
        <v>26794</v>
      </c>
      <c r="F65" s="1">
        <v>867934</v>
      </c>
      <c r="G65" t="str">
        <f t="shared" si="2"/>
        <v>ID</v>
      </c>
    </row>
    <row r="66" spans="1:7" x14ac:dyDescent="0.25">
      <c r="A66">
        <f t="shared" si="0"/>
        <v>2020</v>
      </c>
      <c r="B66">
        <f t="shared" si="1"/>
        <v>17</v>
      </c>
      <c r="C66" s="1">
        <v>3471915</v>
      </c>
      <c r="D66" s="1">
        <v>2446891</v>
      </c>
      <c r="E66" s="1">
        <v>114938</v>
      </c>
      <c r="F66" s="1">
        <v>6033744</v>
      </c>
      <c r="G66" t="str">
        <f t="shared" si="2"/>
        <v>IL</v>
      </c>
    </row>
    <row r="67" spans="1:7" x14ac:dyDescent="0.25">
      <c r="A67">
        <f t="shared" si="0"/>
        <v>2020</v>
      </c>
      <c r="B67">
        <f t="shared" si="1"/>
        <v>18</v>
      </c>
      <c r="C67" s="1">
        <v>1242498</v>
      </c>
      <c r="D67" s="1">
        <v>1729857</v>
      </c>
      <c r="E67" s="1">
        <v>60855</v>
      </c>
      <c r="F67" s="1">
        <v>3033210</v>
      </c>
      <c r="G67" t="str">
        <f t="shared" si="2"/>
        <v>IN</v>
      </c>
    </row>
    <row r="68" spans="1:7" x14ac:dyDescent="0.25">
      <c r="A68">
        <f t="shared" si="0"/>
        <v>2020</v>
      </c>
      <c r="B68">
        <f t="shared" si="1"/>
        <v>19</v>
      </c>
      <c r="C68" s="1">
        <v>759061</v>
      </c>
      <c r="D68" s="1">
        <v>897672</v>
      </c>
      <c r="E68" s="1">
        <v>34138</v>
      </c>
      <c r="F68" s="1">
        <v>1690871</v>
      </c>
      <c r="G68" t="str">
        <f t="shared" si="2"/>
        <v>IA</v>
      </c>
    </row>
    <row r="69" spans="1:7" x14ac:dyDescent="0.25">
      <c r="A69">
        <f t="shared" si="0"/>
        <v>2020</v>
      </c>
      <c r="B69">
        <f t="shared" si="1"/>
        <v>20</v>
      </c>
      <c r="C69" s="1">
        <v>570323</v>
      </c>
      <c r="D69" s="1">
        <v>771406</v>
      </c>
      <c r="E69" s="1">
        <v>32257</v>
      </c>
      <c r="F69" s="1">
        <v>1373986</v>
      </c>
      <c r="G69" t="str">
        <f t="shared" si="2"/>
        <v>KS</v>
      </c>
    </row>
    <row r="70" spans="1:7" x14ac:dyDescent="0.25">
      <c r="A70">
        <f t="shared" si="0"/>
        <v>2020</v>
      </c>
      <c r="B70">
        <f t="shared" si="1"/>
        <v>21</v>
      </c>
      <c r="C70" s="1">
        <v>772474</v>
      </c>
      <c r="D70" s="1">
        <v>1326646</v>
      </c>
      <c r="E70" s="1">
        <v>37648</v>
      </c>
      <c r="F70" s="1">
        <v>2136768</v>
      </c>
      <c r="G70" t="str">
        <f t="shared" si="2"/>
        <v>KY</v>
      </c>
    </row>
    <row r="71" spans="1:7" x14ac:dyDescent="0.25">
      <c r="A71">
        <f t="shared" si="0"/>
        <v>2020</v>
      </c>
      <c r="B71">
        <f t="shared" si="1"/>
        <v>22</v>
      </c>
      <c r="C71" s="1">
        <v>856034</v>
      </c>
      <c r="D71" s="1">
        <v>1255776</v>
      </c>
      <c r="E71" s="1">
        <v>36252</v>
      </c>
      <c r="F71" s="1">
        <v>2148062</v>
      </c>
      <c r="G71" t="str">
        <f t="shared" si="2"/>
        <v>LA</v>
      </c>
    </row>
    <row r="72" spans="1:7" x14ac:dyDescent="0.25">
      <c r="A72">
        <f t="shared" si="0"/>
        <v>2020</v>
      </c>
      <c r="B72">
        <f t="shared" si="1"/>
        <v>23</v>
      </c>
      <c r="C72" s="1">
        <v>435072</v>
      </c>
      <c r="D72" s="1">
        <v>360737</v>
      </c>
      <c r="E72" s="1">
        <v>23652</v>
      </c>
      <c r="F72" s="1">
        <v>819461</v>
      </c>
      <c r="G72" t="str">
        <f t="shared" si="2"/>
        <v>ME</v>
      </c>
    </row>
    <row r="73" spans="1:7" x14ac:dyDescent="0.25">
      <c r="A73">
        <f t="shared" si="0"/>
        <v>2020</v>
      </c>
      <c r="B73">
        <f t="shared" si="1"/>
        <v>24</v>
      </c>
      <c r="C73" s="1">
        <v>1985023</v>
      </c>
      <c r="D73" s="1">
        <v>976414</v>
      </c>
      <c r="E73" s="1">
        <v>75593</v>
      </c>
      <c r="F73" s="1">
        <v>3037030</v>
      </c>
      <c r="G73" t="str">
        <f t="shared" si="2"/>
        <v>MD</v>
      </c>
    </row>
    <row r="74" spans="1:7" x14ac:dyDescent="0.25">
      <c r="A74">
        <f t="shared" si="0"/>
        <v>2020</v>
      </c>
      <c r="B74">
        <f t="shared" si="1"/>
        <v>25</v>
      </c>
      <c r="C74" s="1">
        <v>2382202</v>
      </c>
      <c r="D74" s="1">
        <v>1167202</v>
      </c>
      <c r="E74" s="1">
        <v>81998</v>
      </c>
      <c r="F74" s="1">
        <v>3631402</v>
      </c>
      <c r="G74" t="str">
        <f t="shared" si="2"/>
        <v>MA</v>
      </c>
    </row>
    <row r="75" spans="1:7" x14ac:dyDescent="0.25">
      <c r="A75">
        <f t="shared" si="0"/>
        <v>2020</v>
      </c>
      <c r="B75">
        <f t="shared" si="1"/>
        <v>26</v>
      </c>
      <c r="C75" s="1">
        <v>2804040</v>
      </c>
      <c r="D75" s="1">
        <v>2649852</v>
      </c>
      <c r="E75" s="1">
        <v>85410</v>
      </c>
      <c r="F75" s="1">
        <v>5539302</v>
      </c>
      <c r="G75" t="str">
        <f t="shared" si="2"/>
        <v>MI</v>
      </c>
    </row>
    <row r="76" spans="1:7" x14ac:dyDescent="0.25">
      <c r="A76">
        <f t="shared" si="0"/>
        <v>2020</v>
      </c>
      <c r="B76">
        <f t="shared" si="1"/>
        <v>27</v>
      </c>
      <c r="C76" s="1">
        <v>1717077</v>
      </c>
      <c r="D76" s="1">
        <v>1484065</v>
      </c>
      <c r="E76" s="1">
        <v>76029</v>
      </c>
      <c r="F76" s="1">
        <v>3277171</v>
      </c>
      <c r="G76" t="str">
        <f t="shared" si="2"/>
        <v>MN</v>
      </c>
    </row>
    <row r="77" spans="1:7" x14ac:dyDescent="0.25">
      <c r="A77">
        <f t="shared" si="0"/>
        <v>2020</v>
      </c>
      <c r="B77">
        <f t="shared" si="1"/>
        <v>28</v>
      </c>
      <c r="C77" s="1">
        <v>539398</v>
      </c>
      <c r="D77" s="1">
        <v>756764</v>
      </c>
      <c r="E77" s="1">
        <v>17597</v>
      </c>
      <c r="F77" s="1">
        <v>1313759</v>
      </c>
      <c r="G77" t="str">
        <f t="shared" si="2"/>
        <v>MS</v>
      </c>
    </row>
    <row r="78" spans="1:7" x14ac:dyDescent="0.25">
      <c r="A78">
        <f t="shared" si="0"/>
        <v>2020</v>
      </c>
      <c r="B78">
        <f t="shared" si="1"/>
        <v>29</v>
      </c>
      <c r="C78" s="1">
        <v>1253014</v>
      </c>
      <c r="D78" s="1">
        <v>1718736</v>
      </c>
      <c r="E78" s="1">
        <v>54212</v>
      </c>
      <c r="F78" s="1">
        <v>3025962</v>
      </c>
      <c r="G78" t="str">
        <f t="shared" si="2"/>
        <v>MO</v>
      </c>
    </row>
    <row r="79" spans="1:7" x14ac:dyDescent="0.25">
      <c r="A79">
        <f t="shared" si="0"/>
        <v>2020</v>
      </c>
      <c r="B79">
        <f t="shared" si="1"/>
        <v>30</v>
      </c>
      <c r="C79" s="1">
        <v>244786</v>
      </c>
      <c r="D79" s="1">
        <v>343602</v>
      </c>
      <c r="E79" s="1">
        <v>15286</v>
      </c>
      <c r="F79" s="1">
        <v>603674</v>
      </c>
      <c r="G79" t="str">
        <f t="shared" si="2"/>
        <v>MT</v>
      </c>
    </row>
    <row r="80" spans="1:7" x14ac:dyDescent="0.25">
      <c r="A80">
        <f t="shared" si="0"/>
        <v>2020</v>
      </c>
      <c r="B80">
        <f t="shared" si="1"/>
        <v>31</v>
      </c>
      <c r="C80" s="1">
        <v>374583</v>
      </c>
      <c r="D80" s="1">
        <v>556846</v>
      </c>
      <c r="E80" s="1">
        <v>24954</v>
      </c>
      <c r="F80" s="1">
        <v>956383</v>
      </c>
      <c r="G80" t="str">
        <f t="shared" si="2"/>
        <v>NE</v>
      </c>
    </row>
    <row r="81" spans="1:7" x14ac:dyDescent="0.25">
      <c r="A81">
        <f t="shared" si="0"/>
        <v>2020</v>
      </c>
      <c r="B81">
        <f t="shared" si="1"/>
        <v>32</v>
      </c>
      <c r="C81" s="1">
        <v>703486</v>
      </c>
      <c r="D81" s="1">
        <v>669890</v>
      </c>
      <c r="E81" s="1">
        <v>32000</v>
      </c>
      <c r="F81" s="1">
        <v>1405376</v>
      </c>
      <c r="G81" t="str">
        <f t="shared" si="2"/>
        <v>NV</v>
      </c>
    </row>
    <row r="82" spans="1:7" x14ac:dyDescent="0.25">
      <c r="A82">
        <f t="shared" si="0"/>
        <v>2020</v>
      </c>
      <c r="B82">
        <f t="shared" si="1"/>
        <v>33</v>
      </c>
      <c r="C82" s="1">
        <v>424937</v>
      </c>
      <c r="D82" s="1">
        <v>365660</v>
      </c>
      <c r="E82" s="1">
        <v>15608</v>
      </c>
      <c r="F82" s="1">
        <v>806205</v>
      </c>
      <c r="G82" t="str">
        <f t="shared" si="2"/>
        <v>NH</v>
      </c>
    </row>
    <row r="83" spans="1:7" x14ac:dyDescent="0.25">
      <c r="A83">
        <f t="shared" si="0"/>
        <v>2020</v>
      </c>
      <c r="B83">
        <f t="shared" si="1"/>
        <v>34</v>
      </c>
      <c r="C83" s="1">
        <v>2608400</v>
      </c>
      <c r="D83" s="1">
        <v>1883313</v>
      </c>
      <c r="E83" s="1">
        <v>57744</v>
      </c>
      <c r="F83" s="1">
        <v>4549457</v>
      </c>
      <c r="G83" t="str">
        <f t="shared" si="2"/>
        <v>NJ</v>
      </c>
    </row>
    <row r="84" spans="1:7" x14ac:dyDescent="0.25">
      <c r="A84">
        <f t="shared" si="0"/>
        <v>2020</v>
      </c>
      <c r="B84">
        <f t="shared" si="1"/>
        <v>35</v>
      </c>
      <c r="C84" s="1">
        <v>501614</v>
      </c>
      <c r="D84" s="1">
        <v>401894</v>
      </c>
      <c r="E84" s="1">
        <v>20457</v>
      </c>
      <c r="F84" s="1">
        <v>923965</v>
      </c>
      <c r="G84" t="str">
        <f t="shared" si="2"/>
        <v>NM</v>
      </c>
    </row>
    <row r="85" spans="1:7" x14ac:dyDescent="0.25">
      <c r="A85">
        <f t="shared" si="0"/>
        <v>2020</v>
      </c>
      <c r="B85">
        <f t="shared" si="1"/>
        <v>36</v>
      </c>
      <c r="C85" s="1">
        <v>5244886</v>
      </c>
      <c r="D85" s="1">
        <v>3251997</v>
      </c>
      <c r="E85" s="1">
        <v>119978</v>
      </c>
      <c r="F85" s="1">
        <v>8616861</v>
      </c>
      <c r="G85" t="str">
        <f t="shared" si="2"/>
        <v>NY</v>
      </c>
    </row>
    <row r="86" spans="1:7" x14ac:dyDescent="0.25">
      <c r="A86">
        <f t="shared" si="0"/>
        <v>2020</v>
      </c>
      <c r="B86">
        <f t="shared" si="1"/>
        <v>37</v>
      </c>
      <c r="C86" s="1">
        <v>2684292</v>
      </c>
      <c r="D86" s="1">
        <v>2758775</v>
      </c>
      <c r="E86" s="1">
        <v>81737</v>
      </c>
      <c r="F86" s="1">
        <v>5524804</v>
      </c>
      <c r="G86" t="str">
        <f t="shared" si="2"/>
        <v>NC</v>
      </c>
    </row>
    <row r="87" spans="1:7" x14ac:dyDescent="0.25">
      <c r="A87">
        <f t="shared" si="0"/>
        <v>2020</v>
      </c>
      <c r="B87">
        <f t="shared" si="1"/>
        <v>38</v>
      </c>
      <c r="C87" s="1">
        <v>115042</v>
      </c>
      <c r="D87" s="1">
        <v>235751</v>
      </c>
      <c r="E87" s="1">
        <v>11231</v>
      </c>
      <c r="F87" s="1">
        <v>362024</v>
      </c>
      <c r="G87" t="str">
        <f t="shared" si="2"/>
        <v>ND</v>
      </c>
    </row>
    <row r="88" spans="1:7" x14ac:dyDescent="0.25">
      <c r="A88">
        <f t="shared" si="0"/>
        <v>2020</v>
      </c>
      <c r="B88">
        <f t="shared" si="1"/>
        <v>39</v>
      </c>
      <c r="C88" s="1">
        <v>2679165</v>
      </c>
      <c r="D88" s="1">
        <v>3154834</v>
      </c>
      <c r="E88" s="1">
        <v>88203</v>
      </c>
      <c r="F88" s="1">
        <v>5922202</v>
      </c>
      <c r="G88" t="str">
        <f t="shared" si="2"/>
        <v>OH</v>
      </c>
    </row>
    <row r="89" spans="1:7" x14ac:dyDescent="0.25">
      <c r="A89">
        <f t="shared" si="0"/>
        <v>2020</v>
      </c>
      <c r="B89">
        <f t="shared" si="1"/>
        <v>40</v>
      </c>
      <c r="C89" s="1">
        <v>503890</v>
      </c>
      <c r="D89" s="1">
        <v>1020280</v>
      </c>
      <c r="E89" s="1">
        <v>36529</v>
      </c>
      <c r="F89" s="1">
        <v>1560699</v>
      </c>
      <c r="G89" t="str">
        <f t="shared" si="2"/>
        <v>OK</v>
      </c>
    </row>
    <row r="90" spans="1:7" x14ac:dyDescent="0.25">
      <c r="A90">
        <f t="shared" si="0"/>
        <v>2020</v>
      </c>
      <c r="B90">
        <f t="shared" si="1"/>
        <v>41</v>
      </c>
      <c r="C90" s="1">
        <v>1340383</v>
      </c>
      <c r="D90" s="1">
        <v>958448</v>
      </c>
      <c r="E90" s="1">
        <v>75490</v>
      </c>
      <c r="F90" s="1">
        <v>2374321</v>
      </c>
      <c r="G90" t="str">
        <f t="shared" si="2"/>
        <v>OR</v>
      </c>
    </row>
    <row r="91" spans="1:7" x14ac:dyDescent="0.25">
      <c r="A91">
        <f t="shared" si="0"/>
        <v>2020</v>
      </c>
      <c r="B91">
        <f t="shared" si="1"/>
        <v>42</v>
      </c>
      <c r="C91" s="1">
        <v>3458229</v>
      </c>
      <c r="D91" s="1">
        <v>3377674</v>
      </c>
      <c r="E91" s="1">
        <v>101073</v>
      </c>
      <c r="F91" s="1">
        <v>6936976</v>
      </c>
      <c r="G91" t="str">
        <f t="shared" si="2"/>
        <v>PA</v>
      </c>
    </row>
    <row r="92" spans="1:7" x14ac:dyDescent="0.25">
      <c r="A92">
        <f t="shared" si="0"/>
        <v>2020</v>
      </c>
      <c r="B92">
        <f t="shared" si="1"/>
        <v>44</v>
      </c>
      <c r="C92" s="1">
        <v>307486</v>
      </c>
      <c r="D92" s="1">
        <v>199922</v>
      </c>
      <c r="E92" s="1">
        <v>10349</v>
      </c>
      <c r="F92" s="1">
        <v>517757</v>
      </c>
      <c r="G92" t="str">
        <f t="shared" si="2"/>
        <v>RI</v>
      </c>
    </row>
    <row r="93" spans="1:7" x14ac:dyDescent="0.25">
      <c r="A93">
        <f t="shared" si="0"/>
        <v>2020</v>
      </c>
      <c r="B93">
        <f t="shared" si="1"/>
        <v>45</v>
      </c>
      <c r="C93" s="1">
        <v>1091541</v>
      </c>
      <c r="D93" s="1">
        <v>1385103</v>
      </c>
      <c r="E93" s="1">
        <v>36685</v>
      </c>
      <c r="F93" s="1">
        <v>2513329</v>
      </c>
      <c r="G93" t="str">
        <f t="shared" si="2"/>
        <v>SC</v>
      </c>
    </row>
    <row r="94" spans="1:7" x14ac:dyDescent="0.25">
      <c r="A94">
        <f t="shared" si="0"/>
        <v>2020</v>
      </c>
      <c r="B94">
        <f t="shared" si="1"/>
        <v>46</v>
      </c>
      <c r="C94" s="1">
        <v>150471</v>
      </c>
      <c r="D94" s="1">
        <v>261043</v>
      </c>
      <c r="E94" s="1">
        <v>11095</v>
      </c>
      <c r="F94" s="1">
        <v>422609</v>
      </c>
      <c r="G94" t="str">
        <f t="shared" si="2"/>
        <v>SD</v>
      </c>
    </row>
    <row r="95" spans="1:7" x14ac:dyDescent="0.25">
      <c r="A95">
        <f t="shared" si="0"/>
        <v>2020</v>
      </c>
      <c r="B95">
        <f t="shared" si="1"/>
        <v>47</v>
      </c>
      <c r="C95" s="1">
        <v>1143711</v>
      </c>
      <c r="D95" s="1">
        <v>1852475</v>
      </c>
      <c r="E95" s="1">
        <v>57665</v>
      </c>
      <c r="F95" s="1">
        <v>3053851</v>
      </c>
      <c r="G95" t="str">
        <f t="shared" si="2"/>
        <v>TN</v>
      </c>
    </row>
    <row r="96" spans="1:7" x14ac:dyDescent="0.25">
      <c r="A96">
        <f t="shared" si="0"/>
        <v>2020</v>
      </c>
      <c r="B96">
        <f t="shared" si="1"/>
        <v>48</v>
      </c>
      <c r="C96" s="1">
        <v>5259126</v>
      </c>
      <c r="D96" s="1">
        <v>5890347</v>
      </c>
      <c r="E96" s="1">
        <v>165583</v>
      </c>
      <c r="F96" s="1">
        <v>11315056</v>
      </c>
      <c r="G96" t="str">
        <f t="shared" si="2"/>
        <v>TX</v>
      </c>
    </row>
    <row r="97" spans="1:7" x14ac:dyDescent="0.25">
      <c r="A97">
        <f t="shared" si="0"/>
        <v>2020</v>
      </c>
      <c r="B97">
        <f t="shared" si="1"/>
        <v>49</v>
      </c>
      <c r="C97" s="1">
        <v>560282</v>
      </c>
      <c r="D97" s="1">
        <v>865140</v>
      </c>
      <c r="E97" s="1">
        <v>62867</v>
      </c>
      <c r="F97" s="1">
        <v>1488289</v>
      </c>
      <c r="G97" t="str">
        <f t="shared" si="2"/>
        <v>UT</v>
      </c>
    </row>
    <row r="98" spans="1:7" x14ac:dyDescent="0.25">
      <c r="A98">
        <f t="shared" si="0"/>
        <v>2020</v>
      </c>
      <c r="B98">
        <f t="shared" si="1"/>
        <v>50</v>
      </c>
      <c r="C98" s="1">
        <v>242820</v>
      </c>
      <c r="D98" s="1">
        <v>112704</v>
      </c>
      <c r="E98" s="1">
        <v>11904</v>
      </c>
      <c r="F98" s="1">
        <v>367428</v>
      </c>
      <c r="G98" t="str">
        <f t="shared" si="2"/>
        <v>VT</v>
      </c>
    </row>
    <row r="99" spans="1:7" x14ac:dyDescent="0.25">
      <c r="A99">
        <f t="shared" si="0"/>
        <v>2020</v>
      </c>
      <c r="B99">
        <f t="shared" si="1"/>
        <v>51</v>
      </c>
      <c r="C99" s="1">
        <v>2413568</v>
      </c>
      <c r="D99" s="1">
        <v>1962430</v>
      </c>
      <c r="E99" s="1">
        <v>84526</v>
      </c>
      <c r="F99" s="1">
        <v>4460524</v>
      </c>
      <c r="G99" t="str">
        <f t="shared" si="2"/>
        <v>VA</v>
      </c>
    </row>
    <row r="100" spans="1:7" x14ac:dyDescent="0.25">
      <c r="A100">
        <f t="shared" si="0"/>
        <v>2020</v>
      </c>
      <c r="B100">
        <f t="shared" si="1"/>
        <v>53</v>
      </c>
      <c r="C100" s="1">
        <v>2369612</v>
      </c>
      <c r="D100" s="1">
        <v>1584651</v>
      </c>
      <c r="E100" s="1">
        <v>133368</v>
      </c>
      <c r="F100" s="1">
        <v>4087631</v>
      </c>
      <c r="G100" t="str">
        <f t="shared" si="2"/>
        <v>WA</v>
      </c>
    </row>
    <row r="101" spans="1:7" x14ac:dyDescent="0.25">
      <c r="A101">
        <f t="shared" si="0"/>
        <v>2020</v>
      </c>
      <c r="B101">
        <f t="shared" si="1"/>
        <v>54</v>
      </c>
      <c r="C101" s="1">
        <v>235984</v>
      </c>
      <c r="D101" s="1">
        <v>545382</v>
      </c>
      <c r="E101" s="1">
        <v>13365</v>
      </c>
      <c r="F101" s="1">
        <v>794731</v>
      </c>
      <c r="G101" t="str">
        <f t="shared" si="2"/>
        <v>WV</v>
      </c>
    </row>
    <row r="102" spans="1:7" x14ac:dyDescent="0.25">
      <c r="A102">
        <f t="shared" si="0"/>
        <v>2020</v>
      </c>
      <c r="B102">
        <f t="shared" si="1"/>
        <v>55</v>
      </c>
      <c r="C102" s="1">
        <v>1630866</v>
      </c>
      <c r="D102" s="1">
        <v>1610184</v>
      </c>
      <c r="E102" s="1">
        <v>56991</v>
      </c>
      <c r="F102" s="1">
        <v>3298041</v>
      </c>
      <c r="G102" t="str">
        <f t="shared" si="2"/>
        <v>WI</v>
      </c>
    </row>
    <row r="103" spans="1:7" x14ac:dyDescent="0.25">
      <c r="A103">
        <f t="shared" si="0"/>
        <v>2020</v>
      </c>
      <c r="B103">
        <f t="shared" si="1"/>
        <v>56</v>
      </c>
      <c r="C103" s="1">
        <v>73491</v>
      </c>
      <c r="D103" s="1">
        <v>193559</v>
      </c>
      <c r="E103" s="1">
        <v>9715</v>
      </c>
      <c r="F103" s="1">
        <v>276765</v>
      </c>
      <c r="G103" t="str">
        <f t="shared" si="2"/>
        <v>WY</v>
      </c>
    </row>
    <row r="104" spans="1:7" x14ac:dyDescent="0.25">
      <c r="A104">
        <f t="shared" si="0"/>
        <v>2016</v>
      </c>
      <c r="B104">
        <f t="shared" si="1"/>
        <v>1</v>
      </c>
      <c r="C104" s="5">
        <v>729547</v>
      </c>
      <c r="D104" s="2">
        <v>1318255</v>
      </c>
      <c r="E104" s="1">
        <f t="shared" ref="E53:E116" si="3">F104-D104-C104</f>
        <v>75570</v>
      </c>
      <c r="F104" s="7">
        <v>2123372</v>
      </c>
      <c r="G104" t="str">
        <f t="shared" si="2"/>
        <v>AL</v>
      </c>
    </row>
    <row r="105" spans="1:7" x14ac:dyDescent="0.25">
      <c r="A105">
        <f t="shared" si="0"/>
        <v>2016</v>
      </c>
      <c r="B105">
        <f t="shared" si="1"/>
        <v>2</v>
      </c>
      <c r="C105" s="5">
        <v>116454</v>
      </c>
      <c r="D105" s="2">
        <v>163387</v>
      </c>
      <c r="E105" s="1">
        <f t="shared" si="3"/>
        <v>38767</v>
      </c>
      <c r="F105" s="7">
        <v>318608</v>
      </c>
      <c r="G105" t="str">
        <f t="shared" si="2"/>
        <v>AK</v>
      </c>
    </row>
    <row r="106" spans="1:7" x14ac:dyDescent="0.25">
      <c r="A106">
        <f t="shared" si="0"/>
        <v>2016</v>
      </c>
      <c r="B106">
        <f t="shared" si="1"/>
        <v>4</v>
      </c>
      <c r="C106" s="5">
        <v>1161167</v>
      </c>
      <c r="D106" s="2">
        <v>1252401</v>
      </c>
      <c r="E106" s="1">
        <f t="shared" si="3"/>
        <v>159597</v>
      </c>
      <c r="F106" s="8">
        <v>2573165</v>
      </c>
      <c r="G106" t="str">
        <f t="shared" si="2"/>
        <v>AZ</v>
      </c>
    </row>
    <row r="107" spans="1:7" x14ac:dyDescent="0.25">
      <c r="A107">
        <f t="shared" si="0"/>
        <v>2016</v>
      </c>
      <c r="B107">
        <f t="shared" si="1"/>
        <v>5</v>
      </c>
      <c r="C107" s="5">
        <v>380494</v>
      </c>
      <c r="D107" s="2">
        <v>684872</v>
      </c>
      <c r="E107" s="1">
        <f t="shared" si="3"/>
        <v>65310</v>
      </c>
      <c r="F107" s="7">
        <v>1130676</v>
      </c>
      <c r="G107" t="str">
        <f t="shared" si="2"/>
        <v>AR</v>
      </c>
    </row>
    <row r="108" spans="1:7" x14ac:dyDescent="0.25">
      <c r="A108">
        <f t="shared" si="0"/>
        <v>2016</v>
      </c>
      <c r="B108">
        <f t="shared" si="1"/>
        <v>6</v>
      </c>
      <c r="C108" s="5">
        <v>8753792</v>
      </c>
      <c r="D108" s="2">
        <v>4483814</v>
      </c>
      <c r="E108" s="1">
        <f t="shared" si="3"/>
        <v>943998</v>
      </c>
      <c r="F108" s="7">
        <v>14181604</v>
      </c>
      <c r="G108" t="str">
        <f t="shared" si="2"/>
        <v>CA</v>
      </c>
    </row>
    <row r="109" spans="1:7" x14ac:dyDescent="0.25">
      <c r="A109">
        <f t="shared" si="0"/>
        <v>2016</v>
      </c>
      <c r="B109">
        <f t="shared" si="1"/>
        <v>8</v>
      </c>
      <c r="C109" s="5">
        <v>1338870</v>
      </c>
      <c r="D109" s="2">
        <v>1202484</v>
      </c>
      <c r="E109" s="1">
        <f t="shared" si="3"/>
        <v>238893</v>
      </c>
      <c r="F109" s="7">
        <v>2780247</v>
      </c>
      <c r="G109" t="str">
        <f t="shared" si="2"/>
        <v>CO</v>
      </c>
    </row>
    <row r="110" spans="1:7" x14ac:dyDescent="0.25">
      <c r="A110">
        <f t="shared" si="0"/>
        <v>2016</v>
      </c>
      <c r="B110">
        <f t="shared" si="1"/>
        <v>9</v>
      </c>
      <c r="C110" s="5">
        <v>897572</v>
      </c>
      <c r="D110" s="2">
        <v>673215</v>
      </c>
      <c r="E110" s="1">
        <f t="shared" si="3"/>
        <v>74133</v>
      </c>
      <c r="F110" s="7">
        <v>1644920</v>
      </c>
      <c r="G110" t="str">
        <f t="shared" si="2"/>
        <v>CT</v>
      </c>
    </row>
    <row r="111" spans="1:7" x14ac:dyDescent="0.25">
      <c r="A111">
        <f t="shared" si="0"/>
        <v>2016</v>
      </c>
      <c r="B111">
        <f t="shared" si="1"/>
        <v>10</v>
      </c>
      <c r="C111" s="5">
        <v>235603</v>
      </c>
      <c r="D111" s="2">
        <v>185127</v>
      </c>
      <c r="E111" s="1">
        <f t="shared" si="3"/>
        <v>23084</v>
      </c>
      <c r="F111" s="7">
        <v>443814</v>
      </c>
      <c r="G111" t="str">
        <f t="shared" si="2"/>
        <v>DE</v>
      </c>
    </row>
    <row r="112" spans="1:7" x14ac:dyDescent="0.25">
      <c r="A112">
        <f t="shared" si="0"/>
        <v>2016</v>
      </c>
      <c r="B112">
        <f t="shared" si="1"/>
        <v>11</v>
      </c>
      <c r="C112" s="5">
        <v>282830</v>
      </c>
      <c r="D112" s="2">
        <v>12723</v>
      </c>
      <c r="E112" s="1">
        <f t="shared" si="3"/>
        <v>15715</v>
      </c>
      <c r="F112" s="7">
        <v>311268</v>
      </c>
      <c r="G112" t="str">
        <f t="shared" si="2"/>
        <v>DC</v>
      </c>
    </row>
    <row r="113" spans="1:7" x14ac:dyDescent="0.25">
      <c r="A113">
        <f t="shared" si="0"/>
        <v>2016</v>
      </c>
      <c r="B113">
        <f t="shared" si="1"/>
        <v>12</v>
      </c>
      <c r="C113" s="6">
        <v>4504975</v>
      </c>
      <c r="D113" s="2">
        <v>4617886</v>
      </c>
      <c r="E113" s="1">
        <f t="shared" si="3"/>
        <v>297178</v>
      </c>
      <c r="F113" s="7">
        <v>9420039</v>
      </c>
      <c r="G113" t="str">
        <f t="shared" si="2"/>
        <v>FL</v>
      </c>
    </row>
    <row r="114" spans="1:7" x14ac:dyDescent="0.25">
      <c r="A114">
        <f t="shared" si="0"/>
        <v>2016</v>
      </c>
      <c r="B114">
        <f t="shared" si="1"/>
        <v>13</v>
      </c>
      <c r="C114" s="5">
        <v>1877963</v>
      </c>
      <c r="D114" s="2">
        <v>2089104</v>
      </c>
      <c r="E114" s="1">
        <f t="shared" si="3"/>
        <v>147665</v>
      </c>
      <c r="F114" s="7">
        <v>4114732</v>
      </c>
      <c r="G114" t="str">
        <f t="shared" si="2"/>
        <v>GA</v>
      </c>
    </row>
    <row r="115" spans="1:7" x14ac:dyDescent="0.25">
      <c r="A115">
        <f t="shared" si="0"/>
        <v>2016</v>
      </c>
      <c r="B115">
        <f t="shared" si="1"/>
        <v>15</v>
      </c>
      <c r="C115" s="5">
        <v>266891</v>
      </c>
      <c r="D115" s="2">
        <v>128847</v>
      </c>
      <c r="E115" s="1">
        <f t="shared" si="3"/>
        <v>33199</v>
      </c>
      <c r="F115" s="7">
        <v>428937</v>
      </c>
      <c r="G115" t="str">
        <f t="shared" si="2"/>
        <v>HI</v>
      </c>
    </row>
    <row r="116" spans="1:7" x14ac:dyDescent="0.25">
      <c r="A116">
        <f t="shared" si="0"/>
        <v>2016</v>
      </c>
      <c r="B116">
        <f t="shared" si="1"/>
        <v>16</v>
      </c>
      <c r="C116" s="5">
        <v>189765</v>
      </c>
      <c r="D116" s="2">
        <v>409055</v>
      </c>
      <c r="E116" s="1">
        <f t="shared" si="3"/>
        <v>91435</v>
      </c>
      <c r="F116" s="7">
        <v>690255</v>
      </c>
      <c r="G116" t="str">
        <f t="shared" si="2"/>
        <v>ID</v>
      </c>
    </row>
    <row r="117" spans="1:7" x14ac:dyDescent="0.25">
      <c r="A117">
        <f t="shared" si="0"/>
        <v>2016</v>
      </c>
      <c r="B117">
        <f t="shared" si="1"/>
        <v>17</v>
      </c>
      <c r="C117" s="5">
        <v>3090729</v>
      </c>
      <c r="D117" s="2">
        <v>2146015</v>
      </c>
      <c r="E117" s="1">
        <f t="shared" ref="E117:E180" si="4">F117-D117-C117</f>
        <v>299680</v>
      </c>
      <c r="F117" s="7">
        <v>5536424</v>
      </c>
      <c r="G117" t="str">
        <f t="shared" si="2"/>
        <v>IL</v>
      </c>
    </row>
    <row r="118" spans="1:7" x14ac:dyDescent="0.25">
      <c r="A118">
        <f t="shared" ref="A118:A181" si="5">A67-4</f>
        <v>2016</v>
      </c>
      <c r="B118">
        <f t="shared" ref="B118:B181" si="6">B67</f>
        <v>18</v>
      </c>
      <c r="C118" s="5">
        <v>1033126</v>
      </c>
      <c r="D118" s="2">
        <v>1557286</v>
      </c>
      <c r="E118" s="1">
        <f t="shared" si="4"/>
        <v>144546</v>
      </c>
      <c r="F118" s="7">
        <v>2734958</v>
      </c>
      <c r="G118" t="str">
        <f t="shared" ref="G118:G181" si="7">G67</f>
        <v>IN</v>
      </c>
    </row>
    <row r="119" spans="1:7" x14ac:dyDescent="0.25">
      <c r="A119">
        <f t="shared" si="5"/>
        <v>2016</v>
      </c>
      <c r="B119">
        <f t="shared" si="6"/>
        <v>19</v>
      </c>
      <c r="C119" s="5">
        <v>653669</v>
      </c>
      <c r="D119" s="2">
        <v>800983</v>
      </c>
      <c r="E119" s="1">
        <f t="shared" si="4"/>
        <v>111379</v>
      </c>
      <c r="F119" s="7">
        <v>1566031</v>
      </c>
      <c r="G119" t="str">
        <f t="shared" si="7"/>
        <v>IA</v>
      </c>
    </row>
    <row r="120" spans="1:7" x14ac:dyDescent="0.25">
      <c r="A120">
        <f t="shared" si="5"/>
        <v>2016</v>
      </c>
      <c r="B120">
        <f t="shared" si="6"/>
        <v>20</v>
      </c>
      <c r="C120" s="5">
        <v>427005</v>
      </c>
      <c r="D120" s="2">
        <v>671018</v>
      </c>
      <c r="E120" s="1">
        <f t="shared" si="4"/>
        <v>86379</v>
      </c>
      <c r="F120" s="7">
        <v>1184402</v>
      </c>
      <c r="G120" t="str">
        <f t="shared" si="7"/>
        <v>KS</v>
      </c>
    </row>
    <row r="121" spans="1:7" x14ac:dyDescent="0.25">
      <c r="A121">
        <f t="shared" si="5"/>
        <v>2016</v>
      </c>
      <c r="B121">
        <f t="shared" si="6"/>
        <v>21</v>
      </c>
      <c r="C121" s="5">
        <v>628854</v>
      </c>
      <c r="D121" s="2">
        <v>1202971</v>
      </c>
      <c r="E121" s="1">
        <f t="shared" si="4"/>
        <v>92324</v>
      </c>
      <c r="F121" s="7">
        <v>1924149</v>
      </c>
      <c r="G121" t="str">
        <f t="shared" si="7"/>
        <v>KY</v>
      </c>
    </row>
    <row r="122" spans="1:7" x14ac:dyDescent="0.25">
      <c r="A122">
        <f t="shared" si="5"/>
        <v>2016</v>
      </c>
      <c r="B122">
        <f t="shared" si="6"/>
        <v>22</v>
      </c>
      <c r="C122" s="5">
        <v>780154</v>
      </c>
      <c r="D122" s="2">
        <v>1178638</v>
      </c>
      <c r="E122" s="1">
        <f t="shared" si="4"/>
        <v>70240</v>
      </c>
      <c r="F122" s="7">
        <v>2029032</v>
      </c>
      <c r="G122" t="str">
        <f t="shared" si="7"/>
        <v>LA</v>
      </c>
    </row>
    <row r="123" spans="1:7" x14ac:dyDescent="0.25">
      <c r="A123">
        <f t="shared" si="5"/>
        <v>2016</v>
      </c>
      <c r="B123">
        <f t="shared" si="6"/>
        <v>23</v>
      </c>
      <c r="C123" s="5">
        <v>357735</v>
      </c>
      <c r="D123" s="2">
        <v>335593</v>
      </c>
      <c r="E123" s="1">
        <f t="shared" si="4"/>
        <v>54599</v>
      </c>
      <c r="F123" s="7">
        <v>747927</v>
      </c>
      <c r="G123" t="str">
        <f t="shared" si="7"/>
        <v>ME</v>
      </c>
    </row>
    <row r="124" spans="1:7" x14ac:dyDescent="0.25">
      <c r="A124">
        <f t="shared" si="5"/>
        <v>2016</v>
      </c>
      <c r="B124">
        <f t="shared" si="6"/>
        <v>24</v>
      </c>
      <c r="C124" s="5">
        <v>1677928</v>
      </c>
      <c r="D124" s="2">
        <v>943169</v>
      </c>
      <c r="E124" s="1">
        <f t="shared" si="4"/>
        <v>160349</v>
      </c>
      <c r="F124" s="7">
        <v>2781446</v>
      </c>
      <c r="G124" t="str">
        <f t="shared" si="7"/>
        <v>MD</v>
      </c>
    </row>
    <row r="125" spans="1:7" x14ac:dyDescent="0.25">
      <c r="A125">
        <f t="shared" si="5"/>
        <v>2016</v>
      </c>
      <c r="B125">
        <f t="shared" si="6"/>
        <v>25</v>
      </c>
      <c r="C125" s="5">
        <v>1995196</v>
      </c>
      <c r="D125" s="2">
        <v>1090893</v>
      </c>
      <c r="E125" s="1">
        <f t="shared" si="4"/>
        <v>238957</v>
      </c>
      <c r="F125" s="7">
        <v>3325046</v>
      </c>
      <c r="G125" t="str">
        <f t="shared" si="7"/>
        <v>MA</v>
      </c>
    </row>
    <row r="126" spans="1:7" x14ac:dyDescent="0.25">
      <c r="A126">
        <f t="shared" si="5"/>
        <v>2016</v>
      </c>
      <c r="B126">
        <f t="shared" si="6"/>
        <v>26</v>
      </c>
      <c r="C126" s="5">
        <v>2268839</v>
      </c>
      <c r="D126" s="2">
        <v>2279543</v>
      </c>
      <c r="E126" s="1">
        <f t="shared" si="4"/>
        <v>250902</v>
      </c>
      <c r="F126" s="7">
        <v>4799284</v>
      </c>
      <c r="G126" t="str">
        <f t="shared" si="7"/>
        <v>MI</v>
      </c>
    </row>
    <row r="127" spans="1:7" x14ac:dyDescent="0.25">
      <c r="A127">
        <f t="shared" si="5"/>
        <v>2016</v>
      </c>
      <c r="B127">
        <f t="shared" si="6"/>
        <v>27</v>
      </c>
      <c r="C127" s="5">
        <v>1367716</v>
      </c>
      <c r="D127" s="2">
        <v>1322951</v>
      </c>
      <c r="E127" s="1">
        <f t="shared" si="4"/>
        <v>254146</v>
      </c>
      <c r="F127" s="7">
        <v>2944813</v>
      </c>
      <c r="G127" t="str">
        <f t="shared" si="7"/>
        <v>MN</v>
      </c>
    </row>
    <row r="128" spans="1:7" x14ac:dyDescent="0.25">
      <c r="A128">
        <f t="shared" si="5"/>
        <v>2016</v>
      </c>
      <c r="B128">
        <f t="shared" si="6"/>
        <v>28</v>
      </c>
      <c r="C128" s="5">
        <v>485131</v>
      </c>
      <c r="D128" s="2">
        <v>700714</v>
      </c>
      <c r="E128" s="1">
        <f t="shared" si="4"/>
        <v>23512</v>
      </c>
      <c r="F128" s="7">
        <v>1209357</v>
      </c>
      <c r="G128" t="str">
        <f t="shared" si="7"/>
        <v>MS</v>
      </c>
    </row>
    <row r="129" spans="1:7" x14ac:dyDescent="0.25">
      <c r="A129">
        <f t="shared" si="5"/>
        <v>2016</v>
      </c>
      <c r="B129">
        <f t="shared" si="6"/>
        <v>29</v>
      </c>
      <c r="C129" s="5">
        <v>1071068</v>
      </c>
      <c r="D129" s="2">
        <v>1594511</v>
      </c>
      <c r="E129" s="1">
        <f t="shared" si="4"/>
        <v>143026</v>
      </c>
      <c r="F129" s="7">
        <v>2808605</v>
      </c>
      <c r="G129" t="str">
        <f t="shared" si="7"/>
        <v>MO</v>
      </c>
    </row>
    <row r="130" spans="1:7" x14ac:dyDescent="0.25">
      <c r="A130">
        <f t="shared" si="5"/>
        <v>2016</v>
      </c>
      <c r="B130">
        <f t="shared" si="6"/>
        <v>30</v>
      </c>
      <c r="C130" s="5">
        <v>177709</v>
      </c>
      <c r="D130" s="2">
        <v>279240</v>
      </c>
      <c r="E130" s="1">
        <f t="shared" si="4"/>
        <v>40198</v>
      </c>
      <c r="F130" s="7">
        <v>497147</v>
      </c>
      <c r="G130" t="str">
        <f t="shared" si="7"/>
        <v>MT</v>
      </c>
    </row>
    <row r="131" spans="1:7" x14ac:dyDescent="0.25">
      <c r="A131">
        <f t="shared" si="5"/>
        <v>2016</v>
      </c>
      <c r="B131">
        <f t="shared" si="6"/>
        <v>31</v>
      </c>
      <c r="C131" s="5">
        <v>284494</v>
      </c>
      <c r="D131" s="2">
        <v>495961</v>
      </c>
      <c r="E131" s="1">
        <f t="shared" si="4"/>
        <v>63772</v>
      </c>
      <c r="F131" s="7">
        <v>844227</v>
      </c>
      <c r="G131" t="str">
        <f t="shared" si="7"/>
        <v>NE</v>
      </c>
    </row>
    <row r="132" spans="1:7" x14ac:dyDescent="0.25">
      <c r="A132">
        <f t="shared" si="5"/>
        <v>2016</v>
      </c>
      <c r="B132">
        <f t="shared" si="6"/>
        <v>32</v>
      </c>
      <c r="C132" s="5">
        <v>539260</v>
      </c>
      <c r="D132" s="2">
        <v>512058</v>
      </c>
      <c r="E132" s="1">
        <f t="shared" si="4"/>
        <v>74067</v>
      </c>
      <c r="F132" s="7">
        <v>1125385</v>
      </c>
      <c r="G132" t="str">
        <f t="shared" si="7"/>
        <v>NV</v>
      </c>
    </row>
    <row r="133" spans="1:7" x14ac:dyDescent="0.25">
      <c r="A133">
        <f t="shared" si="5"/>
        <v>2016</v>
      </c>
      <c r="B133">
        <f t="shared" si="6"/>
        <v>33</v>
      </c>
      <c r="C133" s="5">
        <v>348526</v>
      </c>
      <c r="D133" s="2">
        <v>345790</v>
      </c>
      <c r="E133" s="1">
        <f t="shared" si="4"/>
        <v>49980</v>
      </c>
      <c r="F133" s="7">
        <v>744296</v>
      </c>
      <c r="G133" t="str">
        <f t="shared" si="7"/>
        <v>NH</v>
      </c>
    </row>
    <row r="134" spans="1:7" x14ac:dyDescent="0.25">
      <c r="A134">
        <f t="shared" si="5"/>
        <v>2016</v>
      </c>
      <c r="B134">
        <f t="shared" si="6"/>
        <v>34</v>
      </c>
      <c r="C134" s="5">
        <v>2148278</v>
      </c>
      <c r="D134" s="2">
        <v>1601933</v>
      </c>
      <c r="E134" s="1">
        <f t="shared" si="4"/>
        <v>123835</v>
      </c>
      <c r="F134" s="7">
        <v>3874046</v>
      </c>
      <c r="G134" t="str">
        <f t="shared" si="7"/>
        <v>NJ</v>
      </c>
    </row>
    <row r="135" spans="1:7" x14ac:dyDescent="0.25">
      <c r="A135">
        <f t="shared" si="5"/>
        <v>2016</v>
      </c>
      <c r="B135">
        <f t="shared" si="6"/>
        <v>35</v>
      </c>
      <c r="C135" s="5">
        <v>385234</v>
      </c>
      <c r="D135" s="2">
        <v>319667</v>
      </c>
      <c r="E135" s="1">
        <f t="shared" si="4"/>
        <v>93418</v>
      </c>
      <c r="F135" s="7">
        <v>798319</v>
      </c>
      <c r="G135" t="str">
        <f t="shared" si="7"/>
        <v>NM</v>
      </c>
    </row>
    <row r="136" spans="1:7" x14ac:dyDescent="0.25">
      <c r="A136">
        <f t="shared" si="5"/>
        <v>2016</v>
      </c>
      <c r="B136">
        <f t="shared" si="6"/>
        <v>36</v>
      </c>
      <c r="C136" s="5">
        <v>4556118</v>
      </c>
      <c r="D136" s="2">
        <v>2819533</v>
      </c>
      <c r="E136" s="1">
        <f t="shared" si="4"/>
        <v>345791</v>
      </c>
      <c r="F136" s="7">
        <v>7721442</v>
      </c>
      <c r="G136" t="str">
        <f t="shared" si="7"/>
        <v>NY</v>
      </c>
    </row>
    <row r="137" spans="1:7" x14ac:dyDescent="0.25">
      <c r="A137">
        <f t="shared" si="5"/>
        <v>2016</v>
      </c>
      <c r="B137">
        <f t="shared" si="6"/>
        <v>37</v>
      </c>
      <c r="C137" s="5">
        <v>2189316</v>
      </c>
      <c r="D137" s="2">
        <v>2362631</v>
      </c>
      <c r="E137" s="1">
        <f t="shared" si="4"/>
        <v>189617</v>
      </c>
      <c r="F137" s="7">
        <v>4741564</v>
      </c>
      <c r="G137" t="str">
        <f t="shared" si="7"/>
        <v>NC</v>
      </c>
    </row>
    <row r="138" spans="1:7" x14ac:dyDescent="0.25">
      <c r="A138">
        <f t="shared" si="5"/>
        <v>2016</v>
      </c>
      <c r="B138">
        <f t="shared" si="6"/>
        <v>38</v>
      </c>
      <c r="C138" s="5">
        <v>93758</v>
      </c>
      <c r="D138" s="2">
        <v>216794</v>
      </c>
      <c r="E138" s="1">
        <f t="shared" si="4"/>
        <v>33808</v>
      </c>
      <c r="F138" s="7">
        <v>344360</v>
      </c>
      <c r="G138" t="str">
        <f t="shared" si="7"/>
        <v>ND</v>
      </c>
    </row>
    <row r="139" spans="1:7" x14ac:dyDescent="0.25">
      <c r="A139">
        <f t="shared" si="5"/>
        <v>2016</v>
      </c>
      <c r="B139">
        <f t="shared" si="6"/>
        <v>39</v>
      </c>
      <c r="C139" s="5">
        <v>2394164</v>
      </c>
      <c r="D139" s="2">
        <v>2841005</v>
      </c>
      <c r="E139" s="1">
        <f t="shared" si="4"/>
        <v>261318</v>
      </c>
      <c r="F139" s="7">
        <v>5496487</v>
      </c>
      <c r="G139" t="str">
        <f t="shared" si="7"/>
        <v>OH</v>
      </c>
    </row>
    <row r="140" spans="1:7" x14ac:dyDescent="0.25">
      <c r="A140">
        <f t="shared" si="5"/>
        <v>2016</v>
      </c>
      <c r="B140">
        <f t="shared" si="6"/>
        <v>40</v>
      </c>
      <c r="C140" s="5">
        <v>420375</v>
      </c>
      <c r="D140" s="2">
        <v>949136</v>
      </c>
      <c r="E140" s="1">
        <f t="shared" si="4"/>
        <v>83481</v>
      </c>
      <c r="F140" s="7">
        <v>1452992</v>
      </c>
      <c r="G140" t="str">
        <f t="shared" si="7"/>
        <v>OK</v>
      </c>
    </row>
    <row r="141" spans="1:7" x14ac:dyDescent="0.25">
      <c r="A141">
        <f t="shared" si="5"/>
        <v>2016</v>
      </c>
      <c r="B141">
        <f t="shared" si="6"/>
        <v>41</v>
      </c>
      <c r="C141" s="5">
        <v>1002106</v>
      </c>
      <c r="D141" s="2">
        <v>782403</v>
      </c>
      <c r="E141" s="1">
        <f t="shared" si="4"/>
        <v>216827</v>
      </c>
      <c r="F141" s="7">
        <v>2001336</v>
      </c>
      <c r="G141" t="str">
        <f t="shared" si="7"/>
        <v>OR</v>
      </c>
    </row>
    <row r="142" spans="1:7" x14ac:dyDescent="0.25">
      <c r="A142">
        <f t="shared" si="5"/>
        <v>2016</v>
      </c>
      <c r="B142">
        <f t="shared" si="6"/>
        <v>42</v>
      </c>
      <c r="C142" s="5">
        <v>2926441</v>
      </c>
      <c r="D142" s="2">
        <v>2970733</v>
      </c>
      <c r="E142" s="1">
        <f t="shared" si="4"/>
        <v>268304</v>
      </c>
      <c r="F142" s="7">
        <v>6165478</v>
      </c>
      <c r="G142" t="str">
        <f t="shared" si="7"/>
        <v>PA</v>
      </c>
    </row>
    <row r="143" spans="1:7" x14ac:dyDescent="0.25">
      <c r="A143">
        <f t="shared" si="5"/>
        <v>2016</v>
      </c>
      <c r="B143">
        <f t="shared" si="6"/>
        <v>44</v>
      </c>
      <c r="C143" s="5">
        <v>252525</v>
      </c>
      <c r="D143" s="2">
        <v>180543</v>
      </c>
      <c r="E143" s="1">
        <f t="shared" si="4"/>
        <v>31076</v>
      </c>
      <c r="F143" s="7">
        <v>464144</v>
      </c>
      <c r="G143" t="str">
        <f t="shared" si="7"/>
        <v>RI</v>
      </c>
    </row>
    <row r="144" spans="1:7" x14ac:dyDescent="0.25">
      <c r="A144">
        <f t="shared" si="5"/>
        <v>2016</v>
      </c>
      <c r="B144">
        <f t="shared" si="6"/>
        <v>45</v>
      </c>
      <c r="C144" s="5">
        <v>855373</v>
      </c>
      <c r="D144" s="2">
        <v>1155389</v>
      </c>
      <c r="E144" s="1">
        <f t="shared" si="4"/>
        <v>92265</v>
      </c>
      <c r="F144" s="7">
        <v>2103027</v>
      </c>
      <c r="G144" t="str">
        <f t="shared" si="7"/>
        <v>SC</v>
      </c>
    </row>
    <row r="145" spans="1:7" x14ac:dyDescent="0.25">
      <c r="A145">
        <f t="shared" si="5"/>
        <v>2016</v>
      </c>
      <c r="B145">
        <f t="shared" si="6"/>
        <v>46</v>
      </c>
      <c r="C145" s="5">
        <v>117458</v>
      </c>
      <c r="D145" s="2">
        <v>227721</v>
      </c>
      <c r="E145" s="1">
        <f t="shared" si="4"/>
        <v>24914</v>
      </c>
      <c r="F145" s="7">
        <v>370093</v>
      </c>
      <c r="G145" t="str">
        <f t="shared" si="7"/>
        <v>SD</v>
      </c>
    </row>
    <row r="146" spans="1:7" x14ac:dyDescent="0.25">
      <c r="A146">
        <f t="shared" si="5"/>
        <v>2016</v>
      </c>
      <c r="B146">
        <f t="shared" si="6"/>
        <v>47</v>
      </c>
      <c r="C146" s="5">
        <v>870695</v>
      </c>
      <c r="D146" s="2">
        <v>1522925</v>
      </c>
      <c r="E146" s="1">
        <f t="shared" si="4"/>
        <v>114407</v>
      </c>
      <c r="F146" s="7">
        <v>2508027</v>
      </c>
      <c r="G146" t="str">
        <f t="shared" si="7"/>
        <v>TN</v>
      </c>
    </row>
    <row r="147" spans="1:7" x14ac:dyDescent="0.25">
      <c r="A147">
        <f t="shared" si="5"/>
        <v>2016</v>
      </c>
      <c r="B147">
        <f t="shared" si="6"/>
        <v>48</v>
      </c>
      <c r="C147" s="5">
        <v>3877868</v>
      </c>
      <c r="D147" s="2">
        <v>4685047</v>
      </c>
      <c r="E147" s="1">
        <f t="shared" si="4"/>
        <v>406311</v>
      </c>
      <c r="F147" s="7">
        <v>8969226</v>
      </c>
      <c r="G147" t="str">
        <f t="shared" si="7"/>
        <v>TX</v>
      </c>
    </row>
    <row r="148" spans="1:7" x14ac:dyDescent="0.25">
      <c r="A148">
        <f t="shared" si="5"/>
        <v>2016</v>
      </c>
      <c r="B148">
        <f t="shared" si="6"/>
        <v>49</v>
      </c>
      <c r="C148" s="5">
        <v>310676</v>
      </c>
      <c r="D148" s="2">
        <v>515231</v>
      </c>
      <c r="E148" s="1">
        <f t="shared" si="4"/>
        <v>305523</v>
      </c>
      <c r="F148" s="7">
        <v>1131430</v>
      </c>
      <c r="G148" t="str">
        <f t="shared" si="7"/>
        <v>UT</v>
      </c>
    </row>
    <row r="149" spans="1:7" x14ac:dyDescent="0.25">
      <c r="A149">
        <f t="shared" si="5"/>
        <v>2016</v>
      </c>
      <c r="B149">
        <f t="shared" si="6"/>
        <v>50</v>
      </c>
      <c r="C149" s="5">
        <v>178573</v>
      </c>
      <c r="D149" s="2">
        <v>95369</v>
      </c>
      <c r="E149" s="1">
        <f t="shared" si="4"/>
        <v>41125</v>
      </c>
      <c r="F149" s="7">
        <v>315067</v>
      </c>
      <c r="G149" t="str">
        <f t="shared" si="7"/>
        <v>VT</v>
      </c>
    </row>
    <row r="150" spans="1:7" x14ac:dyDescent="0.25">
      <c r="A150">
        <f t="shared" si="5"/>
        <v>2016</v>
      </c>
      <c r="B150">
        <f t="shared" si="6"/>
        <v>51</v>
      </c>
      <c r="C150" s="5">
        <v>1981473</v>
      </c>
      <c r="D150" s="2">
        <v>1769443</v>
      </c>
      <c r="E150" s="1">
        <f t="shared" si="4"/>
        <v>233715</v>
      </c>
      <c r="F150" s="7">
        <v>3984631</v>
      </c>
      <c r="G150" t="str">
        <f t="shared" si="7"/>
        <v>VA</v>
      </c>
    </row>
    <row r="151" spans="1:7" x14ac:dyDescent="0.25">
      <c r="A151">
        <f t="shared" si="5"/>
        <v>2016</v>
      </c>
      <c r="B151">
        <f t="shared" si="6"/>
        <v>53</v>
      </c>
      <c r="C151" s="5">
        <v>1742718</v>
      </c>
      <c r="D151" s="2">
        <v>1221747</v>
      </c>
      <c r="E151" s="1">
        <f t="shared" si="4"/>
        <v>352554</v>
      </c>
      <c r="F151" s="7">
        <v>3317019</v>
      </c>
      <c r="G151" t="str">
        <f t="shared" si="7"/>
        <v>WA</v>
      </c>
    </row>
    <row r="152" spans="1:7" x14ac:dyDescent="0.25">
      <c r="A152">
        <f t="shared" si="5"/>
        <v>2016</v>
      </c>
      <c r="B152">
        <f t="shared" si="6"/>
        <v>54</v>
      </c>
      <c r="C152" s="5">
        <v>188794</v>
      </c>
      <c r="D152" s="2">
        <v>489371</v>
      </c>
      <c r="E152" s="1">
        <f t="shared" si="4"/>
        <v>36258</v>
      </c>
      <c r="F152" s="7">
        <v>714423</v>
      </c>
      <c r="G152" t="str">
        <f t="shared" si="7"/>
        <v>WV</v>
      </c>
    </row>
    <row r="153" spans="1:7" x14ac:dyDescent="0.25">
      <c r="A153">
        <f t="shared" si="5"/>
        <v>2016</v>
      </c>
      <c r="B153">
        <f t="shared" si="6"/>
        <v>55</v>
      </c>
      <c r="C153" s="5">
        <v>1382536</v>
      </c>
      <c r="D153" s="2">
        <v>1405284</v>
      </c>
      <c r="E153" s="1">
        <f t="shared" si="4"/>
        <v>188330</v>
      </c>
      <c r="F153" s="7">
        <v>2976150</v>
      </c>
      <c r="G153" t="str">
        <f t="shared" si="7"/>
        <v>WI</v>
      </c>
    </row>
    <row r="154" spans="1:7" x14ac:dyDescent="0.25">
      <c r="A154">
        <f t="shared" si="5"/>
        <v>2016</v>
      </c>
      <c r="B154">
        <f t="shared" si="6"/>
        <v>56</v>
      </c>
      <c r="C154" s="5">
        <v>55973</v>
      </c>
      <c r="D154" s="2">
        <v>174419</v>
      </c>
      <c r="E154" s="1">
        <f t="shared" si="4"/>
        <v>25457</v>
      </c>
      <c r="F154" s="7">
        <v>255849</v>
      </c>
      <c r="G154" t="str">
        <f t="shared" si="7"/>
        <v>WY</v>
      </c>
    </row>
    <row r="155" spans="1:7" x14ac:dyDescent="0.25">
      <c r="A155">
        <f t="shared" si="5"/>
        <v>2012</v>
      </c>
      <c r="B155">
        <f t="shared" si="6"/>
        <v>1</v>
      </c>
      <c r="C155" s="9">
        <v>795696</v>
      </c>
      <c r="D155" s="9">
        <v>1255925</v>
      </c>
      <c r="E155" s="1">
        <f t="shared" si="4"/>
        <v>22717</v>
      </c>
      <c r="F155" s="11">
        <v>2074338</v>
      </c>
      <c r="G155" t="str">
        <f t="shared" si="7"/>
        <v>AL</v>
      </c>
    </row>
    <row r="156" spans="1:7" x14ac:dyDescent="0.25">
      <c r="A156">
        <f t="shared" si="5"/>
        <v>2012</v>
      </c>
      <c r="B156">
        <f t="shared" si="6"/>
        <v>2</v>
      </c>
      <c r="C156" s="9">
        <v>122640</v>
      </c>
      <c r="D156" s="9">
        <v>164676</v>
      </c>
      <c r="E156" s="1">
        <f t="shared" si="4"/>
        <v>13179</v>
      </c>
      <c r="F156" s="11">
        <v>300495</v>
      </c>
      <c r="G156" t="str">
        <f t="shared" si="7"/>
        <v>AK</v>
      </c>
    </row>
    <row r="157" spans="1:7" x14ac:dyDescent="0.25">
      <c r="A157">
        <f t="shared" si="5"/>
        <v>2012</v>
      </c>
      <c r="B157">
        <f t="shared" si="6"/>
        <v>4</v>
      </c>
      <c r="C157" s="9">
        <v>1025232</v>
      </c>
      <c r="D157" s="9">
        <v>1233654</v>
      </c>
      <c r="E157" s="1">
        <f t="shared" si="4"/>
        <v>40368</v>
      </c>
      <c r="F157" s="12">
        <v>2299254</v>
      </c>
      <c r="G157" t="str">
        <f t="shared" si="7"/>
        <v>AZ</v>
      </c>
    </row>
    <row r="158" spans="1:7" x14ac:dyDescent="0.25">
      <c r="A158">
        <f t="shared" si="5"/>
        <v>2012</v>
      </c>
      <c r="B158">
        <f t="shared" si="6"/>
        <v>5</v>
      </c>
      <c r="C158" s="9">
        <v>394409</v>
      </c>
      <c r="D158" s="9">
        <v>647744</v>
      </c>
      <c r="E158" s="1">
        <f t="shared" si="4"/>
        <v>27315</v>
      </c>
      <c r="F158" s="11">
        <v>1069468</v>
      </c>
      <c r="G158" t="str">
        <f t="shared" si="7"/>
        <v>AR</v>
      </c>
    </row>
    <row r="159" spans="1:7" x14ac:dyDescent="0.25">
      <c r="A159">
        <f t="shared" si="5"/>
        <v>2012</v>
      </c>
      <c r="B159">
        <f t="shared" si="6"/>
        <v>6</v>
      </c>
      <c r="C159" s="9">
        <v>7854285</v>
      </c>
      <c r="D159" s="9">
        <v>4839958</v>
      </c>
      <c r="E159" s="1">
        <f t="shared" si="4"/>
        <v>344304</v>
      </c>
      <c r="F159" s="11">
        <v>13038547</v>
      </c>
      <c r="G159" t="str">
        <f t="shared" si="7"/>
        <v>CA</v>
      </c>
    </row>
    <row r="160" spans="1:7" x14ac:dyDescent="0.25">
      <c r="A160">
        <f t="shared" si="5"/>
        <v>2012</v>
      </c>
      <c r="B160">
        <f t="shared" si="6"/>
        <v>8</v>
      </c>
      <c r="C160" s="9">
        <v>1323102</v>
      </c>
      <c r="D160" s="9">
        <v>1185243</v>
      </c>
      <c r="E160" s="1">
        <f t="shared" si="4"/>
        <v>61177</v>
      </c>
      <c r="F160" s="11">
        <v>2569522</v>
      </c>
      <c r="G160" t="str">
        <f t="shared" si="7"/>
        <v>CO</v>
      </c>
    </row>
    <row r="161" spans="1:7" x14ac:dyDescent="0.25">
      <c r="A161">
        <f t="shared" si="5"/>
        <v>2012</v>
      </c>
      <c r="B161">
        <f t="shared" si="6"/>
        <v>9</v>
      </c>
      <c r="C161" s="9">
        <v>905083</v>
      </c>
      <c r="D161" s="9">
        <v>634892</v>
      </c>
      <c r="E161" s="1">
        <f t="shared" si="4"/>
        <v>18985</v>
      </c>
      <c r="F161" s="11">
        <v>1558960</v>
      </c>
      <c r="G161" t="str">
        <f t="shared" si="7"/>
        <v>CT</v>
      </c>
    </row>
    <row r="162" spans="1:7" x14ac:dyDescent="0.25">
      <c r="A162">
        <f t="shared" si="5"/>
        <v>2012</v>
      </c>
      <c r="B162">
        <f t="shared" si="6"/>
        <v>10</v>
      </c>
      <c r="C162" s="9">
        <v>242584</v>
      </c>
      <c r="D162" s="9">
        <v>165484</v>
      </c>
      <c r="E162" s="1">
        <f t="shared" si="4"/>
        <v>5853</v>
      </c>
      <c r="F162" s="11">
        <v>413921</v>
      </c>
      <c r="G162" t="str">
        <f t="shared" si="7"/>
        <v>DE</v>
      </c>
    </row>
    <row r="163" spans="1:7" x14ac:dyDescent="0.25">
      <c r="A163">
        <f t="shared" si="5"/>
        <v>2012</v>
      </c>
      <c r="B163">
        <f t="shared" si="6"/>
        <v>11</v>
      </c>
      <c r="C163" s="9">
        <v>267070</v>
      </c>
      <c r="D163" s="9">
        <v>21381</v>
      </c>
      <c r="E163" s="1">
        <f t="shared" si="4"/>
        <v>5313</v>
      </c>
      <c r="F163" s="11">
        <v>293764</v>
      </c>
      <c r="G163" t="str">
        <f t="shared" si="7"/>
        <v>DC</v>
      </c>
    </row>
    <row r="164" spans="1:7" x14ac:dyDescent="0.25">
      <c r="A164">
        <f t="shared" si="5"/>
        <v>2012</v>
      </c>
      <c r="B164">
        <f t="shared" si="6"/>
        <v>12</v>
      </c>
      <c r="C164" s="10">
        <v>4237756</v>
      </c>
      <c r="D164" s="9">
        <v>4163447</v>
      </c>
      <c r="E164" s="1">
        <f t="shared" si="4"/>
        <v>72976</v>
      </c>
      <c r="F164" s="11">
        <v>8474179</v>
      </c>
      <c r="G164" t="str">
        <f t="shared" si="7"/>
        <v>FL</v>
      </c>
    </row>
    <row r="165" spans="1:7" x14ac:dyDescent="0.25">
      <c r="A165">
        <f t="shared" si="5"/>
        <v>2012</v>
      </c>
      <c r="B165">
        <f t="shared" si="6"/>
        <v>13</v>
      </c>
      <c r="C165" s="9">
        <v>1773827</v>
      </c>
      <c r="D165" s="9">
        <v>2078688</v>
      </c>
      <c r="E165" s="1">
        <f t="shared" si="4"/>
        <v>47535</v>
      </c>
      <c r="F165" s="11">
        <v>3900050</v>
      </c>
      <c r="G165" t="str">
        <f t="shared" si="7"/>
        <v>GA</v>
      </c>
    </row>
    <row r="166" spans="1:7" x14ac:dyDescent="0.25">
      <c r="A166">
        <f t="shared" si="5"/>
        <v>2012</v>
      </c>
      <c r="B166">
        <f t="shared" si="6"/>
        <v>15</v>
      </c>
      <c r="C166" s="9">
        <v>306658</v>
      </c>
      <c r="D166" s="9">
        <v>121015</v>
      </c>
      <c r="E166" s="1">
        <f t="shared" si="4"/>
        <v>7024</v>
      </c>
      <c r="F166" s="11">
        <v>434697</v>
      </c>
      <c r="G166" t="str">
        <f t="shared" si="7"/>
        <v>HI</v>
      </c>
    </row>
    <row r="167" spans="1:7" x14ac:dyDescent="0.25">
      <c r="A167">
        <f t="shared" si="5"/>
        <v>2012</v>
      </c>
      <c r="B167">
        <f t="shared" si="6"/>
        <v>16</v>
      </c>
      <c r="C167" s="9">
        <v>212787</v>
      </c>
      <c r="D167" s="9">
        <v>420911</v>
      </c>
      <c r="E167" s="1">
        <f t="shared" si="4"/>
        <v>18576</v>
      </c>
      <c r="F167" s="11">
        <v>652274</v>
      </c>
      <c r="G167" t="str">
        <f t="shared" si="7"/>
        <v>ID</v>
      </c>
    </row>
    <row r="168" spans="1:7" x14ac:dyDescent="0.25">
      <c r="A168">
        <f t="shared" si="5"/>
        <v>2012</v>
      </c>
      <c r="B168">
        <f t="shared" si="6"/>
        <v>17</v>
      </c>
      <c r="C168" s="9">
        <v>3019512</v>
      </c>
      <c r="D168" s="9">
        <v>2135216</v>
      </c>
      <c r="E168" s="1">
        <f t="shared" si="4"/>
        <v>87286</v>
      </c>
      <c r="F168" s="11">
        <v>5242014</v>
      </c>
      <c r="G168" t="str">
        <f t="shared" si="7"/>
        <v>IL</v>
      </c>
    </row>
    <row r="169" spans="1:7" x14ac:dyDescent="0.25">
      <c r="A169">
        <f t="shared" si="5"/>
        <v>2012</v>
      </c>
      <c r="B169">
        <f t="shared" si="6"/>
        <v>18</v>
      </c>
      <c r="C169" s="9">
        <v>1152887</v>
      </c>
      <c r="D169" s="9">
        <v>1420543</v>
      </c>
      <c r="E169" s="1">
        <f t="shared" si="4"/>
        <v>51104</v>
      </c>
      <c r="F169" s="11">
        <v>2624534</v>
      </c>
      <c r="G169" t="str">
        <f t="shared" si="7"/>
        <v>IN</v>
      </c>
    </row>
    <row r="170" spans="1:7" x14ac:dyDescent="0.25">
      <c r="A170">
        <f t="shared" si="5"/>
        <v>2012</v>
      </c>
      <c r="B170">
        <f t="shared" si="6"/>
        <v>19</v>
      </c>
      <c r="C170" s="9">
        <v>822544</v>
      </c>
      <c r="D170" s="9">
        <v>730617</v>
      </c>
      <c r="E170" s="1">
        <f t="shared" si="4"/>
        <v>29019</v>
      </c>
      <c r="F170" s="11">
        <v>1582180</v>
      </c>
      <c r="G170" t="str">
        <f t="shared" si="7"/>
        <v>IA</v>
      </c>
    </row>
    <row r="171" spans="1:7" x14ac:dyDescent="0.25">
      <c r="A171">
        <f t="shared" si="5"/>
        <v>2012</v>
      </c>
      <c r="B171">
        <f t="shared" si="6"/>
        <v>20</v>
      </c>
      <c r="C171" s="9">
        <v>440726</v>
      </c>
      <c r="D171" s="9">
        <v>692634</v>
      </c>
      <c r="E171" s="1">
        <f t="shared" si="4"/>
        <v>26611</v>
      </c>
      <c r="F171" s="11">
        <v>1159971</v>
      </c>
      <c r="G171" t="str">
        <f t="shared" si="7"/>
        <v>KS</v>
      </c>
    </row>
    <row r="172" spans="1:7" x14ac:dyDescent="0.25">
      <c r="A172">
        <f t="shared" si="5"/>
        <v>2012</v>
      </c>
      <c r="B172">
        <f t="shared" si="6"/>
        <v>21</v>
      </c>
      <c r="C172" s="9">
        <v>679370</v>
      </c>
      <c r="D172" s="9">
        <v>1087190</v>
      </c>
      <c r="E172" s="1">
        <f t="shared" si="4"/>
        <v>30652</v>
      </c>
      <c r="F172" s="11">
        <v>1797212</v>
      </c>
      <c r="G172" t="str">
        <f t="shared" si="7"/>
        <v>KY</v>
      </c>
    </row>
    <row r="173" spans="1:7" x14ac:dyDescent="0.25">
      <c r="A173">
        <f t="shared" si="5"/>
        <v>2012</v>
      </c>
      <c r="B173">
        <f t="shared" si="6"/>
        <v>22</v>
      </c>
      <c r="C173" s="9">
        <v>809141</v>
      </c>
      <c r="D173" s="9">
        <v>1152262</v>
      </c>
      <c r="E173" s="1">
        <f t="shared" si="4"/>
        <v>32662</v>
      </c>
      <c r="F173" s="11">
        <v>1994065</v>
      </c>
      <c r="G173" t="str">
        <f t="shared" si="7"/>
        <v>LA</v>
      </c>
    </row>
    <row r="174" spans="1:7" x14ac:dyDescent="0.25">
      <c r="A174">
        <f t="shared" si="5"/>
        <v>2012</v>
      </c>
      <c r="B174">
        <f t="shared" si="6"/>
        <v>23</v>
      </c>
      <c r="C174" s="9">
        <v>401306</v>
      </c>
      <c r="D174" s="9">
        <v>292276</v>
      </c>
      <c r="E174" s="1">
        <f t="shared" si="4"/>
        <v>19598</v>
      </c>
      <c r="F174" s="11">
        <v>713180</v>
      </c>
      <c r="G174" t="str">
        <f t="shared" si="7"/>
        <v>ME</v>
      </c>
    </row>
    <row r="175" spans="1:7" x14ac:dyDescent="0.25">
      <c r="A175">
        <f t="shared" si="5"/>
        <v>2012</v>
      </c>
      <c r="B175">
        <f t="shared" si="6"/>
        <v>24</v>
      </c>
      <c r="C175" s="9">
        <v>1677844</v>
      </c>
      <c r="D175" s="9">
        <v>971869</v>
      </c>
      <c r="E175" s="1">
        <f t="shared" si="4"/>
        <v>57614</v>
      </c>
      <c r="F175" s="11">
        <v>2707327</v>
      </c>
      <c r="G175" t="str">
        <f t="shared" si="7"/>
        <v>MD</v>
      </c>
    </row>
    <row r="176" spans="1:7" x14ac:dyDescent="0.25">
      <c r="A176">
        <f t="shared" si="5"/>
        <v>2012</v>
      </c>
      <c r="B176">
        <f t="shared" si="6"/>
        <v>25</v>
      </c>
      <c r="C176" s="9">
        <v>1921290</v>
      </c>
      <c r="D176" s="9">
        <v>1188314</v>
      </c>
      <c r="E176" s="1">
        <f t="shared" si="4"/>
        <v>58163</v>
      </c>
      <c r="F176" s="11">
        <v>3167767</v>
      </c>
      <c r="G176" t="str">
        <f t="shared" si="7"/>
        <v>MA</v>
      </c>
    </row>
    <row r="177" spans="1:7" x14ac:dyDescent="0.25">
      <c r="A177">
        <f t="shared" si="5"/>
        <v>2012</v>
      </c>
      <c r="B177">
        <f t="shared" si="6"/>
        <v>26</v>
      </c>
      <c r="C177" s="9">
        <v>2564569</v>
      </c>
      <c r="D177" s="9">
        <v>2115256</v>
      </c>
      <c r="E177" s="1">
        <f t="shared" si="4"/>
        <v>51136</v>
      </c>
      <c r="F177" s="11">
        <v>4730961</v>
      </c>
      <c r="G177" t="str">
        <f t="shared" si="7"/>
        <v>MI</v>
      </c>
    </row>
    <row r="178" spans="1:7" x14ac:dyDescent="0.25">
      <c r="A178">
        <f t="shared" si="5"/>
        <v>2012</v>
      </c>
      <c r="B178">
        <f t="shared" si="6"/>
        <v>27</v>
      </c>
      <c r="C178" s="9">
        <v>1546167</v>
      </c>
      <c r="D178" s="9">
        <v>1320225</v>
      </c>
      <c r="E178" s="1">
        <f t="shared" si="4"/>
        <v>70169</v>
      </c>
      <c r="F178" s="11">
        <v>2936561</v>
      </c>
      <c r="G178" t="str">
        <f t="shared" si="7"/>
        <v>MN</v>
      </c>
    </row>
    <row r="179" spans="1:7" x14ac:dyDescent="0.25">
      <c r="A179">
        <f t="shared" si="5"/>
        <v>2012</v>
      </c>
      <c r="B179">
        <f t="shared" si="6"/>
        <v>28</v>
      </c>
      <c r="C179" s="9">
        <v>562949</v>
      </c>
      <c r="D179" s="9">
        <v>710746</v>
      </c>
      <c r="E179" s="1">
        <f t="shared" si="4"/>
        <v>11889</v>
      </c>
      <c r="F179" s="11">
        <v>1285584</v>
      </c>
      <c r="G179" t="str">
        <f t="shared" si="7"/>
        <v>MS</v>
      </c>
    </row>
    <row r="180" spans="1:7" x14ac:dyDescent="0.25">
      <c r="A180">
        <f t="shared" si="5"/>
        <v>2012</v>
      </c>
      <c r="B180">
        <f t="shared" si="6"/>
        <v>29</v>
      </c>
      <c r="C180" s="9">
        <v>1223796</v>
      </c>
      <c r="D180" s="9">
        <v>1482440</v>
      </c>
      <c r="E180" s="1">
        <f t="shared" si="4"/>
        <v>51087</v>
      </c>
      <c r="F180" s="11">
        <v>2757323</v>
      </c>
      <c r="G180" t="str">
        <f t="shared" si="7"/>
        <v>MO</v>
      </c>
    </row>
    <row r="181" spans="1:7" x14ac:dyDescent="0.25">
      <c r="A181">
        <f t="shared" si="5"/>
        <v>2012</v>
      </c>
      <c r="B181">
        <f t="shared" si="6"/>
        <v>30</v>
      </c>
      <c r="C181" s="9">
        <v>201839</v>
      </c>
      <c r="D181" s="9">
        <v>267928</v>
      </c>
      <c r="E181" s="1">
        <f t="shared" ref="E181:E244" si="8">F181-D181-C181</f>
        <v>14281</v>
      </c>
      <c r="F181" s="11">
        <v>484048</v>
      </c>
      <c r="G181" t="str">
        <f t="shared" si="7"/>
        <v>MT</v>
      </c>
    </row>
    <row r="182" spans="1:7" x14ac:dyDescent="0.25">
      <c r="A182">
        <f t="shared" ref="A182:A245" si="9">A131-4</f>
        <v>2012</v>
      </c>
      <c r="B182">
        <f t="shared" ref="B182:B245" si="10">B131</f>
        <v>31</v>
      </c>
      <c r="C182" s="9">
        <v>302081</v>
      </c>
      <c r="D182" s="9">
        <v>475064</v>
      </c>
      <c r="E182" s="1">
        <f t="shared" si="8"/>
        <v>17234</v>
      </c>
      <c r="F182" s="11">
        <v>794379</v>
      </c>
      <c r="G182" t="str">
        <f t="shared" ref="G182:G245" si="11">G131</f>
        <v>NE</v>
      </c>
    </row>
    <row r="183" spans="1:7" x14ac:dyDescent="0.25">
      <c r="A183">
        <f t="shared" si="9"/>
        <v>2012</v>
      </c>
      <c r="B183">
        <f t="shared" si="10"/>
        <v>32</v>
      </c>
      <c r="C183" s="9">
        <v>531373</v>
      </c>
      <c r="D183" s="9">
        <v>463567</v>
      </c>
      <c r="E183" s="1">
        <f t="shared" si="8"/>
        <v>19978</v>
      </c>
      <c r="F183" s="11">
        <v>1014918</v>
      </c>
      <c r="G183" t="str">
        <f t="shared" si="11"/>
        <v>NV</v>
      </c>
    </row>
    <row r="184" spans="1:7" x14ac:dyDescent="0.25">
      <c r="A184">
        <f t="shared" si="9"/>
        <v>2012</v>
      </c>
      <c r="B184">
        <f t="shared" si="10"/>
        <v>33</v>
      </c>
      <c r="C184" s="9">
        <v>369561</v>
      </c>
      <c r="D184" s="9">
        <v>329918</v>
      </c>
      <c r="E184" s="1">
        <f t="shared" si="8"/>
        <v>11493</v>
      </c>
      <c r="F184" s="11">
        <v>710972</v>
      </c>
      <c r="G184" t="str">
        <f t="shared" si="11"/>
        <v>NH</v>
      </c>
    </row>
    <row r="185" spans="1:7" x14ac:dyDescent="0.25">
      <c r="A185">
        <f t="shared" si="9"/>
        <v>2012</v>
      </c>
      <c r="B185">
        <f t="shared" si="10"/>
        <v>34</v>
      </c>
      <c r="C185" s="9">
        <v>2125101</v>
      </c>
      <c r="D185" s="9">
        <v>1477568</v>
      </c>
      <c r="E185" s="1">
        <f t="shared" si="8"/>
        <v>37623</v>
      </c>
      <c r="F185" s="11">
        <v>3640292</v>
      </c>
      <c r="G185" t="str">
        <f t="shared" si="11"/>
        <v>NJ</v>
      </c>
    </row>
    <row r="186" spans="1:7" x14ac:dyDescent="0.25">
      <c r="A186">
        <f t="shared" si="9"/>
        <v>2012</v>
      </c>
      <c r="B186">
        <f t="shared" si="10"/>
        <v>35</v>
      </c>
      <c r="C186" s="9">
        <v>415335</v>
      </c>
      <c r="D186" s="9">
        <v>335788</v>
      </c>
      <c r="E186" s="1">
        <f t="shared" si="8"/>
        <v>32635</v>
      </c>
      <c r="F186" s="11">
        <v>783758</v>
      </c>
      <c r="G186" t="str">
        <f t="shared" si="11"/>
        <v>NM</v>
      </c>
    </row>
    <row r="187" spans="1:7" x14ac:dyDescent="0.25">
      <c r="A187">
        <f t="shared" si="9"/>
        <v>2012</v>
      </c>
      <c r="B187">
        <f t="shared" si="10"/>
        <v>36</v>
      </c>
      <c r="C187" s="9">
        <v>4485741</v>
      </c>
      <c r="D187" s="9">
        <v>2490431</v>
      </c>
      <c r="E187" s="1">
        <f t="shared" si="8"/>
        <v>104987</v>
      </c>
      <c r="F187" s="11">
        <v>7081159</v>
      </c>
      <c r="G187" t="str">
        <f t="shared" si="11"/>
        <v>NY</v>
      </c>
    </row>
    <row r="188" spans="1:7" x14ac:dyDescent="0.25">
      <c r="A188">
        <f t="shared" si="9"/>
        <v>2012</v>
      </c>
      <c r="B188">
        <f t="shared" si="10"/>
        <v>37</v>
      </c>
      <c r="C188" s="9">
        <v>2178391</v>
      </c>
      <c r="D188" s="9">
        <v>2270395</v>
      </c>
      <c r="E188" s="1">
        <f t="shared" si="8"/>
        <v>56586</v>
      </c>
      <c r="F188" s="11">
        <v>4505372</v>
      </c>
      <c r="G188" t="str">
        <f t="shared" si="11"/>
        <v>NC</v>
      </c>
    </row>
    <row r="189" spans="1:7" x14ac:dyDescent="0.25">
      <c r="A189">
        <f t="shared" si="9"/>
        <v>2012</v>
      </c>
      <c r="B189">
        <f t="shared" si="10"/>
        <v>38</v>
      </c>
      <c r="C189" s="9">
        <v>124827</v>
      </c>
      <c r="D189" s="9">
        <v>188163</v>
      </c>
      <c r="E189" s="1">
        <f t="shared" si="8"/>
        <v>9637</v>
      </c>
      <c r="F189" s="11">
        <v>322627</v>
      </c>
      <c r="G189" t="str">
        <f t="shared" si="11"/>
        <v>ND</v>
      </c>
    </row>
    <row r="190" spans="1:7" x14ac:dyDescent="0.25">
      <c r="A190">
        <f t="shared" si="9"/>
        <v>2012</v>
      </c>
      <c r="B190">
        <f t="shared" si="10"/>
        <v>39</v>
      </c>
      <c r="C190" s="9">
        <v>2827709</v>
      </c>
      <c r="D190" s="9">
        <v>2661437</v>
      </c>
      <c r="E190" s="1">
        <f t="shared" si="8"/>
        <v>91701</v>
      </c>
      <c r="F190" s="11">
        <v>5580847</v>
      </c>
      <c r="G190" t="str">
        <f t="shared" si="11"/>
        <v>OH</v>
      </c>
    </row>
    <row r="191" spans="1:7" x14ac:dyDescent="0.25">
      <c r="A191">
        <f t="shared" si="9"/>
        <v>2012</v>
      </c>
      <c r="B191">
        <f t="shared" si="10"/>
        <v>40</v>
      </c>
      <c r="C191" s="9">
        <v>443547</v>
      </c>
      <c r="D191" s="9">
        <v>891325</v>
      </c>
      <c r="E191" s="1">
        <f t="shared" si="8"/>
        <v>0</v>
      </c>
      <c r="F191" s="11">
        <v>1334872</v>
      </c>
      <c r="G191" t="str">
        <f t="shared" si="11"/>
        <v>OK</v>
      </c>
    </row>
    <row r="192" spans="1:7" x14ac:dyDescent="0.25">
      <c r="A192">
        <f t="shared" si="9"/>
        <v>2012</v>
      </c>
      <c r="B192">
        <f t="shared" si="10"/>
        <v>41</v>
      </c>
      <c r="C192" s="9">
        <v>970488</v>
      </c>
      <c r="D192" s="9">
        <v>754175</v>
      </c>
      <c r="E192" s="1">
        <f t="shared" si="8"/>
        <v>64607</v>
      </c>
      <c r="F192" s="11">
        <v>1789270</v>
      </c>
      <c r="G192" t="str">
        <f t="shared" si="11"/>
        <v>OR</v>
      </c>
    </row>
    <row r="193" spans="1:7" x14ac:dyDescent="0.25">
      <c r="A193">
        <f t="shared" si="9"/>
        <v>2012</v>
      </c>
      <c r="B193">
        <f t="shared" si="10"/>
        <v>42</v>
      </c>
      <c r="C193" s="9">
        <v>2990274</v>
      </c>
      <c r="D193" s="9">
        <v>2680434</v>
      </c>
      <c r="E193" s="1">
        <f t="shared" si="8"/>
        <v>82962</v>
      </c>
      <c r="F193" s="11">
        <v>5753670</v>
      </c>
      <c r="G193" t="str">
        <f t="shared" si="11"/>
        <v>PA</v>
      </c>
    </row>
    <row r="194" spans="1:7" x14ac:dyDescent="0.25">
      <c r="A194">
        <f t="shared" si="9"/>
        <v>2012</v>
      </c>
      <c r="B194">
        <f t="shared" si="10"/>
        <v>44</v>
      </c>
      <c r="C194" s="9">
        <v>279677</v>
      </c>
      <c r="D194" s="9">
        <v>157204</v>
      </c>
      <c r="E194" s="1">
        <f t="shared" si="8"/>
        <v>9168</v>
      </c>
      <c r="F194" s="11">
        <v>446049</v>
      </c>
      <c r="G194" t="str">
        <f t="shared" si="11"/>
        <v>RI</v>
      </c>
    </row>
    <row r="195" spans="1:7" x14ac:dyDescent="0.25">
      <c r="A195">
        <f t="shared" si="9"/>
        <v>2012</v>
      </c>
      <c r="B195">
        <f t="shared" si="10"/>
        <v>45</v>
      </c>
      <c r="C195" s="9">
        <v>865941</v>
      </c>
      <c r="D195" s="9">
        <v>1071645</v>
      </c>
      <c r="E195" s="1">
        <f t="shared" si="8"/>
        <v>26532</v>
      </c>
      <c r="F195" s="11">
        <v>1964118</v>
      </c>
      <c r="G195" t="str">
        <f t="shared" si="11"/>
        <v>SC</v>
      </c>
    </row>
    <row r="196" spans="1:7" x14ac:dyDescent="0.25">
      <c r="A196">
        <f t="shared" si="9"/>
        <v>2012</v>
      </c>
      <c r="B196">
        <f t="shared" si="10"/>
        <v>46</v>
      </c>
      <c r="C196" s="9">
        <v>145039</v>
      </c>
      <c r="D196" s="9">
        <v>210610</v>
      </c>
      <c r="E196" s="1">
        <f t="shared" si="8"/>
        <v>8166</v>
      </c>
      <c r="F196" s="11">
        <v>363815</v>
      </c>
      <c r="G196" t="str">
        <f t="shared" si="11"/>
        <v>SD</v>
      </c>
    </row>
    <row r="197" spans="1:7" x14ac:dyDescent="0.25">
      <c r="A197">
        <f t="shared" si="9"/>
        <v>2012</v>
      </c>
      <c r="B197">
        <f t="shared" si="10"/>
        <v>47</v>
      </c>
      <c r="C197" s="9">
        <v>960709</v>
      </c>
      <c r="D197" s="9">
        <v>1462330</v>
      </c>
      <c r="E197" s="1">
        <f t="shared" si="8"/>
        <v>35538</v>
      </c>
      <c r="F197" s="11">
        <v>2458577</v>
      </c>
      <c r="G197" t="str">
        <f t="shared" si="11"/>
        <v>TN</v>
      </c>
    </row>
    <row r="198" spans="1:7" x14ac:dyDescent="0.25">
      <c r="A198">
        <f t="shared" si="9"/>
        <v>2012</v>
      </c>
      <c r="B198">
        <f t="shared" si="10"/>
        <v>48</v>
      </c>
      <c r="C198" s="9">
        <v>3308124</v>
      </c>
      <c r="D198" s="9">
        <v>4569843</v>
      </c>
      <c r="E198" s="1">
        <f t="shared" si="8"/>
        <v>115884</v>
      </c>
      <c r="F198" s="11">
        <v>7993851</v>
      </c>
      <c r="G198" t="str">
        <f t="shared" si="11"/>
        <v>TX</v>
      </c>
    </row>
    <row r="199" spans="1:7" x14ac:dyDescent="0.25">
      <c r="A199">
        <f t="shared" si="9"/>
        <v>2012</v>
      </c>
      <c r="B199">
        <f t="shared" si="10"/>
        <v>49</v>
      </c>
      <c r="C199" s="9">
        <v>251813</v>
      </c>
      <c r="D199" s="9">
        <v>740600</v>
      </c>
      <c r="E199" s="1">
        <f t="shared" si="8"/>
        <v>25027</v>
      </c>
      <c r="F199" s="11">
        <v>1017440</v>
      </c>
      <c r="G199" t="str">
        <f t="shared" si="11"/>
        <v>UT</v>
      </c>
    </row>
    <row r="200" spans="1:7" x14ac:dyDescent="0.25">
      <c r="A200">
        <f t="shared" si="9"/>
        <v>2012</v>
      </c>
      <c r="B200">
        <f t="shared" si="10"/>
        <v>50</v>
      </c>
      <c r="C200" s="9">
        <v>199239</v>
      </c>
      <c r="D200" s="9">
        <v>92698</v>
      </c>
      <c r="E200" s="1">
        <f t="shared" si="8"/>
        <v>7353</v>
      </c>
      <c r="F200" s="11">
        <v>299290</v>
      </c>
      <c r="G200" t="str">
        <f t="shared" si="11"/>
        <v>VT</v>
      </c>
    </row>
    <row r="201" spans="1:7" x14ac:dyDescent="0.25">
      <c r="A201">
        <f t="shared" si="9"/>
        <v>2012</v>
      </c>
      <c r="B201">
        <f t="shared" si="10"/>
        <v>51</v>
      </c>
      <c r="C201" s="9">
        <v>1971820</v>
      </c>
      <c r="D201" s="9">
        <v>1822522</v>
      </c>
      <c r="E201" s="1">
        <f t="shared" si="8"/>
        <v>60147</v>
      </c>
      <c r="F201" s="11">
        <v>3854489</v>
      </c>
      <c r="G201" t="str">
        <f t="shared" si="11"/>
        <v>VA</v>
      </c>
    </row>
    <row r="202" spans="1:7" x14ac:dyDescent="0.25">
      <c r="A202">
        <f t="shared" si="9"/>
        <v>2012</v>
      </c>
      <c r="B202">
        <f t="shared" si="10"/>
        <v>53</v>
      </c>
      <c r="C202" s="9">
        <v>1755396</v>
      </c>
      <c r="D202" s="9">
        <v>1290670</v>
      </c>
      <c r="E202" s="1">
        <f t="shared" si="8"/>
        <v>79450</v>
      </c>
      <c r="F202" s="11">
        <v>3125516</v>
      </c>
      <c r="G202" t="str">
        <f t="shared" si="11"/>
        <v>WA</v>
      </c>
    </row>
    <row r="203" spans="1:7" x14ac:dyDescent="0.25">
      <c r="A203">
        <f t="shared" si="9"/>
        <v>2012</v>
      </c>
      <c r="B203">
        <f t="shared" si="10"/>
        <v>54</v>
      </c>
      <c r="C203" s="9">
        <v>238269</v>
      </c>
      <c r="D203" s="9">
        <v>417655</v>
      </c>
      <c r="E203" s="1">
        <f t="shared" si="8"/>
        <v>14514</v>
      </c>
      <c r="F203" s="11">
        <v>670438</v>
      </c>
      <c r="G203" t="str">
        <f t="shared" si="11"/>
        <v>WV</v>
      </c>
    </row>
    <row r="204" spans="1:7" x14ac:dyDescent="0.25">
      <c r="A204">
        <f t="shared" si="9"/>
        <v>2012</v>
      </c>
      <c r="B204">
        <f t="shared" si="10"/>
        <v>55</v>
      </c>
      <c r="C204" s="9">
        <v>1620985</v>
      </c>
      <c r="D204" s="9">
        <v>1407966</v>
      </c>
      <c r="E204" s="1">
        <f t="shared" si="8"/>
        <v>39483</v>
      </c>
      <c r="F204" s="11">
        <v>3068434</v>
      </c>
      <c r="G204" t="str">
        <f t="shared" si="11"/>
        <v>WI</v>
      </c>
    </row>
    <row r="205" spans="1:7" x14ac:dyDescent="0.25">
      <c r="A205">
        <f t="shared" si="9"/>
        <v>2012</v>
      </c>
      <c r="B205">
        <f t="shared" si="10"/>
        <v>56</v>
      </c>
      <c r="C205" s="9">
        <v>69286</v>
      </c>
      <c r="D205" s="9">
        <v>170962</v>
      </c>
      <c r="E205" s="1">
        <f t="shared" si="8"/>
        <v>8813</v>
      </c>
      <c r="F205" s="11">
        <v>249061</v>
      </c>
      <c r="G205" t="str">
        <f t="shared" si="11"/>
        <v>WY</v>
      </c>
    </row>
    <row r="206" spans="1:7" x14ac:dyDescent="0.25">
      <c r="A206">
        <f t="shared" si="9"/>
        <v>2008</v>
      </c>
      <c r="B206">
        <f t="shared" si="10"/>
        <v>1</v>
      </c>
      <c r="C206" cm="1">
        <f t="array" ref="C206">_xlfn.XLOOKUP(1, ('2008_Data'!$D:$D=Summarized_Data!$G206) *('2008_Data'!$J:$J="D"), '2008_Data'!$K:$K)</f>
        <v>813479</v>
      </c>
      <c r="D206" cm="1">
        <f t="array" ref="D206">_xlfn.XLOOKUP(1, ('2008_Data'!$D:$D=Summarized_Data!$G206) *('2008_Data'!$J:$J="R"), '2008_Data'!$K:$K)</f>
        <v>1266546</v>
      </c>
      <c r="E206" s="1">
        <f t="shared" si="8"/>
        <v>19794</v>
      </c>
      <c r="F206" cm="1">
        <f t="array" ref="F206">_xlfn.XLOOKUP(1, ('2008_Data'!$D:$D=Summarized_Data!$G206) *('2008_Data'!$I:$I="Total State Votes: "), '2008_Data'!$K:$K, -1)</f>
        <v>2099819</v>
      </c>
      <c r="G206" t="str">
        <f t="shared" si="11"/>
        <v>AL</v>
      </c>
    </row>
    <row r="207" spans="1:7" x14ac:dyDescent="0.25">
      <c r="A207">
        <f t="shared" si="9"/>
        <v>2008</v>
      </c>
      <c r="B207">
        <f t="shared" si="10"/>
        <v>2</v>
      </c>
      <c r="C207" cm="1">
        <f t="array" ref="C207">_xlfn.XLOOKUP(1, ('2008_Data'!$D:$D=Summarized_Data!$G207) *('2008_Data'!$J:$J="D"), '2008_Data'!$K:$K)</f>
        <v>123594</v>
      </c>
      <c r="D207" cm="1">
        <f t="array" ref="D207">_xlfn.XLOOKUP(1, ('2008_Data'!$D:$D=Summarized_Data!$G207) *('2008_Data'!$J:$J="R"), '2008_Data'!$K:$K)</f>
        <v>193841</v>
      </c>
      <c r="E207" s="1">
        <f t="shared" si="8"/>
        <v>8762</v>
      </c>
      <c r="F207" cm="1">
        <f t="array" ref="F207">_xlfn.XLOOKUP(1, ('2008_Data'!$D:$D=Summarized_Data!$G207) *('2008_Data'!$I:$I="Total State Votes: "), '2008_Data'!$K:$K, -1)</f>
        <v>326197</v>
      </c>
      <c r="G207" t="str">
        <f t="shared" si="11"/>
        <v>AK</v>
      </c>
    </row>
    <row r="208" spans="1:7" x14ac:dyDescent="0.25">
      <c r="A208">
        <f t="shared" si="9"/>
        <v>2008</v>
      </c>
      <c r="B208">
        <f t="shared" si="10"/>
        <v>4</v>
      </c>
      <c r="C208" cm="1">
        <f t="array" ref="C208">_xlfn.XLOOKUP(1, ('2008_Data'!$D:$D=Summarized_Data!$G208) *('2008_Data'!$J:$J="D"), '2008_Data'!$K:$K)</f>
        <v>1034707</v>
      </c>
      <c r="D208" cm="1">
        <f t="array" ref="D208">_xlfn.XLOOKUP(1, ('2008_Data'!$D:$D=Summarized_Data!$G208) *('2008_Data'!$J:$J="R"), '2008_Data'!$K:$K)</f>
        <v>1230111</v>
      </c>
      <c r="E208" s="1">
        <f t="shared" si="8"/>
        <v>28657</v>
      </c>
      <c r="F208" cm="1">
        <f t="array" ref="F208">_xlfn.XLOOKUP(1, ('2008_Data'!$D:$D=Summarized_Data!$G208) *('2008_Data'!$I:$I="Total State Votes: "), '2008_Data'!$K:$K, -1)</f>
        <v>2293475</v>
      </c>
      <c r="G208" t="str">
        <f t="shared" si="11"/>
        <v>AZ</v>
      </c>
    </row>
    <row r="209" spans="1:7" x14ac:dyDescent="0.25">
      <c r="A209">
        <f t="shared" si="9"/>
        <v>2008</v>
      </c>
      <c r="B209">
        <f t="shared" si="10"/>
        <v>5</v>
      </c>
      <c r="C209" cm="1">
        <f t="array" ref="C209">_xlfn.XLOOKUP(1, ('2008_Data'!$D:$D=Summarized_Data!$G209) *('2008_Data'!$J:$J="D"), '2008_Data'!$K:$K)</f>
        <v>422310</v>
      </c>
      <c r="D209" cm="1">
        <f t="array" ref="D209">_xlfn.XLOOKUP(1, ('2008_Data'!$D:$D=Summarized_Data!$G209) *('2008_Data'!$J:$J="R"), '2008_Data'!$K:$K)</f>
        <v>638017</v>
      </c>
      <c r="E209" s="1">
        <f t="shared" si="8"/>
        <v>26290</v>
      </c>
      <c r="F209" cm="1">
        <f t="array" ref="F209">_xlfn.XLOOKUP(1, ('2008_Data'!$D:$D=Summarized_Data!$G209) *('2008_Data'!$I:$I="Total State Votes: "), '2008_Data'!$K:$K, -1)</f>
        <v>1086617</v>
      </c>
      <c r="G209" t="str">
        <f t="shared" si="11"/>
        <v>AR</v>
      </c>
    </row>
    <row r="210" spans="1:7" x14ac:dyDescent="0.25">
      <c r="A210">
        <f t="shared" si="9"/>
        <v>2008</v>
      </c>
      <c r="B210">
        <f t="shared" si="10"/>
        <v>6</v>
      </c>
      <c r="C210" cm="1">
        <f t="array" ref="C210">_xlfn.XLOOKUP(1, ('2008_Data'!$D:$D=Summarized_Data!$G210) *('2008_Data'!$J:$J="D"), '2008_Data'!$K:$K)</f>
        <v>8274473</v>
      </c>
      <c r="D210" cm="1">
        <f t="array" ref="D210">_xlfn.XLOOKUP(1, ('2008_Data'!$D:$D=Summarized_Data!$G210) *('2008_Data'!$J:$J="R"), '2008_Data'!$K:$K)</f>
        <v>5011781</v>
      </c>
      <c r="E210" s="1">
        <f t="shared" si="8"/>
        <v>275646</v>
      </c>
      <c r="F210" cm="1">
        <f t="array" ref="F210">_xlfn.XLOOKUP(1, ('2008_Data'!$D:$D=Summarized_Data!$G210) *('2008_Data'!$I:$I="Total State Votes: "), '2008_Data'!$K:$K, -1)</f>
        <v>13561900</v>
      </c>
      <c r="G210" t="str">
        <f t="shared" si="11"/>
        <v>CA</v>
      </c>
    </row>
    <row r="211" spans="1:7" x14ac:dyDescent="0.25">
      <c r="A211">
        <f t="shared" si="9"/>
        <v>2008</v>
      </c>
      <c r="B211">
        <f t="shared" si="10"/>
        <v>8</v>
      </c>
      <c r="C211" cm="1">
        <f t="array" ref="C211">_xlfn.XLOOKUP(1, ('2008_Data'!$D:$D=Summarized_Data!$G211) *('2008_Data'!$J:$J="D"), '2008_Data'!$K:$K)</f>
        <v>1288633</v>
      </c>
      <c r="D211" cm="1">
        <f t="array" ref="D211">_xlfn.XLOOKUP(1, ('2008_Data'!$D:$D=Summarized_Data!$G211) *('2008_Data'!$J:$J="R"), '2008_Data'!$K:$K)</f>
        <v>1073629</v>
      </c>
      <c r="E211" s="1">
        <f t="shared" si="8"/>
        <v>39200</v>
      </c>
      <c r="F211" cm="1">
        <f t="array" ref="F211">_xlfn.XLOOKUP(1, ('2008_Data'!$D:$D=Summarized_Data!$G211) *('2008_Data'!$I:$I="Total State Votes: "), '2008_Data'!$K:$K, -1)</f>
        <v>2401462</v>
      </c>
      <c r="G211" t="str">
        <f t="shared" si="11"/>
        <v>CO</v>
      </c>
    </row>
    <row r="212" spans="1:7" x14ac:dyDescent="0.25">
      <c r="A212">
        <f t="shared" si="9"/>
        <v>2008</v>
      </c>
      <c r="B212">
        <f t="shared" si="10"/>
        <v>9</v>
      </c>
      <c r="C212" cm="1">
        <f t="array" ref="C212">_xlfn.XLOOKUP(1, ('2008_Data'!$D:$D=Summarized_Data!$G212) *('2008_Data'!$J:$J="D"), '2008_Data'!$K:$K)</f>
        <v>997772</v>
      </c>
      <c r="D212" cm="1">
        <f t="array" ref="D212">_xlfn.XLOOKUP(1, ('2008_Data'!$D:$D=Summarized_Data!$G212) *('2008_Data'!$J:$J="R"), '2008_Data'!$K:$K)</f>
        <v>629428</v>
      </c>
      <c r="E212" s="1">
        <f t="shared" si="8"/>
        <v>19597</v>
      </c>
      <c r="F212" cm="1">
        <f t="array" ref="F212">_xlfn.XLOOKUP(1, ('2008_Data'!$D:$D=Summarized_Data!$G212) *('2008_Data'!$I:$I="Total State Votes: "), '2008_Data'!$K:$K, -1)</f>
        <v>1646797</v>
      </c>
      <c r="G212" t="str">
        <f t="shared" si="11"/>
        <v>CT</v>
      </c>
    </row>
    <row r="213" spans="1:7" x14ac:dyDescent="0.25">
      <c r="A213">
        <f t="shared" si="9"/>
        <v>2008</v>
      </c>
      <c r="B213">
        <f t="shared" si="10"/>
        <v>10</v>
      </c>
      <c r="C213" cm="1">
        <f t="array" ref="C213">_xlfn.XLOOKUP(1, ('2008_Data'!$D:$D=Summarized_Data!$G213) *('2008_Data'!$J:$J="D"), '2008_Data'!$K:$K)</f>
        <v>255459</v>
      </c>
      <c r="D213" cm="1">
        <f t="array" ref="D213">_xlfn.XLOOKUP(1, ('2008_Data'!$D:$D=Summarized_Data!$G213) *('2008_Data'!$J:$J="R"), '2008_Data'!$K:$K)</f>
        <v>152374</v>
      </c>
      <c r="E213" s="1">
        <f t="shared" si="8"/>
        <v>4579</v>
      </c>
      <c r="F213" cm="1">
        <f t="array" ref="F213">_xlfn.XLOOKUP(1, ('2008_Data'!$D:$D=Summarized_Data!$G213) *('2008_Data'!$I:$I="Total State Votes: "), '2008_Data'!$K:$K, -1)</f>
        <v>412412</v>
      </c>
      <c r="G213" t="str">
        <f t="shared" si="11"/>
        <v>DE</v>
      </c>
    </row>
    <row r="214" spans="1:7" x14ac:dyDescent="0.25">
      <c r="A214">
        <f t="shared" si="9"/>
        <v>2008</v>
      </c>
      <c r="B214">
        <f t="shared" si="10"/>
        <v>11</v>
      </c>
      <c r="C214" cm="1">
        <f t="array" ref="C214">_xlfn.XLOOKUP(1, ('2008_Data'!$D:$D=Summarized_Data!$G214) *('2008_Data'!$J:$J="D"), '2008_Data'!$K:$K)</f>
        <v>245800</v>
      </c>
      <c r="D214" cm="1">
        <f t="array" ref="D214">_xlfn.XLOOKUP(1, ('2008_Data'!$D:$D=Summarized_Data!$G214) *('2008_Data'!$J:$J="R"), '2008_Data'!$K:$K)</f>
        <v>17367</v>
      </c>
      <c r="E214" s="1">
        <f t="shared" si="8"/>
        <v>2686</v>
      </c>
      <c r="F214" cm="1">
        <f t="array" ref="F214">_xlfn.XLOOKUP(1, ('2008_Data'!$D:$D=Summarized_Data!$G214) *('2008_Data'!$I:$I="Total State Votes: "), '2008_Data'!$K:$K, -1)</f>
        <v>265853</v>
      </c>
      <c r="G214" t="str">
        <f t="shared" si="11"/>
        <v>DC</v>
      </c>
    </row>
    <row r="215" spans="1:7" x14ac:dyDescent="0.25">
      <c r="A215">
        <f t="shared" si="9"/>
        <v>2008</v>
      </c>
      <c r="B215">
        <f t="shared" si="10"/>
        <v>12</v>
      </c>
      <c r="C215" cm="1">
        <f t="array" ref="C215">_xlfn.XLOOKUP(1, ('2008_Data'!$D:$D=Summarized_Data!$G215) *('2008_Data'!$J:$J="D"), '2008_Data'!$K:$K)</f>
        <v>4282074</v>
      </c>
      <c r="D215" cm="1">
        <f t="array" ref="D215">_xlfn.XLOOKUP(1, ('2008_Data'!$D:$D=Summarized_Data!$G215) *('2008_Data'!$J:$J="R"), '2008_Data'!$K:$K)</f>
        <v>4045624</v>
      </c>
      <c r="E215" s="1">
        <f t="shared" si="8"/>
        <v>63046</v>
      </c>
      <c r="F215" cm="1">
        <f t="array" ref="F215">_xlfn.XLOOKUP(1, ('2008_Data'!$D:$D=Summarized_Data!$G215) *('2008_Data'!$I:$I="Total State Votes: "), '2008_Data'!$K:$K, -1)</f>
        <v>8390744</v>
      </c>
      <c r="G215" t="str">
        <f t="shared" si="11"/>
        <v>FL</v>
      </c>
    </row>
    <row r="216" spans="1:7" x14ac:dyDescent="0.25">
      <c r="A216">
        <f t="shared" si="9"/>
        <v>2008</v>
      </c>
      <c r="B216">
        <f t="shared" si="10"/>
        <v>13</v>
      </c>
      <c r="C216" cm="1">
        <f t="array" ref="C216">_xlfn.XLOOKUP(1, ('2008_Data'!$D:$D=Summarized_Data!$G216) *('2008_Data'!$J:$J="D"), '2008_Data'!$K:$K)</f>
        <v>1844123</v>
      </c>
      <c r="D216" cm="1">
        <f t="array" ref="D216">_xlfn.XLOOKUP(1, ('2008_Data'!$D:$D=Summarized_Data!$G216) *('2008_Data'!$J:$J="R"), '2008_Data'!$K:$K)</f>
        <v>2048759</v>
      </c>
      <c r="E216" s="1">
        <f t="shared" si="8"/>
        <v>31604</v>
      </c>
      <c r="F216" cm="1">
        <f t="array" ref="F216">_xlfn.XLOOKUP(1, ('2008_Data'!$D:$D=Summarized_Data!$G216) *('2008_Data'!$I:$I="Total State Votes: "), '2008_Data'!$K:$K, -1)</f>
        <v>3924486</v>
      </c>
      <c r="G216" t="str">
        <f t="shared" si="11"/>
        <v>GA</v>
      </c>
    </row>
    <row r="217" spans="1:7" x14ac:dyDescent="0.25">
      <c r="A217">
        <f t="shared" si="9"/>
        <v>2008</v>
      </c>
      <c r="B217">
        <f t="shared" si="10"/>
        <v>15</v>
      </c>
      <c r="C217" cm="1">
        <f t="array" ref="C217">_xlfn.XLOOKUP(1, ('2008_Data'!$D:$D=Summarized_Data!$G217) *('2008_Data'!$J:$J="D"), '2008_Data'!$K:$K)</f>
        <v>325871</v>
      </c>
      <c r="D217" cm="1">
        <f t="array" ref="D217">_xlfn.XLOOKUP(1, ('2008_Data'!$D:$D=Summarized_Data!$G217) *('2008_Data'!$J:$J="R"), '2008_Data'!$K:$K)</f>
        <v>120566</v>
      </c>
      <c r="E217" s="1">
        <f t="shared" si="8"/>
        <v>7131</v>
      </c>
      <c r="F217" cm="1">
        <f t="array" ref="F217">_xlfn.XLOOKUP(1, ('2008_Data'!$D:$D=Summarized_Data!$G217) *('2008_Data'!$I:$I="Total State Votes: "), '2008_Data'!$K:$K, -1)</f>
        <v>453568</v>
      </c>
      <c r="G217" t="str">
        <f t="shared" si="11"/>
        <v>HI</v>
      </c>
    </row>
    <row r="218" spans="1:7" x14ac:dyDescent="0.25">
      <c r="A218">
        <f t="shared" si="9"/>
        <v>2008</v>
      </c>
      <c r="B218">
        <f t="shared" si="10"/>
        <v>16</v>
      </c>
      <c r="C218" cm="1">
        <f t="array" ref="C218">_xlfn.XLOOKUP(1, ('2008_Data'!$D:$D=Summarized_Data!$G218) *('2008_Data'!$J:$J="D"), '2008_Data'!$K:$K)</f>
        <v>236440</v>
      </c>
      <c r="D218" cm="1">
        <f t="array" ref="D218">_xlfn.XLOOKUP(1, ('2008_Data'!$D:$D=Summarized_Data!$G218) *('2008_Data'!$J:$J="R"), '2008_Data'!$K:$K)</f>
        <v>403012</v>
      </c>
      <c r="E218" s="1">
        <f t="shared" si="8"/>
        <v>15670</v>
      </c>
      <c r="F218" cm="1">
        <f t="array" ref="F218">_xlfn.XLOOKUP(1, ('2008_Data'!$D:$D=Summarized_Data!$G218) *('2008_Data'!$I:$I="Total State Votes: "), '2008_Data'!$K:$K, -1)</f>
        <v>655122</v>
      </c>
      <c r="G218" t="str">
        <f t="shared" si="11"/>
        <v>ID</v>
      </c>
    </row>
    <row r="219" spans="1:7" x14ac:dyDescent="0.25">
      <c r="A219">
        <f t="shared" si="9"/>
        <v>2008</v>
      </c>
      <c r="B219">
        <f t="shared" si="10"/>
        <v>17</v>
      </c>
      <c r="C219" cm="1">
        <f t="array" ref="C219">_xlfn.XLOOKUP(1, ('2008_Data'!$D:$D=Summarized_Data!$G219) *('2008_Data'!$J:$J="D"), '2008_Data'!$K:$K)</f>
        <v>3419348</v>
      </c>
      <c r="D219" cm="1">
        <f t="array" ref="D219">_xlfn.XLOOKUP(1, ('2008_Data'!$D:$D=Summarized_Data!$G219) *('2008_Data'!$J:$J="R"), '2008_Data'!$K:$K)</f>
        <v>2031179</v>
      </c>
      <c r="E219" s="1">
        <f t="shared" si="8"/>
        <v>71844</v>
      </c>
      <c r="F219" cm="1">
        <f t="array" ref="F219">_xlfn.XLOOKUP(1, ('2008_Data'!$D:$D=Summarized_Data!$G219) *('2008_Data'!$I:$I="Total State Votes: "), '2008_Data'!$K:$K, -1)</f>
        <v>5522371</v>
      </c>
      <c r="G219" t="str">
        <f t="shared" si="11"/>
        <v>IL</v>
      </c>
    </row>
    <row r="220" spans="1:7" x14ac:dyDescent="0.25">
      <c r="A220">
        <f t="shared" si="9"/>
        <v>2008</v>
      </c>
      <c r="B220">
        <f t="shared" si="10"/>
        <v>18</v>
      </c>
      <c r="C220" cm="1">
        <f t="array" ref="C220">_xlfn.XLOOKUP(1, ('2008_Data'!$D:$D=Summarized_Data!$G220) *('2008_Data'!$J:$J="D"), '2008_Data'!$K:$K)</f>
        <v>1374039</v>
      </c>
      <c r="D220" cm="1">
        <f t="array" ref="D220">_xlfn.XLOOKUP(1, ('2008_Data'!$D:$D=Summarized_Data!$G220) *('2008_Data'!$J:$J="R"), '2008_Data'!$K:$K)</f>
        <v>1345648</v>
      </c>
      <c r="E220" s="1">
        <f t="shared" si="8"/>
        <v>31367</v>
      </c>
      <c r="F220" cm="1">
        <f t="array" ref="F220">_xlfn.XLOOKUP(1, ('2008_Data'!$D:$D=Summarized_Data!$G220) *('2008_Data'!$I:$I="Total State Votes: "), '2008_Data'!$K:$K, -1)</f>
        <v>2751054</v>
      </c>
      <c r="G220" t="str">
        <f t="shared" si="11"/>
        <v>IN</v>
      </c>
    </row>
    <row r="221" spans="1:7" x14ac:dyDescent="0.25">
      <c r="A221">
        <f t="shared" si="9"/>
        <v>2008</v>
      </c>
      <c r="B221">
        <f t="shared" si="10"/>
        <v>19</v>
      </c>
      <c r="C221" cm="1">
        <f t="array" ref="C221">_xlfn.XLOOKUP(1, ('2008_Data'!$D:$D=Summarized_Data!$G221) *('2008_Data'!$J:$J="D"), '2008_Data'!$K:$K)</f>
        <v>828940</v>
      </c>
      <c r="D221" cm="1">
        <f t="array" ref="D221">_xlfn.XLOOKUP(1, ('2008_Data'!$D:$D=Summarized_Data!$G221) *('2008_Data'!$J:$J="R"), '2008_Data'!$K:$K)</f>
        <v>682379</v>
      </c>
      <c r="E221" s="1">
        <f t="shared" si="8"/>
        <v>25804</v>
      </c>
      <c r="F221" cm="1">
        <f t="array" ref="F221">_xlfn.XLOOKUP(1, ('2008_Data'!$D:$D=Summarized_Data!$G221) *('2008_Data'!$I:$I="Total State Votes: "), '2008_Data'!$K:$K, -1)</f>
        <v>1537123</v>
      </c>
      <c r="G221" t="str">
        <f t="shared" si="11"/>
        <v>IA</v>
      </c>
    </row>
    <row r="222" spans="1:7" x14ac:dyDescent="0.25">
      <c r="A222">
        <f t="shared" si="9"/>
        <v>2008</v>
      </c>
      <c r="B222">
        <f t="shared" si="10"/>
        <v>20</v>
      </c>
      <c r="C222" cm="1">
        <f t="array" ref="C222">_xlfn.XLOOKUP(1, ('2008_Data'!$D:$D=Summarized_Data!$G222) *('2008_Data'!$J:$J="D"), '2008_Data'!$K:$K)</f>
        <v>514765</v>
      </c>
      <c r="D222" cm="1">
        <f t="array" ref="D222">_xlfn.XLOOKUP(1, ('2008_Data'!$D:$D=Summarized_Data!$G222) *('2008_Data'!$J:$J="R"), '2008_Data'!$K:$K)</f>
        <v>699655</v>
      </c>
      <c r="E222" s="1">
        <f t="shared" si="8"/>
        <v>21452</v>
      </c>
      <c r="F222" cm="1">
        <f t="array" ref="F222">_xlfn.XLOOKUP(1, ('2008_Data'!$D:$D=Summarized_Data!$G222) *('2008_Data'!$I:$I="Total State Votes: "), '2008_Data'!$K:$K, -1)</f>
        <v>1235872</v>
      </c>
      <c r="G222" t="str">
        <f t="shared" si="11"/>
        <v>KS</v>
      </c>
    </row>
    <row r="223" spans="1:7" x14ac:dyDescent="0.25">
      <c r="A223">
        <f t="shared" si="9"/>
        <v>2008</v>
      </c>
      <c r="B223">
        <f t="shared" si="10"/>
        <v>21</v>
      </c>
      <c r="C223" cm="1">
        <f t="array" ref="C223">_xlfn.XLOOKUP(1, ('2008_Data'!$D:$D=Summarized_Data!$G223) *('2008_Data'!$J:$J="D"), '2008_Data'!$K:$K)</f>
        <v>751985</v>
      </c>
      <c r="D223" cm="1">
        <f t="array" ref="D223">_xlfn.XLOOKUP(1, ('2008_Data'!$D:$D=Summarized_Data!$G223) *('2008_Data'!$J:$J="R"), '2008_Data'!$K:$K)</f>
        <v>1048462</v>
      </c>
      <c r="E223" s="1">
        <f t="shared" si="8"/>
        <v>26173</v>
      </c>
      <c r="F223" cm="1">
        <f t="array" ref="F223">_xlfn.XLOOKUP(1, ('2008_Data'!$D:$D=Summarized_Data!$G223) *('2008_Data'!$I:$I="Total State Votes: "), '2008_Data'!$K:$K, -1)</f>
        <v>1826620</v>
      </c>
      <c r="G223" t="str">
        <f t="shared" si="11"/>
        <v>KY</v>
      </c>
    </row>
    <row r="224" spans="1:7" x14ac:dyDescent="0.25">
      <c r="A224">
        <f t="shared" si="9"/>
        <v>2008</v>
      </c>
      <c r="B224">
        <f t="shared" si="10"/>
        <v>22</v>
      </c>
      <c r="C224" cm="1">
        <f t="array" ref="C224">_xlfn.XLOOKUP(1, ('2008_Data'!$D:$D=Summarized_Data!$G224) *('2008_Data'!$J:$J="D"), '2008_Data'!$K:$K)</f>
        <v>782989</v>
      </c>
      <c r="D224" cm="1">
        <f t="array" ref="D224">_xlfn.XLOOKUP(1, ('2008_Data'!$D:$D=Summarized_Data!$G224) *('2008_Data'!$J:$J="R"), '2008_Data'!$K:$K)</f>
        <v>1148275</v>
      </c>
      <c r="E224" s="1">
        <f t="shared" si="8"/>
        <v>29497</v>
      </c>
      <c r="F224" cm="1">
        <f t="array" ref="F224">_xlfn.XLOOKUP(1, ('2008_Data'!$D:$D=Summarized_Data!$G224) *('2008_Data'!$I:$I="Total State Votes: "), '2008_Data'!$K:$K, -1)</f>
        <v>1960761</v>
      </c>
      <c r="G224" t="str">
        <f t="shared" si="11"/>
        <v>LA</v>
      </c>
    </row>
    <row r="225" spans="1:7" x14ac:dyDescent="0.25">
      <c r="A225">
        <f t="shared" si="9"/>
        <v>2008</v>
      </c>
      <c r="B225">
        <f t="shared" si="10"/>
        <v>23</v>
      </c>
      <c r="C225" cm="1">
        <f t="array" ref="C225">_xlfn.XLOOKUP(1, ('2008_Data'!$D:$D=Summarized_Data!$G225) *('2008_Data'!$J:$J="D"), '2008_Data'!$K:$K)</f>
        <v>421923</v>
      </c>
      <c r="D225" cm="1">
        <f t="array" ref="D225">_xlfn.XLOOKUP(1, ('2008_Data'!$D:$D=Summarized_Data!$G225) *('2008_Data'!$J:$J="R"), '2008_Data'!$K:$K)</f>
        <v>295273</v>
      </c>
      <c r="E225" s="1">
        <f t="shared" si="8"/>
        <v>13967</v>
      </c>
      <c r="F225" cm="1">
        <f t="array" ref="F225">_xlfn.XLOOKUP(1, ('2008_Data'!$D:$D=Summarized_Data!$G225) *('2008_Data'!$I:$I="Total State Votes: "), '2008_Data'!$K:$K, -1)</f>
        <v>731163</v>
      </c>
      <c r="G225" t="str">
        <f t="shared" si="11"/>
        <v>ME</v>
      </c>
    </row>
    <row r="226" spans="1:7" x14ac:dyDescent="0.25">
      <c r="A226">
        <f t="shared" si="9"/>
        <v>2008</v>
      </c>
      <c r="B226">
        <f t="shared" si="10"/>
        <v>24</v>
      </c>
      <c r="C226" cm="1">
        <f t="array" ref="C226">_xlfn.XLOOKUP(1, ('2008_Data'!$D:$D=Summarized_Data!$G226) *('2008_Data'!$J:$J="D"), '2008_Data'!$K:$K)</f>
        <v>1629467</v>
      </c>
      <c r="D226" cm="1">
        <f t="array" ref="D226">_xlfn.XLOOKUP(1, ('2008_Data'!$D:$D=Summarized_Data!$G226) *('2008_Data'!$J:$J="R"), '2008_Data'!$K:$K)</f>
        <v>959862</v>
      </c>
      <c r="E226" s="1">
        <f t="shared" si="8"/>
        <v>42267</v>
      </c>
      <c r="F226" cm="1">
        <f t="array" ref="F226">_xlfn.XLOOKUP(1, ('2008_Data'!$D:$D=Summarized_Data!$G226) *('2008_Data'!$I:$I="Total State Votes: "), '2008_Data'!$K:$K, -1)</f>
        <v>2631596</v>
      </c>
      <c r="G226" t="str">
        <f t="shared" si="11"/>
        <v>MD</v>
      </c>
    </row>
    <row r="227" spans="1:7" x14ac:dyDescent="0.25">
      <c r="A227">
        <f t="shared" si="9"/>
        <v>2008</v>
      </c>
      <c r="B227">
        <f t="shared" si="10"/>
        <v>25</v>
      </c>
      <c r="C227" cm="1">
        <f t="array" ref="C227">_xlfn.XLOOKUP(1, ('2008_Data'!$D:$D=Summarized_Data!$G227) *('2008_Data'!$J:$J="D"), '2008_Data'!$K:$K)</f>
        <v>1904097</v>
      </c>
      <c r="D227" cm="1">
        <f t="array" ref="D227">_xlfn.XLOOKUP(1, ('2008_Data'!$D:$D=Summarized_Data!$G227) *('2008_Data'!$J:$J="R"), '2008_Data'!$K:$K)</f>
        <v>1108854</v>
      </c>
      <c r="E227" s="1">
        <f t="shared" si="8"/>
        <v>68034</v>
      </c>
      <c r="F227" cm="1">
        <f t="array" ref="F227">_xlfn.XLOOKUP(1, ('2008_Data'!$D:$D=Summarized_Data!$G227) *('2008_Data'!$I:$I="Total State Votes: "), '2008_Data'!$K:$K, -1)</f>
        <v>3080985</v>
      </c>
      <c r="G227" t="str">
        <f t="shared" si="11"/>
        <v>MA</v>
      </c>
    </row>
    <row r="228" spans="1:7" x14ac:dyDescent="0.25">
      <c r="A228">
        <f t="shared" si="9"/>
        <v>2008</v>
      </c>
      <c r="B228">
        <f t="shared" si="10"/>
        <v>26</v>
      </c>
      <c r="C228" cm="1">
        <f t="array" ref="C228">_xlfn.XLOOKUP(1, ('2008_Data'!$D:$D=Summarized_Data!$G228) *('2008_Data'!$J:$J="D"), '2008_Data'!$K:$K)</f>
        <v>2872579</v>
      </c>
      <c r="D228" cm="1">
        <f t="array" ref="D228">_xlfn.XLOOKUP(1, ('2008_Data'!$D:$D=Summarized_Data!$G228) *('2008_Data'!$J:$J="R"), '2008_Data'!$K:$K)</f>
        <v>2048639</v>
      </c>
      <c r="E228" s="1">
        <f t="shared" si="8"/>
        <v>80548</v>
      </c>
      <c r="F228" cm="1">
        <f t="array" ref="F228">_xlfn.XLOOKUP(1, ('2008_Data'!$D:$D=Summarized_Data!$G228) *('2008_Data'!$I:$I="Total State Votes: "), '2008_Data'!$K:$K, -1)</f>
        <v>5001766</v>
      </c>
      <c r="G228" t="str">
        <f t="shared" si="11"/>
        <v>MI</v>
      </c>
    </row>
    <row r="229" spans="1:7" x14ac:dyDescent="0.25">
      <c r="A229">
        <f t="shared" si="9"/>
        <v>2008</v>
      </c>
      <c r="B229">
        <f t="shared" si="10"/>
        <v>27</v>
      </c>
      <c r="C229" cm="1">
        <f t="array" ref="C229">_xlfn.XLOOKUP(1, ('2008_Data'!$D:$D=Summarized_Data!$G229) *('2008_Data'!$J:$J="D"), '2008_Data'!$K:$K)</f>
        <v>1573354</v>
      </c>
      <c r="D229" cm="1">
        <f t="array" ref="D229">_xlfn.XLOOKUP(1, ('2008_Data'!$D:$D=Summarized_Data!$G229) *('2008_Data'!$J:$J="R"), '2008_Data'!$K:$K)</f>
        <v>1275409</v>
      </c>
      <c r="E229" s="1">
        <f t="shared" si="8"/>
        <v>61606</v>
      </c>
      <c r="F229" cm="1">
        <f t="array" ref="F229">_xlfn.XLOOKUP(1, ('2008_Data'!$D:$D=Summarized_Data!$G229) *('2008_Data'!$I:$I="Total State Votes: "), '2008_Data'!$K:$K, -1)</f>
        <v>2910369</v>
      </c>
      <c r="G229" t="str">
        <f t="shared" si="11"/>
        <v>MN</v>
      </c>
    </row>
    <row r="230" spans="1:7" x14ac:dyDescent="0.25">
      <c r="A230">
        <f t="shared" si="9"/>
        <v>2008</v>
      </c>
      <c r="B230">
        <f t="shared" si="10"/>
        <v>28</v>
      </c>
      <c r="C230" cm="1">
        <f t="array" ref="C230">_xlfn.XLOOKUP(1, ('2008_Data'!$D:$D=Summarized_Data!$G230) *('2008_Data'!$J:$J="D"), '2008_Data'!$K:$K)</f>
        <v>554662</v>
      </c>
      <c r="D230" cm="1">
        <f t="array" ref="D230">_xlfn.XLOOKUP(1, ('2008_Data'!$D:$D=Summarized_Data!$G230) *('2008_Data'!$J:$J="R"), '2008_Data'!$K:$K)</f>
        <v>724597</v>
      </c>
      <c r="E230" s="1">
        <f t="shared" si="8"/>
        <v>10606</v>
      </c>
      <c r="F230" cm="1">
        <f t="array" ref="F230">_xlfn.XLOOKUP(1, ('2008_Data'!$D:$D=Summarized_Data!$G230) *('2008_Data'!$I:$I="Total State Votes: "), '2008_Data'!$K:$K, -1)</f>
        <v>1289865</v>
      </c>
      <c r="G230" t="str">
        <f t="shared" si="11"/>
        <v>MS</v>
      </c>
    </row>
    <row r="231" spans="1:7" x14ac:dyDescent="0.25">
      <c r="A231">
        <f t="shared" si="9"/>
        <v>2008</v>
      </c>
      <c r="B231">
        <f t="shared" si="10"/>
        <v>29</v>
      </c>
      <c r="C231" cm="1">
        <f t="array" ref="C231">_xlfn.XLOOKUP(1, ('2008_Data'!$D:$D=Summarized_Data!$G231) *('2008_Data'!$J:$J="D"), '2008_Data'!$K:$K)</f>
        <v>1441911</v>
      </c>
      <c r="D231" cm="1">
        <f t="array" ref="D231">_xlfn.XLOOKUP(1, ('2008_Data'!$D:$D=Summarized_Data!$G231) *('2008_Data'!$J:$J="R"), '2008_Data'!$K:$K)</f>
        <v>1445814</v>
      </c>
      <c r="E231" s="1">
        <f t="shared" si="8"/>
        <v>37480</v>
      </c>
      <c r="F231" cm="1">
        <f t="array" ref="F231">_xlfn.XLOOKUP(1, ('2008_Data'!$D:$D=Summarized_Data!$G231) *('2008_Data'!$I:$I="Total State Votes: "), '2008_Data'!$K:$K, -1)</f>
        <v>2925205</v>
      </c>
      <c r="G231" t="str">
        <f t="shared" si="11"/>
        <v>MO</v>
      </c>
    </row>
    <row r="232" spans="1:7" x14ac:dyDescent="0.25">
      <c r="A232">
        <f t="shared" si="9"/>
        <v>2008</v>
      </c>
      <c r="B232">
        <f t="shared" si="10"/>
        <v>30</v>
      </c>
      <c r="C232" cm="1">
        <f t="array" ref="C232">_xlfn.XLOOKUP(1, ('2008_Data'!$D:$D=Summarized_Data!$G232) *('2008_Data'!$J:$J="D"), '2008_Data'!$K:$K)</f>
        <v>231667</v>
      </c>
      <c r="D232" cm="1">
        <f t="array" ref="D232">_xlfn.XLOOKUP(1, ('2008_Data'!$D:$D=Summarized_Data!$G232) *('2008_Data'!$J:$J="R"), '2008_Data'!$K:$K)</f>
        <v>242763</v>
      </c>
      <c r="E232" s="1">
        <f t="shared" si="8"/>
        <v>15872</v>
      </c>
      <c r="F232" cm="1">
        <f t="array" ref="F232">_xlfn.XLOOKUP(1, ('2008_Data'!$D:$D=Summarized_Data!$G232) *('2008_Data'!$I:$I="Total State Votes: "), '2008_Data'!$K:$K, -1)</f>
        <v>490302</v>
      </c>
      <c r="G232" t="str">
        <f t="shared" si="11"/>
        <v>MT</v>
      </c>
    </row>
    <row r="233" spans="1:7" x14ac:dyDescent="0.25">
      <c r="A233">
        <f t="shared" si="9"/>
        <v>2008</v>
      </c>
      <c r="B233">
        <f t="shared" si="10"/>
        <v>31</v>
      </c>
      <c r="C233" cm="1">
        <f t="array" ref="C233">_xlfn.XLOOKUP(1, ('2008_Data'!$D:$D=Summarized_Data!$G233) *('2008_Data'!$J:$J="D"), '2008_Data'!$K:$K)</f>
        <v>333319</v>
      </c>
      <c r="D233" cm="1">
        <f t="array" ref="D233">_xlfn.XLOOKUP(1, ('2008_Data'!$D:$D=Summarized_Data!$G233) *('2008_Data'!$J:$J="R"), '2008_Data'!$K:$K)</f>
        <v>452979</v>
      </c>
      <c r="E233" s="1">
        <f t="shared" si="8"/>
        <v>14983</v>
      </c>
      <c r="F233" cm="1">
        <f t="array" ref="F233">_xlfn.XLOOKUP(1, ('2008_Data'!$D:$D=Summarized_Data!$G233) *('2008_Data'!$I:$I="Total State Votes: "), '2008_Data'!$K:$K, -1)</f>
        <v>801281</v>
      </c>
      <c r="G233" t="str">
        <f t="shared" si="11"/>
        <v>NE</v>
      </c>
    </row>
    <row r="234" spans="1:7" x14ac:dyDescent="0.25">
      <c r="A234">
        <f t="shared" si="9"/>
        <v>2008</v>
      </c>
      <c r="B234">
        <f t="shared" si="10"/>
        <v>32</v>
      </c>
      <c r="C234" cm="1">
        <f t="array" ref="C234">_xlfn.XLOOKUP(1, ('2008_Data'!$D:$D=Summarized_Data!$G234) *('2008_Data'!$J:$J="D"), '2008_Data'!$K:$K)</f>
        <v>533736</v>
      </c>
      <c r="D234" cm="1">
        <f t="array" ref="D234">_xlfn.XLOOKUP(1, ('2008_Data'!$D:$D=Summarized_Data!$G234) *('2008_Data'!$J:$J="R"), '2008_Data'!$K:$K)</f>
        <v>412827</v>
      </c>
      <c r="E234" s="1">
        <f t="shared" si="8"/>
        <v>21285</v>
      </c>
      <c r="F234" cm="1">
        <f t="array" ref="F234">_xlfn.XLOOKUP(1, ('2008_Data'!$D:$D=Summarized_Data!$G234) *('2008_Data'!$I:$I="Total State Votes: "), '2008_Data'!$K:$K, -1)</f>
        <v>967848</v>
      </c>
      <c r="G234" t="str">
        <f t="shared" si="11"/>
        <v>NV</v>
      </c>
    </row>
    <row r="235" spans="1:7" x14ac:dyDescent="0.25">
      <c r="A235">
        <f t="shared" si="9"/>
        <v>2008</v>
      </c>
      <c r="B235">
        <f t="shared" si="10"/>
        <v>33</v>
      </c>
      <c r="C235" cm="1">
        <f t="array" ref="C235">_xlfn.XLOOKUP(1, ('2008_Data'!$D:$D=Summarized_Data!$G235) *('2008_Data'!$J:$J="D"), '2008_Data'!$K:$K)</f>
        <v>384826</v>
      </c>
      <c r="D235" cm="1">
        <f t="array" ref="D235">_xlfn.XLOOKUP(1, ('2008_Data'!$D:$D=Summarized_Data!$G235) *('2008_Data'!$J:$J="R"), '2008_Data'!$K:$K)</f>
        <v>316534</v>
      </c>
      <c r="E235" s="1">
        <f t="shared" si="8"/>
        <v>9610</v>
      </c>
      <c r="F235" cm="1">
        <f t="array" ref="F235">_xlfn.XLOOKUP(1, ('2008_Data'!$D:$D=Summarized_Data!$G235) *('2008_Data'!$I:$I="Total State Votes: "), '2008_Data'!$K:$K, -1)</f>
        <v>710970</v>
      </c>
      <c r="G235" t="str">
        <f t="shared" si="11"/>
        <v>NH</v>
      </c>
    </row>
    <row r="236" spans="1:7" x14ac:dyDescent="0.25">
      <c r="A236">
        <f t="shared" si="9"/>
        <v>2008</v>
      </c>
      <c r="B236">
        <f t="shared" si="10"/>
        <v>34</v>
      </c>
      <c r="C236" cm="1">
        <f t="array" ref="C236">_xlfn.XLOOKUP(1, ('2008_Data'!$D:$D=Summarized_Data!$G236) *('2008_Data'!$J:$J="D"), '2008_Data'!$K:$K)</f>
        <v>2215422</v>
      </c>
      <c r="D236" cm="1">
        <f t="array" ref="D236">_xlfn.XLOOKUP(1, ('2008_Data'!$D:$D=Summarized_Data!$G236) *('2008_Data'!$J:$J="R"), '2008_Data'!$K:$K)</f>
        <v>1613207</v>
      </c>
      <c r="E236" s="1">
        <f t="shared" si="8"/>
        <v>39608</v>
      </c>
      <c r="F236" cm="1">
        <f t="array" ref="F236">_xlfn.XLOOKUP(1, ('2008_Data'!$D:$D=Summarized_Data!$G236) *('2008_Data'!$I:$I="Total State Votes: "), '2008_Data'!$K:$K, -1)</f>
        <v>3868237</v>
      </c>
      <c r="G236" t="str">
        <f t="shared" si="11"/>
        <v>NJ</v>
      </c>
    </row>
    <row r="237" spans="1:7" x14ac:dyDescent="0.25">
      <c r="A237">
        <f t="shared" si="9"/>
        <v>2008</v>
      </c>
      <c r="B237">
        <f t="shared" si="10"/>
        <v>35</v>
      </c>
      <c r="C237" cm="1">
        <f t="array" ref="C237">_xlfn.XLOOKUP(1, ('2008_Data'!$D:$D=Summarized_Data!$G237) *('2008_Data'!$J:$J="D"), '2008_Data'!$K:$K)</f>
        <v>472422</v>
      </c>
      <c r="D237" cm="1">
        <f t="array" ref="D237">_xlfn.XLOOKUP(1, ('2008_Data'!$D:$D=Summarized_Data!$G237) *('2008_Data'!$J:$J="R"), '2008_Data'!$K:$K)</f>
        <v>346832</v>
      </c>
      <c r="E237" s="1">
        <f t="shared" si="8"/>
        <v>10904</v>
      </c>
      <c r="F237" cm="1">
        <f t="array" ref="F237">_xlfn.XLOOKUP(1, ('2008_Data'!$D:$D=Summarized_Data!$G237) *('2008_Data'!$I:$I="Total State Votes: "), '2008_Data'!$K:$K, -1)</f>
        <v>830158</v>
      </c>
      <c r="G237" t="str">
        <f t="shared" si="11"/>
        <v>NM</v>
      </c>
    </row>
    <row r="238" spans="1:7" x14ac:dyDescent="0.25">
      <c r="A238">
        <f t="shared" si="9"/>
        <v>2008</v>
      </c>
      <c r="B238">
        <f t="shared" si="10"/>
        <v>36</v>
      </c>
      <c r="C238" cm="1">
        <f t="array" ref="C238">_xlfn.XLOOKUP(1, ('2008_Data'!$D:$D=Summarized_Data!$G238) *('2008_Data'!$J:$J="D"), '2008_Data'!$K:$K)</f>
        <v>4645332</v>
      </c>
      <c r="D238" cm="1">
        <f t="array" ref="D238">_xlfn.XLOOKUP(1, ('2008_Data'!$D:$D=Summarized_Data!$G238) *('2008_Data'!$J:$J="R"), '2008_Data'!$K:$K)</f>
        <v>2418323</v>
      </c>
      <c r="E238" s="1">
        <f t="shared" si="8"/>
        <v>577276</v>
      </c>
      <c r="F238" cm="1">
        <f t="array" ref="F238">_xlfn.XLOOKUP(1, ('2008_Data'!$D:$D=Summarized_Data!$G238) *('2008_Data'!$I:$I="Total State Votes: "), '2008_Data'!$K:$K, -1)</f>
        <v>7640931</v>
      </c>
      <c r="G238" t="str">
        <f t="shared" si="11"/>
        <v>NY</v>
      </c>
    </row>
    <row r="239" spans="1:7" x14ac:dyDescent="0.25">
      <c r="A239">
        <f t="shared" si="9"/>
        <v>2008</v>
      </c>
      <c r="B239">
        <f t="shared" si="10"/>
        <v>37</v>
      </c>
      <c r="C239" cm="1">
        <f t="array" ref="C239">_xlfn.XLOOKUP(1, ('2008_Data'!$D:$D=Summarized_Data!$G239) *('2008_Data'!$J:$J="D"), '2008_Data'!$K:$K)</f>
        <v>2142651</v>
      </c>
      <c r="D239" cm="1">
        <f t="array" ref="D239">_xlfn.XLOOKUP(1, ('2008_Data'!$D:$D=Summarized_Data!$G239) *('2008_Data'!$J:$J="R"), '2008_Data'!$K:$K)</f>
        <v>2128474</v>
      </c>
      <c r="E239" s="1">
        <f t="shared" si="8"/>
        <v>39664</v>
      </c>
      <c r="F239" cm="1">
        <f t="array" ref="F239">_xlfn.XLOOKUP(1, ('2008_Data'!$D:$D=Summarized_Data!$G239) *('2008_Data'!$I:$I="Total State Votes: "), '2008_Data'!$K:$K, -1)</f>
        <v>4310789</v>
      </c>
      <c r="G239" t="str">
        <f t="shared" si="11"/>
        <v>NC</v>
      </c>
    </row>
    <row r="240" spans="1:7" x14ac:dyDescent="0.25">
      <c r="A240">
        <f t="shared" si="9"/>
        <v>2008</v>
      </c>
      <c r="B240">
        <f t="shared" si="10"/>
        <v>38</v>
      </c>
      <c r="C240" cm="1">
        <f t="array" ref="C240">_xlfn.XLOOKUP(1, ('2008_Data'!$D:$D=Summarized_Data!$G240) *('2008_Data'!$J:$J="D"), '2008_Data'!$K:$K)</f>
        <v>141278</v>
      </c>
      <c r="D240" cm="1">
        <f t="array" ref="D240">_xlfn.XLOOKUP(1, ('2008_Data'!$D:$D=Summarized_Data!$G240) *('2008_Data'!$J:$J="R"), '2008_Data'!$K:$K)</f>
        <v>168601</v>
      </c>
      <c r="E240" s="1">
        <f t="shared" si="8"/>
        <v>6742</v>
      </c>
      <c r="F240" cm="1">
        <f t="array" ref="F240">_xlfn.XLOOKUP(1, ('2008_Data'!$D:$D=Summarized_Data!$G240) *('2008_Data'!$I:$I="Total State Votes: "), '2008_Data'!$K:$K, -1)</f>
        <v>316621</v>
      </c>
      <c r="G240" t="str">
        <f t="shared" si="11"/>
        <v>ND</v>
      </c>
    </row>
    <row r="241" spans="1:7" x14ac:dyDescent="0.25">
      <c r="A241">
        <f t="shared" si="9"/>
        <v>2008</v>
      </c>
      <c r="B241">
        <f t="shared" si="10"/>
        <v>39</v>
      </c>
      <c r="C241" cm="1">
        <f t="array" ref="C241">_xlfn.XLOOKUP(1, ('2008_Data'!$D:$D=Summarized_Data!$G241) *('2008_Data'!$J:$J="D"), '2008_Data'!$K:$K)</f>
        <v>2940044</v>
      </c>
      <c r="D241" cm="1">
        <f t="array" ref="D241">_xlfn.XLOOKUP(1, ('2008_Data'!$D:$D=Summarized_Data!$G241) *('2008_Data'!$J:$J="R"), '2008_Data'!$K:$K)</f>
        <v>2677820</v>
      </c>
      <c r="E241" s="1">
        <f t="shared" si="8"/>
        <v>90486</v>
      </c>
      <c r="F241" cm="1">
        <f t="array" ref="F241">_xlfn.XLOOKUP(1, ('2008_Data'!$D:$D=Summarized_Data!$G241) *('2008_Data'!$I:$I="Total State Votes: "), '2008_Data'!$K:$K, -1)</f>
        <v>5708350</v>
      </c>
      <c r="G241" t="str">
        <f t="shared" si="11"/>
        <v>OH</v>
      </c>
    </row>
    <row r="242" spans="1:7" x14ac:dyDescent="0.25">
      <c r="A242">
        <f t="shared" si="9"/>
        <v>2008</v>
      </c>
      <c r="B242">
        <f t="shared" si="10"/>
        <v>40</v>
      </c>
      <c r="C242" cm="1">
        <f t="array" ref="C242">_xlfn.XLOOKUP(1, ('2008_Data'!$D:$D=Summarized_Data!$G242) *('2008_Data'!$J:$J="D"), '2008_Data'!$K:$K)</f>
        <v>502496</v>
      </c>
      <c r="D242" cm="1">
        <f t="array" ref="D242">_xlfn.XLOOKUP(1, ('2008_Data'!$D:$D=Summarized_Data!$G242) *('2008_Data'!$J:$J="R"), '2008_Data'!$K:$K)</f>
        <v>960165</v>
      </c>
      <c r="E242" s="1">
        <f t="shared" si="8"/>
        <v>0</v>
      </c>
      <c r="F242" cm="1">
        <f t="array" ref="F242">_xlfn.XLOOKUP(1, ('2008_Data'!$D:$D=Summarized_Data!$G242) *('2008_Data'!$I:$I="Total State Votes: "), '2008_Data'!$K:$K, -1)</f>
        <v>1462661</v>
      </c>
      <c r="G242" t="str">
        <f t="shared" si="11"/>
        <v>OK</v>
      </c>
    </row>
    <row r="243" spans="1:7" x14ac:dyDescent="0.25">
      <c r="A243">
        <f t="shared" si="9"/>
        <v>2008</v>
      </c>
      <c r="B243">
        <f t="shared" si="10"/>
        <v>41</v>
      </c>
      <c r="C243" cm="1">
        <f t="array" ref="C243">_xlfn.XLOOKUP(1, ('2008_Data'!$D:$D=Summarized_Data!$G243) *('2008_Data'!$J:$J="D"), '2008_Data'!$K:$K)</f>
        <v>1037291</v>
      </c>
      <c r="D243" cm="1">
        <f t="array" ref="D243">_xlfn.XLOOKUP(1, ('2008_Data'!$D:$D=Summarized_Data!$G243) *('2008_Data'!$J:$J="R"), '2008_Data'!$K:$K)</f>
        <v>738475</v>
      </c>
      <c r="E243" s="1">
        <f t="shared" si="8"/>
        <v>52098</v>
      </c>
      <c r="F243" cm="1">
        <f t="array" ref="F243">_xlfn.XLOOKUP(1, ('2008_Data'!$D:$D=Summarized_Data!$G243) *('2008_Data'!$I:$I="Total State Votes: "), '2008_Data'!$K:$K, -1)</f>
        <v>1827864</v>
      </c>
      <c r="G243" t="str">
        <f t="shared" si="11"/>
        <v>OR</v>
      </c>
    </row>
    <row r="244" spans="1:7" x14ac:dyDescent="0.25">
      <c r="A244">
        <f t="shared" si="9"/>
        <v>2008</v>
      </c>
      <c r="B244">
        <f t="shared" si="10"/>
        <v>42</v>
      </c>
      <c r="C244" cm="1">
        <f t="array" ref="C244">_xlfn.XLOOKUP(1, ('2008_Data'!$D:$D=Summarized_Data!$G244) *('2008_Data'!$J:$J="D"), '2008_Data'!$K:$K)</f>
        <v>3276363</v>
      </c>
      <c r="D244" cm="1">
        <f t="array" ref="D244">_xlfn.XLOOKUP(1, ('2008_Data'!$D:$D=Summarized_Data!$G244) *('2008_Data'!$J:$J="R"), '2008_Data'!$K:$K)</f>
        <v>2655885</v>
      </c>
      <c r="E244" s="1">
        <f t="shared" si="8"/>
        <v>81024</v>
      </c>
      <c r="F244" cm="1">
        <f t="array" ref="F244">_xlfn.XLOOKUP(1, ('2008_Data'!$D:$D=Summarized_Data!$G244) *('2008_Data'!$I:$I="Total State Votes: "), '2008_Data'!$K:$K, -1)</f>
        <v>6013272</v>
      </c>
      <c r="G244" t="str">
        <f t="shared" si="11"/>
        <v>PA</v>
      </c>
    </row>
    <row r="245" spans="1:7" x14ac:dyDescent="0.25">
      <c r="A245">
        <f t="shared" si="9"/>
        <v>2008</v>
      </c>
      <c r="B245">
        <f t="shared" si="10"/>
        <v>44</v>
      </c>
      <c r="C245" cm="1">
        <f t="array" ref="C245">_xlfn.XLOOKUP(1, ('2008_Data'!$D:$D=Summarized_Data!$G245) *('2008_Data'!$J:$J="D"), '2008_Data'!$K:$K)</f>
        <v>296571</v>
      </c>
      <c r="D245" cm="1">
        <f t="array" ref="D245">_xlfn.XLOOKUP(1, ('2008_Data'!$D:$D=Summarized_Data!$G245) *('2008_Data'!$J:$J="R"), '2008_Data'!$K:$K)</f>
        <v>165391</v>
      </c>
      <c r="E245" s="1">
        <f t="shared" ref="E245:E308" si="12">F245-D245-C245</f>
        <v>9804</v>
      </c>
      <c r="F245" cm="1">
        <f t="array" ref="F245">_xlfn.XLOOKUP(1, ('2008_Data'!$D:$D=Summarized_Data!$G245) *('2008_Data'!$I:$I="Total State Votes: "), '2008_Data'!$K:$K, -1)</f>
        <v>471766</v>
      </c>
      <c r="G245" t="str">
        <f t="shared" si="11"/>
        <v>RI</v>
      </c>
    </row>
    <row r="246" spans="1:7" x14ac:dyDescent="0.25">
      <c r="A246">
        <f t="shared" ref="A246:A262" si="13">A195-4</f>
        <v>2008</v>
      </c>
      <c r="B246">
        <f t="shared" ref="B246:B262" si="14">B195</f>
        <v>45</v>
      </c>
      <c r="C246" cm="1">
        <f t="array" ref="C246">_xlfn.XLOOKUP(1, ('2008_Data'!$D:$D=Summarized_Data!$G246) *('2008_Data'!$J:$J="D"), '2008_Data'!$K:$K)</f>
        <v>862449</v>
      </c>
      <c r="D246" cm="1">
        <f t="array" ref="D246">_xlfn.XLOOKUP(1, ('2008_Data'!$D:$D=Summarized_Data!$G246) *('2008_Data'!$J:$J="R"), '2008_Data'!$K:$K)</f>
        <v>1034896</v>
      </c>
      <c r="E246" s="1">
        <f t="shared" si="12"/>
        <v>23624</v>
      </c>
      <c r="F246" cm="1">
        <f t="array" ref="F246">_xlfn.XLOOKUP(1, ('2008_Data'!$D:$D=Summarized_Data!$G246) *('2008_Data'!$I:$I="Total State Votes: "), '2008_Data'!$K:$K, -1)</f>
        <v>1920969</v>
      </c>
      <c r="G246" t="str">
        <f t="shared" ref="G246:G309" si="15">G195</f>
        <v>SC</v>
      </c>
    </row>
    <row r="247" spans="1:7" x14ac:dyDescent="0.25">
      <c r="A247">
        <f t="shared" si="13"/>
        <v>2008</v>
      </c>
      <c r="B247">
        <f t="shared" si="14"/>
        <v>46</v>
      </c>
      <c r="C247" cm="1">
        <f t="array" ref="C247">_xlfn.XLOOKUP(1, ('2008_Data'!$D:$D=Summarized_Data!$G247) *('2008_Data'!$J:$J="D"), '2008_Data'!$K:$K)</f>
        <v>170924</v>
      </c>
      <c r="D247" cm="1">
        <f t="array" ref="D247">_xlfn.XLOOKUP(1, ('2008_Data'!$D:$D=Summarized_Data!$G247) *('2008_Data'!$J:$J="R"), '2008_Data'!$K:$K)</f>
        <v>203054</v>
      </c>
      <c r="E247" s="1">
        <f t="shared" si="12"/>
        <v>7997</v>
      </c>
      <c r="F247" cm="1">
        <f t="array" ref="F247">_xlfn.XLOOKUP(1, ('2008_Data'!$D:$D=Summarized_Data!$G247) *('2008_Data'!$I:$I="Total State Votes: "), '2008_Data'!$K:$K, -1)</f>
        <v>381975</v>
      </c>
      <c r="G247" t="str">
        <f t="shared" si="15"/>
        <v>SD</v>
      </c>
    </row>
    <row r="248" spans="1:7" x14ac:dyDescent="0.25">
      <c r="A248">
        <f t="shared" si="13"/>
        <v>2008</v>
      </c>
      <c r="B248">
        <f t="shared" si="14"/>
        <v>47</v>
      </c>
      <c r="C248" cm="1">
        <f t="array" ref="C248">_xlfn.XLOOKUP(1, ('2008_Data'!$D:$D=Summarized_Data!$G248) *('2008_Data'!$J:$J="D"), '2008_Data'!$K:$K)</f>
        <v>1087437</v>
      </c>
      <c r="D248" cm="1">
        <f t="array" ref="D248">_xlfn.XLOOKUP(1, ('2008_Data'!$D:$D=Summarized_Data!$G248) *('2008_Data'!$J:$J="R"), '2008_Data'!$K:$K)</f>
        <v>1479178</v>
      </c>
      <c r="E248" s="1">
        <f t="shared" si="12"/>
        <v>33134</v>
      </c>
      <c r="F248" cm="1">
        <f t="array" ref="F248">_xlfn.XLOOKUP(1, ('2008_Data'!$D:$D=Summarized_Data!$G248) *('2008_Data'!$I:$I="Total State Votes: "), '2008_Data'!$K:$K, -1)</f>
        <v>2599749</v>
      </c>
      <c r="G248" t="str">
        <f t="shared" si="15"/>
        <v>TN</v>
      </c>
    </row>
    <row r="249" spans="1:7" x14ac:dyDescent="0.25">
      <c r="A249">
        <f t="shared" si="13"/>
        <v>2008</v>
      </c>
      <c r="B249">
        <f t="shared" si="14"/>
        <v>48</v>
      </c>
      <c r="C249" cm="1">
        <f t="array" ref="C249">_xlfn.XLOOKUP(1, ('2008_Data'!$D:$D=Summarized_Data!$G249) *('2008_Data'!$J:$J="D"), '2008_Data'!$K:$K)</f>
        <v>3528633</v>
      </c>
      <c r="D249" cm="1">
        <f t="array" ref="D249">_xlfn.XLOOKUP(1, ('2008_Data'!$D:$D=Summarized_Data!$G249) *('2008_Data'!$J:$J="R"), '2008_Data'!$K:$K)</f>
        <v>4479328</v>
      </c>
      <c r="E249" s="1">
        <f t="shared" si="12"/>
        <v>69834</v>
      </c>
      <c r="F249" cm="1">
        <f t="array" ref="F249">_xlfn.XLOOKUP(1, ('2008_Data'!$D:$D=Summarized_Data!$G249) *('2008_Data'!$I:$I="Total State Votes: "), '2008_Data'!$K:$K, -1)</f>
        <v>8077795</v>
      </c>
      <c r="G249" t="str">
        <f t="shared" si="15"/>
        <v>TX</v>
      </c>
    </row>
    <row r="250" spans="1:7" x14ac:dyDescent="0.25">
      <c r="A250">
        <f t="shared" si="13"/>
        <v>2008</v>
      </c>
      <c r="B250">
        <f t="shared" si="14"/>
        <v>49</v>
      </c>
      <c r="C250" cm="1">
        <f t="array" ref="C250">_xlfn.XLOOKUP(1, ('2008_Data'!$D:$D=Summarized_Data!$G250) *('2008_Data'!$J:$J="D"), '2008_Data'!$K:$K)</f>
        <v>327670</v>
      </c>
      <c r="D250" cm="1">
        <f t="array" ref="D250">_xlfn.XLOOKUP(1, ('2008_Data'!$D:$D=Summarized_Data!$G250) *('2008_Data'!$J:$J="R"), '2008_Data'!$K:$K)</f>
        <v>596030</v>
      </c>
      <c r="E250" s="1">
        <f t="shared" si="12"/>
        <v>28670</v>
      </c>
      <c r="F250" cm="1">
        <f t="array" ref="F250">_xlfn.XLOOKUP(1, ('2008_Data'!$D:$D=Summarized_Data!$G250) *('2008_Data'!$I:$I="Total State Votes: "), '2008_Data'!$K:$K, -1)</f>
        <v>952370</v>
      </c>
      <c r="G250" t="str">
        <f t="shared" si="15"/>
        <v>UT</v>
      </c>
    </row>
    <row r="251" spans="1:7" x14ac:dyDescent="0.25">
      <c r="A251">
        <f t="shared" si="13"/>
        <v>2008</v>
      </c>
      <c r="B251">
        <f t="shared" si="14"/>
        <v>50</v>
      </c>
      <c r="C251" cm="1">
        <f t="array" ref="C251">_xlfn.XLOOKUP(1, ('2008_Data'!$D:$D=Summarized_Data!$G251) *('2008_Data'!$J:$J="D"), '2008_Data'!$K:$K)</f>
        <v>219262</v>
      </c>
      <c r="D251" cm="1">
        <f t="array" ref="D251">_xlfn.XLOOKUP(1, ('2008_Data'!$D:$D=Summarized_Data!$G251) *('2008_Data'!$J:$J="R"), '2008_Data'!$K:$K)</f>
        <v>98974</v>
      </c>
      <c r="E251" s="1">
        <f t="shared" si="12"/>
        <v>6810</v>
      </c>
      <c r="F251" cm="1">
        <f t="array" ref="F251">_xlfn.XLOOKUP(1, ('2008_Data'!$D:$D=Summarized_Data!$G251) *('2008_Data'!$I:$I="Total State Votes: "), '2008_Data'!$K:$K, -1)</f>
        <v>325046</v>
      </c>
      <c r="G251" t="str">
        <f t="shared" si="15"/>
        <v>VT</v>
      </c>
    </row>
    <row r="252" spans="1:7" x14ac:dyDescent="0.25">
      <c r="A252">
        <f t="shared" si="13"/>
        <v>2008</v>
      </c>
      <c r="B252">
        <f t="shared" si="14"/>
        <v>51</v>
      </c>
      <c r="C252" cm="1">
        <f t="array" ref="C252">_xlfn.XLOOKUP(1, ('2008_Data'!$D:$D=Summarized_Data!$G252) *('2008_Data'!$J:$J="D"), '2008_Data'!$K:$K)</f>
        <v>1959532</v>
      </c>
      <c r="D252" cm="1">
        <f t="array" ref="D252">_xlfn.XLOOKUP(1, ('2008_Data'!$D:$D=Summarized_Data!$G252) *('2008_Data'!$J:$J="R"), '2008_Data'!$K:$K)</f>
        <v>1725005</v>
      </c>
      <c r="E252" s="1">
        <f t="shared" si="12"/>
        <v>38723</v>
      </c>
      <c r="F252" cm="1">
        <f t="array" ref="F252">_xlfn.XLOOKUP(1, ('2008_Data'!$D:$D=Summarized_Data!$G252) *('2008_Data'!$I:$I="Total State Votes: "), '2008_Data'!$K:$K, -1)</f>
        <v>3723260</v>
      </c>
      <c r="G252" t="str">
        <f t="shared" si="15"/>
        <v>VA</v>
      </c>
    </row>
    <row r="253" spans="1:7" x14ac:dyDescent="0.25">
      <c r="A253">
        <f t="shared" si="13"/>
        <v>2008</v>
      </c>
      <c r="B253">
        <f t="shared" si="14"/>
        <v>53</v>
      </c>
      <c r="C253" cm="1">
        <f t="array" ref="C253">_xlfn.XLOOKUP(1, ('2008_Data'!$D:$D=Summarized_Data!$G253) *('2008_Data'!$J:$J="D"), '2008_Data'!$K:$K)</f>
        <v>1750848</v>
      </c>
      <c r="D253" cm="1">
        <f t="array" ref="D253">_xlfn.XLOOKUP(1, ('2008_Data'!$D:$D=Summarized_Data!$G253) *('2008_Data'!$J:$J="R"), '2008_Data'!$K:$K)</f>
        <v>1229216</v>
      </c>
      <c r="E253" s="1">
        <f t="shared" si="12"/>
        <v>56814</v>
      </c>
      <c r="F253" cm="1">
        <f t="array" ref="F253">_xlfn.XLOOKUP(1, ('2008_Data'!$D:$D=Summarized_Data!$G253) *('2008_Data'!$I:$I="Total State Votes: "), '2008_Data'!$K:$K, -1)</f>
        <v>3036878</v>
      </c>
      <c r="G253" t="str">
        <f t="shared" si="15"/>
        <v>WA</v>
      </c>
    </row>
    <row r="254" spans="1:7" x14ac:dyDescent="0.25">
      <c r="A254">
        <f t="shared" si="13"/>
        <v>2008</v>
      </c>
      <c r="B254">
        <f t="shared" si="14"/>
        <v>54</v>
      </c>
      <c r="C254" cm="1">
        <f t="array" ref="C254">_xlfn.XLOOKUP(1, ('2008_Data'!$D:$D=Summarized_Data!$G254) *('2008_Data'!$J:$J="D"), '2008_Data'!$K:$K)</f>
        <v>303857</v>
      </c>
      <c r="D254" cm="1">
        <f t="array" ref="D254">_xlfn.XLOOKUP(1, ('2008_Data'!$D:$D=Summarized_Data!$G254) *('2008_Data'!$J:$J="R"), '2008_Data'!$K:$K)</f>
        <v>397466</v>
      </c>
      <c r="E254" s="1">
        <f t="shared" si="12"/>
        <v>12128</v>
      </c>
      <c r="F254" cm="1">
        <f t="array" ref="F254">_xlfn.XLOOKUP(1, ('2008_Data'!$D:$D=Summarized_Data!$G254) *('2008_Data'!$I:$I="Total State Votes: "), '2008_Data'!$K:$K, -1)</f>
        <v>713451</v>
      </c>
      <c r="G254" t="str">
        <f t="shared" si="15"/>
        <v>WV</v>
      </c>
    </row>
    <row r="255" spans="1:7" x14ac:dyDescent="0.25">
      <c r="A255">
        <f t="shared" si="13"/>
        <v>2008</v>
      </c>
      <c r="B255">
        <f t="shared" si="14"/>
        <v>55</v>
      </c>
      <c r="C255" cm="1">
        <f t="array" ref="C255">_xlfn.XLOOKUP(1, ('2008_Data'!$D:$D=Summarized_Data!$G255) *('2008_Data'!$J:$J="D"), '2008_Data'!$K:$K)</f>
        <v>1677211</v>
      </c>
      <c r="D255" cm="1">
        <f t="array" ref="D255">_xlfn.XLOOKUP(1, ('2008_Data'!$D:$D=Summarized_Data!$G255) *('2008_Data'!$J:$J="R"), '2008_Data'!$K:$K)</f>
        <v>1262393</v>
      </c>
      <c r="E255" s="1">
        <f t="shared" si="12"/>
        <v>43813</v>
      </c>
      <c r="F255" cm="1">
        <f t="array" ref="F255">_xlfn.XLOOKUP(1, ('2008_Data'!$D:$D=Summarized_Data!$G255) *('2008_Data'!$I:$I="Total State Votes: "), '2008_Data'!$K:$K, -1)</f>
        <v>2983417</v>
      </c>
      <c r="G255" t="str">
        <f t="shared" si="15"/>
        <v>WI</v>
      </c>
    </row>
    <row r="256" spans="1:7" x14ac:dyDescent="0.25">
      <c r="A256">
        <f t="shared" si="13"/>
        <v>2008</v>
      </c>
      <c r="B256">
        <f t="shared" si="14"/>
        <v>56</v>
      </c>
      <c r="C256" cm="1">
        <f t="array" ref="C256">_xlfn.XLOOKUP(1, ('2008_Data'!$D:$D=Summarized_Data!$G256) *('2008_Data'!$J:$J="D"), '2008_Data'!$K:$K)</f>
        <v>82868</v>
      </c>
      <c r="D256" cm="1">
        <f t="array" ref="D256">_xlfn.XLOOKUP(1, ('2008_Data'!$D:$D=Summarized_Data!$G256) *('2008_Data'!$J:$J="R"), '2008_Data'!$K:$K)</f>
        <v>164958</v>
      </c>
      <c r="E256" s="1">
        <f t="shared" si="12"/>
        <v>6832</v>
      </c>
      <c r="F256" cm="1">
        <f t="array" ref="F256">_xlfn.XLOOKUP(1, ('2008_Data'!$D:$D=Summarized_Data!$G256) *('2008_Data'!$I:$I="Total State Votes: "), '2008_Data'!$K:$K, -1)</f>
        <v>254658</v>
      </c>
      <c r="G256" t="str">
        <f t="shared" si="15"/>
        <v>WY</v>
      </c>
    </row>
    <row r="257" spans="1:7" x14ac:dyDescent="0.25">
      <c r="A257">
        <f t="shared" si="13"/>
        <v>2004</v>
      </c>
      <c r="B257">
        <f t="shared" si="14"/>
        <v>1</v>
      </c>
      <c r="C257" cm="1">
        <f t="array" ref="C257">_xlfn.XLOOKUP(1, ('2004_Data'!$D:$D=Summarized_Data!$G257) *('2004_Data'!$J:$J="D"), '2004_Data'!$K:$K)</f>
        <v>693933</v>
      </c>
      <c r="D257" cm="1">
        <f t="array" ref="D257">_xlfn.XLOOKUP(1, ('2004_Data'!$D:$D=Summarized_Data!$G257) *('2004_Data'!$J:$J="R"), '2004_Data'!$K:$K)</f>
        <v>1176394</v>
      </c>
      <c r="E257" s="1">
        <f t="shared" si="12"/>
        <v>13122</v>
      </c>
      <c r="F257" cm="1">
        <f t="array" ref="F257">_xlfn.XLOOKUP(1, ('2004_Data'!$D:$D=Summarized_Data!$G257) *('2004_Data'!$I:$I="Total State Votes:"), '2004_Data'!$L:$L, -1)</f>
        <v>1883449</v>
      </c>
      <c r="G257" t="str">
        <f t="shared" si="15"/>
        <v>AL</v>
      </c>
    </row>
    <row r="258" spans="1:7" x14ac:dyDescent="0.25">
      <c r="A258">
        <f t="shared" si="13"/>
        <v>2004</v>
      </c>
      <c r="B258">
        <f t="shared" si="14"/>
        <v>2</v>
      </c>
      <c r="C258" cm="1">
        <f t="array" ref="C258">_xlfn.XLOOKUP(1, ('2004_Data'!$D:$D=Summarized_Data!$G258) *('2004_Data'!$J:$J="D"), '2004_Data'!$K:$K)</f>
        <v>111025</v>
      </c>
      <c r="D258" cm="1">
        <f t="array" ref="D258">_xlfn.XLOOKUP(1, ('2004_Data'!$D:$D=Summarized_Data!$G258) *('2004_Data'!$J:$J="R"), '2004_Data'!$K:$K)</f>
        <v>190889</v>
      </c>
      <c r="E258" s="1">
        <f t="shared" si="12"/>
        <v>10684</v>
      </c>
      <c r="F258" cm="1">
        <f t="array" ref="F258">_xlfn.XLOOKUP(1, ('2004_Data'!$D:$D=Summarized_Data!$G258) *('2004_Data'!$I:$I="Total State Votes:"), '2004_Data'!$L:$L, -1)</f>
        <v>312598</v>
      </c>
      <c r="G258" t="str">
        <f t="shared" si="15"/>
        <v>AK</v>
      </c>
    </row>
    <row r="259" spans="1:7" x14ac:dyDescent="0.25">
      <c r="A259">
        <f t="shared" si="13"/>
        <v>2004</v>
      </c>
      <c r="B259">
        <f t="shared" si="14"/>
        <v>4</v>
      </c>
      <c r="C259" cm="1">
        <f t="array" ref="C259">_xlfn.XLOOKUP(1, ('2004_Data'!$D:$D=Summarized_Data!$G259) *('2004_Data'!$J:$J="D"), '2004_Data'!$K:$K)</f>
        <v>893524</v>
      </c>
      <c r="D259" cm="1">
        <f t="array" ref="D259">_xlfn.XLOOKUP(1, ('2004_Data'!$D:$D=Summarized_Data!$G259) *('2004_Data'!$J:$J="R"), '2004_Data'!$K:$K)</f>
        <v>1104294</v>
      </c>
      <c r="E259" s="1">
        <f t="shared" si="12"/>
        <v>14767</v>
      </c>
      <c r="F259" cm="1">
        <f t="array" ref="F259">_xlfn.XLOOKUP(1, ('2004_Data'!$D:$D=Summarized_Data!$G259) *('2004_Data'!$I:$I="Total State Votes:"), '2004_Data'!$L:$L, -1)</f>
        <v>2012585</v>
      </c>
      <c r="G259" t="str">
        <f t="shared" si="15"/>
        <v>AZ</v>
      </c>
    </row>
    <row r="260" spans="1:7" x14ac:dyDescent="0.25">
      <c r="A260">
        <f t="shared" si="13"/>
        <v>2004</v>
      </c>
      <c r="B260">
        <f t="shared" si="14"/>
        <v>5</v>
      </c>
      <c r="C260" cm="1">
        <f t="array" ref="C260">_xlfn.XLOOKUP(1, ('2004_Data'!$D:$D=Summarized_Data!$G260) *('2004_Data'!$J:$J="D"), '2004_Data'!$K:$K)</f>
        <v>469953</v>
      </c>
      <c r="D260" cm="1">
        <f t="array" ref="D260">_xlfn.XLOOKUP(1, ('2004_Data'!$D:$D=Summarized_Data!$G260) *('2004_Data'!$J:$J="R"), '2004_Data'!$K:$K)</f>
        <v>572898</v>
      </c>
      <c r="E260" s="1">
        <f t="shared" si="12"/>
        <v>12094</v>
      </c>
      <c r="F260" cm="1">
        <f t="array" ref="F260">_xlfn.XLOOKUP(1, ('2004_Data'!$D:$D=Summarized_Data!$G260) *('2004_Data'!$I:$I="Total State Votes:"), '2004_Data'!$L:$L, -1)</f>
        <v>1054945</v>
      </c>
      <c r="G260" t="str">
        <f t="shared" si="15"/>
        <v>AR</v>
      </c>
    </row>
    <row r="261" spans="1:7" x14ac:dyDescent="0.25">
      <c r="A261">
        <f t="shared" si="13"/>
        <v>2004</v>
      </c>
      <c r="B261">
        <f t="shared" si="14"/>
        <v>6</v>
      </c>
      <c r="C261" cm="1">
        <f t="array" ref="C261">_xlfn.XLOOKUP(1, ('2004_Data'!$D:$D=Summarized_Data!$G261) *('2004_Data'!$J:$J="D"), '2004_Data'!$K:$K)</f>
        <v>6745485</v>
      </c>
      <c r="D261" cm="1">
        <f t="array" ref="D261">_xlfn.XLOOKUP(1, ('2004_Data'!$D:$D=Summarized_Data!$G261) *('2004_Data'!$J:$J="R"), '2004_Data'!$K:$K)</f>
        <v>5509826</v>
      </c>
      <c r="E261" s="1">
        <f t="shared" si="12"/>
        <v>166541</v>
      </c>
      <c r="F261" cm="1">
        <f t="array" ref="F261">_xlfn.XLOOKUP(1, ('2004_Data'!$D:$D=Summarized_Data!$G261) *('2004_Data'!$I:$I="Total State Votes:"), '2004_Data'!$L:$L, -1)</f>
        <v>12421852</v>
      </c>
      <c r="G261" t="str">
        <f t="shared" si="15"/>
        <v>CA</v>
      </c>
    </row>
    <row r="262" spans="1:7" x14ac:dyDescent="0.25">
      <c r="A262">
        <f t="shared" si="13"/>
        <v>2004</v>
      </c>
      <c r="B262">
        <f t="shared" si="14"/>
        <v>8</v>
      </c>
      <c r="C262" cm="1">
        <f t="array" ref="C262">_xlfn.XLOOKUP(1, ('2004_Data'!$D:$D=Summarized_Data!$G262) *('2004_Data'!$J:$J="D"), '2004_Data'!$K:$K)</f>
        <v>1001732</v>
      </c>
      <c r="D262" cm="1">
        <f t="array" ref="D262">_xlfn.XLOOKUP(1, ('2004_Data'!$D:$D=Summarized_Data!$G262) *('2004_Data'!$J:$J="R"), '2004_Data'!$K:$K)</f>
        <v>1101255</v>
      </c>
      <c r="E262" s="1">
        <f t="shared" si="12"/>
        <v>27343</v>
      </c>
      <c r="F262" cm="1">
        <f t="array" ref="F262">_xlfn.XLOOKUP(1, ('2004_Data'!$D:$D=Summarized_Data!$G262) *('2004_Data'!$I:$I="Total State Votes:"), '2004_Data'!$L:$L, -1)</f>
        <v>2130330</v>
      </c>
      <c r="G262" t="str">
        <f t="shared" si="15"/>
        <v>CO</v>
      </c>
    </row>
    <row r="263" spans="1:7" x14ac:dyDescent="0.25">
      <c r="A263">
        <f>A212-4</f>
        <v>2004</v>
      </c>
      <c r="B263">
        <f>B212</f>
        <v>9</v>
      </c>
      <c r="C263" cm="1">
        <f t="array" ref="C263">_xlfn.XLOOKUP(1, ('2004_Data'!$D:$D=Summarized_Data!$G263) *('2004_Data'!$J:$J="D"), '2004_Data'!$K:$K)</f>
        <v>857488</v>
      </c>
      <c r="D263" cm="1">
        <f t="array" ref="D263">_xlfn.XLOOKUP(1, ('2004_Data'!$D:$D=Summarized_Data!$G263) *('2004_Data'!$J:$J="R"), '2004_Data'!$K:$K)</f>
        <v>693826</v>
      </c>
      <c r="E263" s="1">
        <f t="shared" si="12"/>
        <v>27455</v>
      </c>
      <c r="F263" cm="1">
        <f t="array" ref="F263">_xlfn.XLOOKUP(1, ('2004_Data'!$D:$D=Summarized_Data!$G263) *('2004_Data'!$I:$I="Total State Votes:"), '2004_Data'!$L:$L, -1)</f>
        <v>1578769</v>
      </c>
      <c r="G263" t="str">
        <f t="shared" si="15"/>
        <v>CT</v>
      </c>
    </row>
    <row r="264" spans="1:7" x14ac:dyDescent="0.25">
      <c r="A264">
        <f t="shared" ref="A264:A294" si="16">A213-4</f>
        <v>2004</v>
      </c>
      <c r="B264">
        <f t="shared" ref="B264:B294" si="17">B213</f>
        <v>10</v>
      </c>
      <c r="C264" cm="1">
        <f t="array" ref="C264">_xlfn.XLOOKUP(1, ('2004_Data'!$D:$D=Summarized_Data!$G264) *('2004_Data'!$J:$J="D"), '2004_Data'!$K:$K)</f>
        <v>200152</v>
      </c>
      <c r="D264" cm="1">
        <f t="array" ref="D264">_xlfn.XLOOKUP(1, ('2004_Data'!$D:$D=Summarized_Data!$G264) *('2004_Data'!$J:$J="R"), '2004_Data'!$K:$K)</f>
        <v>171660</v>
      </c>
      <c r="E264" s="1">
        <f t="shared" si="12"/>
        <v>3378</v>
      </c>
      <c r="F264" cm="1">
        <f t="array" ref="F264">_xlfn.XLOOKUP(1, ('2004_Data'!$D:$D=Summarized_Data!$G264) *('2004_Data'!$I:$I="Total State Votes:"), '2004_Data'!$L:$L, -1)</f>
        <v>375190</v>
      </c>
      <c r="G264" t="str">
        <f t="shared" si="15"/>
        <v>DE</v>
      </c>
    </row>
    <row r="265" spans="1:7" x14ac:dyDescent="0.25">
      <c r="A265">
        <f t="shared" si="16"/>
        <v>2004</v>
      </c>
      <c r="B265">
        <f t="shared" si="17"/>
        <v>11</v>
      </c>
      <c r="C265" cm="1">
        <f t="array" ref="C265">_xlfn.XLOOKUP(1, ('2004_Data'!$D:$D=Summarized_Data!$G265) *('2004_Data'!$J:$J="D"), '2004_Data'!$K:$K)</f>
        <v>202970</v>
      </c>
      <c r="D265" cm="1">
        <f t="array" ref="D265">_xlfn.XLOOKUP(1, ('2004_Data'!$D:$D=Summarized_Data!$G265) *('2004_Data'!$J:$J="R"), '2004_Data'!$K:$K)</f>
        <v>21256</v>
      </c>
      <c r="E265" s="1">
        <f t="shared" si="12"/>
        <v>3360</v>
      </c>
      <c r="F265" cm="1">
        <f t="array" ref="F265">_xlfn.XLOOKUP(1, ('2004_Data'!$D:$D=Summarized_Data!$G265) *('2004_Data'!$I:$I="Total State Votes:"), '2004_Data'!$L:$L, -1)</f>
        <v>227586</v>
      </c>
      <c r="G265" t="str">
        <f t="shared" si="15"/>
        <v>DC</v>
      </c>
    </row>
    <row r="266" spans="1:7" x14ac:dyDescent="0.25">
      <c r="A266">
        <f t="shared" si="16"/>
        <v>2004</v>
      </c>
      <c r="B266">
        <f t="shared" si="17"/>
        <v>12</v>
      </c>
      <c r="C266" cm="1">
        <f t="array" ref="C266">_xlfn.XLOOKUP(1, ('2004_Data'!$D:$D=Summarized_Data!$G266) *('2004_Data'!$J:$J="D"), '2004_Data'!$K:$K)</f>
        <v>3583544</v>
      </c>
      <c r="D266" cm="1">
        <f t="array" ref="D266">_xlfn.XLOOKUP(1, ('2004_Data'!$D:$D=Summarized_Data!$G266) *('2004_Data'!$J:$J="R"), '2004_Data'!$K:$K)</f>
        <v>3964522</v>
      </c>
      <c r="E266" s="1">
        <f t="shared" si="12"/>
        <v>61744</v>
      </c>
      <c r="F266" cm="1">
        <f t="array" ref="F266">_xlfn.XLOOKUP(1, ('2004_Data'!$D:$D=Summarized_Data!$G266) *('2004_Data'!$I:$I="Total State Votes:"), '2004_Data'!$L:$L, -1)</f>
        <v>7609810</v>
      </c>
      <c r="G266" t="str">
        <f t="shared" si="15"/>
        <v>FL</v>
      </c>
    </row>
    <row r="267" spans="1:7" x14ac:dyDescent="0.25">
      <c r="A267">
        <f t="shared" si="16"/>
        <v>2004</v>
      </c>
      <c r="B267">
        <f t="shared" si="17"/>
        <v>13</v>
      </c>
      <c r="C267" cm="1">
        <f t="array" ref="C267">_xlfn.XLOOKUP(1, ('2004_Data'!$D:$D=Summarized_Data!$G267) *('2004_Data'!$J:$J="D"), '2004_Data'!$K:$K)</f>
        <v>1366149</v>
      </c>
      <c r="D267" cm="1">
        <f t="array" ref="D267">_xlfn.XLOOKUP(1, ('2004_Data'!$D:$D=Summarized_Data!$G267) *('2004_Data'!$J:$J="R"), '2004_Data'!$K:$K)</f>
        <v>1914254</v>
      </c>
      <c r="E267" s="1">
        <f t="shared" si="12"/>
        <v>21472</v>
      </c>
      <c r="F267" cm="1">
        <f t="array" ref="F267">_xlfn.XLOOKUP(1, ('2004_Data'!$D:$D=Summarized_Data!$G267) *('2004_Data'!$I:$I="Total State Votes:"), '2004_Data'!$L:$L, -1)</f>
        <v>3301875</v>
      </c>
      <c r="G267" t="str">
        <f t="shared" si="15"/>
        <v>GA</v>
      </c>
    </row>
    <row r="268" spans="1:7" x14ac:dyDescent="0.25">
      <c r="A268">
        <f t="shared" si="16"/>
        <v>2004</v>
      </c>
      <c r="B268">
        <f t="shared" si="17"/>
        <v>15</v>
      </c>
      <c r="C268" cm="1">
        <f t="array" ref="C268">_xlfn.XLOOKUP(1, ('2004_Data'!$D:$D=Summarized_Data!$G268) *('2004_Data'!$J:$J="D"), '2004_Data'!$K:$K)</f>
        <v>231708</v>
      </c>
      <c r="D268" cm="1">
        <f t="array" ref="D268">_xlfn.XLOOKUP(1, ('2004_Data'!$D:$D=Summarized_Data!$G268) *('2004_Data'!$J:$J="R"), '2004_Data'!$K:$K)</f>
        <v>194191</v>
      </c>
      <c r="E268" s="1">
        <f t="shared" si="12"/>
        <v>3114</v>
      </c>
      <c r="F268" cm="1">
        <f t="array" ref="F268">_xlfn.XLOOKUP(1, ('2004_Data'!$D:$D=Summarized_Data!$G268) *('2004_Data'!$I:$I="Total State Votes:"), '2004_Data'!$L:$L, -1)</f>
        <v>429013</v>
      </c>
      <c r="G268" t="str">
        <f t="shared" si="15"/>
        <v>HI</v>
      </c>
    </row>
    <row r="269" spans="1:7" x14ac:dyDescent="0.25">
      <c r="A269">
        <f t="shared" si="16"/>
        <v>2004</v>
      </c>
      <c r="B269">
        <f t="shared" si="17"/>
        <v>16</v>
      </c>
      <c r="C269" cm="1">
        <f t="array" ref="C269">_xlfn.XLOOKUP(1, ('2004_Data'!$D:$D=Summarized_Data!$G269) *('2004_Data'!$J:$J="D"), '2004_Data'!$K:$K)</f>
        <v>181098</v>
      </c>
      <c r="D269" cm="1">
        <f t="array" ref="D269">_xlfn.XLOOKUP(1, ('2004_Data'!$D:$D=Summarized_Data!$G269) *('2004_Data'!$J:$J="R"), '2004_Data'!$K:$K)</f>
        <v>409235</v>
      </c>
      <c r="E269" s="1">
        <f t="shared" si="12"/>
        <v>8114</v>
      </c>
      <c r="F269" cm="1">
        <f t="array" ref="F269">_xlfn.XLOOKUP(1, ('2004_Data'!$D:$D=Summarized_Data!$G269) *('2004_Data'!$I:$I="Total State Votes:"), '2004_Data'!$L:$L, -1)</f>
        <v>598447</v>
      </c>
      <c r="G269" t="str">
        <f t="shared" si="15"/>
        <v>ID</v>
      </c>
    </row>
    <row r="270" spans="1:7" x14ac:dyDescent="0.25">
      <c r="A270">
        <f t="shared" si="16"/>
        <v>2004</v>
      </c>
      <c r="B270">
        <f t="shared" si="17"/>
        <v>17</v>
      </c>
      <c r="C270" cm="1">
        <f t="array" ref="C270">_xlfn.XLOOKUP(1, ('2004_Data'!$D:$D=Summarized_Data!$G270) *('2004_Data'!$J:$J="D"), '2004_Data'!$K:$K)</f>
        <v>2891550</v>
      </c>
      <c r="D270" cm="1">
        <f t="array" ref="D270">_xlfn.XLOOKUP(1, ('2004_Data'!$D:$D=Summarized_Data!$G270) *('2004_Data'!$J:$J="R"), '2004_Data'!$K:$K)</f>
        <v>2345946</v>
      </c>
      <c r="E270" s="1">
        <f t="shared" si="12"/>
        <v>36826</v>
      </c>
      <c r="F270" cm="1">
        <f t="array" ref="F270">_xlfn.XLOOKUP(1, ('2004_Data'!$D:$D=Summarized_Data!$G270) *('2004_Data'!$I:$I="Total State Votes:"), '2004_Data'!$L:$L, -1)</f>
        <v>5274322</v>
      </c>
      <c r="G270" t="str">
        <f t="shared" si="15"/>
        <v>IL</v>
      </c>
    </row>
    <row r="271" spans="1:7" x14ac:dyDescent="0.25">
      <c r="A271">
        <f t="shared" si="16"/>
        <v>2004</v>
      </c>
      <c r="B271">
        <f t="shared" si="17"/>
        <v>18</v>
      </c>
      <c r="C271" cm="1">
        <f t="array" ref="C271">_xlfn.XLOOKUP(1, ('2004_Data'!$D:$D=Summarized_Data!$G271) *('2004_Data'!$J:$J="D"), '2004_Data'!$K:$K)</f>
        <v>969011</v>
      </c>
      <c r="D271" cm="1">
        <f t="array" ref="D271">_xlfn.XLOOKUP(1, ('2004_Data'!$D:$D=Summarized_Data!$G271) *('2004_Data'!$J:$J="R"), '2004_Data'!$K:$K)</f>
        <v>1479438</v>
      </c>
      <c r="E271" s="1">
        <f t="shared" si="12"/>
        <v>19553</v>
      </c>
      <c r="F271" cm="1">
        <f t="array" ref="F271">_xlfn.XLOOKUP(1, ('2004_Data'!$D:$D=Summarized_Data!$G271) *('2004_Data'!$I:$I="Total State Votes:"), '2004_Data'!$L:$L, -1)</f>
        <v>2468002</v>
      </c>
      <c r="G271" t="str">
        <f t="shared" si="15"/>
        <v>IN</v>
      </c>
    </row>
    <row r="272" spans="1:7" x14ac:dyDescent="0.25">
      <c r="A272">
        <f t="shared" si="16"/>
        <v>2004</v>
      </c>
      <c r="B272">
        <f t="shared" si="17"/>
        <v>19</v>
      </c>
      <c r="C272" cm="1">
        <f t="array" ref="C272">_xlfn.XLOOKUP(1, ('2004_Data'!$D:$D=Summarized_Data!$G272) *('2004_Data'!$J:$J="D"), '2004_Data'!$K:$K)</f>
        <v>741898</v>
      </c>
      <c r="D272" cm="1">
        <f t="array" ref="D272">_xlfn.XLOOKUP(1, ('2004_Data'!$D:$D=Summarized_Data!$G272) *('2004_Data'!$J:$J="R"), '2004_Data'!$K:$K)</f>
        <v>751957</v>
      </c>
      <c r="E272" s="1">
        <f t="shared" si="12"/>
        <v>13053</v>
      </c>
      <c r="F272" cm="1">
        <f t="array" ref="F272">_xlfn.XLOOKUP(1, ('2004_Data'!$D:$D=Summarized_Data!$G272) *('2004_Data'!$I:$I="Total State Votes:"), '2004_Data'!$L:$L, -1)</f>
        <v>1506908</v>
      </c>
      <c r="G272" t="str">
        <f t="shared" si="15"/>
        <v>IA</v>
      </c>
    </row>
    <row r="273" spans="1:7" x14ac:dyDescent="0.25">
      <c r="A273">
        <f t="shared" si="16"/>
        <v>2004</v>
      </c>
      <c r="B273">
        <f t="shared" si="17"/>
        <v>20</v>
      </c>
      <c r="C273" cm="1">
        <f t="array" ref="C273">_xlfn.XLOOKUP(1, ('2004_Data'!$D:$D=Summarized_Data!$G273) *('2004_Data'!$J:$J="D"), '2004_Data'!$K:$K)</f>
        <v>434993</v>
      </c>
      <c r="D273" cm="1">
        <f t="array" ref="D273">_xlfn.XLOOKUP(1, ('2004_Data'!$D:$D=Summarized_Data!$G273) *('2004_Data'!$J:$J="R"), '2004_Data'!$K:$K)</f>
        <v>736456</v>
      </c>
      <c r="E273" s="1">
        <f t="shared" si="12"/>
        <v>16307</v>
      </c>
      <c r="F273" cm="1">
        <f t="array" ref="F273">_xlfn.XLOOKUP(1, ('2004_Data'!$D:$D=Summarized_Data!$G273) *('2004_Data'!$I:$I="Total State Votes:"), '2004_Data'!$L:$L, -1)</f>
        <v>1187756</v>
      </c>
      <c r="G273" t="str">
        <f t="shared" si="15"/>
        <v>KS</v>
      </c>
    </row>
    <row r="274" spans="1:7" x14ac:dyDescent="0.25">
      <c r="A274">
        <f t="shared" si="16"/>
        <v>2004</v>
      </c>
      <c r="B274">
        <f t="shared" si="17"/>
        <v>21</v>
      </c>
      <c r="C274" cm="1">
        <f t="array" ref="C274">_xlfn.XLOOKUP(1, ('2004_Data'!$D:$D=Summarized_Data!$G274) *('2004_Data'!$J:$J="D"), '2004_Data'!$K:$K)</f>
        <v>712733</v>
      </c>
      <c r="D274" cm="1">
        <f t="array" ref="D274">_xlfn.XLOOKUP(1, ('2004_Data'!$D:$D=Summarized_Data!$G274) *('2004_Data'!$J:$J="R"), '2004_Data'!$K:$K)</f>
        <v>1069439</v>
      </c>
      <c r="E274" s="1">
        <f t="shared" si="12"/>
        <v>13710</v>
      </c>
      <c r="F274" cm="1">
        <f t="array" ref="F274">_xlfn.XLOOKUP(1, ('2004_Data'!$D:$D=Summarized_Data!$G274) *('2004_Data'!$I:$I="Total State Votes:"), '2004_Data'!$L:$L, -1)</f>
        <v>1795882</v>
      </c>
      <c r="G274" t="str">
        <f t="shared" si="15"/>
        <v>KY</v>
      </c>
    </row>
    <row r="275" spans="1:7" x14ac:dyDescent="0.25">
      <c r="A275">
        <f t="shared" si="16"/>
        <v>2004</v>
      </c>
      <c r="B275">
        <f t="shared" si="17"/>
        <v>22</v>
      </c>
      <c r="C275" cm="1">
        <f t="array" ref="C275">_xlfn.XLOOKUP(1, ('2004_Data'!$D:$D=Summarized_Data!$G275) *('2004_Data'!$J:$J="D"), '2004_Data'!$K:$K)</f>
        <v>820299</v>
      </c>
      <c r="D275" cm="1">
        <f t="array" ref="D275">_xlfn.XLOOKUP(1, ('2004_Data'!$D:$D=Summarized_Data!$G275) *('2004_Data'!$J:$J="R"), '2004_Data'!$K:$K)</f>
        <v>1102169</v>
      </c>
      <c r="E275" s="1">
        <f t="shared" si="12"/>
        <v>20638</v>
      </c>
      <c r="F275" cm="1">
        <f t="array" ref="F275">_xlfn.XLOOKUP(1, ('2004_Data'!$D:$D=Summarized_Data!$G275) *('2004_Data'!$I:$I="Total State Votes:"), '2004_Data'!$L:$L, -1)</f>
        <v>1943106</v>
      </c>
      <c r="G275" t="str">
        <f t="shared" si="15"/>
        <v>LA</v>
      </c>
    </row>
    <row r="276" spans="1:7" x14ac:dyDescent="0.25">
      <c r="A276">
        <f t="shared" si="16"/>
        <v>2004</v>
      </c>
      <c r="B276">
        <f t="shared" si="17"/>
        <v>23</v>
      </c>
      <c r="C276" cm="1">
        <f t="array" ref="C276">_xlfn.XLOOKUP(1, ('2004_Data'!$D:$D=Summarized_Data!$G276) *('2004_Data'!$J:$J="D"), '2004_Data'!$K:$K)</f>
        <v>396842</v>
      </c>
      <c r="D276" cm="1">
        <f t="array" ref="D276">_xlfn.XLOOKUP(1, ('2004_Data'!$D:$D=Summarized_Data!$G276) *('2004_Data'!$J:$J="R"), '2004_Data'!$K:$K)</f>
        <v>330201</v>
      </c>
      <c r="E276" s="1">
        <f t="shared" si="12"/>
        <v>13709</v>
      </c>
      <c r="F276" cm="1">
        <f t="array" ref="F276">_xlfn.XLOOKUP(1, ('2004_Data'!$D:$D=Summarized_Data!$G276) *('2004_Data'!$I:$I="Total State Votes:"), '2004_Data'!$L:$L, -1)</f>
        <v>740752</v>
      </c>
      <c r="G276" t="str">
        <f t="shared" si="15"/>
        <v>ME</v>
      </c>
    </row>
    <row r="277" spans="1:7" x14ac:dyDescent="0.25">
      <c r="A277">
        <f t="shared" si="16"/>
        <v>2004</v>
      </c>
      <c r="B277">
        <f t="shared" si="17"/>
        <v>24</v>
      </c>
      <c r="C277" cm="1">
        <f t="array" ref="C277">_xlfn.XLOOKUP(1, ('2004_Data'!$D:$D=Summarized_Data!$G277) *('2004_Data'!$J:$J="D"), '2004_Data'!$K:$K)</f>
        <v>1334493</v>
      </c>
      <c r="D277" cm="1">
        <f t="array" ref="D277">_xlfn.XLOOKUP(1, ('2004_Data'!$D:$D=Summarized_Data!$G277) *('2004_Data'!$J:$J="R"), '2004_Data'!$K:$K)</f>
        <v>1024703</v>
      </c>
      <c r="E277" s="1">
        <f t="shared" si="12"/>
        <v>27482</v>
      </c>
      <c r="F277" cm="1">
        <f t="array" ref="F277">_xlfn.XLOOKUP(1, ('2004_Data'!$D:$D=Summarized_Data!$G277) *('2004_Data'!$I:$I="Total State Votes:"), '2004_Data'!$L:$L, -1)</f>
        <v>2386678</v>
      </c>
      <c r="G277" t="str">
        <f t="shared" si="15"/>
        <v>MD</v>
      </c>
    </row>
    <row r="278" spans="1:7" x14ac:dyDescent="0.25">
      <c r="A278">
        <f t="shared" si="16"/>
        <v>2004</v>
      </c>
      <c r="B278">
        <f t="shared" si="17"/>
        <v>25</v>
      </c>
      <c r="C278" cm="1">
        <f t="array" ref="C278">_xlfn.XLOOKUP(1, ('2004_Data'!$D:$D=Summarized_Data!$G278) *('2004_Data'!$J:$J="D"), '2004_Data'!$K:$K)</f>
        <v>1803800</v>
      </c>
      <c r="D278" cm="1">
        <f t="array" ref="D278">_xlfn.XLOOKUP(1, ('2004_Data'!$D:$D=Summarized_Data!$G278) *('2004_Data'!$J:$J="R"), '2004_Data'!$K:$K)</f>
        <v>1071109</v>
      </c>
      <c r="E278" s="1">
        <f t="shared" si="12"/>
        <v>37479</v>
      </c>
      <c r="F278" cm="1">
        <f t="array" ref="F278">_xlfn.XLOOKUP(1, ('2004_Data'!$D:$D=Summarized_Data!$G278) *('2004_Data'!$I:$I="Total State Votes:"), '2004_Data'!$L:$L, -1)</f>
        <v>2912388</v>
      </c>
      <c r="G278" t="str">
        <f t="shared" si="15"/>
        <v>MA</v>
      </c>
    </row>
    <row r="279" spans="1:7" x14ac:dyDescent="0.25">
      <c r="A279">
        <f t="shared" si="16"/>
        <v>2004</v>
      </c>
      <c r="B279">
        <f t="shared" si="17"/>
        <v>26</v>
      </c>
      <c r="C279" cm="1">
        <f t="array" ref="C279">_xlfn.XLOOKUP(1, ('2004_Data'!$D:$D=Summarized_Data!$G279) *('2004_Data'!$J:$J="D"), '2004_Data'!$K:$K)</f>
        <v>2479183</v>
      </c>
      <c r="D279" cm="1">
        <f t="array" ref="D279">_xlfn.XLOOKUP(1, ('2004_Data'!$D:$D=Summarized_Data!$G279) *('2004_Data'!$J:$J="R"), '2004_Data'!$K:$K)</f>
        <v>2313746</v>
      </c>
      <c r="E279" s="1">
        <f t="shared" si="12"/>
        <v>46323</v>
      </c>
      <c r="F279" cm="1">
        <f t="array" ref="F279">_xlfn.XLOOKUP(1, ('2004_Data'!$D:$D=Summarized_Data!$G279) *('2004_Data'!$I:$I="Total State Votes:"), '2004_Data'!$L:$L, -1)</f>
        <v>4839252</v>
      </c>
      <c r="G279" t="str">
        <f t="shared" si="15"/>
        <v>MI</v>
      </c>
    </row>
    <row r="280" spans="1:7" x14ac:dyDescent="0.25">
      <c r="A280">
        <f t="shared" si="16"/>
        <v>2004</v>
      </c>
      <c r="B280">
        <f t="shared" si="17"/>
        <v>27</v>
      </c>
      <c r="C280" cm="1">
        <f t="array" ref="C280">_xlfn.XLOOKUP(1, ('2004_Data'!$D:$D=Summarized_Data!$G280) *('2004_Data'!$J:$J="D"), '2004_Data'!$K:$K)</f>
        <v>1445014</v>
      </c>
      <c r="D280" cm="1">
        <f t="array" ref="D280">_xlfn.XLOOKUP(1, ('2004_Data'!$D:$D=Summarized_Data!$G280) *('2004_Data'!$J:$J="R"), '2004_Data'!$K:$K)</f>
        <v>1346695</v>
      </c>
      <c r="E280" s="1">
        <f t="shared" si="12"/>
        <v>36678</v>
      </c>
      <c r="F280" cm="1">
        <f t="array" ref="F280">_xlfn.XLOOKUP(1, ('2004_Data'!$D:$D=Summarized_Data!$G280) *('2004_Data'!$I:$I="Total State Votes:"), '2004_Data'!$L:$L, -1)</f>
        <v>2828387</v>
      </c>
      <c r="G280" t="str">
        <f t="shared" si="15"/>
        <v>MN</v>
      </c>
    </row>
    <row r="281" spans="1:7" x14ac:dyDescent="0.25">
      <c r="A281">
        <f t="shared" si="16"/>
        <v>2004</v>
      </c>
      <c r="B281">
        <f t="shared" si="17"/>
        <v>28</v>
      </c>
      <c r="C281" cm="1">
        <f t="array" ref="C281">_xlfn.XLOOKUP(1, ('2004_Data'!$D:$D=Summarized_Data!$G281) *('2004_Data'!$J:$J="D"), '2004_Data'!$K:$K)</f>
        <v>458094</v>
      </c>
      <c r="D281" cm="1">
        <f t="array" ref="D281">_xlfn.XLOOKUP(1, ('2004_Data'!$D:$D=Summarized_Data!$G281) *('2004_Data'!$J:$J="R"), '2004_Data'!$K:$K)</f>
        <v>684981</v>
      </c>
      <c r="E281" s="1">
        <f t="shared" si="12"/>
        <v>9070</v>
      </c>
      <c r="F281" cm="1">
        <f t="array" ref="F281">_xlfn.XLOOKUP(1, ('2004_Data'!$D:$D=Summarized_Data!$G281) *('2004_Data'!$I:$I="Total State Votes:"), '2004_Data'!$L:$L, -1)</f>
        <v>1152145</v>
      </c>
      <c r="G281" t="str">
        <f t="shared" si="15"/>
        <v>MS</v>
      </c>
    </row>
    <row r="282" spans="1:7" x14ac:dyDescent="0.25">
      <c r="A282">
        <f t="shared" si="16"/>
        <v>2004</v>
      </c>
      <c r="B282">
        <f t="shared" si="17"/>
        <v>29</v>
      </c>
      <c r="C282" cm="1">
        <f t="array" ref="C282">_xlfn.XLOOKUP(1, ('2004_Data'!$D:$D=Summarized_Data!$G282) *('2004_Data'!$J:$J="D"), '2004_Data'!$K:$K)</f>
        <v>1259171</v>
      </c>
      <c r="D282" cm="1">
        <f t="array" ref="D282">_xlfn.XLOOKUP(1, ('2004_Data'!$D:$D=Summarized_Data!$G282) *('2004_Data'!$J:$J="R"), '2004_Data'!$K:$K)</f>
        <v>1455713</v>
      </c>
      <c r="E282" s="1">
        <f t="shared" si="12"/>
        <v>16480</v>
      </c>
      <c r="F282" cm="1">
        <f t="array" ref="F282">_xlfn.XLOOKUP(1, ('2004_Data'!$D:$D=Summarized_Data!$G282) *('2004_Data'!$I:$I="Total State Votes:"), '2004_Data'!$L:$L, -1)</f>
        <v>2731364</v>
      </c>
      <c r="G282" t="str">
        <f t="shared" si="15"/>
        <v>MO</v>
      </c>
    </row>
    <row r="283" spans="1:7" x14ac:dyDescent="0.25">
      <c r="A283">
        <f t="shared" si="16"/>
        <v>2004</v>
      </c>
      <c r="B283">
        <f t="shared" si="17"/>
        <v>30</v>
      </c>
      <c r="C283" cm="1">
        <f t="array" ref="C283">_xlfn.XLOOKUP(1, ('2004_Data'!$D:$D=Summarized_Data!$G283) *('2004_Data'!$J:$J="D"), '2004_Data'!$K:$K)</f>
        <v>173710</v>
      </c>
      <c r="D283" cm="1">
        <f t="array" ref="D283">_xlfn.XLOOKUP(1, ('2004_Data'!$D:$D=Summarized_Data!$G283) *('2004_Data'!$J:$J="R"), '2004_Data'!$K:$K)</f>
        <v>266063</v>
      </c>
      <c r="E283" s="1">
        <f t="shared" si="12"/>
        <v>10672</v>
      </c>
      <c r="F283" cm="1">
        <f t="array" ref="F283">_xlfn.XLOOKUP(1, ('2004_Data'!$D:$D=Summarized_Data!$G283) *('2004_Data'!$I:$I="Total State Votes:"), '2004_Data'!$L:$L, -1)</f>
        <v>450445</v>
      </c>
      <c r="G283" t="str">
        <f t="shared" si="15"/>
        <v>MT</v>
      </c>
    </row>
    <row r="284" spans="1:7" x14ac:dyDescent="0.25">
      <c r="A284">
        <f t="shared" si="16"/>
        <v>2004</v>
      </c>
      <c r="B284">
        <f t="shared" si="17"/>
        <v>31</v>
      </c>
      <c r="C284" cm="1">
        <f t="array" ref="C284">_xlfn.XLOOKUP(1, ('2004_Data'!$D:$D=Summarized_Data!$G284) *('2004_Data'!$J:$J="D"), '2004_Data'!$K:$K)</f>
        <v>254328</v>
      </c>
      <c r="D284" cm="1">
        <f t="array" ref="D284">_xlfn.XLOOKUP(1, ('2004_Data'!$D:$D=Summarized_Data!$G284) *('2004_Data'!$J:$J="R"), '2004_Data'!$K:$K)</f>
        <v>512814</v>
      </c>
      <c r="E284" s="1">
        <f t="shared" si="12"/>
        <v>11044</v>
      </c>
      <c r="F284" cm="1">
        <f t="array" ref="F284">_xlfn.XLOOKUP(1, ('2004_Data'!$D:$D=Summarized_Data!$G284) *('2004_Data'!$I:$I="Total State Votes:"), '2004_Data'!$L:$L, -1)</f>
        <v>778186</v>
      </c>
      <c r="G284" t="str">
        <f t="shared" si="15"/>
        <v>NE</v>
      </c>
    </row>
    <row r="285" spans="1:7" x14ac:dyDescent="0.25">
      <c r="A285">
        <f t="shared" si="16"/>
        <v>2004</v>
      </c>
      <c r="B285">
        <f t="shared" si="17"/>
        <v>32</v>
      </c>
      <c r="C285" cm="1">
        <f t="array" ref="C285">_xlfn.XLOOKUP(1, ('2004_Data'!$D:$D=Summarized_Data!$G285) *('2004_Data'!$J:$J="D"), '2004_Data'!$K:$K)</f>
        <v>397190</v>
      </c>
      <c r="D285" cm="1">
        <f t="array" ref="D285">_xlfn.XLOOKUP(1, ('2004_Data'!$D:$D=Summarized_Data!$G285) *('2004_Data'!$J:$J="R"), '2004_Data'!$K:$K)</f>
        <v>418690</v>
      </c>
      <c r="E285" s="1">
        <f t="shared" si="12"/>
        <v>13707</v>
      </c>
      <c r="F285" cm="1">
        <f t="array" ref="F285">_xlfn.XLOOKUP(1, ('2004_Data'!$D:$D=Summarized_Data!$G285) *('2004_Data'!$I:$I="Total State Votes:"), '2004_Data'!$L:$L, -1)</f>
        <v>829587</v>
      </c>
      <c r="G285" t="str">
        <f t="shared" si="15"/>
        <v>NV</v>
      </c>
    </row>
    <row r="286" spans="1:7" x14ac:dyDescent="0.25">
      <c r="A286">
        <f t="shared" si="16"/>
        <v>2004</v>
      </c>
      <c r="B286">
        <f t="shared" si="17"/>
        <v>33</v>
      </c>
      <c r="C286" cm="1">
        <f t="array" ref="C286">_xlfn.XLOOKUP(1, ('2004_Data'!$D:$D=Summarized_Data!$G286) *('2004_Data'!$J:$J="D"), '2004_Data'!$K:$K)</f>
        <v>340511</v>
      </c>
      <c r="D286" cm="1">
        <f t="array" ref="D286">_xlfn.XLOOKUP(1, ('2004_Data'!$D:$D=Summarized_Data!$G286) *('2004_Data'!$J:$J="R"), '2004_Data'!$K:$K)</f>
        <v>331237</v>
      </c>
      <c r="E286" s="1">
        <f t="shared" si="12"/>
        <v>5990</v>
      </c>
      <c r="F286" cm="1">
        <f t="array" ref="F286">_xlfn.XLOOKUP(1, ('2004_Data'!$D:$D=Summarized_Data!$G286) *('2004_Data'!$I:$I="Total State Votes:"), '2004_Data'!$L:$L, -1)</f>
        <v>677738</v>
      </c>
      <c r="G286" t="str">
        <f t="shared" si="15"/>
        <v>NH</v>
      </c>
    </row>
    <row r="287" spans="1:7" x14ac:dyDescent="0.25">
      <c r="A287">
        <f t="shared" si="16"/>
        <v>2004</v>
      </c>
      <c r="B287">
        <f t="shared" si="17"/>
        <v>34</v>
      </c>
      <c r="C287" cm="1">
        <f t="array" ref="C287">_xlfn.XLOOKUP(1, ('2004_Data'!$D:$D=Summarized_Data!$G287) *('2004_Data'!$J:$J="D"), '2004_Data'!$K:$K)</f>
        <v>1911430</v>
      </c>
      <c r="D287" cm="1">
        <f t="array" ref="D287">_xlfn.XLOOKUP(1, ('2004_Data'!$D:$D=Summarized_Data!$G287) *('2004_Data'!$J:$J="R"), '2004_Data'!$K:$K)</f>
        <v>1670003</v>
      </c>
      <c r="E287" s="1">
        <f t="shared" si="12"/>
        <v>30258</v>
      </c>
      <c r="F287" cm="1">
        <f t="array" ref="F287">_xlfn.XLOOKUP(1, ('2004_Data'!$D:$D=Summarized_Data!$G287) *('2004_Data'!$I:$I="Total State Votes:"), '2004_Data'!$L:$L, -1)</f>
        <v>3611691</v>
      </c>
      <c r="G287" t="str">
        <f t="shared" si="15"/>
        <v>NJ</v>
      </c>
    </row>
    <row r="288" spans="1:7" x14ac:dyDescent="0.25">
      <c r="A288">
        <f t="shared" si="16"/>
        <v>2004</v>
      </c>
      <c r="B288">
        <f t="shared" si="17"/>
        <v>35</v>
      </c>
      <c r="C288" cm="1">
        <f t="array" ref="C288">_xlfn.XLOOKUP(1, ('2004_Data'!$D:$D=Summarized_Data!$G288) *('2004_Data'!$J:$J="D"), '2004_Data'!$K:$K)</f>
        <v>370942</v>
      </c>
      <c r="D288" cm="1">
        <f t="array" ref="D288">_xlfn.XLOOKUP(1, ('2004_Data'!$D:$D=Summarized_Data!$G288) *('2004_Data'!$J:$J="R"), '2004_Data'!$K:$K)</f>
        <v>376930</v>
      </c>
      <c r="E288" s="1">
        <f t="shared" si="12"/>
        <v>8432</v>
      </c>
      <c r="F288" cm="1">
        <f t="array" ref="F288">_xlfn.XLOOKUP(1, ('2004_Data'!$D:$D=Summarized_Data!$G288) *('2004_Data'!$I:$I="Total State Votes:"), '2004_Data'!$L:$L, -1)</f>
        <v>756304</v>
      </c>
      <c r="G288" t="str">
        <f t="shared" si="15"/>
        <v>NM</v>
      </c>
    </row>
    <row r="289" spans="1:7" x14ac:dyDescent="0.25">
      <c r="A289">
        <f t="shared" si="16"/>
        <v>2004</v>
      </c>
      <c r="B289">
        <f t="shared" si="17"/>
        <v>36</v>
      </c>
      <c r="C289" cm="1">
        <f t="array" ref="C289">_xlfn.XLOOKUP(1, ('2004_Data'!$D:$D=Summarized_Data!$G289) *('2004_Data'!$J:$J="D"), '2004_Data'!$K:$K)</f>
        <v>4314280</v>
      </c>
      <c r="D289" cm="1">
        <f t="array" ref="D289">_xlfn.XLOOKUP(1, ('2004_Data'!$D:$D=Summarized_Data!$G289) *('2004_Data'!$J:$J="R"), '2004_Data'!$K:$K)</f>
        <v>2962567</v>
      </c>
      <c r="E289" s="1">
        <f t="shared" si="12"/>
        <v>114189</v>
      </c>
      <c r="F289" cm="1">
        <f t="array" ref="F289">_xlfn.XLOOKUP(1, ('2004_Data'!$D:$D=Summarized_Data!$G289) *('2004_Data'!$I:$I="Total State Votes:"), '2004_Data'!$L:$L, -1)</f>
        <v>7391036</v>
      </c>
      <c r="G289" t="str">
        <f t="shared" si="15"/>
        <v>NY</v>
      </c>
    </row>
    <row r="290" spans="1:7" x14ac:dyDescent="0.25">
      <c r="A290">
        <f t="shared" si="16"/>
        <v>2004</v>
      </c>
      <c r="B290">
        <f t="shared" si="17"/>
        <v>37</v>
      </c>
      <c r="C290" cm="1">
        <f t="array" ref="C290">_xlfn.XLOOKUP(1, ('2004_Data'!$D:$D=Summarized_Data!$G290) *('2004_Data'!$J:$J="D"), '2004_Data'!$K:$K)</f>
        <v>1525849</v>
      </c>
      <c r="D290" cm="1">
        <f t="array" ref="D290">_xlfn.XLOOKUP(1, ('2004_Data'!$D:$D=Summarized_Data!$G290) *('2004_Data'!$J:$J="R"), '2004_Data'!$K:$K)</f>
        <v>1961166</v>
      </c>
      <c r="E290" s="1">
        <f t="shared" si="12"/>
        <v>13992</v>
      </c>
      <c r="F290" cm="1">
        <f t="array" ref="F290">_xlfn.XLOOKUP(1, ('2004_Data'!$D:$D=Summarized_Data!$G290) *('2004_Data'!$I:$I="Total State Votes:"), '2004_Data'!$L:$L, -1)</f>
        <v>3501007</v>
      </c>
      <c r="G290" t="str">
        <f t="shared" si="15"/>
        <v>NC</v>
      </c>
    </row>
    <row r="291" spans="1:7" x14ac:dyDescent="0.25">
      <c r="A291">
        <f t="shared" si="16"/>
        <v>2004</v>
      </c>
      <c r="B291">
        <f t="shared" si="17"/>
        <v>38</v>
      </c>
      <c r="C291" cm="1">
        <f t="array" ref="C291">_xlfn.XLOOKUP(1, ('2004_Data'!$D:$D=Summarized_Data!$G291) *('2004_Data'!$J:$J="D"), '2004_Data'!$K:$K)</f>
        <v>111052</v>
      </c>
      <c r="D291" cm="1">
        <f t="array" ref="D291">_xlfn.XLOOKUP(1, ('2004_Data'!$D:$D=Summarized_Data!$G291) *('2004_Data'!$J:$J="R"), '2004_Data'!$K:$K)</f>
        <v>196651</v>
      </c>
      <c r="E291" s="1">
        <f t="shared" si="12"/>
        <v>5130</v>
      </c>
      <c r="F291" cm="1">
        <f t="array" ref="F291">_xlfn.XLOOKUP(1, ('2004_Data'!$D:$D=Summarized_Data!$G291) *('2004_Data'!$I:$I="Total State Votes:"), '2004_Data'!$L:$L, -1)</f>
        <v>312833</v>
      </c>
      <c r="G291" t="str">
        <f t="shared" si="15"/>
        <v>ND</v>
      </c>
    </row>
    <row r="292" spans="1:7" x14ac:dyDescent="0.25">
      <c r="A292">
        <f t="shared" si="16"/>
        <v>2004</v>
      </c>
      <c r="B292">
        <f t="shared" si="17"/>
        <v>39</v>
      </c>
      <c r="C292" cm="1">
        <f t="array" ref="C292">_xlfn.XLOOKUP(1, ('2004_Data'!$D:$D=Summarized_Data!$G292) *('2004_Data'!$J:$J="D"), '2004_Data'!$K:$K)</f>
        <v>2741167</v>
      </c>
      <c r="D292" cm="1">
        <f t="array" ref="D292">_xlfn.XLOOKUP(1, ('2004_Data'!$D:$D=Summarized_Data!$G292) *('2004_Data'!$J:$J="R"), '2004_Data'!$K:$K)</f>
        <v>2859768</v>
      </c>
      <c r="E292" s="1">
        <f t="shared" si="12"/>
        <v>26973</v>
      </c>
      <c r="F292" cm="1">
        <f t="array" ref="F292">_xlfn.XLOOKUP(1, ('2004_Data'!$D:$D=Summarized_Data!$G292) *('2004_Data'!$I:$I="Total State Votes:"), '2004_Data'!$L:$L, -1)</f>
        <v>5627908</v>
      </c>
      <c r="G292" t="str">
        <f t="shared" si="15"/>
        <v>OH</v>
      </c>
    </row>
    <row r="293" spans="1:7" x14ac:dyDescent="0.25">
      <c r="A293">
        <f t="shared" si="16"/>
        <v>2004</v>
      </c>
      <c r="B293">
        <f t="shared" si="17"/>
        <v>40</v>
      </c>
      <c r="C293" cm="1">
        <f t="array" ref="C293">_xlfn.XLOOKUP(1, ('2004_Data'!$D:$D=Summarized_Data!$G293) *('2004_Data'!$J:$J="D"), '2004_Data'!$K:$K)</f>
        <v>503966</v>
      </c>
      <c r="D293" cm="1">
        <f t="array" ref="D293">_xlfn.XLOOKUP(1, ('2004_Data'!$D:$D=Summarized_Data!$G293) *('2004_Data'!$J:$J="R"), '2004_Data'!$K:$K)</f>
        <v>959792</v>
      </c>
      <c r="E293" s="1">
        <f t="shared" si="12"/>
        <v>0</v>
      </c>
      <c r="F293" cm="1">
        <f t="array" ref="F293">_xlfn.XLOOKUP(1, ('2004_Data'!$D:$D=Summarized_Data!$G293) *('2004_Data'!$I:$I="Total State Votes:"), '2004_Data'!$L:$L, -1)</f>
        <v>1463758</v>
      </c>
      <c r="G293" t="str">
        <f t="shared" si="15"/>
        <v>OK</v>
      </c>
    </row>
    <row r="294" spans="1:7" x14ac:dyDescent="0.25">
      <c r="A294">
        <f t="shared" si="16"/>
        <v>2004</v>
      </c>
      <c r="B294">
        <f t="shared" si="17"/>
        <v>41</v>
      </c>
      <c r="C294" cm="1">
        <f t="array" ref="C294">_xlfn.XLOOKUP(1, ('2004_Data'!$D:$D=Summarized_Data!$G294) *('2004_Data'!$J:$J="D"), '2004_Data'!$K:$K)</f>
        <v>943163</v>
      </c>
      <c r="D294" cm="1">
        <f t="array" ref="D294">_xlfn.XLOOKUP(1, ('2004_Data'!$D:$D=Summarized_Data!$G294) *('2004_Data'!$J:$J="R"), '2004_Data'!$K:$K)</f>
        <v>866831</v>
      </c>
      <c r="E294" s="1">
        <f t="shared" si="12"/>
        <v>26788</v>
      </c>
      <c r="F294" cm="1">
        <f t="array" ref="F294">_xlfn.XLOOKUP(1, ('2004_Data'!$D:$D=Summarized_Data!$G294) *('2004_Data'!$I:$I="Total State Votes:"), '2004_Data'!$L:$L, -1)</f>
        <v>1836782</v>
      </c>
      <c r="G294" t="str">
        <f t="shared" si="15"/>
        <v>OR</v>
      </c>
    </row>
    <row r="295" spans="1:7" x14ac:dyDescent="0.25">
      <c r="A295">
        <f>A244-4</f>
        <v>2004</v>
      </c>
      <c r="B295">
        <f>B244</f>
        <v>42</v>
      </c>
      <c r="C295" cm="1">
        <f t="array" ref="C295">_xlfn.XLOOKUP(1, ('2004_Data'!$D:$D=Summarized_Data!$G295) *('2004_Data'!$J:$J="D"), '2004_Data'!$K:$K)</f>
        <v>2938095</v>
      </c>
      <c r="D295" cm="1">
        <f t="array" ref="D295">_xlfn.XLOOKUP(1, ('2004_Data'!$D:$D=Summarized_Data!$G295) *('2004_Data'!$J:$J="R"), '2004_Data'!$K:$K)</f>
        <v>2793847</v>
      </c>
      <c r="E295" s="1">
        <f t="shared" si="12"/>
        <v>37648</v>
      </c>
      <c r="F295" cm="1">
        <f t="array" ref="F295">_xlfn.XLOOKUP(1, ('2004_Data'!$D:$D=Summarized_Data!$G295) *('2004_Data'!$I:$I="Total State Votes:"), '2004_Data'!$L:$L, -1)</f>
        <v>5769590</v>
      </c>
      <c r="G295" t="str">
        <f t="shared" si="15"/>
        <v>PA</v>
      </c>
    </row>
    <row r="296" spans="1:7" x14ac:dyDescent="0.25">
      <c r="A296">
        <f t="shared" ref="A296:A359" si="18">A245-4</f>
        <v>2004</v>
      </c>
      <c r="B296">
        <f t="shared" ref="B296:B359" si="19">B245</f>
        <v>44</v>
      </c>
      <c r="C296" cm="1">
        <f t="array" ref="C296">_xlfn.XLOOKUP(1, ('2004_Data'!$D:$D=Summarized_Data!$G296) *('2004_Data'!$J:$J="D"), '2004_Data'!$K:$K)</f>
        <v>259760</v>
      </c>
      <c r="D296" cm="1">
        <f t="array" ref="D296">_xlfn.XLOOKUP(1, ('2004_Data'!$D:$D=Summarized_Data!$G296) *('2004_Data'!$J:$J="R"), '2004_Data'!$K:$K)</f>
        <v>169046</v>
      </c>
      <c r="E296" s="1">
        <f t="shared" si="12"/>
        <v>8328</v>
      </c>
      <c r="F296" cm="1">
        <f t="array" ref="F296">_xlfn.XLOOKUP(1, ('2004_Data'!$D:$D=Summarized_Data!$G296) *('2004_Data'!$I:$I="Total State Votes:"), '2004_Data'!$L:$L, -1)</f>
        <v>437134</v>
      </c>
      <c r="G296" t="str">
        <f t="shared" si="15"/>
        <v>RI</v>
      </c>
    </row>
    <row r="297" spans="1:7" x14ac:dyDescent="0.25">
      <c r="A297">
        <f t="shared" si="18"/>
        <v>2004</v>
      </c>
      <c r="B297">
        <f t="shared" si="19"/>
        <v>45</v>
      </c>
      <c r="C297" cm="1">
        <f t="array" ref="C297">_xlfn.XLOOKUP(1, ('2004_Data'!$D:$D=Summarized_Data!$G297) *('2004_Data'!$J:$J="D"), '2004_Data'!$K:$K)</f>
        <v>661699</v>
      </c>
      <c r="D297" cm="1">
        <f t="array" ref="D297">_xlfn.XLOOKUP(1, ('2004_Data'!$D:$D=Summarized_Data!$G297) *('2004_Data'!$J:$J="R"), '2004_Data'!$K:$K)</f>
        <v>937974</v>
      </c>
      <c r="E297" s="1">
        <f t="shared" si="12"/>
        <v>18057</v>
      </c>
      <c r="F297" cm="1">
        <f t="array" ref="F297">_xlfn.XLOOKUP(1, ('2004_Data'!$D:$D=Summarized_Data!$G297) *('2004_Data'!$I:$I="Total State Votes:"), '2004_Data'!$L:$L, -1)</f>
        <v>1617730</v>
      </c>
      <c r="G297" t="str">
        <f t="shared" si="15"/>
        <v>SC</v>
      </c>
    </row>
    <row r="298" spans="1:7" x14ac:dyDescent="0.25">
      <c r="A298">
        <f t="shared" si="18"/>
        <v>2004</v>
      </c>
      <c r="B298">
        <f t="shared" si="19"/>
        <v>46</v>
      </c>
      <c r="C298" cm="1">
        <f t="array" ref="C298">_xlfn.XLOOKUP(1, ('2004_Data'!$D:$D=Summarized_Data!$G298) *('2004_Data'!$J:$J="D"), '2004_Data'!$K:$K)</f>
        <v>149244</v>
      </c>
      <c r="D298" cm="1">
        <f t="array" ref="D298">_xlfn.XLOOKUP(1, ('2004_Data'!$D:$D=Summarized_Data!$G298) *('2004_Data'!$J:$J="R"), '2004_Data'!$K:$K)</f>
        <v>232584</v>
      </c>
      <c r="E298" s="1">
        <f t="shared" si="12"/>
        <v>6387</v>
      </c>
      <c r="F298" cm="1">
        <f t="array" ref="F298">_xlfn.XLOOKUP(1, ('2004_Data'!$D:$D=Summarized_Data!$G298) *('2004_Data'!$I:$I="Total State Votes:"), '2004_Data'!$L:$L, -1)</f>
        <v>388215</v>
      </c>
      <c r="G298" t="str">
        <f t="shared" si="15"/>
        <v>SD</v>
      </c>
    </row>
    <row r="299" spans="1:7" x14ac:dyDescent="0.25">
      <c r="A299">
        <f t="shared" si="18"/>
        <v>2004</v>
      </c>
      <c r="B299">
        <f t="shared" si="19"/>
        <v>47</v>
      </c>
      <c r="C299" cm="1">
        <f t="array" ref="C299">_xlfn.XLOOKUP(1, ('2004_Data'!$D:$D=Summarized_Data!$G299) *('2004_Data'!$J:$J="D"), '2004_Data'!$K:$K)</f>
        <v>1036477</v>
      </c>
      <c r="D299" cm="1">
        <f t="array" ref="D299">_xlfn.XLOOKUP(1, ('2004_Data'!$D:$D=Summarized_Data!$G299) *('2004_Data'!$J:$J="R"), '2004_Data'!$K:$K)</f>
        <v>1384375</v>
      </c>
      <c r="E299" s="1">
        <f t="shared" si="12"/>
        <v>16467</v>
      </c>
      <c r="F299" cm="1">
        <f t="array" ref="F299">_xlfn.XLOOKUP(1, ('2004_Data'!$D:$D=Summarized_Data!$G299) *('2004_Data'!$I:$I="Total State Votes:"), '2004_Data'!$L:$L, -1)</f>
        <v>2437319</v>
      </c>
      <c r="G299" t="str">
        <f t="shared" si="15"/>
        <v>TN</v>
      </c>
    </row>
    <row r="300" spans="1:7" x14ac:dyDescent="0.25">
      <c r="A300">
        <f t="shared" si="18"/>
        <v>2004</v>
      </c>
      <c r="B300">
        <f t="shared" si="19"/>
        <v>48</v>
      </c>
      <c r="C300" cm="1">
        <f t="array" ref="C300">_xlfn.XLOOKUP(1, ('2004_Data'!$D:$D=Summarized_Data!$G300) *('2004_Data'!$J:$J="D"), '2004_Data'!$K:$K)</f>
        <v>2832704</v>
      </c>
      <c r="D300" cm="1">
        <f t="array" ref="D300">_xlfn.XLOOKUP(1, ('2004_Data'!$D:$D=Summarized_Data!$G300) *('2004_Data'!$J:$J="R"), '2004_Data'!$K:$K)</f>
        <v>4526917</v>
      </c>
      <c r="E300" s="1">
        <f t="shared" si="12"/>
        <v>51144</v>
      </c>
      <c r="F300" cm="1">
        <f t="array" ref="F300">_xlfn.XLOOKUP(1, ('2004_Data'!$D:$D=Summarized_Data!$G300) *('2004_Data'!$I:$I="Total State Votes:"), '2004_Data'!$L:$L, -1)</f>
        <v>7410765</v>
      </c>
      <c r="G300" t="str">
        <f t="shared" si="15"/>
        <v>TX</v>
      </c>
    </row>
    <row r="301" spans="1:7" x14ac:dyDescent="0.25">
      <c r="A301">
        <f t="shared" si="18"/>
        <v>2004</v>
      </c>
      <c r="B301">
        <f t="shared" si="19"/>
        <v>49</v>
      </c>
      <c r="C301" cm="1">
        <f t="array" ref="C301">_xlfn.XLOOKUP(1, ('2004_Data'!$D:$D=Summarized_Data!$G301) *('2004_Data'!$J:$J="D"), '2004_Data'!$K:$K)</f>
        <v>241199</v>
      </c>
      <c r="D301" cm="1">
        <f t="array" ref="D301">_xlfn.XLOOKUP(1, ('2004_Data'!$D:$D=Summarized_Data!$G301) *('2004_Data'!$J:$J="R"), '2004_Data'!$K:$K)</f>
        <v>663742</v>
      </c>
      <c r="E301" s="1">
        <f t="shared" si="12"/>
        <v>22903</v>
      </c>
      <c r="F301" cm="1">
        <f t="array" ref="F301">_xlfn.XLOOKUP(1, ('2004_Data'!$D:$D=Summarized_Data!$G301) *('2004_Data'!$I:$I="Total State Votes:"), '2004_Data'!$L:$L, -1)</f>
        <v>927844</v>
      </c>
      <c r="G301" t="str">
        <f t="shared" si="15"/>
        <v>UT</v>
      </c>
    </row>
    <row r="302" spans="1:7" x14ac:dyDescent="0.25">
      <c r="A302">
        <f t="shared" si="18"/>
        <v>2004</v>
      </c>
      <c r="B302">
        <f t="shared" si="19"/>
        <v>50</v>
      </c>
      <c r="C302" cm="1">
        <f t="array" ref="C302">_xlfn.XLOOKUP(1, ('2004_Data'!$D:$D=Summarized_Data!$G302) *('2004_Data'!$J:$J="D"), '2004_Data'!$K:$K)</f>
        <v>184067</v>
      </c>
      <c r="D302" cm="1">
        <f t="array" ref="D302">_xlfn.XLOOKUP(1, ('2004_Data'!$D:$D=Summarized_Data!$G302) *('2004_Data'!$J:$J="R"), '2004_Data'!$K:$K)</f>
        <v>121180</v>
      </c>
      <c r="E302" s="1">
        <f t="shared" si="12"/>
        <v>7062</v>
      </c>
      <c r="F302" cm="1">
        <f t="array" ref="F302">_xlfn.XLOOKUP(1, ('2004_Data'!$D:$D=Summarized_Data!$G302) *('2004_Data'!$I:$I="Total State Votes:"), '2004_Data'!$L:$L, -1)</f>
        <v>312309</v>
      </c>
      <c r="G302" t="str">
        <f t="shared" si="15"/>
        <v>VT</v>
      </c>
    </row>
    <row r="303" spans="1:7" x14ac:dyDescent="0.25">
      <c r="A303">
        <f t="shared" si="18"/>
        <v>2004</v>
      </c>
      <c r="B303">
        <f t="shared" si="19"/>
        <v>51</v>
      </c>
      <c r="C303" cm="1">
        <f t="array" ref="C303">_xlfn.XLOOKUP(1, ('2004_Data'!$D:$D=Summarized_Data!$G303) *('2004_Data'!$J:$J="D"), '2004_Data'!$K:$K)</f>
        <v>1454742</v>
      </c>
      <c r="D303" cm="1">
        <f t="array" ref="D303">_xlfn.XLOOKUP(1, ('2004_Data'!$D:$D=Summarized_Data!$G303) *('2004_Data'!$J:$J="R"), '2004_Data'!$K:$K)</f>
        <v>1716959</v>
      </c>
      <c r="E303" s="1">
        <f t="shared" si="12"/>
        <v>26666</v>
      </c>
      <c r="F303" cm="1">
        <f t="array" ref="F303">_xlfn.XLOOKUP(1, ('2004_Data'!$D:$D=Summarized_Data!$G303) *('2004_Data'!$I:$I="Total State Votes:"), '2004_Data'!$L:$L, -1)</f>
        <v>3198367</v>
      </c>
      <c r="G303" t="str">
        <f t="shared" si="15"/>
        <v>VA</v>
      </c>
    </row>
    <row r="304" spans="1:7" x14ac:dyDescent="0.25">
      <c r="A304">
        <f t="shared" si="18"/>
        <v>2004</v>
      </c>
      <c r="B304">
        <f t="shared" si="19"/>
        <v>53</v>
      </c>
      <c r="C304" cm="1">
        <f t="array" ref="C304">_xlfn.XLOOKUP(1, ('2004_Data'!$D:$D=Summarized_Data!$G304) *('2004_Data'!$J:$J="D"), '2004_Data'!$K:$K)</f>
        <v>1510201</v>
      </c>
      <c r="D304" cm="1">
        <f t="array" ref="D304">_xlfn.XLOOKUP(1, ('2004_Data'!$D:$D=Summarized_Data!$G304) *('2004_Data'!$J:$J="R"), '2004_Data'!$K:$K)</f>
        <v>1304894</v>
      </c>
      <c r="E304" s="1">
        <f t="shared" si="12"/>
        <v>43989</v>
      </c>
      <c r="F304" cm="1">
        <f t="array" ref="F304">_xlfn.XLOOKUP(1, ('2004_Data'!$D:$D=Summarized_Data!$G304) *('2004_Data'!$I:$I="Total State Votes:"), '2004_Data'!$L:$L, -1)</f>
        <v>2859084</v>
      </c>
      <c r="G304" t="str">
        <f t="shared" si="15"/>
        <v>WA</v>
      </c>
    </row>
    <row r="305" spans="1:7" x14ac:dyDescent="0.25">
      <c r="A305">
        <f t="shared" si="18"/>
        <v>2004</v>
      </c>
      <c r="B305">
        <f t="shared" si="19"/>
        <v>54</v>
      </c>
      <c r="C305" cm="1">
        <f t="array" ref="C305">_xlfn.XLOOKUP(1, ('2004_Data'!$D:$D=Summarized_Data!$G305) *('2004_Data'!$J:$J="D"), '2004_Data'!$K:$K)</f>
        <v>326541</v>
      </c>
      <c r="D305" cm="1">
        <f t="array" ref="D305">_xlfn.XLOOKUP(1, ('2004_Data'!$D:$D=Summarized_Data!$G305) *('2004_Data'!$J:$J="R"), '2004_Data'!$K:$K)</f>
        <v>423778</v>
      </c>
      <c r="E305" s="1">
        <f t="shared" si="12"/>
        <v>5568</v>
      </c>
      <c r="F305" cm="1">
        <f t="array" ref="F305">_xlfn.XLOOKUP(1, ('2004_Data'!$D:$D=Summarized_Data!$G305) *('2004_Data'!$I:$I="Total State Votes:"), '2004_Data'!$L:$L, -1)</f>
        <v>755887</v>
      </c>
      <c r="G305" t="str">
        <f t="shared" si="15"/>
        <v>WV</v>
      </c>
    </row>
    <row r="306" spans="1:7" x14ac:dyDescent="0.25">
      <c r="A306">
        <f t="shared" si="18"/>
        <v>2004</v>
      </c>
      <c r="B306">
        <f t="shared" si="19"/>
        <v>55</v>
      </c>
      <c r="C306" cm="1">
        <f t="array" ref="C306">_xlfn.XLOOKUP(1, ('2004_Data'!$D:$D=Summarized_Data!$G306) *('2004_Data'!$J:$J="D"), '2004_Data'!$K:$K)</f>
        <v>1489504</v>
      </c>
      <c r="D306" cm="1">
        <f t="array" ref="D306">_xlfn.XLOOKUP(1, ('2004_Data'!$D:$D=Summarized_Data!$G306) *('2004_Data'!$J:$J="R"), '2004_Data'!$K:$K)</f>
        <v>1478120</v>
      </c>
      <c r="E306" s="1">
        <f t="shared" si="12"/>
        <v>29383</v>
      </c>
      <c r="F306" cm="1">
        <f t="array" ref="F306">_xlfn.XLOOKUP(1, ('2004_Data'!$D:$D=Summarized_Data!$G306) *('2004_Data'!$I:$I="Total State Votes:"), '2004_Data'!$L:$L, -1)</f>
        <v>2997007</v>
      </c>
      <c r="G306" t="str">
        <f t="shared" si="15"/>
        <v>WI</v>
      </c>
    </row>
    <row r="307" spans="1:7" x14ac:dyDescent="0.25">
      <c r="A307">
        <f t="shared" si="18"/>
        <v>2004</v>
      </c>
      <c r="B307">
        <f t="shared" si="19"/>
        <v>56</v>
      </c>
      <c r="C307" cm="1">
        <f t="array" ref="C307">_xlfn.XLOOKUP(1, ('2004_Data'!$D:$D=Summarized_Data!$G307) *('2004_Data'!$J:$J="D"), '2004_Data'!$K:$K)</f>
        <v>70776</v>
      </c>
      <c r="D307" cm="1">
        <f t="array" ref="D307">_xlfn.XLOOKUP(1, ('2004_Data'!$D:$D=Summarized_Data!$G307) *('2004_Data'!$J:$J="R"), '2004_Data'!$K:$K)</f>
        <v>167629</v>
      </c>
      <c r="E307" s="1">
        <f t="shared" si="12"/>
        <v>5023</v>
      </c>
      <c r="F307" cm="1">
        <f t="array" ref="F307">_xlfn.XLOOKUP(1, ('2004_Data'!$D:$D=Summarized_Data!$G307) *('2004_Data'!$I:$I="Total State Votes:"), '2004_Data'!$L:$L, -1)</f>
        <v>243428</v>
      </c>
      <c r="G307" t="str">
        <f t="shared" si="15"/>
        <v>WY</v>
      </c>
    </row>
    <row r="308" spans="1:7" x14ac:dyDescent="0.25">
      <c r="A308">
        <f t="shared" si="18"/>
        <v>2000</v>
      </c>
      <c r="B308">
        <f t="shared" si="19"/>
        <v>1</v>
      </c>
      <c r="C308" cm="1">
        <f t="array" ref="C308">_xlfn.XLOOKUP(1, ('2000_Data'!$A:$A=Summarized_Data!$G308) *('2000_Data'!$C:$C="D"), '2000_Data'!$D:$D)</f>
        <v>692611</v>
      </c>
      <c r="D308" cm="1">
        <f t="array" ref="D308">_xlfn.XLOOKUP(1, ('2000_Data'!$A:$A=Summarized_Data!$G308) *('2000_Data'!$C:$C="R"), '2000_Data'!$D:$D)</f>
        <v>941173</v>
      </c>
      <c r="E308" s="1">
        <f t="shared" si="12"/>
        <v>32488</v>
      </c>
      <c r="F308" cm="1">
        <f t="array" ref="F308">_xlfn.XLOOKUP(1, ('2000_Data'!$A:$A=Summarized_Data!$G308) *('2000_Data'!$C:$C=""), '2000_Data'!$F:$F)</f>
        <v>1666272</v>
      </c>
      <c r="G308" t="str">
        <f t="shared" si="15"/>
        <v>AL</v>
      </c>
    </row>
    <row r="309" spans="1:7" x14ac:dyDescent="0.25">
      <c r="A309">
        <f t="shared" si="18"/>
        <v>2000</v>
      </c>
      <c r="B309">
        <f t="shared" si="19"/>
        <v>2</v>
      </c>
      <c r="C309" cm="1">
        <f t="array" ref="C309">_xlfn.XLOOKUP(1, ('2000_Data'!$A:$A=Summarized_Data!$G309) *('2000_Data'!$C:$C="D"), '2000_Data'!$D:$D)</f>
        <v>79004</v>
      </c>
      <c r="D309" cm="1">
        <f t="array" ref="D309">_xlfn.XLOOKUP(1, ('2000_Data'!$A:$A=Summarized_Data!$G309) *('2000_Data'!$C:$C="R"), '2000_Data'!$D:$D)</f>
        <v>167398</v>
      </c>
      <c r="E309" s="1">
        <f t="shared" ref="E309:E358" si="20">F309-D309-C309</f>
        <v>39158</v>
      </c>
      <c r="F309" cm="1">
        <f t="array" ref="F309">_xlfn.XLOOKUP(1, ('2000_Data'!$A:$A=Summarized_Data!$G309) *('2000_Data'!$C:$C=""), '2000_Data'!$F:$F)</f>
        <v>285560</v>
      </c>
      <c r="G309" t="str">
        <f t="shared" si="15"/>
        <v>AK</v>
      </c>
    </row>
    <row r="310" spans="1:7" x14ac:dyDescent="0.25">
      <c r="A310">
        <f t="shared" si="18"/>
        <v>2000</v>
      </c>
      <c r="B310">
        <f t="shared" si="19"/>
        <v>4</v>
      </c>
      <c r="C310" cm="1">
        <f t="array" ref="C310">_xlfn.XLOOKUP(1, ('2000_Data'!$A:$A=Summarized_Data!$G310) *('2000_Data'!$C:$C="D"), '2000_Data'!$D:$D)</f>
        <v>685341</v>
      </c>
      <c r="D310" cm="1">
        <f t="array" ref="D310">_xlfn.XLOOKUP(1, ('2000_Data'!$A:$A=Summarized_Data!$G310) *('2000_Data'!$C:$C="R"), '2000_Data'!$D:$D)</f>
        <v>781652</v>
      </c>
      <c r="E310" s="1">
        <f t="shared" si="20"/>
        <v>65023</v>
      </c>
      <c r="F310" cm="1">
        <f t="array" ref="F310">_xlfn.XLOOKUP(1, ('2000_Data'!$A:$A=Summarized_Data!$G310) *('2000_Data'!$C:$C=""), '2000_Data'!$F:$F)</f>
        <v>1532016</v>
      </c>
      <c r="G310" t="str">
        <f t="shared" ref="G310:G358" si="21">G259</f>
        <v>AZ</v>
      </c>
    </row>
    <row r="311" spans="1:7" x14ac:dyDescent="0.25">
      <c r="A311">
        <f t="shared" si="18"/>
        <v>2000</v>
      </c>
      <c r="B311">
        <f t="shared" si="19"/>
        <v>5</v>
      </c>
      <c r="C311" cm="1">
        <f t="array" ref="C311">_xlfn.XLOOKUP(1, ('2000_Data'!$A:$A=Summarized_Data!$G311) *('2000_Data'!$C:$C="D"), '2000_Data'!$D:$D)</f>
        <v>422768</v>
      </c>
      <c r="D311" cm="1">
        <f t="array" ref="D311">_xlfn.XLOOKUP(1, ('2000_Data'!$A:$A=Summarized_Data!$G311) *('2000_Data'!$C:$C="R"), '2000_Data'!$D:$D)</f>
        <v>472940</v>
      </c>
      <c r="E311" s="1">
        <f t="shared" si="20"/>
        <v>26073</v>
      </c>
      <c r="F311" cm="1">
        <f t="array" ref="F311">_xlfn.XLOOKUP(1, ('2000_Data'!$A:$A=Summarized_Data!$G311) *('2000_Data'!$C:$C=""), '2000_Data'!$F:$F)</f>
        <v>921781</v>
      </c>
      <c r="G311" t="str">
        <f t="shared" si="21"/>
        <v>AR</v>
      </c>
    </row>
    <row r="312" spans="1:7" x14ac:dyDescent="0.25">
      <c r="A312">
        <f t="shared" si="18"/>
        <v>2000</v>
      </c>
      <c r="B312">
        <f t="shared" si="19"/>
        <v>6</v>
      </c>
      <c r="C312" cm="1">
        <f t="array" ref="C312">_xlfn.XLOOKUP(1, ('2000_Data'!$A:$A=Summarized_Data!$G312) *('2000_Data'!$C:$C="D"), '2000_Data'!$D:$D)</f>
        <v>5861203</v>
      </c>
      <c r="D312" cm="1">
        <f t="array" ref="D312">_xlfn.XLOOKUP(1, ('2000_Data'!$A:$A=Summarized_Data!$G312) *('2000_Data'!$C:$C="R"), '2000_Data'!$D:$D)</f>
        <v>4567429</v>
      </c>
      <c r="E312" s="1">
        <f t="shared" si="20"/>
        <v>537224</v>
      </c>
      <c r="F312" cm="1">
        <f t="array" ref="F312">_xlfn.XLOOKUP(1, ('2000_Data'!$A:$A=Summarized_Data!$G312) *('2000_Data'!$C:$C=""), '2000_Data'!$F:$F)</f>
        <v>10965856</v>
      </c>
      <c r="G312" t="str">
        <f t="shared" si="21"/>
        <v>CA</v>
      </c>
    </row>
    <row r="313" spans="1:7" x14ac:dyDescent="0.25">
      <c r="A313">
        <f t="shared" si="18"/>
        <v>2000</v>
      </c>
      <c r="B313">
        <f t="shared" si="19"/>
        <v>8</v>
      </c>
      <c r="C313" cm="1">
        <f t="array" ref="C313">_xlfn.XLOOKUP(1, ('2000_Data'!$A:$A=Summarized_Data!$G313) *('2000_Data'!$C:$C="D"), '2000_Data'!$D:$D)</f>
        <v>738227</v>
      </c>
      <c r="D313" cm="1">
        <f t="array" ref="D313">_xlfn.XLOOKUP(1, ('2000_Data'!$A:$A=Summarized_Data!$G313) *('2000_Data'!$C:$C="R"), '2000_Data'!$D:$D)</f>
        <v>883748</v>
      </c>
      <c r="E313" s="1">
        <f t="shared" si="20"/>
        <v>119393</v>
      </c>
      <c r="F313" cm="1">
        <f t="array" ref="F313">_xlfn.XLOOKUP(1, ('2000_Data'!$A:$A=Summarized_Data!$G313) *('2000_Data'!$C:$C=""), '2000_Data'!$F:$F)</f>
        <v>1741368</v>
      </c>
      <c r="G313" t="str">
        <f t="shared" si="21"/>
        <v>CO</v>
      </c>
    </row>
    <row r="314" spans="1:7" x14ac:dyDescent="0.25">
      <c r="A314">
        <f t="shared" si="18"/>
        <v>2000</v>
      </c>
      <c r="B314">
        <f t="shared" si="19"/>
        <v>9</v>
      </c>
      <c r="C314" cm="1">
        <f t="array" ref="C314">_xlfn.XLOOKUP(1, ('2000_Data'!$A:$A=Summarized_Data!$G314) *('2000_Data'!$C:$C="D"), '2000_Data'!$D:$D)</f>
        <v>816015</v>
      </c>
      <c r="D314" cm="1">
        <f t="array" ref="D314">_xlfn.XLOOKUP(1, ('2000_Data'!$A:$A=Summarized_Data!$G314) *('2000_Data'!$C:$C="R"), '2000_Data'!$D:$D)</f>
        <v>561094</v>
      </c>
      <c r="E314" s="1">
        <f t="shared" si="20"/>
        <v>82416</v>
      </c>
      <c r="F314" cm="1">
        <f t="array" ref="F314">_xlfn.XLOOKUP(1, ('2000_Data'!$A:$A=Summarized_Data!$G314) *('2000_Data'!$C:$C=""), '2000_Data'!$F:$F)</f>
        <v>1459525</v>
      </c>
      <c r="G314" t="str">
        <f t="shared" si="21"/>
        <v>CT</v>
      </c>
    </row>
    <row r="315" spans="1:7" x14ac:dyDescent="0.25">
      <c r="A315">
        <f t="shared" si="18"/>
        <v>2000</v>
      </c>
      <c r="B315">
        <f t="shared" si="19"/>
        <v>10</v>
      </c>
      <c r="C315" cm="1">
        <f t="array" ref="C315">_xlfn.XLOOKUP(1, ('2000_Data'!$A:$A=Summarized_Data!$G315) *('2000_Data'!$C:$C="D"), '2000_Data'!$D:$D)</f>
        <v>180068</v>
      </c>
      <c r="D315" cm="1">
        <f t="array" ref="D315">_xlfn.XLOOKUP(1, ('2000_Data'!$A:$A=Summarized_Data!$G315) *('2000_Data'!$C:$C="R"), '2000_Data'!$D:$D)</f>
        <v>137288</v>
      </c>
      <c r="E315" s="1">
        <f t="shared" si="20"/>
        <v>10266</v>
      </c>
      <c r="F315" cm="1">
        <f t="array" ref="F315">_xlfn.XLOOKUP(1, ('2000_Data'!$A:$A=Summarized_Data!$G315) *('2000_Data'!$C:$C=""), '2000_Data'!$F:$F)</f>
        <v>327622</v>
      </c>
      <c r="G315" t="str">
        <f t="shared" si="21"/>
        <v>DE</v>
      </c>
    </row>
    <row r="316" spans="1:7" x14ac:dyDescent="0.25">
      <c r="A316">
        <f t="shared" si="18"/>
        <v>2000</v>
      </c>
      <c r="B316">
        <f t="shared" si="19"/>
        <v>11</v>
      </c>
      <c r="C316" cm="1">
        <f t="array" ref="C316">_xlfn.XLOOKUP(1, ('2000_Data'!$A:$A=Summarized_Data!$G316) *('2000_Data'!$C:$C="D"), '2000_Data'!$D:$D)</f>
        <v>171923</v>
      </c>
      <c r="D316" cm="1">
        <f t="array" ref="D316">_xlfn.XLOOKUP(1, ('2000_Data'!$A:$A=Summarized_Data!$G316) *('2000_Data'!$C:$C="R"), '2000_Data'!$D:$D)</f>
        <v>18073</v>
      </c>
      <c r="E316" s="1">
        <f t="shared" si="20"/>
        <v>11898</v>
      </c>
      <c r="F316" cm="1">
        <f t="array" ref="F316">_xlfn.XLOOKUP(1, ('2000_Data'!$A:$A=Summarized_Data!$G316) *('2000_Data'!$C:$C=""), '2000_Data'!$F:$F)</f>
        <v>201894</v>
      </c>
      <c r="G316" t="str">
        <f t="shared" si="21"/>
        <v>DC</v>
      </c>
    </row>
    <row r="317" spans="1:7" x14ac:dyDescent="0.25">
      <c r="A317">
        <f t="shared" si="18"/>
        <v>2000</v>
      </c>
      <c r="B317">
        <f t="shared" si="19"/>
        <v>12</v>
      </c>
      <c r="C317" cm="1">
        <f t="array" ref="C317">_xlfn.XLOOKUP(1, ('2000_Data'!$A:$A=Summarized_Data!$G317) *('2000_Data'!$C:$C="D"), '2000_Data'!$D:$D)</f>
        <v>2912253</v>
      </c>
      <c r="D317" cm="1">
        <f t="array" ref="D317">_xlfn.XLOOKUP(1, ('2000_Data'!$A:$A=Summarized_Data!$G317) *('2000_Data'!$C:$C="R"), '2000_Data'!$D:$D)</f>
        <v>2912790</v>
      </c>
      <c r="E317" s="1">
        <f t="shared" si="20"/>
        <v>138067</v>
      </c>
      <c r="F317" cm="1">
        <f t="array" ref="F317">_xlfn.XLOOKUP(1, ('2000_Data'!$A:$A=Summarized_Data!$G317) *('2000_Data'!$C:$C=""), '2000_Data'!$F:$F)</f>
        <v>5963110</v>
      </c>
      <c r="G317" t="str">
        <f t="shared" si="21"/>
        <v>FL</v>
      </c>
    </row>
    <row r="318" spans="1:7" x14ac:dyDescent="0.25">
      <c r="A318">
        <f t="shared" si="18"/>
        <v>2000</v>
      </c>
      <c r="B318">
        <f t="shared" si="19"/>
        <v>13</v>
      </c>
      <c r="C318" cm="1">
        <f t="array" ref="C318">_xlfn.XLOOKUP(1, ('2000_Data'!$A:$A=Summarized_Data!$G318) *('2000_Data'!$C:$C="D"), '2000_Data'!$D:$D)</f>
        <v>1116230</v>
      </c>
      <c r="D318" cm="1">
        <f t="array" ref="D318">_xlfn.XLOOKUP(1, ('2000_Data'!$A:$A=Summarized_Data!$G318) *('2000_Data'!$C:$C="R"), '2000_Data'!$D:$D)</f>
        <v>1419720</v>
      </c>
      <c r="E318" s="1">
        <f t="shared" si="20"/>
        <v>60854</v>
      </c>
      <c r="F318" cm="1">
        <f t="array" ref="F318">_xlfn.XLOOKUP(1, ('2000_Data'!$A:$A=Summarized_Data!$G318) *('2000_Data'!$C:$C=""), '2000_Data'!$F:$F)</f>
        <v>2596804</v>
      </c>
      <c r="G318" t="str">
        <f t="shared" si="21"/>
        <v>GA</v>
      </c>
    </row>
    <row r="319" spans="1:7" x14ac:dyDescent="0.25">
      <c r="A319">
        <f t="shared" si="18"/>
        <v>2000</v>
      </c>
      <c r="B319">
        <f t="shared" si="19"/>
        <v>15</v>
      </c>
      <c r="C319" cm="1">
        <f t="array" ref="C319">_xlfn.XLOOKUP(1, ('2000_Data'!$A:$A=Summarized_Data!$G319) *('2000_Data'!$C:$C="D"), '2000_Data'!$D:$D)</f>
        <v>205286</v>
      </c>
      <c r="D319" cm="1">
        <f t="array" ref="D319">_xlfn.XLOOKUP(1, ('2000_Data'!$A:$A=Summarized_Data!$G319) *('2000_Data'!$C:$C="R"), '2000_Data'!$D:$D)</f>
        <v>137845</v>
      </c>
      <c r="E319" s="1">
        <f t="shared" si="20"/>
        <v>24820</v>
      </c>
      <c r="F319" cm="1">
        <f t="array" ref="F319">_xlfn.XLOOKUP(1, ('2000_Data'!$A:$A=Summarized_Data!$G319) *('2000_Data'!$C:$C=""), '2000_Data'!$F:$F)</f>
        <v>367951</v>
      </c>
      <c r="G319" t="str">
        <f t="shared" si="21"/>
        <v>HI</v>
      </c>
    </row>
    <row r="320" spans="1:7" x14ac:dyDescent="0.25">
      <c r="A320">
        <f t="shared" si="18"/>
        <v>2000</v>
      </c>
      <c r="B320">
        <f t="shared" si="19"/>
        <v>16</v>
      </c>
      <c r="C320" cm="1">
        <f t="array" ref="C320">_xlfn.XLOOKUP(1, ('2000_Data'!$A:$A=Summarized_Data!$G320) *('2000_Data'!$C:$C="D"), '2000_Data'!$D:$D)</f>
        <v>138637</v>
      </c>
      <c r="D320" cm="1">
        <f t="array" ref="D320">_xlfn.XLOOKUP(1, ('2000_Data'!$A:$A=Summarized_Data!$G320) *('2000_Data'!$C:$C="R"), '2000_Data'!$D:$D)</f>
        <v>336937</v>
      </c>
      <c r="E320" s="1">
        <f t="shared" si="20"/>
        <v>26047</v>
      </c>
      <c r="F320" cm="1">
        <f t="array" ref="F320">_xlfn.XLOOKUP(1, ('2000_Data'!$A:$A=Summarized_Data!$G320) *('2000_Data'!$C:$C=""), '2000_Data'!$F:$F)</f>
        <v>501621</v>
      </c>
      <c r="G320" t="str">
        <f t="shared" si="21"/>
        <v>ID</v>
      </c>
    </row>
    <row r="321" spans="1:7" x14ac:dyDescent="0.25">
      <c r="A321">
        <f t="shared" si="18"/>
        <v>2000</v>
      </c>
      <c r="B321">
        <f t="shared" si="19"/>
        <v>17</v>
      </c>
      <c r="C321" cm="1">
        <f t="array" ref="C321">_xlfn.XLOOKUP(1, ('2000_Data'!$A:$A=Summarized_Data!$G321) *('2000_Data'!$C:$C="D"), '2000_Data'!$D:$D)</f>
        <v>2589026</v>
      </c>
      <c r="D321" cm="1">
        <f t="array" ref="D321">_xlfn.XLOOKUP(1, ('2000_Data'!$A:$A=Summarized_Data!$G321) *('2000_Data'!$C:$C="R"), '2000_Data'!$D:$D)</f>
        <v>2019421</v>
      </c>
      <c r="E321" s="1">
        <f t="shared" si="20"/>
        <v>133676</v>
      </c>
      <c r="F321" cm="1">
        <f t="array" ref="F321">_xlfn.XLOOKUP(1, ('2000_Data'!$A:$A=Summarized_Data!$G321) *('2000_Data'!$C:$C=""), '2000_Data'!$F:$F)</f>
        <v>4742123</v>
      </c>
      <c r="G321" t="str">
        <f t="shared" si="21"/>
        <v>IL</v>
      </c>
    </row>
    <row r="322" spans="1:7" x14ac:dyDescent="0.25">
      <c r="A322">
        <f t="shared" si="18"/>
        <v>2000</v>
      </c>
      <c r="B322">
        <f t="shared" si="19"/>
        <v>18</v>
      </c>
      <c r="C322" cm="1">
        <f t="array" ref="C322">_xlfn.XLOOKUP(1, ('2000_Data'!$A:$A=Summarized_Data!$G322) *('2000_Data'!$C:$C="D"), '2000_Data'!$D:$D)</f>
        <v>901980</v>
      </c>
      <c r="D322" cm="1">
        <f t="array" ref="D322">_xlfn.XLOOKUP(1, ('2000_Data'!$A:$A=Summarized_Data!$G322) *('2000_Data'!$C:$C="R"), '2000_Data'!$D:$D)</f>
        <v>1245836</v>
      </c>
      <c r="E322" s="1">
        <f t="shared" si="20"/>
        <v>51486</v>
      </c>
      <c r="F322" cm="1">
        <f t="array" ref="F322">_xlfn.XLOOKUP(1, ('2000_Data'!$A:$A=Summarized_Data!$G322) *('2000_Data'!$C:$C=""), '2000_Data'!$F:$F)</f>
        <v>2199302</v>
      </c>
      <c r="G322" t="str">
        <f t="shared" si="21"/>
        <v>IN</v>
      </c>
    </row>
    <row r="323" spans="1:7" x14ac:dyDescent="0.25">
      <c r="A323">
        <f t="shared" si="18"/>
        <v>2000</v>
      </c>
      <c r="B323">
        <f t="shared" si="19"/>
        <v>19</v>
      </c>
      <c r="C323" cm="1">
        <f t="array" ref="C323">_xlfn.XLOOKUP(1, ('2000_Data'!$A:$A=Summarized_Data!$G323) *('2000_Data'!$C:$C="D"), '2000_Data'!$D:$D)</f>
        <v>638517</v>
      </c>
      <c r="D323" cm="1">
        <f t="array" ref="D323">_xlfn.XLOOKUP(1, ('2000_Data'!$A:$A=Summarized_Data!$G323) *('2000_Data'!$C:$C="R"), '2000_Data'!$D:$D)</f>
        <v>634373</v>
      </c>
      <c r="E323" s="1">
        <f t="shared" si="20"/>
        <v>42673</v>
      </c>
      <c r="F323" cm="1">
        <f t="array" ref="F323">_xlfn.XLOOKUP(1, ('2000_Data'!$A:$A=Summarized_Data!$G323) *('2000_Data'!$C:$C=""), '2000_Data'!$F:$F)</f>
        <v>1315563</v>
      </c>
      <c r="G323" t="str">
        <f t="shared" si="21"/>
        <v>IA</v>
      </c>
    </row>
    <row r="324" spans="1:7" x14ac:dyDescent="0.25">
      <c r="A324">
        <f t="shared" si="18"/>
        <v>2000</v>
      </c>
      <c r="B324">
        <f t="shared" si="19"/>
        <v>20</v>
      </c>
      <c r="C324" cm="1">
        <f t="array" ref="C324">_xlfn.XLOOKUP(1, ('2000_Data'!$A:$A=Summarized_Data!$G324) *('2000_Data'!$C:$C="D"), '2000_Data'!$D:$D)</f>
        <v>399276</v>
      </c>
      <c r="D324" cm="1">
        <f t="array" ref="D324">_xlfn.XLOOKUP(1, ('2000_Data'!$A:$A=Summarized_Data!$G324) *('2000_Data'!$C:$C="R"), '2000_Data'!$D:$D)</f>
        <v>622332</v>
      </c>
      <c r="E324" s="1">
        <f t="shared" si="20"/>
        <v>50610</v>
      </c>
      <c r="F324" cm="1">
        <f t="array" ref="F324">_xlfn.XLOOKUP(1, ('2000_Data'!$A:$A=Summarized_Data!$G324) *('2000_Data'!$C:$C=""), '2000_Data'!$F:$F)</f>
        <v>1072218</v>
      </c>
      <c r="G324" t="str">
        <f t="shared" si="21"/>
        <v>KS</v>
      </c>
    </row>
    <row r="325" spans="1:7" x14ac:dyDescent="0.25">
      <c r="A325">
        <f t="shared" si="18"/>
        <v>2000</v>
      </c>
      <c r="B325">
        <f t="shared" si="19"/>
        <v>21</v>
      </c>
      <c r="C325" cm="1">
        <f t="array" ref="C325">_xlfn.XLOOKUP(1, ('2000_Data'!$A:$A=Summarized_Data!$G325) *('2000_Data'!$C:$C="D"), '2000_Data'!$D:$D)</f>
        <v>638898</v>
      </c>
      <c r="D325" cm="1">
        <f t="array" ref="D325">_xlfn.XLOOKUP(1, ('2000_Data'!$A:$A=Summarized_Data!$G325) *('2000_Data'!$C:$C="R"), '2000_Data'!$D:$D)</f>
        <v>872492</v>
      </c>
      <c r="E325" s="1">
        <f t="shared" si="20"/>
        <v>32797</v>
      </c>
      <c r="F325" cm="1">
        <f t="array" ref="F325">_xlfn.XLOOKUP(1, ('2000_Data'!$A:$A=Summarized_Data!$G325) *('2000_Data'!$C:$C=""), '2000_Data'!$F:$F)</f>
        <v>1544187</v>
      </c>
      <c r="G325" t="str">
        <f t="shared" si="21"/>
        <v>KY</v>
      </c>
    </row>
    <row r="326" spans="1:7" x14ac:dyDescent="0.25">
      <c r="A326">
        <f t="shared" si="18"/>
        <v>2000</v>
      </c>
      <c r="B326">
        <f t="shared" si="19"/>
        <v>22</v>
      </c>
      <c r="C326" cm="1">
        <f t="array" ref="C326">_xlfn.XLOOKUP(1, ('2000_Data'!$A:$A=Summarized_Data!$G326) *('2000_Data'!$C:$C="D"), '2000_Data'!$D:$D)</f>
        <v>792344</v>
      </c>
      <c r="D326" cm="1">
        <f t="array" ref="D326">_xlfn.XLOOKUP(1, ('2000_Data'!$A:$A=Summarized_Data!$G326) *('2000_Data'!$C:$C="R"), '2000_Data'!$D:$D)</f>
        <v>927871</v>
      </c>
      <c r="E326" s="1">
        <f t="shared" si="20"/>
        <v>45441</v>
      </c>
      <c r="F326" cm="1">
        <f t="array" ref="F326">_xlfn.XLOOKUP(1, ('2000_Data'!$A:$A=Summarized_Data!$G326) *('2000_Data'!$C:$C=""), '2000_Data'!$F:$F)</f>
        <v>1765656</v>
      </c>
      <c r="G326" t="str">
        <f t="shared" si="21"/>
        <v>LA</v>
      </c>
    </row>
    <row r="327" spans="1:7" x14ac:dyDescent="0.25">
      <c r="A327">
        <f t="shared" si="18"/>
        <v>2000</v>
      </c>
      <c r="B327">
        <f t="shared" si="19"/>
        <v>23</v>
      </c>
      <c r="C327" cm="1">
        <f t="array" ref="C327">_xlfn.XLOOKUP(1, ('2000_Data'!$A:$A=Summarized_Data!$G327) *('2000_Data'!$C:$C="D"), '2000_Data'!$D:$D)</f>
        <v>319951</v>
      </c>
      <c r="D327" cm="1">
        <f t="array" ref="D327">_xlfn.XLOOKUP(1, ('2000_Data'!$A:$A=Summarized_Data!$G327) *('2000_Data'!$C:$C="R"), '2000_Data'!$D:$D)</f>
        <v>286616</v>
      </c>
      <c r="E327" s="1">
        <f t="shared" si="20"/>
        <v>45250</v>
      </c>
      <c r="F327" cm="1">
        <f t="array" ref="F327">_xlfn.XLOOKUP(1, ('2000_Data'!$A:$A=Summarized_Data!$G327) *('2000_Data'!$C:$C=""), '2000_Data'!$F:$F)</f>
        <v>651817</v>
      </c>
      <c r="G327" t="str">
        <f t="shared" si="21"/>
        <v>ME</v>
      </c>
    </row>
    <row r="328" spans="1:7" x14ac:dyDescent="0.25">
      <c r="A328">
        <f t="shared" si="18"/>
        <v>2000</v>
      </c>
      <c r="B328">
        <f t="shared" si="19"/>
        <v>24</v>
      </c>
      <c r="C328" cm="1">
        <f t="array" ref="C328">_xlfn.XLOOKUP(1, ('2000_Data'!$A:$A=Summarized_Data!$G328) *('2000_Data'!$C:$C="D"), '2000_Data'!$D:$D)</f>
        <v>1145782</v>
      </c>
      <c r="D328" cm="1">
        <f t="array" ref="D328">_xlfn.XLOOKUP(1, ('2000_Data'!$A:$A=Summarized_Data!$G328) *('2000_Data'!$C:$C="R"), '2000_Data'!$D:$D)</f>
        <v>813797</v>
      </c>
      <c r="E328" s="1">
        <f t="shared" si="20"/>
        <v>65901</v>
      </c>
      <c r="F328" cm="1">
        <f t="array" ref="F328">_xlfn.XLOOKUP(1, ('2000_Data'!$A:$A=Summarized_Data!$G328) *('2000_Data'!$C:$C=""), '2000_Data'!$F:$F)</f>
        <v>2025480</v>
      </c>
      <c r="G328" t="str">
        <f t="shared" si="21"/>
        <v>MD</v>
      </c>
    </row>
    <row r="329" spans="1:7" x14ac:dyDescent="0.25">
      <c r="A329">
        <f t="shared" si="18"/>
        <v>2000</v>
      </c>
      <c r="B329">
        <f t="shared" si="19"/>
        <v>25</v>
      </c>
      <c r="C329" cm="1">
        <f t="array" ref="C329">_xlfn.XLOOKUP(1, ('2000_Data'!$A:$A=Summarized_Data!$G329) *('2000_Data'!$C:$C="D"), '2000_Data'!$D:$D)</f>
        <v>1616487</v>
      </c>
      <c r="D329" cm="1">
        <f t="array" ref="D329">_xlfn.XLOOKUP(1, ('2000_Data'!$A:$A=Summarized_Data!$G329) *('2000_Data'!$C:$C="R"), '2000_Data'!$D:$D)</f>
        <v>878502</v>
      </c>
      <c r="E329" s="1">
        <f t="shared" si="20"/>
        <v>207995</v>
      </c>
      <c r="F329" cm="1">
        <f t="array" ref="F329">_xlfn.XLOOKUP(1, ('2000_Data'!$A:$A=Summarized_Data!$G329) *('2000_Data'!$C:$C=""), '2000_Data'!$F:$F)</f>
        <v>2702984</v>
      </c>
      <c r="G329" t="str">
        <f t="shared" si="21"/>
        <v>MA</v>
      </c>
    </row>
    <row r="330" spans="1:7" x14ac:dyDescent="0.25">
      <c r="A330">
        <f t="shared" si="18"/>
        <v>2000</v>
      </c>
      <c r="B330">
        <f t="shared" si="19"/>
        <v>26</v>
      </c>
      <c r="C330" cm="1">
        <f t="array" ref="C330">_xlfn.XLOOKUP(1, ('2000_Data'!$A:$A=Summarized_Data!$G330) *('2000_Data'!$C:$C="D"), '2000_Data'!$D:$D)</f>
        <v>2170418</v>
      </c>
      <c r="D330" cm="1">
        <f t="array" ref="D330">_xlfn.XLOOKUP(1, ('2000_Data'!$A:$A=Summarized_Data!$G330) *('2000_Data'!$C:$C="R"), '2000_Data'!$D:$D)</f>
        <v>1953139</v>
      </c>
      <c r="E330" s="1">
        <f t="shared" si="20"/>
        <v>108944</v>
      </c>
      <c r="F330" cm="1">
        <f t="array" ref="F330">_xlfn.XLOOKUP(1, ('2000_Data'!$A:$A=Summarized_Data!$G330) *('2000_Data'!$C:$C=""), '2000_Data'!$F:$F)</f>
        <v>4232501</v>
      </c>
      <c r="G330" t="str">
        <f t="shared" si="21"/>
        <v>MI</v>
      </c>
    </row>
    <row r="331" spans="1:7" x14ac:dyDescent="0.25">
      <c r="A331">
        <f t="shared" si="18"/>
        <v>2000</v>
      </c>
      <c r="B331">
        <f t="shared" si="19"/>
        <v>27</v>
      </c>
      <c r="C331" cm="1">
        <f t="array" ref="C331">_xlfn.XLOOKUP(1, ('2000_Data'!$A:$A=Summarized_Data!$G331) *('2000_Data'!$C:$C="D"), '2000_Data'!$D:$D)</f>
        <v>1168266</v>
      </c>
      <c r="D331" cm="1">
        <f t="array" ref="D331">_xlfn.XLOOKUP(1, ('2000_Data'!$A:$A=Summarized_Data!$G331) *('2000_Data'!$C:$C="R"), '2000_Data'!$D:$D)</f>
        <v>1109659</v>
      </c>
      <c r="E331" s="1">
        <f t="shared" si="20"/>
        <v>160760</v>
      </c>
      <c r="F331" cm="1">
        <f t="array" ref="F331">_xlfn.XLOOKUP(1, ('2000_Data'!$A:$A=Summarized_Data!$G331) *('2000_Data'!$C:$C=""), '2000_Data'!$F:$F)</f>
        <v>2438685</v>
      </c>
      <c r="G331" t="str">
        <f t="shared" si="21"/>
        <v>MN</v>
      </c>
    </row>
    <row r="332" spans="1:7" x14ac:dyDescent="0.25">
      <c r="A332">
        <f t="shared" si="18"/>
        <v>2000</v>
      </c>
      <c r="B332">
        <f t="shared" si="19"/>
        <v>28</v>
      </c>
      <c r="C332" cm="1">
        <f t="array" ref="C332">_xlfn.XLOOKUP(1, ('2000_Data'!$A:$A=Summarized_Data!$G332) *('2000_Data'!$C:$C="D"), '2000_Data'!$D:$D)</f>
        <v>404614</v>
      </c>
      <c r="D332" cm="1">
        <f t="array" ref="D332">_xlfn.XLOOKUP(1, ('2000_Data'!$A:$A=Summarized_Data!$G332) *('2000_Data'!$C:$C="R"), '2000_Data'!$D:$D)</f>
        <v>572844</v>
      </c>
      <c r="E332" s="1">
        <f t="shared" si="20"/>
        <v>16726</v>
      </c>
      <c r="F332" cm="1">
        <f t="array" ref="F332">_xlfn.XLOOKUP(1, ('2000_Data'!$A:$A=Summarized_Data!$G332) *('2000_Data'!$C:$C=""), '2000_Data'!$F:$F)</f>
        <v>994184</v>
      </c>
      <c r="G332" t="str">
        <f t="shared" si="21"/>
        <v>MS</v>
      </c>
    </row>
    <row r="333" spans="1:7" x14ac:dyDescent="0.25">
      <c r="A333">
        <f t="shared" si="18"/>
        <v>2000</v>
      </c>
      <c r="B333">
        <f t="shared" si="19"/>
        <v>29</v>
      </c>
      <c r="C333" cm="1">
        <f t="array" ref="C333">_xlfn.XLOOKUP(1, ('2000_Data'!$A:$A=Summarized_Data!$G333) *('2000_Data'!$C:$C="D"), '2000_Data'!$D:$D)</f>
        <v>1111138</v>
      </c>
      <c r="D333" cm="1">
        <f t="array" ref="D333">_xlfn.XLOOKUP(1, ('2000_Data'!$A:$A=Summarized_Data!$G333) *('2000_Data'!$C:$C="R"), '2000_Data'!$D:$D)</f>
        <v>1189924</v>
      </c>
      <c r="E333" s="1">
        <f t="shared" si="20"/>
        <v>58830</v>
      </c>
      <c r="F333" cm="1">
        <f t="array" ref="F333">_xlfn.XLOOKUP(1, ('2000_Data'!$A:$A=Summarized_Data!$G333) *('2000_Data'!$C:$C=""), '2000_Data'!$F:$F)</f>
        <v>2359892</v>
      </c>
      <c r="G333" t="str">
        <f t="shared" si="21"/>
        <v>MO</v>
      </c>
    </row>
    <row r="334" spans="1:7" x14ac:dyDescent="0.25">
      <c r="A334">
        <f t="shared" si="18"/>
        <v>2000</v>
      </c>
      <c r="B334">
        <f t="shared" si="19"/>
        <v>30</v>
      </c>
      <c r="C334" cm="1">
        <f t="array" ref="C334">_xlfn.XLOOKUP(1, ('2000_Data'!$A:$A=Summarized_Data!$G334) *('2000_Data'!$C:$C="D"), '2000_Data'!$D:$D)</f>
        <v>137126</v>
      </c>
      <c r="D334" cm="1">
        <f t="array" ref="D334">_xlfn.XLOOKUP(1, ('2000_Data'!$A:$A=Summarized_Data!$G334) *('2000_Data'!$C:$C="R"), '2000_Data'!$D:$D)</f>
        <v>240178</v>
      </c>
      <c r="E334" s="1">
        <f t="shared" si="20"/>
        <v>33693</v>
      </c>
      <c r="F334" cm="1">
        <f t="array" ref="F334">_xlfn.XLOOKUP(1, ('2000_Data'!$A:$A=Summarized_Data!$G334) *('2000_Data'!$C:$C=""), '2000_Data'!$F:$F)</f>
        <v>410997</v>
      </c>
      <c r="G334" t="str">
        <f t="shared" si="21"/>
        <v>MT</v>
      </c>
    </row>
    <row r="335" spans="1:7" x14ac:dyDescent="0.25">
      <c r="A335">
        <f t="shared" si="18"/>
        <v>2000</v>
      </c>
      <c r="B335">
        <f t="shared" si="19"/>
        <v>31</v>
      </c>
      <c r="C335" cm="1">
        <f t="array" ref="C335">_xlfn.XLOOKUP(1, ('2000_Data'!$A:$A=Summarized_Data!$G335) *('2000_Data'!$C:$C="D"), '2000_Data'!$D:$D)</f>
        <v>231780</v>
      </c>
      <c r="D335" cm="1">
        <f t="array" ref="D335">_xlfn.XLOOKUP(1, ('2000_Data'!$A:$A=Summarized_Data!$G335) *('2000_Data'!$C:$C="R"), '2000_Data'!$D:$D)</f>
        <v>433862</v>
      </c>
      <c r="E335" s="1">
        <f t="shared" si="20"/>
        <v>31377</v>
      </c>
      <c r="F335" cm="1">
        <f t="array" ref="F335">_xlfn.XLOOKUP(1, ('2000_Data'!$A:$A=Summarized_Data!$G335) *('2000_Data'!$C:$C=""), '2000_Data'!$F:$F)</f>
        <v>697019</v>
      </c>
      <c r="G335" t="str">
        <f t="shared" si="21"/>
        <v>NE</v>
      </c>
    </row>
    <row r="336" spans="1:7" x14ac:dyDescent="0.25">
      <c r="A336">
        <f t="shared" si="18"/>
        <v>2000</v>
      </c>
      <c r="B336">
        <f t="shared" si="19"/>
        <v>32</v>
      </c>
      <c r="C336" cm="1">
        <f t="array" ref="C336">_xlfn.XLOOKUP(1, ('2000_Data'!$A:$A=Summarized_Data!$G336) *('2000_Data'!$C:$C="D"), '2000_Data'!$D:$D)</f>
        <v>279978</v>
      </c>
      <c r="D336" cm="1">
        <f t="array" ref="D336">_xlfn.XLOOKUP(1, ('2000_Data'!$A:$A=Summarized_Data!$G336) *('2000_Data'!$C:$C="R"), '2000_Data'!$D:$D)</f>
        <v>301575</v>
      </c>
      <c r="E336" s="1">
        <f t="shared" si="20"/>
        <v>27417</v>
      </c>
      <c r="F336" cm="1">
        <f t="array" ref="F336">_xlfn.XLOOKUP(1, ('2000_Data'!$A:$A=Summarized_Data!$G336) *('2000_Data'!$C:$C=""), '2000_Data'!$F:$F)</f>
        <v>608970</v>
      </c>
      <c r="G336" t="str">
        <f t="shared" si="21"/>
        <v>NV</v>
      </c>
    </row>
    <row r="337" spans="1:7" x14ac:dyDescent="0.25">
      <c r="A337">
        <f t="shared" si="18"/>
        <v>2000</v>
      </c>
      <c r="B337">
        <f t="shared" si="19"/>
        <v>33</v>
      </c>
      <c r="C337" cm="1">
        <f t="array" ref="C337">_xlfn.XLOOKUP(1, ('2000_Data'!$A:$A=Summarized_Data!$G337) *('2000_Data'!$C:$C="D"), '2000_Data'!$D:$D)</f>
        <v>266348</v>
      </c>
      <c r="D337" cm="1">
        <f t="array" ref="D337">_xlfn.XLOOKUP(1, ('2000_Data'!$A:$A=Summarized_Data!$G337) *('2000_Data'!$C:$C="R"), '2000_Data'!$D:$D)</f>
        <v>273559</v>
      </c>
      <c r="E337" s="1">
        <f t="shared" si="20"/>
        <v>29174</v>
      </c>
      <c r="F337" cm="1">
        <f t="array" ref="F337">_xlfn.XLOOKUP(1, ('2000_Data'!$A:$A=Summarized_Data!$G337) *('2000_Data'!$C:$C=""), '2000_Data'!$F:$F)</f>
        <v>569081</v>
      </c>
      <c r="G337" t="str">
        <f t="shared" si="21"/>
        <v>NH</v>
      </c>
    </row>
    <row r="338" spans="1:7" x14ac:dyDescent="0.25">
      <c r="A338">
        <f t="shared" si="18"/>
        <v>2000</v>
      </c>
      <c r="B338">
        <f t="shared" si="19"/>
        <v>34</v>
      </c>
      <c r="C338" cm="1">
        <f t="array" ref="C338">_xlfn.XLOOKUP(1, ('2000_Data'!$A:$A=Summarized_Data!$G338) *('2000_Data'!$C:$C="D"), '2000_Data'!$D:$D)</f>
        <v>1788850</v>
      </c>
      <c r="D338" cm="1">
        <f t="array" ref="D338">_xlfn.XLOOKUP(1, ('2000_Data'!$A:$A=Summarized_Data!$G338) *('2000_Data'!$C:$C="R"), '2000_Data'!$D:$D)</f>
        <v>1284173</v>
      </c>
      <c r="E338" s="1">
        <f t="shared" si="20"/>
        <v>114203</v>
      </c>
      <c r="F338" cm="1">
        <f t="array" ref="F338">_xlfn.XLOOKUP(1, ('2000_Data'!$A:$A=Summarized_Data!$G338) *('2000_Data'!$C:$C=""), '2000_Data'!$F:$F)</f>
        <v>3187226</v>
      </c>
      <c r="G338" t="str">
        <f t="shared" si="21"/>
        <v>NJ</v>
      </c>
    </row>
    <row r="339" spans="1:7" x14ac:dyDescent="0.25">
      <c r="A339">
        <f t="shared" si="18"/>
        <v>2000</v>
      </c>
      <c r="B339">
        <f t="shared" si="19"/>
        <v>35</v>
      </c>
      <c r="C339" cm="1">
        <f t="array" ref="C339">_xlfn.XLOOKUP(1, ('2000_Data'!$A:$A=Summarized_Data!$G339) *('2000_Data'!$C:$C="D"), '2000_Data'!$D:$D)</f>
        <v>286783</v>
      </c>
      <c r="D339" cm="1">
        <f t="array" ref="D339">_xlfn.XLOOKUP(1, ('2000_Data'!$A:$A=Summarized_Data!$G339) *('2000_Data'!$C:$C="R"), '2000_Data'!$D:$D)</f>
        <v>286417</v>
      </c>
      <c r="E339" s="1">
        <f t="shared" si="20"/>
        <v>25405</v>
      </c>
      <c r="F339" cm="1">
        <f t="array" ref="F339">_xlfn.XLOOKUP(1, ('2000_Data'!$A:$A=Summarized_Data!$G339) *('2000_Data'!$C:$C=""), '2000_Data'!$F:$F)</f>
        <v>598605</v>
      </c>
      <c r="G339" t="str">
        <f t="shared" si="21"/>
        <v>NM</v>
      </c>
    </row>
    <row r="340" spans="1:7" x14ac:dyDescent="0.25">
      <c r="A340">
        <f t="shared" si="18"/>
        <v>2000</v>
      </c>
      <c r="B340">
        <f t="shared" si="19"/>
        <v>36</v>
      </c>
      <c r="C340" cm="1">
        <f t="array" ref="C340">_xlfn.XLOOKUP(1, ('2000_Data'!$A:$A=Summarized_Data!$G340) *('2000_Data'!$C:$C="D"), '2000_Data'!$D:$D)</f>
        <v>4107697</v>
      </c>
      <c r="D340" cm="1">
        <f t="array" ref="D340">_xlfn.XLOOKUP(1, ('2000_Data'!$A:$A=Summarized_Data!$G340) *('2000_Data'!$C:$C="R"), '2000_Data'!$D:$D)</f>
        <v>2403374</v>
      </c>
      <c r="E340" s="1">
        <f t="shared" si="20"/>
        <v>310928</v>
      </c>
      <c r="F340" cm="1">
        <f t="array" ref="F340">_xlfn.XLOOKUP(1, ('2000_Data'!$A:$A=Summarized_Data!$G340) *('2000_Data'!$C:$C=""), '2000_Data'!$F:$F)</f>
        <v>6821999</v>
      </c>
      <c r="G340" t="str">
        <f t="shared" si="21"/>
        <v>NY</v>
      </c>
    </row>
    <row r="341" spans="1:7" x14ac:dyDescent="0.25">
      <c r="A341">
        <f t="shared" si="18"/>
        <v>2000</v>
      </c>
      <c r="B341">
        <f t="shared" si="19"/>
        <v>37</v>
      </c>
      <c r="C341" cm="1">
        <f t="array" ref="C341">_xlfn.XLOOKUP(1, ('2000_Data'!$A:$A=Summarized_Data!$G341) *('2000_Data'!$C:$C="D"), '2000_Data'!$D:$D)</f>
        <v>1257692</v>
      </c>
      <c r="D341" cm="1">
        <f t="array" ref="D341">_xlfn.XLOOKUP(1, ('2000_Data'!$A:$A=Summarized_Data!$G341) *('2000_Data'!$C:$C="R"), '2000_Data'!$D:$D)</f>
        <v>1631163</v>
      </c>
      <c r="E341" s="1">
        <f t="shared" si="20"/>
        <v>22407</v>
      </c>
      <c r="F341" cm="1">
        <f t="array" ref="F341">_xlfn.XLOOKUP(1, ('2000_Data'!$A:$A=Summarized_Data!$G341) *('2000_Data'!$C:$C=""), '2000_Data'!$F:$F)</f>
        <v>2911262</v>
      </c>
      <c r="G341" t="str">
        <f t="shared" si="21"/>
        <v>NC</v>
      </c>
    </row>
    <row r="342" spans="1:7" x14ac:dyDescent="0.25">
      <c r="A342">
        <f t="shared" si="18"/>
        <v>2000</v>
      </c>
      <c r="B342">
        <f t="shared" si="19"/>
        <v>38</v>
      </c>
      <c r="C342" cm="1">
        <f t="array" ref="C342">_xlfn.XLOOKUP(1, ('2000_Data'!$A:$A=Summarized_Data!$G342) *('2000_Data'!$C:$C="D"), '2000_Data'!$D:$D)</f>
        <v>95284</v>
      </c>
      <c r="D342" cm="1">
        <f t="array" ref="D342">_xlfn.XLOOKUP(1, ('2000_Data'!$A:$A=Summarized_Data!$G342) *('2000_Data'!$C:$C="R"), '2000_Data'!$D:$D)</f>
        <v>174852</v>
      </c>
      <c r="E342" s="1">
        <f t="shared" si="20"/>
        <v>18120</v>
      </c>
      <c r="F342" cm="1">
        <f t="array" ref="F342">_xlfn.XLOOKUP(1, ('2000_Data'!$A:$A=Summarized_Data!$G342) *('2000_Data'!$C:$C=""), '2000_Data'!$F:$F)</f>
        <v>288256</v>
      </c>
      <c r="G342" t="str">
        <f t="shared" si="21"/>
        <v>ND</v>
      </c>
    </row>
    <row r="343" spans="1:7" x14ac:dyDescent="0.25">
      <c r="A343">
        <f t="shared" si="18"/>
        <v>2000</v>
      </c>
      <c r="B343">
        <f t="shared" si="19"/>
        <v>39</v>
      </c>
      <c r="C343" cm="1">
        <f t="array" ref="C343">_xlfn.XLOOKUP(1, ('2000_Data'!$A:$A=Summarized_Data!$G343) *('2000_Data'!$C:$C="D"), '2000_Data'!$D:$D)</f>
        <v>2186190</v>
      </c>
      <c r="D343" cm="1">
        <f t="array" ref="D343">_xlfn.XLOOKUP(1, ('2000_Data'!$A:$A=Summarized_Data!$G343) *('2000_Data'!$C:$C="R"), '2000_Data'!$D:$D)</f>
        <v>2351209</v>
      </c>
      <c r="E343" s="1">
        <f t="shared" si="20"/>
        <v>168058</v>
      </c>
      <c r="F343" cm="1">
        <f t="array" ref="F343">_xlfn.XLOOKUP(1, ('2000_Data'!$A:$A=Summarized_Data!$G343) *('2000_Data'!$C:$C=""), '2000_Data'!$F:$F)</f>
        <v>4705457</v>
      </c>
      <c r="G343" t="str">
        <f t="shared" si="21"/>
        <v>OH</v>
      </c>
    </row>
    <row r="344" spans="1:7" x14ac:dyDescent="0.25">
      <c r="A344">
        <f t="shared" si="18"/>
        <v>2000</v>
      </c>
      <c r="B344">
        <f t="shared" si="19"/>
        <v>40</v>
      </c>
      <c r="C344" cm="1">
        <f t="array" ref="C344">_xlfn.XLOOKUP(1, ('2000_Data'!$A:$A=Summarized_Data!$G344) *('2000_Data'!$C:$C="D"), '2000_Data'!$D:$D)</f>
        <v>474276</v>
      </c>
      <c r="D344" cm="1">
        <f t="array" ref="D344">_xlfn.XLOOKUP(1, ('2000_Data'!$A:$A=Summarized_Data!$G344) *('2000_Data'!$C:$C="R"), '2000_Data'!$D:$D)</f>
        <v>744337</v>
      </c>
      <c r="E344" s="1">
        <f t="shared" si="20"/>
        <v>15616</v>
      </c>
      <c r="F344" cm="1">
        <f t="array" ref="F344">_xlfn.XLOOKUP(1, ('2000_Data'!$A:$A=Summarized_Data!$G344) *('2000_Data'!$C:$C=""), '2000_Data'!$F:$F)</f>
        <v>1234229</v>
      </c>
      <c r="G344" t="str">
        <f t="shared" si="21"/>
        <v>OK</v>
      </c>
    </row>
    <row r="345" spans="1:7" x14ac:dyDescent="0.25">
      <c r="A345">
        <f t="shared" si="18"/>
        <v>2000</v>
      </c>
      <c r="B345">
        <f t="shared" si="19"/>
        <v>41</v>
      </c>
      <c r="C345" cm="1">
        <f t="array" ref="C345">_xlfn.XLOOKUP(1, ('2000_Data'!$A:$A=Summarized_Data!$G345) *('2000_Data'!$C:$C="D"), '2000_Data'!$D:$D)</f>
        <v>720342</v>
      </c>
      <c r="D345" cm="1">
        <f t="array" ref="D345">_xlfn.XLOOKUP(1, ('2000_Data'!$A:$A=Summarized_Data!$G345) *('2000_Data'!$C:$C="R"), '2000_Data'!$D:$D)</f>
        <v>713577</v>
      </c>
      <c r="E345" s="1">
        <f t="shared" si="20"/>
        <v>100049</v>
      </c>
      <c r="F345" cm="1">
        <f t="array" ref="F345">_xlfn.XLOOKUP(1, ('2000_Data'!$A:$A=Summarized_Data!$G345) *('2000_Data'!$C:$C=""), '2000_Data'!$F:$F)</f>
        <v>1533968</v>
      </c>
      <c r="G345" t="str">
        <f t="shared" si="21"/>
        <v>OR</v>
      </c>
    </row>
    <row r="346" spans="1:7" x14ac:dyDescent="0.25">
      <c r="A346">
        <f t="shared" si="18"/>
        <v>2000</v>
      </c>
      <c r="B346">
        <f t="shared" si="19"/>
        <v>42</v>
      </c>
      <c r="C346" cm="1">
        <f t="array" ref="C346">_xlfn.XLOOKUP(1, ('2000_Data'!$A:$A=Summarized_Data!$G346) *('2000_Data'!$C:$C="D"), '2000_Data'!$D:$D)</f>
        <v>2485967</v>
      </c>
      <c r="D346" cm="1">
        <f t="array" ref="D346">_xlfn.XLOOKUP(1, ('2000_Data'!$A:$A=Summarized_Data!$G346) *('2000_Data'!$C:$C="R"), '2000_Data'!$D:$D)</f>
        <v>2281127</v>
      </c>
      <c r="E346" s="1">
        <f t="shared" si="20"/>
        <v>146025</v>
      </c>
      <c r="F346" cm="1">
        <f t="array" ref="F346">_xlfn.XLOOKUP(1, ('2000_Data'!$A:$A=Summarized_Data!$G346) *('2000_Data'!$C:$C=""), '2000_Data'!$F:$F)</f>
        <v>4913119</v>
      </c>
      <c r="G346" t="str">
        <f t="shared" si="21"/>
        <v>PA</v>
      </c>
    </row>
    <row r="347" spans="1:7" x14ac:dyDescent="0.25">
      <c r="A347">
        <f t="shared" si="18"/>
        <v>2000</v>
      </c>
      <c r="B347">
        <f t="shared" si="19"/>
        <v>44</v>
      </c>
      <c r="C347" cm="1">
        <f t="array" ref="C347">_xlfn.XLOOKUP(1, ('2000_Data'!$A:$A=Summarized_Data!$G347) *('2000_Data'!$C:$C="D"), '2000_Data'!$D:$D)</f>
        <v>249508</v>
      </c>
      <c r="D347" cm="1">
        <f t="array" ref="D347">_xlfn.XLOOKUP(1, ('2000_Data'!$A:$A=Summarized_Data!$G347) *('2000_Data'!$C:$C="R"), '2000_Data'!$D:$D)</f>
        <v>130555</v>
      </c>
      <c r="E347" s="1">
        <f t="shared" si="20"/>
        <v>29049</v>
      </c>
      <c r="F347" cm="1">
        <f t="array" ref="F347">_xlfn.XLOOKUP(1, ('2000_Data'!$A:$A=Summarized_Data!$G347) *('2000_Data'!$C:$C=""), '2000_Data'!$F:$F)</f>
        <v>409112</v>
      </c>
      <c r="G347" t="str">
        <f t="shared" si="21"/>
        <v>RI</v>
      </c>
    </row>
    <row r="348" spans="1:7" x14ac:dyDescent="0.25">
      <c r="A348">
        <f t="shared" si="18"/>
        <v>2000</v>
      </c>
      <c r="B348">
        <f t="shared" si="19"/>
        <v>45</v>
      </c>
      <c r="C348" cm="1">
        <f t="array" ref="C348">_xlfn.XLOOKUP(1, ('2000_Data'!$A:$A=Summarized_Data!$G348) *('2000_Data'!$C:$C="D"), '2000_Data'!$D:$D)</f>
        <v>565561</v>
      </c>
      <c r="D348" cm="1">
        <f t="array" ref="D348">_xlfn.XLOOKUP(1, ('2000_Data'!$A:$A=Summarized_Data!$G348) *('2000_Data'!$C:$C="R"), '2000_Data'!$D:$D)</f>
        <v>785937</v>
      </c>
      <c r="E348" s="1">
        <f t="shared" si="20"/>
        <v>31219</v>
      </c>
      <c r="F348" cm="1">
        <f t="array" ref="F348">_xlfn.XLOOKUP(1, ('2000_Data'!$A:$A=Summarized_Data!$G348) *('2000_Data'!$C:$C=""), '2000_Data'!$F:$F)</f>
        <v>1382717</v>
      </c>
      <c r="G348" t="str">
        <f t="shared" si="21"/>
        <v>SC</v>
      </c>
    </row>
    <row r="349" spans="1:7" x14ac:dyDescent="0.25">
      <c r="A349">
        <f t="shared" si="18"/>
        <v>2000</v>
      </c>
      <c r="B349">
        <f t="shared" si="19"/>
        <v>46</v>
      </c>
      <c r="C349" cm="1">
        <f t="array" ref="C349">_xlfn.XLOOKUP(1, ('2000_Data'!$A:$A=Summarized_Data!$G349) *('2000_Data'!$C:$C="D"), '2000_Data'!$D:$D)</f>
        <v>118804</v>
      </c>
      <c r="D349" cm="1">
        <f t="array" ref="D349">_xlfn.XLOOKUP(1, ('2000_Data'!$A:$A=Summarized_Data!$G349) *('2000_Data'!$C:$C="R"), '2000_Data'!$D:$D)</f>
        <v>190700</v>
      </c>
      <c r="E349" s="1">
        <f t="shared" si="20"/>
        <v>6765</v>
      </c>
      <c r="F349" cm="1">
        <f t="array" ref="F349">_xlfn.XLOOKUP(1, ('2000_Data'!$A:$A=Summarized_Data!$G349) *('2000_Data'!$C:$C=""), '2000_Data'!$F:$F)</f>
        <v>316269</v>
      </c>
      <c r="G349" t="str">
        <f t="shared" si="21"/>
        <v>SD</v>
      </c>
    </row>
    <row r="350" spans="1:7" x14ac:dyDescent="0.25">
      <c r="A350">
        <f t="shared" si="18"/>
        <v>2000</v>
      </c>
      <c r="B350">
        <f t="shared" si="19"/>
        <v>47</v>
      </c>
      <c r="C350" cm="1">
        <f t="array" ref="C350">_xlfn.XLOOKUP(1, ('2000_Data'!$A:$A=Summarized_Data!$G350) *('2000_Data'!$C:$C="D"), '2000_Data'!$D:$D)</f>
        <v>981720</v>
      </c>
      <c r="D350" cm="1">
        <f t="array" ref="D350">_xlfn.XLOOKUP(1, ('2000_Data'!$A:$A=Summarized_Data!$G350) *('2000_Data'!$C:$C="R"), '2000_Data'!$D:$D)</f>
        <v>1061949</v>
      </c>
      <c r="E350" s="1">
        <f t="shared" si="20"/>
        <v>32512</v>
      </c>
      <c r="F350" cm="1">
        <f t="array" ref="F350">_xlfn.XLOOKUP(1, ('2000_Data'!$A:$A=Summarized_Data!$G350) *('2000_Data'!$C:$C=""), '2000_Data'!$F:$F)</f>
        <v>2076181</v>
      </c>
      <c r="G350" t="str">
        <f t="shared" si="21"/>
        <v>TN</v>
      </c>
    </row>
    <row r="351" spans="1:7" x14ac:dyDescent="0.25">
      <c r="A351">
        <f t="shared" si="18"/>
        <v>2000</v>
      </c>
      <c r="B351">
        <f t="shared" si="19"/>
        <v>48</v>
      </c>
      <c r="C351" cm="1">
        <f t="array" ref="C351">_xlfn.XLOOKUP(1, ('2000_Data'!$A:$A=Summarized_Data!$G351) *('2000_Data'!$C:$C="D"), '2000_Data'!$D:$D)</f>
        <v>2433746</v>
      </c>
      <c r="D351" cm="1">
        <f t="array" ref="D351">_xlfn.XLOOKUP(1, ('2000_Data'!$A:$A=Summarized_Data!$G351) *('2000_Data'!$C:$C="R"), '2000_Data'!$D:$D)</f>
        <v>3799639</v>
      </c>
      <c r="E351" s="1">
        <f t="shared" si="20"/>
        <v>174252</v>
      </c>
      <c r="F351" cm="1">
        <f t="array" ref="F351">_xlfn.XLOOKUP(1, ('2000_Data'!$A:$A=Summarized_Data!$G351) *('2000_Data'!$C:$C=""), '2000_Data'!$F:$F)</f>
        <v>6407637</v>
      </c>
      <c r="G351" t="str">
        <f t="shared" si="21"/>
        <v>TX</v>
      </c>
    </row>
    <row r="352" spans="1:7" x14ac:dyDescent="0.25">
      <c r="A352">
        <f t="shared" si="18"/>
        <v>2000</v>
      </c>
      <c r="B352">
        <f t="shared" si="19"/>
        <v>49</v>
      </c>
      <c r="C352" cm="1">
        <f t="array" ref="C352">_xlfn.XLOOKUP(1, ('2000_Data'!$A:$A=Summarized_Data!$G352) *('2000_Data'!$C:$C="D"), '2000_Data'!$D:$D)</f>
        <v>203053</v>
      </c>
      <c r="D352" cm="1">
        <f t="array" ref="D352">_xlfn.XLOOKUP(1, ('2000_Data'!$A:$A=Summarized_Data!$G352) *('2000_Data'!$C:$C="R"), '2000_Data'!$D:$D)</f>
        <v>515096</v>
      </c>
      <c r="E352" s="1">
        <f t="shared" si="20"/>
        <v>52605</v>
      </c>
      <c r="F352" cm="1">
        <f t="array" ref="F352">_xlfn.XLOOKUP(1, ('2000_Data'!$A:$A=Summarized_Data!$G352) *('2000_Data'!$C:$C=""), '2000_Data'!$F:$F)</f>
        <v>770754</v>
      </c>
      <c r="G352" t="str">
        <f t="shared" si="21"/>
        <v>UT</v>
      </c>
    </row>
    <row r="353" spans="1:7" x14ac:dyDescent="0.25">
      <c r="A353">
        <f t="shared" si="18"/>
        <v>2000</v>
      </c>
      <c r="B353">
        <f t="shared" si="19"/>
        <v>50</v>
      </c>
      <c r="C353" cm="1">
        <f t="array" ref="C353">_xlfn.XLOOKUP(1, ('2000_Data'!$A:$A=Summarized_Data!$G353) *('2000_Data'!$C:$C="D"), '2000_Data'!$D:$D)</f>
        <v>149022</v>
      </c>
      <c r="D353" cm="1">
        <f t="array" ref="D353">_xlfn.XLOOKUP(1, ('2000_Data'!$A:$A=Summarized_Data!$G353) *('2000_Data'!$C:$C="R"), '2000_Data'!$D:$D)</f>
        <v>119775</v>
      </c>
      <c r="E353" s="1">
        <f t="shared" si="20"/>
        <v>25511</v>
      </c>
      <c r="F353" cm="1">
        <f t="array" ref="F353">_xlfn.XLOOKUP(1, ('2000_Data'!$A:$A=Summarized_Data!$G353) *('2000_Data'!$C:$C=""), '2000_Data'!$F:$F)</f>
        <v>294308</v>
      </c>
      <c r="G353" t="str">
        <f t="shared" si="21"/>
        <v>VT</v>
      </c>
    </row>
    <row r="354" spans="1:7" x14ac:dyDescent="0.25">
      <c r="A354">
        <f t="shared" si="18"/>
        <v>2000</v>
      </c>
      <c r="B354">
        <f t="shared" si="19"/>
        <v>51</v>
      </c>
      <c r="C354" cm="1">
        <f t="array" ref="C354">_xlfn.XLOOKUP(1, ('2000_Data'!$A:$A=Summarized_Data!$G354) *('2000_Data'!$C:$C="D"), '2000_Data'!$D:$D)</f>
        <v>1217290</v>
      </c>
      <c r="D354" cm="1">
        <f t="array" ref="D354">_xlfn.XLOOKUP(1, ('2000_Data'!$A:$A=Summarized_Data!$G354) *('2000_Data'!$C:$C="R"), '2000_Data'!$D:$D)</f>
        <v>1437490</v>
      </c>
      <c r="E354" s="1">
        <f t="shared" si="20"/>
        <v>84667</v>
      </c>
      <c r="F354" cm="1">
        <f t="array" ref="F354">_xlfn.XLOOKUP(1, ('2000_Data'!$A:$A=Summarized_Data!$G354) *('2000_Data'!$C:$C=""), '2000_Data'!$F:$F)</f>
        <v>2739447</v>
      </c>
      <c r="G354" t="str">
        <f t="shared" si="21"/>
        <v>VA</v>
      </c>
    </row>
    <row r="355" spans="1:7" x14ac:dyDescent="0.25">
      <c r="A355">
        <f t="shared" si="18"/>
        <v>2000</v>
      </c>
      <c r="B355">
        <f t="shared" si="19"/>
        <v>53</v>
      </c>
      <c r="C355" cm="1">
        <f t="array" ref="C355">_xlfn.XLOOKUP(1, ('2000_Data'!$A:$A=Summarized_Data!$G355) *('2000_Data'!$C:$C="D"), '2000_Data'!$D:$D)</f>
        <v>1247652</v>
      </c>
      <c r="D355" cm="1">
        <f t="array" ref="D355">_xlfn.XLOOKUP(1, ('2000_Data'!$A:$A=Summarized_Data!$G355) *('2000_Data'!$C:$C="R"), '2000_Data'!$D:$D)</f>
        <v>1108864</v>
      </c>
      <c r="E355" s="1">
        <f t="shared" si="20"/>
        <v>130917</v>
      </c>
      <c r="F355" cm="1">
        <f t="array" ref="F355">_xlfn.XLOOKUP(1, ('2000_Data'!$A:$A=Summarized_Data!$G355) *('2000_Data'!$C:$C=""), '2000_Data'!$F:$F)</f>
        <v>2487433</v>
      </c>
      <c r="G355" t="str">
        <f t="shared" si="21"/>
        <v>WA</v>
      </c>
    </row>
    <row r="356" spans="1:7" x14ac:dyDescent="0.25">
      <c r="A356">
        <f t="shared" si="18"/>
        <v>2000</v>
      </c>
      <c r="B356">
        <f t="shared" si="19"/>
        <v>54</v>
      </c>
      <c r="C356" cm="1">
        <f t="array" ref="C356">_xlfn.XLOOKUP(1, ('2000_Data'!$A:$A=Summarized_Data!$G356) *('2000_Data'!$C:$C="D"), '2000_Data'!$D:$D)</f>
        <v>295497</v>
      </c>
      <c r="D356" cm="1">
        <f t="array" ref="D356">_xlfn.XLOOKUP(1, ('2000_Data'!$A:$A=Summarized_Data!$G356) *('2000_Data'!$C:$C="R"), '2000_Data'!$D:$D)</f>
        <v>336475</v>
      </c>
      <c r="E356" s="1">
        <f t="shared" si="20"/>
        <v>16152</v>
      </c>
      <c r="F356" cm="1">
        <f t="array" ref="F356">_xlfn.XLOOKUP(1, ('2000_Data'!$A:$A=Summarized_Data!$G356) *('2000_Data'!$C:$C=""), '2000_Data'!$F:$F)</f>
        <v>648124</v>
      </c>
      <c r="G356" t="str">
        <f t="shared" si="21"/>
        <v>WV</v>
      </c>
    </row>
    <row r="357" spans="1:7" x14ac:dyDescent="0.25">
      <c r="A357">
        <f t="shared" si="18"/>
        <v>2000</v>
      </c>
      <c r="B357">
        <f t="shared" si="19"/>
        <v>55</v>
      </c>
      <c r="C357" cm="1">
        <f t="array" ref="C357">_xlfn.XLOOKUP(1, ('2000_Data'!$A:$A=Summarized_Data!$G357) *('2000_Data'!$C:$C="D"), '2000_Data'!$D:$D)</f>
        <v>1242987</v>
      </c>
      <c r="D357" cm="1">
        <f t="array" ref="D357">_xlfn.XLOOKUP(1, ('2000_Data'!$A:$A=Summarized_Data!$G357) *('2000_Data'!$C:$C="R"), '2000_Data'!$D:$D)</f>
        <v>1237279</v>
      </c>
      <c r="E357" s="1">
        <f t="shared" si="20"/>
        <v>118341</v>
      </c>
      <c r="F357" cm="1">
        <f t="array" ref="F357">_xlfn.XLOOKUP(1, ('2000_Data'!$A:$A=Summarized_Data!$G357) *('2000_Data'!$C:$C=""), '2000_Data'!$F:$F)</f>
        <v>2598607</v>
      </c>
      <c r="G357" t="str">
        <f t="shared" si="21"/>
        <v>WI</v>
      </c>
    </row>
    <row r="358" spans="1:7" x14ac:dyDescent="0.25">
      <c r="A358">
        <f t="shared" si="18"/>
        <v>2000</v>
      </c>
      <c r="B358">
        <f t="shared" si="19"/>
        <v>56</v>
      </c>
      <c r="C358" cm="1">
        <f t="array" ref="C358">_xlfn.XLOOKUP(1, ('2000_Data'!$A:$A=Summarized_Data!$G358) *('2000_Data'!$C:$C="D"), '2000_Data'!$D:$D)</f>
        <v>60481</v>
      </c>
      <c r="D358" cm="1">
        <f t="array" ref="D358">_xlfn.XLOOKUP(1, ('2000_Data'!$A:$A=Summarized_Data!$G358) *('2000_Data'!$C:$C="R"), '2000_Data'!$D:$D)</f>
        <v>147947</v>
      </c>
      <c r="E358" s="1">
        <f t="shared" si="20"/>
        <v>9923</v>
      </c>
      <c r="F358" cm="1">
        <f t="array" ref="F358">_xlfn.XLOOKUP(1, ('2000_Data'!$A:$A=Summarized_Data!$G358) *('2000_Data'!$C:$C=""), '2000_Data'!$F:$F)</f>
        <v>218351</v>
      </c>
      <c r="G358" t="str">
        <f t="shared" si="21"/>
        <v>WY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F1BC-8B82-4E33-979E-97E124A0AFA8}">
  <dimension ref="A1:F500"/>
  <sheetViews>
    <sheetView workbookViewId="0">
      <selection activeCell="E490" sqref="E490"/>
    </sheetView>
  </sheetViews>
  <sheetFormatPr defaultRowHeight="15" x14ac:dyDescent="0.25"/>
  <cols>
    <col min="2" max="2" width="25.5703125" bestFit="1" customWidth="1"/>
    <col min="4" max="4" width="12" bestFit="1" customWidth="1"/>
    <col min="5" max="5" width="19.7109375" bestFit="1" customWidth="1"/>
  </cols>
  <sheetData>
    <row r="1" spans="1:6" ht="15.75" thickBot="1" x14ac:dyDescent="0.3">
      <c r="A1" s="219" t="s">
        <v>109</v>
      </c>
      <c r="B1" s="210" t="s">
        <v>696</v>
      </c>
      <c r="C1" s="211" t="s">
        <v>116</v>
      </c>
      <c r="D1" s="212" t="s">
        <v>697</v>
      </c>
      <c r="E1" s="212" t="s">
        <v>698</v>
      </c>
      <c r="F1" t="s">
        <v>817</v>
      </c>
    </row>
    <row r="2" spans="1:6" x14ac:dyDescent="0.25">
      <c r="A2" s="220" t="s">
        <v>6</v>
      </c>
      <c r="B2" s="207" t="s">
        <v>699</v>
      </c>
      <c r="C2" s="206"/>
      <c r="D2" s="208">
        <v>0</v>
      </c>
      <c r="E2" s="206"/>
      <c r="F2">
        <f>SUMIF(A:A, A2, D:D)</f>
        <v>1666272</v>
      </c>
    </row>
    <row r="3" spans="1:6" x14ac:dyDescent="0.25">
      <c r="A3" s="220" t="s">
        <v>6</v>
      </c>
      <c r="B3" s="206" t="s">
        <v>422</v>
      </c>
      <c r="C3" s="206" t="s">
        <v>129</v>
      </c>
      <c r="D3" s="208">
        <v>692611</v>
      </c>
      <c r="E3" s="206"/>
      <c r="F3">
        <f>SUMIF(A:A, A3, D:D)</f>
        <v>1666272</v>
      </c>
    </row>
    <row r="4" spans="1:6" x14ac:dyDescent="0.25">
      <c r="A4" s="220" t="s">
        <v>6</v>
      </c>
      <c r="B4" s="206" t="s">
        <v>700</v>
      </c>
      <c r="C4" s="206" t="s">
        <v>149</v>
      </c>
      <c r="D4" s="208">
        <v>5893</v>
      </c>
      <c r="E4" s="206"/>
      <c r="F4">
        <f>SUMIF(A:A, A4, D:D)</f>
        <v>1666272</v>
      </c>
    </row>
    <row r="5" spans="1:6" x14ac:dyDescent="0.25">
      <c r="A5" s="220" t="s">
        <v>6</v>
      </c>
      <c r="B5" s="206" t="s">
        <v>494</v>
      </c>
      <c r="C5" s="206" t="s">
        <v>124</v>
      </c>
      <c r="D5" s="208">
        <v>941173</v>
      </c>
      <c r="E5" s="206"/>
      <c r="F5">
        <f>SUMIF(A:A, A5, D:D)</f>
        <v>1666272</v>
      </c>
    </row>
    <row r="6" spans="1:6" x14ac:dyDescent="0.25">
      <c r="A6" s="220" t="s">
        <v>6</v>
      </c>
      <c r="B6" s="206" t="s">
        <v>701</v>
      </c>
      <c r="C6" s="206" t="s">
        <v>134</v>
      </c>
      <c r="D6" s="208">
        <v>6351</v>
      </c>
      <c r="E6" s="206"/>
      <c r="F6">
        <f>SUMIF(A:A, A6, D:D)</f>
        <v>1666272</v>
      </c>
    </row>
    <row r="7" spans="1:6" x14ac:dyDescent="0.25">
      <c r="A7" s="220" t="s">
        <v>6</v>
      </c>
      <c r="B7" s="206" t="s">
        <v>702</v>
      </c>
      <c r="C7" s="206" t="s">
        <v>134</v>
      </c>
      <c r="D7" s="208">
        <v>447</v>
      </c>
      <c r="E7" s="206"/>
      <c r="F7">
        <f>SUMIF(A:A, A7, D:D)</f>
        <v>1666272</v>
      </c>
    </row>
    <row r="8" spans="1:6" x14ac:dyDescent="0.25">
      <c r="A8" s="220" t="s">
        <v>6</v>
      </c>
      <c r="B8" s="206" t="s">
        <v>133</v>
      </c>
      <c r="C8" s="206" t="s">
        <v>134</v>
      </c>
      <c r="D8" s="208">
        <v>18323</v>
      </c>
      <c r="E8" s="206"/>
      <c r="F8">
        <f>SUMIF(A:A, A8, D:D)</f>
        <v>1666272</v>
      </c>
    </row>
    <row r="9" spans="1:6" x14ac:dyDescent="0.25">
      <c r="A9" s="220" t="s">
        <v>6</v>
      </c>
      <c r="B9" s="206" t="s">
        <v>703</v>
      </c>
      <c r="C9" s="206" t="s">
        <v>134</v>
      </c>
      <c r="D9" s="208">
        <v>775</v>
      </c>
      <c r="E9" s="206"/>
      <c r="F9">
        <f>SUMIF(A:A, A9, D:D)</f>
        <v>1666272</v>
      </c>
    </row>
    <row r="10" spans="1:6" x14ac:dyDescent="0.25">
      <c r="A10" s="220" t="s">
        <v>6</v>
      </c>
      <c r="B10" s="206" t="s">
        <v>144</v>
      </c>
      <c r="C10" s="206" t="s">
        <v>146</v>
      </c>
      <c r="D10" s="208">
        <v>699</v>
      </c>
      <c r="E10" s="206"/>
      <c r="F10">
        <f>SUMIF(A:A, A10, D:D)</f>
        <v>1666272</v>
      </c>
    </row>
    <row r="11" spans="1:6" x14ac:dyDescent="0.25">
      <c r="A11" s="220" t="s">
        <v>10</v>
      </c>
      <c r="B11" s="207" t="s">
        <v>704</v>
      </c>
      <c r="C11" s="206"/>
      <c r="D11" s="208">
        <v>0</v>
      </c>
      <c r="E11" s="206"/>
      <c r="F11">
        <f>SUMIF(A:A, A11, D:D)</f>
        <v>285560</v>
      </c>
    </row>
    <row r="12" spans="1:6" x14ac:dyDescent="0.25">
      <c r="A12" s="220" t="s">
        <v>10</v>
      </c>
      <c r="B12" s="206" t="s">
        <v>133</v>
      </c>
      <c r="C12" s="206" t="s">
        <v>510</v>
      </c>
      <c r="D12" s="208">
        <v>28747</v>
      </c>
      <c r="E12" s="206"/>
      <c r="F12">
        <f>SUMIF(A:A, A12, D:D)</f>
        <v>285560</v>
      </c>
    </row>
    <row r="13" spans="1:6" x14ac:dyDescent="0.25">
      <c r="A13" s="220" t="s">
        <v>10</v>
      </c>
      <c r="B13" s="206" t="s">
        <v>700</v>
      </c>
      <c r="C13" s="206" t="s">
        <v>149</v>
      </c>
      <c r="D13" s="208">
        <v>2636</v>
      </c>
      <c r="E13" s="206"/>
      <c r="F13">
        <f>SUMIF(A:A, A13, D:D)</f>
        <v>285560</v>
      </c>
    </row>
    <row r="14" spans="1:6" x14ac:dyDescent="0.25">
      <c r="A14" s="220" t="s">
        <v>10</v>
      </c>
      <c r="B14" s="206" t="s">
        <v>701</v>
      </c>
      <c r="C14" s="206" t="s">
        <v>287</v>
      </c>
      <c r="D14" s="208">
        <v>5192</v>
      </c>
      <c r="E14" s="206"/>
      <c r="F14">
        <f>SUMIF(A:A, A14, D:D)</f>
        <v>285560</v>
      </c>
    </row>
    <row r="15" spans="1:6" x14ac:dyDescent="0.25">
      <c r="A15" s="220" t="s">
        <v>10</v>
      </c>
      <c r="B15" s="206" t="s">
        <v>494</v>
      </c>
      <c r="C15" s="206" t="s">
        <v>124</v>
      </c>
      <c r="D15" s="208">
        <v>167398</v>
      </c>
      <c r="E15" s="206"/>
      <c r="F15">
        <f>SUMIF(A:A, A15, D:D)</f>
        <v>285560</v>
      </c>
    </row>
    <row r="16" spans="1:6" x14ac:dyDescent="0.25">
      <c r="A16" s="220" t="s">
        <v>10</v>
      </c>
      <c r="B16" s="206" t="s">
        <v>422</v>
      </c>
      <c r="C16" s="206" t="s">
        <v>129</v>
      </c>
      <c r="D16" s="208">
        <v>79004</v>
      </c>
      <c r="E16" s="206"/>
      <c r="F16">
        <f>SUMIF(A:A, A16, D:D)</f>
        <v>285560</v>
      </c>
    </row>
    <row r="17" spans="1:6" x14ac:dyDescent="0.25">
      <c r="A17" s="220" t="s">
        <v>10</v>
      </c>
      <c r="B17" s="206" t="s">
        <v>702</v>
      </c>
      <c r="C17" s="206" t="s">
        <v>549</v>
      </c>
      <c r="D17" s="208">
        <v>919</v>
      </c>
      <c r="F17">
        <f>SUMIF(A:A, A17, D:D)</f>
        <v>285560</v>
      </c>
    </row>
    <row r="18" spans="1:6" x14ac:dyDescent="0.25">
      <c r="A18" s="220" t="s">
        <v>10</v>
      </c>
      <c r="B18" s="206" t="s">
        <v>703</v>
      </c>
      <c r="C18" s="206" t="s">
        <v>162</v>
      </c>
      <c r="D18" s="208">
        <v>596</v>
      </c>
      <c r="F18">
        <f>SUMIF(A:A, A18, D:D)</f>
        <v>285560</v>
      </c>
    </row>
    <row r="19" spans="1:6" x14ac:dyDescent="0.25">
      <c r="A19" s="220" t="s">
        <v>10</v>
      </c>
      <c r="B19" s="206" t="s">
        <v>144</v>
      </c>
      <c r="C19" s="206" t="s">
        <v>146</v>
      </c>
      <c r="D19" s="208">
        <v>1068</v>
      </c>
      <c r="F19">
        <f>SUMIF(A:A, A19, D:D)</f>
        <v>285560</v>
      </c>
    </row>
    <row r="20" spans="1:6" x14ac:dyDescent="0.25">
      <c r="A20" s="220" t="s">
        <v>14</v>
      </c>
      <c r="B20" s="207" t="s">
        <v>705</v>
      </c>
      <c r="C20" s="206"/>
      <c r="D20" s="208">
        <v>0</v>
      </c>
      <c r="F20">
        <f>SUMIF(A:A, A20, D:D)</f>
        <v>1532016</v>
      </c>
    </row>
    <row r="21" spans="1:6" x14ac:dyDescent="0.25">
      <c r="A21" s="220" t="s">
        <v>14</v>
      </c>
      <c r="B21" s="206" t="s">
        <v>422</v>
      </c>
      <c r="C21" s="206" t="s">
        <v>129</v>
      </c>
      <c r="D21" s="208">
        <v>685341</v>
      </c>
      <c r="F21">
        <f>SUMIF(A:A, A21, D:D)</f>
        <v>1532016</v>
      </c>
    </row>
    <row r="22" spans="1:6" x14ac:dyDescent="0.25">
      <c r="A22" s="220" t="s">
        <v>14</v>
      </c>
      <c r="B22" s="206" t="s">
        <v>133</v>
      </c>
      <c r="C22" s="206" t="s">
        <v>510</v>
      </c>
      <c r="D22" s="208">
        <v>45645</v>
      </c>
      <c r="F22">
        <f>SUMIF(A:A, A22, D:D)</f>
        <v>1532016</v>
      </c>
    </row>
    <row r="23" spans="1:6" x14ac:dyDescent="0.25">
      <c r="A23" s="220" t="s">
        <v>14</v>
      </c>
      <c r="B23" s="206" t="s">
        <v>706</v>
      </c>
      <c r="C23" s="206" t="s">
        <v>149</v>
      </c>
      <c r="D23" s="208">
        <v>5775</v>
      </c>
      <c r="F23">
        <f>SUMIF(A:A, A23, D:D)</f>
        <v>1532016</v>
      </c>
    </row>
    <row r="24" spans="1:6" x14ac:dyDescent="0.25">
      <c r="A24" s="220" t="s">
        <v>14</v>
      </c>
      <c r="B24" s="206" t="s">
        <v>702</v>
      </c>
      <c r="C24" s="206" t="s">
        <v>549</v>
      </c>
      <c r="D24" s="208">
        <v>1120</v>
      </c>
      <c r="F24">
        <f>SUMIF(A:A, A24, D:D)</f>
        <v>1532016</v>
      </c>
    </row>
    <row r="25" spans="1:6" x14ac:dyDescent="0.25">
      <c r="A25" s="220" t="s">
        <v>14</v>
      </c>
      <c r="B25" s="206" t="s">
        <v>701</v>
      </c>
      <c r="C25" s="206" t="s">
        <v>287</v>
      </c>
      <c r="D25" s="208">
        <v>12373</v>
      </c>
      <c r="F25">
        <f>SUMIF(A:A, A25, D:D)</f>
        <v>1532016</v>
      </c>
    </row>
    <row r="26" spans="1:6" x14ac:dyDescent="0.25">
      <c r="A26" s="220" t="s">
        <v>14</v>
      </c>
      <c r="B26" s="206" t="s">
        <v>494</v>
      </c>
      <c r="C26" s="206" t="s">
        <v>124</v>
      </c>
      <c r="D26" s="208">
        <v>781652</v>
      </c>
      <c r="F26">
        <f>SUMIF(A:A, A26, D:D)</f>
        <v>1532016</v>
      </c>
    </row>
    <row r="27" spans="1:6" x14ac:dyDescent="0.25">
      <c r="A27" s="220" t="s">
        <v>14</v>
      </c>
      <c r="B27" s="206" t="s">
        <v>703</v>
      </c>
      <c r="C27" s="206" t="s">
        <v>146</v>
      </c>
      <c r="D27" s="208">
        <v>110</v>
      </c>
      <c r="F27">
        <f>SUMIF(A:A, A27, D:D)</f>
        <v>1532016</v>
      </c>
    </row>
    <row r="28" spans="1:6" x14ac:dyDescent="0.25">
      <c r="A28" s="220" t="s">
        <v>18</v>
      </c>
      <c r="B28" s="207" t="s">
        <v>707</v>
      </c>
      <c r="C28" s="206"/>
      <c r="D28" s="208">
        <v>0</v>
      </c>
      <c r="F28">
        <f>SUMIF(A:A, A28, D:D)</f>
        <v>921781</v>
      </c>
    </row>
    <row r="29" spans="1:6" x14ac:dyDescent="0.25">
      <c r="A29" s="220" t="s">
        <v>18</v>
      </c>
      <c r="B29" s="206" t="s">
        <v>701</v>
      </c>
      <c r="C29" s="206" t="s">
        <v>287</v>
      </c>
      <c r="D29" s="208">
        <v>7358</v>
      </c>
      <c r="F29">
        <f>SUMIF(A:A, A29, D:D)</f>
        <v>921781</v>
      </c>
    </row>
    <row r="30" spans="1:6" x14ac:dyDescent="0.25">
      <c r="A30" s="220" t="s">
        <v>18</v>
      </c>
      <c r="B30" s="206" t="s">
        <v>703</v>
      </c>
      <c r="C30" s="206" t="s">
        <v>514</v>
      </c>
      <c r="D30" s="208">
        <v>1415</v>
      </c>
      <c r="F30">
        <f>SUMIF(A:A, A30, D:D)</f>
        <v>921781</v>
      </c>
    </row>
    <row r="31" spans="1:6" x14ac:dyDescent="0.25">
      <c r="A31" s="220" t="s">
        <v>18</v>
      </c>
      <c r="B31" s="206" t="s">
        <v>708</v>
      </c>
      <c r="C31" s="206" t="s">
        <v>549</v>
      </c>
      <c r="D31" s="208">
        <v>1098</v>
      </c>
      <c r="F31">
        <f>SUMIF(A:A, A31, D:D)</f>
        <v>921781</v>
      </c>
    </row>
    <row r="32" spans="1:6" x14ac:dyDescent="0.25">
      <c r="A32" s="220" t="s">
        <v>18</v>
      </c>
      <c r="B32" s="206" t="s">
        <v>700</v>
      </c>
      <c r="C32" s="206" t="s">
        <v>149</v>
      </c>
      <c r="D32" s="208">
        <v>2781</v>
      </c>
      <c r="F32">
        <f>SUMIF(A:A, A32, D:D)</f>
        <v>921781</v>
      </c>
    </row>
    <row r="33" spans="1:6" x14ac:dyDescent="0.25">
      <c r="A33" s="220" t="s">
        <v>18</v>
      </c>
      <c r="B33" s="206" t="s">
        <v>422</v>
      </c>
      <c r="C33" s="206" t="s">
        <v>129</v>
      </c>
      <c r="D33" s="208">
        <v>422768</v>
      </c>
      <c r="F33">
        <f>SUMIF(A:A, A33, D:D)</f>
        <v>921781</v>
      </c>
    </row>
    <row r="34" spans="1:6" x14ac:dyDescent="0.25">
      <c r="A34" s="220" t="s">
        <v>18</v>
      </c>
      <c r="B34" s="206" t="s">
        <v>133</v>
      </c>
      <c r="C34" s="206" t="s">
        <v>515</v>
      </c>
      <c r="D34" s="208">
        <v>13421</v>
      </c>
      <c r="F34">
        <f>SUMIF(A:A, A34, D:D)</f>
        <v>921781</v>
      </c>
    </row>
    <row r="35" spans="1:6" x14ac:dyDescent="0.25">
      <c r="A35" s="220" t="s">
        <v>18</v>
      </c>
      <c r="B35" s="206" t="s">
        <v>494</v>
      </c>
      <c r="C35" s="206" t="s">
        <v>124</v>
      </c>
      <c r="D35" s="208">
        <v>472940</v>
      </c>
      <c r="F35">
        <f>SUMIF(A:A, A35, D:D)</f>
        <v>921781</v>
      </c>
    </row>
    <row r="36" spans="1:6" x14ac:dyDescent="0.25">
      <c r="A36" s="220" t="s">
        <v>22</v>
      </c>
      <c r="B36" s="207" t="s">
        <v>709</v>
      </c>
      <c r="C36" s="206"/>
      <c r="D36" s="208">
        <v>0</v>
      </c>
      <c r="F36">
        <f>SUMIF(A:A, A36, D:D)</f>
        <v>10965856</v>
      </c>
    </row>
    <row r="37" spans="1:6" x14ac:dyDescent="0.25">
      <c r="A37" s="220" t="s">
        <v>22</v>
      </c>
      <c r="B37" s="209" t="s">
        <v>422</v>
      </c>
      <c r="C37" s="206" t="s">
        <v>129</v>
      </c>
      <c r="D37" s="208">
        <v>5861203</v>
      </c>
      <c r="F37">
        <f>SUMIF(A:A, A37, D:D)</f>
        <v>10965856</v>
      </c>
    </row>
    <row r="38" spans="1:6" x14ac:dyDescent="0.25">
      <c r="A38" s="220" t="s">
        <v>22</v>
      </c>
      <c r="B38" s="209" t="s">
        <v>494</v>
      </c>
      <c r="C38" s="206" t="s">
        <v>124</v>
      </c>
      <c r="D38" s="208">
        <v>4567429</v>
      </c>
      <c r="F38">
        <f>SUMIF(A:A, A38, D:D)</f>
        <v>10965856</v>
      </c>
    </row>
    <row r="39" spans="1:6" x14ac:dyDescent="0.25">
      <c r="A39" s="220" t="s">
        <v>22</v>
      </c>
      <c r="B39" s="209" t="s">
        <v>133</v>
      </c>
      <c r="C39" s="206" t="s">
        <v>510</v>
      </c>
      <c r="D39" s="208">
        <v>418707</v>
      </c>
      <c r="F39">
        <f>SUMIF(A:A, A39, D:D)</f>
        <v>10965856</v>
      </c>
    </row>
    <row r="40" spans="1:6" x14ac:dyDescent="0.25">
      <c r="A40" s="220" t="s">
        <v>22</v>
      </c>
      <c r="B40" s="209" t="s">
        <v>700</v>
      </c>
      <c r="C40" s="206" t="s">
        <v>149</v>
      </c>
      <c r="D40" s="208">
        <v>45520</v>
      </c>
      <c r="F40">
        <f>SUMIF(A:A, A40, D:D)</f>
        <v>10965856</v>
      </c>
    </row>
    <row r="41" spans="1:6" x14ac:dyDescent="0.25">
      <c r="A41" s="220" t="s">
        <v>22</v>
      </c>
      <c r="B41" s="209" t="s">
        <v>710</v>
      </c>
      <c r="C41" s="206" t="s">
        <v>287</v>
      </c>
      <c r="D41" s="208">
        <v>44987</v>
      </c>
      <c r="F41">
        <f>SUMIF(A:A, A41, D:D)</f>
        <v>10965856</v>
      </c>
    </row>
    <row r="42" spans="1:6" x14ac:dyDescent="0.25">
      <c r="A42" s="220" t="s">
        <v>22</v>
      </c>
      <c r="B42" s="209" t="s">
        <v>703</v>
      </c>
      <c r="C42" s="206" t="s">
        <v>173</v>
      </c>
      <c r="D42" s="208">
        <v>17042</v>
      </c>
      <c r="F42">
        <f>SUMIF(A:A, A42, D:D)</f>
        <v>10965856</v>
      </c>
    </row>
    <row r="43" spans="1:6" x14ac:dyDescent="0.25">
      <c r="A43" s="220" t="s">
        <v>22</v>
      </c>
      <c r="B43" s="209" t="s">
        <v>702</v>
      </c>
      <c r="C43" s="206" t="s">
        <v>549</v>
      </c>
      <c r="D43" s="208">
        <v>10934</v>
      </c>
      <c r="F43">
        <f>SUMIF(A:A, A43, D:D)</f>
        <v>10965856</v>
      </c>
    </row>
    <row r="44" spans="1:6" x14ac:dyDescent="0.25">
      <c r="A44" s="220" t="s">
        <v>22</v>
      </c>
      <c r="B44" s="209" t="s">
        <v>711</v>
      </c>
      <c r="C44" s="206" t="s">
        <v>146</v>
      </c>
      <c r="D44" s="208">
        <v>6</v>
      </c>
      <c r="F44">
        <f>SUMIF(A:A, A44, D:D)</f>
        <v>10965856</v>
      </c>
    </row>
    <row r="45" spans="1:6" x14ac:dyDescent="0.25">
      <c r="A45" s="220" t="s">
        <v>22</v>
      </c>
      <c r="B45" s="209" t="s">
        <v>712</v>
      </c>
      <c r="C45" s="206" t="s">
        <v>146</v>
      </c>
      <c r="D45" s="208">
        <v>28</v>
      </c>
      <c r="F45">
        <f>SUMIF(A:A, A45, D:D)</f>
        <v>10965856</v>
      </c>
    </row>
    <row r="46" spans="1:6" x14ac:dyDescent="0.25">
      <c r="A46" s="220" t="s">
        <v>26</v>
      </c>
      <c r="B46" s="207" t="s">
        <v>713</v>
      </c>
      <c r="C46" s="206"/>
      <c r="D46" s="208">
        <v>0</v>
      </c>
      <c r="F46">
        <f>SUMIF(A:A, A46, D:D)</f>
        <v>1741368</v>
      </c>
    </row>
    <row r="47" spans="1:6" x14ac:dyDescent="0.25">
      <c r="A47" s="220" t="s">
        <v>26</v>
      </c>
      <c r="B47" s="209" t="s">
        <v>494</v>
      </c>
      <c r="C47" s="206" t="s">
        <v>124</v>
      </c>
      <c r="D47" s="208">
        <v>883748</v>
      </c>
      <c r="F47">
        <f>SUMIF(A:A, A47, D:D)</f>
        <v>1741368</v>
      </c>
    </row>
    <row r="48" spans="1:6" x14ac:dyDescent="0.25">
      <c r="A48" s="220" t="s">
        <v>26</v>
      </c>
      <c r="B48" s="209" t="s">
        <v>422</v>
      </c>
      <c r="C48" s="206" t="s">
        <v>129</v>
      </c>
      <c r="D48" s="208">
        <v>738227</v>
      </c>
      <c r="F48">
        <f>SUMIF(A:A, A48, D:D)</f>
        <v>1741368</v>
      </c>
    </row>
    <row r="49" spans="1:6" x14ac:dyDescent="0.25">
      <c r="A49" s="220" t="s">
        <v>26</v>
      </c>
      <c r="B49" s="209" t="s">
        <v>700</v>
      </c>
      <c r="C49" s="206" t="s">
        <v>149</v>
      </c>
      <c r="D49" s="208">
        <v>12799</v>
      </c>
      <c r="F49">
        <f>SUMIF(A:A, A49, D:D)</f>
        <v>1741368</v>
      </c>
    </row>
    <row r="50" spans="1:6" x14ac:dyDescent="0.25">
      <c r="A50" s="220" t="s">
        <v>26</v>
      </c>
      <c r="B50" s="209" t="s">
        <v>702</v>
      </c>
      <c r="C50" s="206" t="s">
        <v>549</v>
      </c>
      <c r="D50" s="208">
        <v>2240</v>
      </c>
      <c r="F50">
        <f>SUMIF(A:A, A50, D:D)</f>
        <v>1741368</v>
      </c>
    </row>
    <row r="51" spans="1:6" x14ac:dyDescent="0.25">
      <c r="A51" s="220" t="s">
        <v>26</v>
      </c>
      <c r="B51" s="209" t="s">
        <v>133</v>
      </c>
      <c r="C51" s="206" t="s">
        <v>510</v>
      </c>
      <c r="D51" s="208">
        <v>91434</v>
      </c>
      <c r="F51">
        <f>SUMIF(A:A, A51, D:D)</f>
        <v>1741368</v>
      </c>
    </row>
    <row r="52" spans="1:6" x14ac:dyDescent="0.25">
      <c r="A52" s="220" t="s">
        <v>26</v>
      </c>
      <c r="B52" s="209" t="s">
        <v>703</v>
      </c>
      <c r="C52" s="206" t="s">
        <v>533</v>
      </c>
      <c r="D52" s="208">
        <v>1319</v>
      </c>
      <c r="F52">
        <f>SUMIF(A:A, A52, D:D)</f>
        <v>1741368</v>
      </c>
    </row>
    <row r="53" spans="1:6" x14ac:dyDescent="0.25">
      <c r="A53" s="220" t="s">
        <v>26</v>
      </c>
      <c r="B53" s="209" t="s">
        <v>701</v>
      </c>
      <c r="C53" s="206" t="s">
        <v>714</v>
      </c>
      <c r="D53" s="208">
        <v>10465</v>
      </c>
      <c r="F53">
        <f>SUMIF(A:A, A53, D:D)</f>
        <v>1741368</v>
      </c>
    </row>
    <row r="54" spans="1:6" x14ac:dyDescent="0.25">
      <c r="A54" s="220" t="s">
        <v>26</v>
      </c>
      <c r="B54" s="209" t="s">
        <v>546</v>
      </c>
      <c r="C54" s="206" t="s">
        <v>214</v>
      </c>
      <c r="D54" s="208">
        <v>208</v>
      </c>
      <c r="F54">
        <f>SUMIF(A:A, A54, D:D)</f>
        <v>1741368</v>
      </c>
    </row>
    <row r="55" spans="1:6" x14ac:dyDescent="0.25">
      <c r="A55" s="220" t="s">
        <v>26</v>
      </c>
      <c r="B55" s="209" t="s">
        <v>181</v>
      </c>
      <c r="C55" s="206" t="s">
        <v>715</v>
      </c>
      <c r="D55" s="208">
        <v>216</v>
      </c>
      <c r="F55">
        <f>SUMIF(A:A, A55, D:D)</f>
        <v>1741368</v>
      </c>
    </row>
    <row r="56" spans="1:6" x14ac:dyDescent="0.25">
      <c r="A56" s="220" t="s">
        <v>26</v>
      </c>
      <c r="B56" s="209" t="s">
        <v>712</v>
      </c>
      <c r="C56" s="206" t="s">
        <v>205</v>
      </c>
      <c r="D56" s="208">
        <v>712</v>
      </c>
      <c r="F56">
        <f>SUMIF(A:A, A56, D:D)</f>
        <v>1741368</v>
      </c>
    </row>
    <row r="57" spans="1:6" x14ac:dyDescent="0.25">
      <c r="A57" s="220" t="s">
        <v>30</v>
      </c>
      <c r="B57" s="207" t="s">
        <v>716</v>
      </c>
      <c r="C57" s="206"/>
      <c r="D57" s="208">
        <v>0</v>
      </c>
      <c r="F57">
        <f>SUMIF(A:A, A57, D:D)</f>
        <v>1459525</v>
      </c>
    </row>
    <row r="58" spans="1:6" x14ac:dyDescent="0.25">
      <c r="A58" s="220" t="s">
        <v>30</v>
      </c>
      <c r="B58" s="209" t="s">
        <v>494</v>
      </c>
      <c r="C58" s="206" t="s">
        <v>124</v>
      </c>
      <c r="D58" s="208">
        <v>561094</v>
      </c>
      <c r="F58">
        <f>SUMIF(A:A, A58, D:D)</f>
        <v>1459525</v>
      </c>
    </row>
    <row r="59" spans="1:6" x14ac:dyDescent="0.25">
      <c r="A59" s="220" t="s">
        <v>30</v>
      </c>
      <c r="B59" s="209" t="s">
        <v>422</v>
      </c>
      <c r="C59" s="206" t="s">
        <v>129</v>
      </c>
      <c r="D59" s="208">
        <v>816015</v>
      </c>
      <c r="F59">
        <f>SUMIF(A:A, A59, D:D)</f>
        <v>1459525</v>
      </c>
    </row>
    <row r="60" spans="1:6" x14ac:dyDescent="0.25">
      <c r="A60" s="220" t="s">
        <v>30</v>
      </c>
      <c r="B60" s="209" t="s">
        <v>703</v>
      </c>
      <c r="C60" s="206" t="s">
        <v>548</v>
      </c>
      <c r="D60" s="208">
        <v>9695</v>
      </c>
      <c r="F60">
        <f>SUMIF(A:A, A60, D:D)</f>
        <v>1459525</v>
      </c>
    </row>
    <row r="61" spans="1:6" x14ac:dyDescent="0.25">
      <c r="A61" s="220" t="s">
        <v>30</v>
      </c>
      <c r="B61" s="209" t="s">
        <v>133</v>
      </c>
      <c r="C61" s="206" t="s">
        <v>510</v>
      </c>
      <c r="D61" s="208">
        <v>64452</v>
      </c>
      <c r="F61">
        <f>SUMIF(A:A, A61, D:D)</f>
        <v>1459525</v>
      </c>
    </row>
    <row r="62" spans="1:6" x14ac:dyDescent="0.25">
      <c r="A62" s="220" t="s">
        <v>30</v>
      </c>
      <c r="B62" s="209" t="s">
        <v>701</v>
      </c>
      <c r="C62" s="206" t="s">
        <v>287</v>
      </c>
      <c r="D62" s="208">
        <v>4731</v>
      </c>
      <c r="F62">
        <f>SUMIF(A:A, A62, D:D)</f>
        <v>1459525</v>
      </c>
    </row>
    <row r="63" spans="1:6" x14ac:dyDescent="0.25">
      <c r="A63" s="220" t="s">
        <v>30</v>
      </c>
      <c r="B63" s="209" t="s">
        <v>700</v>
      </c>
      <c r="C63" s="206" t="s">
        <v>149</v>
      </c>
      <c r="D63" s="208">
        <v>3484</v>
      </c>
      <c r="F63">
        <f>SUMIF(A:A, A63, D:D)</f>
        <v>1459525</v>
      </c>
    </row>
    <row r="64" spans="1:6" x14ac:dyDescent="0.25">
      <c r="A64" s="220" t="s">
        <v>30</v>
      </c>
      <c r="B64" s="209" t="s">
        <v>717</v>
      </c>
      <c r="C64" s="206" t="s">
        <v>146</v>
      </c>
      <c r="D64" s="208">
        <v>4</v>
      </c>
      <c r="F64">
        <f>SUMIF(A:A, A64, D:D)</f>
        <v>1459525</v>
      </c>
    </row>
    <row r="65" spans="1:6" x14ac:dyDescent="0.25">
      <c r="A65" s="220" t="s">
        <v>30</v>
      </c>
      <c r="B65" s="209" t="s">
        <v>718</v>
      </c>
      <c r="C65" s="206" t="s">
        <v>146</v>
      </c>
      <c r="D65" s="208">
        <v>2</v>
      </c>
      <c r="F65">
        <f>SUMIF(A:A, A65, D:D)</f>
        <v>1459525</v>
      </c>
    </row>
    <row r="66" spans="1:6" x14ac:dyDescent="0.25">
      <c r="A66" s="220" t="s">
        <v>30</v>
      </c>
      <c r="B66" s="209" t="s">
        <v>465</v>
      </c>
      <c r="C66" s="206" t="s">
        <v>146</v>
      </c>
      <c r="D66" s="208">
        <v>4</v>
      </c>
      <c r="F66">
        <f>SUMIF(A:A, A66, D:D)</f>
        <v>1459525</v>
      </c>
    </row>
    <row r="67" spans="1:6" x14ac:dyDescent="0.25">
      <c r="A67" s="220" t="s">
        <v>30</v>
      </c>
      <c r="B67" s="209" t="s">
        <v>702</v>
      </c>
      <c r="C67" s="206" t="s">
        <v>146</v>
      </c>
      <c r="D67" s="208">
        <v>40</v>
      </c>
      <c r="F67">
        <f>SUMIF(A:A, A67, D:D)</f>
        <v>1459525</v>
      </c>
    </row>
    <row r="68" spans="1:6" x14ac:dyDescent="0.25">
      <c r="A68" s="220" t="s">
        <v>30</v>
      </c>
      <c r="B68" s="209" t="s">
        <v>719</v>
      </c>
      <c r="C68" s="206" t="s">
        <v>146</v>
      </c>
      <c r="D68" s="208">
        <v>3</v>
      </c>
      <c r="F68">
        <f>SUMIF(A:A, A68, D:D)</f>
        <v>1459525</v>
      </c>
    </row>
    <row r="69" spans="1:6" x14ac:dyDescent="0.25">
      <c r="A69" s="220" t="s">
        <v>30</v>
      </c>
      <c r="B69" s="209" t="s">
        <v>720</v>
      </c>
      <c r="C69" s="206" t="s">
        <v>146</v>
      </c>
      <c r="D69" s="208">
        <v>1</v>
      </c>
      <c r="F69">
        <f>SUMIF(A:A, A69, D:D)</f>
        <v>1459525</v>
      </c>
    </row>
    <row r="70" spans="1:6" x14ac:dyDescent="0.25">
      <c r="A70" s="220" t="s">
        <v>34</v>
      </c>
      <c r="B70" s="207" t="s">
        <v>721</v>
      </c>
      <c r="C70" s="206"/>
      <c r="D70" s="208">
        <v>0</v>
      </c>
      <c r="F70">
        <f>SUMIF(A:A, A70, D:D)</f>
        <v>327622</v>
      </c>
    </row>
    <row r="71" spans="1:6" x14ac:dyDescent="0.25">
      <c r="A71" s="220" t="s">
        <v>34</v>
      </c>
      <c r="B71" s="206" t="s">
        <v>422</v>
      </c>
      <c r="C71" s="206" t="s">
        <v>129</v>
      </c>
      <c r="D71" s="208">
        <v>180068</v>
      </c>
      <c r="F71">
        <f>SUMIF(A:A, A71, D:D)</f>
        <v>327622</v>
      </c>
    </row>
    <row r="72" spans="1:6" x14ac:dyDescent="0.25">
      <c r="A72" s="220" t="s">
        <v>34</v>
      </c>
      <c r="B72" s="206" t="s">
        <v>494</v>
      </c>
      <c r="C72" s="206" t="s">
        <v>124</v>
      </c>
      <c r="D72" s="208">
        <v>137288</v>
      </c>
      <c r="F72">
        <f>SUMIF(A:A, A72, D:D)</f>
        <v>327622</v>
      </c>
    </row>
    <row r="73" spans="1:6" x14ac:dyDescent="0.25">
      <c r="A73" s="220" t="s">
        <v>34</v>
      </c>
      <c r="B73" s="206" t="s">
        <v>703</v>
      </c>
      <c r="C73" s="206" t="s">
        <v>162</v>
      </c>
      <c r="D73" s="208">
        <v>208</v>
      </c>
      <c r="F73">
        <f>SUMIF(A:A, A73, D:D)</f>
        <v>327622</v>
      </c>
    </row>
    <row r="74" spans="1:6" x14ac:dyDescent="0.25">
      <c r="A74" s="220" t="s">
        <v>34</v>
      </c>
      <c r="B74" s="206" t="s">
        <v>133</v>
      </c>
      <c r="C74" s="206" t="s">
        <v>510</v>
      </c>
      <c r="D74" s="208">
        <v>8307</v>
      </c>
      <c r="F74">
        <f>SUMIF(A:A, A74, D:D)</f>
        <v>327622</v>
      </c>
    </row>
    <row r="75" spans="1:6" x14ac:dyDescent="0.25">
      <c r="A75" s="220" t="s">
        <v>34</v>
      </c>
      <c r="B75" s="206" t="s">
        <v>700</v>
      </c>
      <c r="C75" s="206" t="s">
        <v>149</v>
      </c>
      <c r="D75" s="208">
        <v>774</v>
      </c>
      <c r="F75">
        <f>SUMIF(A:A, A75, D:D)</f>
        <v>327622</v>
      </c>
    </row>
    <row r="76" spans="1:6" x14ac:dyDescent="0.25">
      <c r="A76" s="220" t="s">
        <v>34</v>
      </c>
      <c r="B76" s="206" t="s">
        <v>702</v>
      </c>
      <c r="C76" s="206" t="s">
        <v>549</v>
      </c>
      <c r="D76" s="208">
        <v>107</v>
      </c>
      <c r="F76">
        <f>SUMIF(A:A, A76, D:D)</f>
        <v>327622</v>
      </c>
    </row>
    <row r="77" spans="1:6" x14ac:dyDescent="0.25">
      <c r="A77" s="220" t="s">
        <v>34</v>
      </c>
      <c r="B77" s="206" t="s">
        <v>701</v>
      </c>
      <c r="C77" s="206" t="s">
        <v>287</v>
      </c>
      <c r="D77" s="208">
        <v>777</v>
      </c>
      <c r="F77">
        <f>SUMIF(A:A, A77, D:D)</f>
        <v>327622</v>
      </c>
    </row>
    <row r="78" spans="1:6" x14ac:dyDescent="0.25">
      <c r="A78" s="220" t="s">
        <v>34</v>
      </c>
      <c r="B78" s="206" t="s">
        <v>144</v>
      </c>
      <c r="C78" s="206" t="s">
        <v>146</v>
      </c>
      <c r="D78" s="208">
        <v>93</v>
      </c>
      <c r="F78">
        <f>SUMIF(A:A, A78, D:D)</f>
        <v>327622</v>
      </c>
    </row>
    <row r="79" spans="1:6" x14ac:dyDescent="0.25">
      <c r="A79" s="220" t="s">
        <v>38</v>
      </c>
      <c r="B79" s="207" t="s">
        <v>722</v>
      </c>
      <c r="C79" s="206"/>
      <c r="D79" s="208">
        <v>0</v>
      </c>
      <c r="F79">
        <f>SUMIF(A:A, A79, D:D)</f>
        <v>201894</v>
      </c>
    </row>
    <row r="80" spans="1:6" x14ac:dyDescent="0.25">
      <c r="A80" s="220" t="s">
        <v>38</v>
      </c>
      <c r="B80" s="209" t="s">
        <v>700</v>
      </c>
      <c r="C80" s="206" t="s">
        <v>149</v>
      </c>
      <c r="D80" s="208">
        <v>669</v>
      </c>
      <c r="F80">
        <f>SUMIF(A:A, A80, D:D)</f>
        <v>201894</v>
      </c>
    </row>
    <row r="81" spans="1:6" x14ac:dyDescent="0.25">
      <c r="A81" s="220" t="s">
        <v>38</v>
      </c>
      <c r="B81" s="206" t="s">
        <v>494</v>
      </c>
      <c r="C81" s="206" t="s">
        <v>124</v>
      </c>
      <c r="D81" s="208">
        <v>18073</v>
      </c>
      <c r="F81">
        <f>SUMIF(A:A, A81, D:D)</f>
        <v>201894</v>
      </c>
    </row>
    <row r="82" spans="1:6" x14ac:dyDescent="0.25">
      <c r="A82" s="220" t="s">
        <v>38</v>
      </c>
      <c r="B82" s="206" t="s">
        <v>133</v>
      </c>
      <c r="C82" s="206" t="s">
        <v>222</v>
      </c>
      <c r="D82" s="208">
        <v>10576</v>
      </c>
      <c r="F82">
        <f>SUMIF(A:A, A82, D:D)</f>
        <v>201894</v>
      </c>
    </row>
    <row r="83" spans="1:6" x14ac:dyDescent="0.25">
      <c r="A83" s="220" t="s">
        <v>38</v>
      </c>
      <c r="B83" s="206" t="s">
        <v>181</v>
      </c>
      <c r="C83" s="206" t="s">
        <v>206</v>
      </c>
      <c r="D83" s="208">
        <v>114</v>
      </c>
      <c r="F83">
        <f>SUMIF(A:A, A83, D:D)</f>
        <v>201894</v>
      </c>
    </row>
    <row r="84" spans="1:6" x14ac:dyDescent="0.25">
      <c r="A84" s="220" t="s">
        <v>38</v>
      </c>
      <c r="B84" s="206" t="s">
        <v>422</v>
      </c>
      <c r="C84" s="206" t="s">
        <v>129</v>
      </c>
      <c r="D84" s="208">
        <v>171923</v>
      </c>
      <c r="F84">
        <f>SUMIF(A:A, A84, D:D)</f>
        <v>201894</v>
      </c>
    </row>
    <row r="85" spans="1:6" x14ac:dyDescent="0.25">
      <c r="A85" s="220" t="s">
        <v>38</v>
      </c>
      <c r="B85" s="206" t="s">
        <v>144</v>
      </c>
      <c r="C85" s="206" t="s">
        <v>146</v>
      </c>
      <c r="D85" s="208">
        <v>539</v>
      </c>
      <c r="F85">
        <f>SUMIF(A:A, A85, D:D)</f>
        <v>201894</v>
      </c>
    </row>
    <row r="86" spans="1:6" x14ac:dyDescent="0.25">
      <c r="A86" s="220" t="s">
        <v>42</v>
      </c>
      <c r="B86" s="207" t="s">
        <v>723</v>
      </c>
      <c r="C86" s="206"/>
      <c r="D86" s="208">
        <v>0</v>
      </c>
      <c r="F86">
        <f>SUMIF(A:A, A86, D:D)</f>
        <v>5963110</v>
      </c>
    </row>
    <row r="87" spans="1:6" x14ac:dyDescent="0.25">
      <c r="A87" s="220" t="s">
        <v>42</v>
      </c>
      <c r="B87" s="209" t="s">
        <v>494</v>
      </c>
      <c r="C87" s="206" t="s">
        <v>124</v>
      </c>
      <c r="D87" s="208">
        <v>2912790</v>
      </c>
      <c r="F87">
        <f>SUMIF(A:A, A87, D:D)</f>
        <v>5963110</v>
      </c>
    </row>
    <row r="88" spans="1:6" x14ac:dyDescent="0.25">
      <c r="A88" s="220" t="s">
        <v>42</v>
      </c>
      <c r="B88" s="209" t="s">
        <v>422</v>
      </c>
      <c r="C88" s="206" t="s">
        <v>129</v>
      </c>
      <c r="D88" s="208">
        <v>2912253</v>
      </c>
      <c r="F88">
        <f>SUMIF(A:A, A88, D:D)</f>
        <v>5963110</v>
      </c>
    </row>
    <row r="89" spans="1:6" x14ac:dyDescent="0.25">
      <c r="A89" s="220" t="s">
        <v>42</v>
      </c>
      <c r="B89" s="209" t="s">
        <v>700</v>
      </c>
      <c r="C89" s="206" t="s">
        <v>224</v>
      </c>
      <c r="D89" s="208">
        <v>16415</v>
      </c>
      <c r="F89">
        <f>SUMIF(A:A, A89, D:D)</f>
        <v>5963110</v>
      </c>
    </row>
    <row r="90" spans="1:6" x14ac:dyDescent="0.25">
      <c r="A90" s="220" t="s">
        <v>42</v>
      </c>
      <c r="B90" s="209" t="s">
        <v>133</v>
      </c>
      <c r="C90" s="206" t="s">
        <v>226</v>
      </c>
      <c r="D90" s="208">
        <v>97488</v>
      </c>
      <c r="F90">
        <f>SUMIF(A:A, A90, D:D)</f>
        <v>5963110</v>
      </c>
    </row>
    <row r="91" spans="1:6" x14ac:dyDescent="0.25">
      <c r="A91" s="220" t="s">
        <v>42</v>
      </c>
      <c r="B91" s="209" t="s">
        <v>181</v>
      </c>
      <c r="C91" s="206" t="s">
        <v>229</v>
      </c>
      <c r="D91" s="208">
        <v>562</v>
      </c>
      <c r="F91">
        <f>SUMIF(A:A, A91, D:D)</f>
        <v>5963110</v>
      </c>
    </row>
    <row r="92" spans="1:6" x14ac:dyDescent="0.25">
      <c r="A92" s="220" t="s">
        <v>42</v>
      </c>
      <c r="B92" s="209" t="s">
        <v>702</v>
      </c>
      <c r="C92" s="206" t="s">
        <v>724</v>
      </c>
      <c r="D92" s="208">
        <v>2281</v>
      </c>
      <c r="F92">
        <f>SUMIF(A:A, A92, D:D)</f>
        <v>5963110</v>
      </c>
    </row>
    <row r="93" spans="1:6" x14ac:dyDescent="0.25">
      <c r="A93" s="220" t="s">
        <v>42</v>
      </c>
      <c r="B93" s="209" t="s">
        <v>701</v>
      </c>
      <c r="C93" s="206" t="s">
        <v>287</v>
      </c>
      <c r="D93" s="208">
        <v>17484</v>
      </c>
      <c r="F93">
        <f>SUMIF(A:A, A93, D:D)</f>
        <v>5963110</v>
      </c>
    </row>
    <row r="94" spans="1:6" x14ac:dyDescent="0.25">
      <c r="A94" s="220" t="s">
        <v>42</v>
      </c>
      <c r="B94" s="209" t="s">
        <v>712</v>
      </c>
      <c r="C94" s="206" t="s">
        <v>231</v>
      </c>
      <c r="D94" s="208">
        <v>622</v>
      </c>
      <c r="F94">
        <f>SUMIF(A:A, A94, D:D)</f>
        <v>5963110</v>
      </c>
    </row>
    <row r="95" spans="1:6" x14ac:dyDescent="0.25">
      <c r="A95" s="220" t="s">
        <v>42</v>
      </c>
      <c r="B95" s="209" t="s">
        <v>703</v>
      </c>
      <c r="C95" s="206" t="s">
        <v>225</v>
      </c>
      <c r="D95" s="208">
        <v>1371</v>
      </c>
      <c r="F95">
        <f>SUMIF(A:A, A95, D:D)</f>
        <v>5963110</v>
      </c>
    </row>
    <row r="96" spans="1:6" x14ac:dyDescent="0.25">
      <c r="A96" s="220" t="s">
        <v>42</v>
      </c>
      <c r="B96" s="209" t="s">
        <v>725</v>
      </c>
      <c r="C96" s="206" t="s">
        <v>653</v>
      </c>
      <c r="D96" s="208">
        <v>1804</v>
      </c>
      <c r="F96">
        <f>SUMIF(A:A, A96, D:D)</f>
        <v>5963110</v>
      </c>
    </row>
    <row r="97" spans="1:6" x14ac:dyDescent="0.25">
      <c r="A97" s="220" t="s">
        <v>42</v>
      </c>
      <c r="B97" s="209" t="s">
        <v>726</v>
      </c>
      <c r="C97" s="206" t="s">
        <v>146</v>
      </c>
      <c r="D97" s="208">
        <v>34</v>
      </c>
      <c r="F97">
        <f>SUMIF(A:A, A97, D:D)</f>
        <v>5963110</v>
      </c>
    </row>
    <row r="98" spans="1:6" x14ac:dyDescent="0.25">
      <c r="A98" s="220" t="s">
        <v>42</v>
      </c>
      <c r="B98" s="209" t="s">
        <v>727</v>
      </c>
      <c r="C98" s="206" t="s">
        <v>146</v>
      </c>
      <c r="D98" s="208">
        <v>6</v>
      </c>
      <c r="F98">
        <f>SUMIF(A:A, A98, D:D)</f>
        <v>5963110</v>
      </c>
    </row>
    <row r="99" spans="1:6" x14ac:dyDescent="0.25">
      <c r="A99" s="220" t="s">
        <v>46</v>
      </c>
      <c r="B99" s="207" t="s">
        <v>728</v>
      </c>
      <c r="C99" s="206"/>
      <c r="D99" s="208">
        <v>0</v>
      </c>
      <c r="F99">
        <f>SUMIF(A:A, A99, D:D)</f>
        <v>2596804</v>
      </c>
    </row>
    <row r="100" spans="1:6" x14ac:dyDescent="0.25">
      <c r="A100" s="220" t="s">
        <v>46</v>
      </c>
      <c r="B100" s="206" t="s">
        <v>422</v>
      </c>
      <c r="C100" s="206" t="s">
        <v>129</v>
      </c>
      <c r="D100" s="208">
        <v>1116230</v>
      </c>
      <c r="F100">
        <f>SUMIF(A:A, A100, D:D)</f>
        <v>2596804</v>
      </c>
    </row>
    <row r="101" spans="1:6" x14ac:dyDescent="0.25">
      <c r="A101" s="220" t="s">
        <v>46</v>
      </c>
      <c r="B101" s="206" t="s">
        <v>694</v>
      </c>
      <c r="C101" s="206" t="s">
        <v>124</v>
      </c>
      <c r="D101" s="208">
        <v>1419720</v>
      </c>
      <c r="F101">
        <f>SUMIF(A:A, A101, D:D)</f>
        <v>2596804</v>
      </c>
    </row>
    <row r="102" spans="1:6" x14ac:dyDescent="0.25">
      <c r="A102" s="220" t="s">
        <v>46</v>
      </c>
      <c r="B102" s="206" t="s">
        <v>700</v>
      </c>
      <c r="C102" s="206" t="s">
        <v>149</v>
      </c>
      <c r="D102" s="208">
        <v>36332</v>
      </c>
      <c r="F102">
        <f>SUMIF(A:A, A102, D:D)</f>
        <v>2596804</v>
      </c>
    </row>
    <row r="103" spans="1:6" x14ac:dyDescent="0.25">
      <c r="A103" s="220" t="s">
        <v>46</v>
      </c>
      <c r="B103" s="206" t="s">
        <v>701</v>
      </c>
      <c r="C103" s="206" t="s">
        <v>134</v>
      </c>
      <c r="D103" s="208">
        <v>10926</v>
      </c>
      <c r="F103">
        <f>SUMIF(A:A, A103, D:D)</f>
        <v>2596804</v>
      </c>
    </row>
    <row r="104" spans="1:6" x14ac:dyDescent="0.25">
      <c r="A104" s="220" t="s">
        <v>46</v>
      </c>
      <c r="B104" s="206" t="s">
        <v>181</v>
      </c>
      <c r="C104" s="206" t="s">
        <v>146</v>
      </c>
      <c r="D104" s="208">
        <v>11</v>
      </c>
      <c r="F104">
        <f>SUMIF(A:A, A104, D:D)</f>
        <v>2596804</v>
      </c>
    </row>
    <row r="105" spans="1:6" x14ac:dyDescent="0.25">
      <c r="A105" s="220" t="s">
        <v>46</v>
      </c>
      <c r="B105" s="206" t="s">
        <v>133</v>
      </c>
      <c r="C105" s="206" t="s">
        <v>146</v>
      </c>
      <c r="D105" s="208">
        <v>13432</v>
      </c>
      <c r="F105">
        <f>SUMIF(A:A, A105, D:D)</f>
        <v>2596804</v>
      </c>
    </row>
    <row r="106" spans="1:6" x14ac:dyDescent="0.25">
      <c r="A106" s="220" t="s">
        <v>46</v>
      </c>
      <c r="B106" s="206" t="s">
        <v>703</v>
      </c>
      <c r="C106" s="206" t="s">
        <v>146</v>
      </c>
      <c r="D106" s="208">
        <v>140</v>
      </c>
      <c r="F106">
        <f>SUMIF(A:A, A106, D:D)</f>
        <v>2596804</v>
      </c>
    </row>
    <row r="107" spans="1:6" x14ac:dyDescent="0.25">
      <c r="A107" s="220" t="s">
        <v>46</v>
      </c>
      <c r="B107" s="206" t="s">
        <v>311</v>
      </c>
      <c r="C107" s="206" t="s">
        <v>146</v>
      </c>
      <c r="D107" s="208">
        <v>5</v>
      </c>
      <c r="F107">
        <f>SUMIF(A:A, A107, D:D)</f>
        <v>2596804</v>
      </c>
    </row>
    <row r="108" spans="1:6" x14ac:dyDescent="0.25">
      <c r="A108" s="220" t="s">
        <v>46</v>
      </c>
      <c r="B108" s="206" t="s">
        <v>718</v>
      </c>
      <c r="C108" s="206" t="s">
        <v>146</v>
      </c>
      <c r="D108" s="208">
        <v>8</v>
      </c>
      <c r="F108">
        <f>SUMIF(A:A, A108, D:D)</f>
        <v>2596804</v>
      </c>
    </row>
    <row r="109" spans="1:6" x14ac:dyDescent="0.25">
      <c r="A109" s="220" t="s">
        <v>50</v>
      </c>
      <c r="B109" s="207" t="s">
        <v>729</v>
      </c>
      <c r="C109" s="206"/>
      <c r="D109" s="208">
        <v>0</v>
      </c>
      <c r="F109">
        <f>SUMIF(A:A, A109, D:D)</f>
        <v>367951</v>
      </c>
    </row>
    <row r="110" spans="1:6" x14ac:dyDescent="0.25">
      <c r="A110" s="220" t="s">
        <v>50</v>
      </c>
      <c r="B110" s="209" t="s">
        <v>730</v>
      </c>
      <c r="C110" s="206" t="s">
        <v>129</v>
      </c>
      <c r="D110" s="208">
        <v>205286</v>
      </c>
      <c r="F110">
        <f>SUMIF(A:A, A110, D:D)</f>
        <v>367951</v>
      </c>
    </row>
    <row r="111" spans="1:6" x14ac:dyDescent="0.25">
      <c r="A111" s="220" t="s">
        <v>50</v>
      </c>
      <c r="B111" s="209" t="s">
        <v>494</v>
      </c>
      <c r="C111" s="206" t="s">
        <v>124</v>
      </c>
      <c r="D111" s="208">
        <v>137845</v>
      </c>
      <c r="F111">
        <f>SUMIF(A:A, A111, D:D)</f>
        <v>367951</v>
      </c>
    </row>
    <row r="112" spans="1:6" x14ac:dyDescent="0.25">
      <c r="A112" s="220" t="s">
        <v>50</v>
      </c>
      <c r="B112" s="209" t="s">
        <v>133</v>
      </c>
      <c r="C112" s="206" t="s">
        <v>731</v>
      </c>
      <c r="D112" s="208">
        <v>21623</v>
      </c>
      <c r="F112">
        <f>SUMIF(A:A, A112, D:D)</f>
        <v>367951</v>
      </c>
    </row>
    <row r="113" spans="1:6" x14ac:dyDescent="0.25">
      <c r="A113" s="220" t="s">
        <v>50</v>
      </c>
      <c r="B113" s="209" t="s">
        <v>700</v>
      </c>
      <c r="C113" s="206" t="s">
        <v>149</v>
      </c>
      <c r="D113" s="208">
        <v>1477</v>
      </c>
      <c r="F113">
        <f>SUMIF(A:A, A113, D:D)</f>
        <v>367951</v>
      </c>
    </row>
    <row r="114" spans="1:6" x14ac:dyDescent="0.25">
      <c r="A114" s="220" t="s">
        <v>50</v>
      </c>
      <c r="B114" s="209" t="s">
        <v>701</v>
      </c>
      <c r="C114" s="206" t="s">
        <v>287</v>
      </c>
      <c r="D114" s="208">
        <v>1071</v>
      </c>
      <c r="F114">
        <f>SUMIF(A:A, A114, D:D)</f>
        <v>367951</v>
      </c>
    </row>
    <row r="115" spans="1:6" x14ac:dyDescent="0.25">
      <c r="A115" s="220" t="s">
        <v>50</v>
      </c>
      <c r="B115" s="209" t="s">
        <v>703</v>
      </c>
      <c r="C115" s="206" t="s">
        <v>162</v>
      </c>
      <c r="D115" s="208">
        <v>343</v>
      </c>
      <c r="F115">
        <f>SUMIF(A:A, A115, D:D)</f>
        <v>367951</v>
      </c>
    </row>
    <row r="116" spans="1:6" x14ac:dyDescent="0.25">
      <c r="A116" s="220" t="s">
        <v>50</v>
      </c>
      <c r="B116" s="209" t="s">
        <v>702</v>
      </c>
      <c r="C116" s="206" t="s">
        <v>549</v>
      </c>
      <c r="D116" s="208">
        <v>306</v>
      </c>
      <c r="F116">
        <f>SUMIF(A:A, A116, D:D)</f>
        <v>367951</v>
      </c>
    </row>
    <row r="117" spans="1:6" x14ac:dyDescent="0.25">
      <c r="A117" s="220" t="s">
        <v>54</v>
      </c>
      <c r="B117" s="207" t="s">
        <v>732</v>
      </c>
      <c r="C117" s="206"/>
      <c r="D117" s="208">
        <v>0</v>
      </c>
      <c r="F117">
        <f>SUMIF(A:A, A117, D:D)</f>
        <v>501621</v>
      </c>
    </row>
    <row r="118" spans="1:6" x14ac:dyDescent="0.25">
      <c r="A118" s="220" t="s">
        <v>54</v>
      </c>
      <c r="B118" s="206" t="s">
        <v>700</v>
      </c>
      <c r="C118" s="206" t="s">
        <v>149</v>
      </c>
      <c r="D118" s="208">
        <v>3488</v>
      </c>
      <c r="F118">
        <f>SUMIF(A:A, A118, D:D)</f>
        <v>501621</v>
      </c>
    </row>
    <row r="119" spans="1:6" x14ac:dyDescent="0.25">
      <c r="A119" s="220" t="s">
        <v>54</v>
      </c>
      <c r="B119" s="206" t="s">
        <v>701</v>
      </c>
      <c r="C119" s="206" t="s">
        <v>287</v>
      </c>
      <c r="D119" s="208">
        <v>7615</v>
      </c>
      <c r="F119">
        <f>SUMIF(A:A, A119, D:D)</f>
        <v>501621</v>
      </c>
    </row>
    <row r="120" spans="1:6" x14ac:dyDescent="0.25">
      <c r="A120" s="220" t="s">
        <v>54</v>
      </c>
      <c r="B120" s="206" t="s">
        <v>494</v>
      </c>
      <c r="C120" s="206" t="s">
        <v>124</v>
      </c>
      <c r="D120" s="208">
        <v>336937</v>
      </c>
      <c r="F120">
        <f>SUMIF(A:A, A120, D:D)</f>
        <v>501621</v>
      </c>
    </row>
    <row r="121" spans="1:6" x14ac:dyDescent="0.25">
      <c r="A121" s="220" t="s">
        <v>54</v>
      </c>
      <c r="B121" s="206" t="s">
        <v>422</v>
      </c>
      <c r="C121" s="206" t="s">
        <v>129</v>
      </c>
      <c r="D121" s="208">
        <v>138637</v>
      </c>
      <c r="F121">
        <f>SUMIF(A:A, A121, D:D)</f>
        <v>501621</v>
      </c>
    </row>
    <row r="122" spans="1:6" x14ac:dyDescent="0.25">
      <c r="A122" s="220" t="s">
        <v>54</v>
      </c>
      <c r="B122" s="206" t="s">
        <v>702</v>
      </c>
      <c r="C122" s="206" t="s">
        <v>549</v>
      </c>
      <c r="D122" s="208">
        <v>1177</v>
      </c>
      <c r="F122">
        <f>SUMIF(A:A, A122, D:D)</f>
        <v>501621</v>
      </c>
    </row>
    <row r="123" spans="1:6" x14ac:dyDescent="0.25">
      <c r="A123" s="220" t="s">
        <v>54</v>
      </c>
      <c r="B123" s="206" t="s">
        <v>703</v>
      </c>
      <c r="C123" s="206" t="s">
        <v>162</v>
      </c>
      <c r="D123" s="208">
        <v>1469</v>
      </c>
      <c r="F123">
        <f>SUMIF(A:A, A123, D:D)</f>
        <v>501621</v>
      </c>
    </row>
    <row r="124" spans="1:6" x14ac:dyDescent="0.25">
      <c r="A124" s="220" t="s">
        <v>54</v>
      </c>
      <c r="B124" s="206" t="s">
        <v>133</v>
      </c>
      <c r="C124" s="206" t="s">
        <v>146</v>
      </c>
      <c r="D124" s="208">
        <v>12292</v>
      </c>
      <c r="F124">
        <f>SUMIF(A:A, A124, D:D)</f>
        <v>501621</v>
      </c>
    </row>
    <row r="125" spans="1:6" x14ac:dyDescent="0.25">
      <c r="A125" s="220" t="s">
        <v>54</v>
      </c>
      <c r="B125" s="206" t="s">
        <v>311</v>
      </c>
      <c r="C125" s="206" t="s">
        <v>146</v>
      </c>
      <c r="D125" s="208">
        <v>4</v>
      </c>
      <c r="F125">
        <f>SUMIF(A:A, A125, D:D)</f>
        <v>501621</v>
      </c>
    </row>
    <row r="126" spans="1:6" x14ac:dyDescent="0.25">
      <c r="A126" s="220" t="s">
        <v>54</v>
      </c>
      <c r="B126" s="206" t="s">
        <v>733</v>
      </c>
      <c r="C126" s="206" t="s">
        <v>146</v>
      </c>
      <c r="D126" s="208">
        <v>1</v>
      </c>
      <c r="F126">
        <f>SUMIF(A:A, A126, D:D)</f>
        <v>501621</v>
      </c>
    </row>
    <row r="127" spans="1:6" x14ac:dyDescent="0.25">
      <c r="A127" s="220" t="s">
        <v>54</v>
      </c>
      <c r="B127" s="206" t="s">
        <v>734</v>
      </c>
      <c r="C127" s="206" t="s">
        <v>146</v>
      </c>
      <c r="D127" s="208">
        <v>1</v>
      </c>
      <c r="F127">
        <f>SUMIF(A:A, A127, D:D)</f>
        <v>501621</v>
      </c>
    </row>
    <row r="128" spans="1:6" x14ac:dyDescent="0.25">
      <c r="A128" s="220" t="s">
        <v>56</v>
      </c>
      <c r="B128" s="207" t="s">
        <v>735</v>
      </c>
      <c r="C128" s="206"/>
      <c r="D128" s="208">
        <v>0</v>
      </c>
      <c r="F128">
        <f>SUMIF(A:A, A128, D:D)</f>
        <v>4742123</v>
      </c>
    </row>
    <row r="129" spans="1:6" x14ac:dyDescent="0.25">
      <c r="A129" s="220" t="s">
        <v>56</v>
      </c>
      <c r="B129" s="209" t="s">
        <v>422</v>
      </c>
      <c r="C129" s="206" t="s">
        <v>129</v>
      </c>
      <c r="D129" s="208">
        <v>2589026</v>
      </c>
      <c r="F129">
        <f>SUMIF(A:A, A129, D:D)</f>
        <v>4742123</v>
      </c>
    </row>
    <row r="130" spans="1:6" x14ac:dyDescent="0.25">
      <c r="A130" s="220" t="s">
        <v>56</v>
      </c>
      <c r="B130" s="209" t="s">
        <v>494</v>
      </c>
      <c r="C130" s="206" t="s">
        <v>124</v>
      </c>
      <c r="D130" s="208">
        <v>2019421</v>
      </c>
      <c r="F130">
        <f>SUMIF(A:A, A130, D:D)</f>
        <v>4742123</v>
      </c>
    </row>
    <row r="131" spans="1:6" x14ac:dyDescent="0.25">
      <c r="A131" s="220" t="s">
        <v>56</v>
      </c>
      <c r="B131" s="209" t="s">
        <v>133</v>
      </c>
      <c r="C131" s="206" t="s">
        <v>510</v>
      </c>
      <c r="D131" s="208">
        <v>103759</v>
      </c>
      <c r="F131">
        <f>SUMIF(A:A, A131, D:D)</f>
        <v>4742123</v>
      </c>
    </row>
    <row r="132" spans="1:6" x14ac:dyDescent="0.25">
      <c r="A132" s="220" t="s">
        <v>56</v>
      </c>
      <c r="B132" s="209" t="s">
        <v>701</v>
      </c>
      <c r="C132" s="206" t="s">
        <v>134</v>
      </c>
      <c r="D132" s="208">
        <v>16106</v>
      </c>
      <c r="F132">
        <f>SUMIF(A:A, A132, D:D)</f>
        <v>4742123</v>
      </c>
    </row>
    <row r="133" spans="1:6" x14ac:dyDescent="0.25">
      <c r="A133" s="220" t="s">
        <v>56</v>
      </c>
      <c r="B133" s="209" t="s">
        <v>700</v>
      </c>
      <c r="C133" s="206" t="s">
        <v>149</v>
      </c>
      <c r="D133" s="208">
        <v>11623</v>
      </c>
      <c r="F133">
        <f>SUMIF(A:A, A133, D:D)</f>
        <v>4742123</v>
      </c>
    </row>
    <row r="134" spans="1:6" x14ac:dyDescent="0.25">
      <c r="A134" s="220" t="s">
        <v>56</v>
      </c>
      <c r="B134" s="209" t="s">
        <v>702</v>
      </c>
      <c r="C134" s="206" t="s">
        <v>287</v>
      </c>
      <c r="D134" s="208">
        <v>2127</v>
      </c>
      <c r="F134">
        <f>SUMIF(A:A, A134, D:D)</f>
        <v>4742123</v>
      </c>
    </row>
    <row r="135" spans="1:6" x14ac:dyDescent="0.25">
      <c r="A135" s="220" t="s">
        <v>56</v>
      </c>
      <c r="B135" s="209" t="s">
        <v>703</v>
      </c>
      <c r="C135" s="206" t="s">
        <v>146</v>
      </c>
      <c r="D135" s="208">
        <v>57</v>
      </c>
      <c r="F135">
        <f>SUMIF(A:A, A135, D:D)</f>
        <v>4742123</v>
      </c>
    </row>
    <row r="136" spans="1:6" x14ac:dyDescent="0.25">
      <c r="A136" s="220" t="s">
        <v>56</v>
      </c>
      <c r="B136" s="209" t="s">
        <v>712</v>
      </c>
      <c r="C136" s="206" t="s">
        <v>146</v>
      </c>
      <c r="D136" s="208">
        <v>4</v>
      </c>
      <c r="F136">
        <f>SUMIF(A:A, A136, D:D)</f>
        <v>4742123</v>
      </c>
    </row>
    <row r="137" spans="1:6" x14ac:dyDescent="0.25">
      <c r="A137" s="220" t="s">
        <v>60</v>
      </c>
      <c r="B137" s="207" t="s">
        <v>736</v>
      </c>
      <c r="C137" s="206"/>
      <c r="D137" s="208">
        <v>0</v>
      </c>
      <c r="F137">
        <f>SUMIF(A:A, A137, D:D)</f>
        <v>2199302</v>
      </c>
    </row>
    <row r="138" spans="1:6" x14ac:dyDescent="0.25">
      <c r="A138" s="220" t="s">
        <v>60</v>
      </c>
      <c r="B138" s="209" t="s">
        <v>422</v>
      </c>
      <c r="C138" s="206" t="s">
        <v>129</v>
      </c>
      <c r="D138" s="208">
        <v>901980</v>
      </c>
      <c r="F138">
        <f>SUMIF(A:A, A138, D:D)</f>
        <v>2199302</v>
      </c>
    </row>
    <row r="139" spans="1:6" x14ac:dyDescent="0.25">
      <c r="A139" s="220" t="s">
        <v>60</v>
      </c>
      <c r="B139" s="209" t="s">
        <v>700</v>
      </c>
      <c r="C139" s="206" t="s">
        <v>149</v>
      </c>
      <c r="D139" s="208">
        <v>15530</v>
      </c>
      <c r="F139">
        <f>SUMIF(A:A, A139, D:D)</f>
        <v>2199302</v>
      </c>
    </row>
    <row r="140" spans="1:6" x14ac:dyDescent="0.25">
      <c r="A140" s="220" t="s">
        <v>60</v>
      </c>
      <c r="B140" s="209" t="s">
        <v>494</v>
      </c>
      <c r="C140" s="206" t="s">
        <v>124</v>
      </c>
      <c r="D140" s="208">
        <v>1245836</v>
      </c>
      <c r="F140">
        <f>SUMIF(A:A, A140, D:D)</f>
        <v>2199302</v>
      </c>
    </row>
    <row r="141" spans="1:6" x14ac:dyDescent="0.25">
      <c r="A141" s="220" t="s">
        <v>60</v>
      </c>
      <c r="B141" s="209" t="s">
        <v>701</v>
      </c>
      <c r="C141" s="206" t="s">
        <v>134</v>
      </c>
      <c r="D141" s="208">
        <v>16959</v>
      </c>
      <c r="F141">
        <f>SUMIF(A:A, A141, D:D)</f>
        <v>2199302</v>
      </c>
    </row>
    <row r="142" spans="1:6" x14ac:dyDescent="0.25">
      <c r="A142" s="220" t="s">
        <v>60</v>
      </c>
      <c r="B142" s="209" t="s">
        <v>737</v>
      </c>
      <c r="C142" s="206" t="s">
        <v>146</v>
      </c>
      <c r="D142" s="208">
        <v>8</v>
      </c>
      <c r="F142">
        <f>SUMIF(A:A, A142, D:D)</f>
        <v>2199302</v>
      </c>
    </row>
    <row r="143" spans="1:6" x14ac:dyDescent="0.25">
      <c r="A143" s="220" t="s">
        <v>60</v>
      </c>
      <c r="B143" s="209" t="s">
        <v>738</v>
      </c>
      <c r="C143" s="206" t="s">
        <v>146</v>
      </c>
      <c r="D143" s="208">
        <v>5</v>
      </c>
      <c r="F143">
        <f>SUMIF(A:A, A143, D:D)</f>
        <v>2199302</v>
      </c>
    </row>
    <row r="144" spans="1:6" x14ac:dyDescent="0.25">
      <c r="A144" s="220" t="s">
        <v>60</v>
      </c>
      <c r="B144" s="209" t="s">
        <v>702</v>
      </c>
      <c r="C144" s="206" t="s">
        <v>146</v>
      </c>
      <c r="D144" s="208">
        <v>167</v>
      </c>
      <c r="F144">
        <f>SUMIF(A:A, A144, D:D)</f>
        <v>2199302</v>
      </c>
    </row>
    <row r="145" spans="1:6" x14ac:dyDescent="0.25">
      <c r="A145" s="220" t="s">
        <v>60</v>
      </c>
      <c r="B145" s="209" t="s">
        <v>133</v>
      </c>
      <c r="C145" s="206" t="s">
        <v>146</v>
      </c>
      <c r="D145" s="208">
        <v>18531</v>
      </c>
      <c r="F145">
        <f>SUMIF(A:A, A145, D:D)</f>
        <v>2199302</v>
      </c>
    </row>
    <row r="146" spans="1:6" x14ac:dyDescent="0.25">
      <c r="A146" s="220" t="s">
        <v>60</v>
      </c>
      <c r="B146" s="209" t="s">
        <v>703</v>
      </c>
      <c r="C146" s="206" t="s">
        <v>146</v>
      </c>
      <c r="D146" s="208">
        <v>200</v>
      </c>
      <c r="F146">
        <f>SUMIF(A:A, A146, D:D)</f>
        <v>2199302</v>
      </c>
    </row>
    <row r="147" spans="1:6" x14ac:dyDescent="0.25">
      <c r="A147" s="220" t="s">
        <v>60</v>
      </c>
      <c r="B147" s="209" t="s">
        <v>291</v>
      </c>
      <c r="C147" s="206" t="s">
        <v>146</v>
      </c>
      <c r="D147" s="208">
        <v>15</v>
      </c>
      <c r="F147">
        <f>SUMIF(A:A, A147, D:D)</f>
        <v>2199302</v>
      </c>
    </row>
    <row r="148" spans="1:6" x14ac:dyDescent="0.25">
      <c r="A148" s="220" t="s">
        <v>60</v>
      </c>
      <c r="B148" s="209" t="s">
        <v>712</v>
      </c>
      <c r="C148" s="206" t="s">
        <v>146</v>
      </c>
      <c r="D148" s="208">
        <v>43</v>
      </c>
      <c r="F148">
        <f>SUMIF(A:A, A148, D:D)</f>
        <v>2199302</v>
      </c>
    </row>
    <row r="149" spans="1:6" x14ac:dyDescent="0.25">
      <c r="A149" s="220" t="s">
        <v>60</v>
      </c>
      <c r="B149" s="209" t="s">
        <v>718</v>
      </c>
      <c r="C149" s="206" t="s">
        <v>146</v>
      </c>
      <c r="D149" s="208">
        <v>4</v>
      </c>
      <c r="F149">
        <f>SUMIF(A:A, A149, D:D)</f>
        <v>2199302</v>
      </c>
    </row>
    <row r="150" spans="1:6" x14ac:dyDescent="0.25">
      <c r="A150" s="220" t="s">
        <v>60</v>
      </c>
      <c r="B150" s="209" t="s">
        <v>311</v>
      </c>
      <c r="C150" s="206" t="s">
        <v>146</v>
      </c>
      <c r="D150" s="208">
        <v>24</v>
      </c>
      <c r="F150">
        <f>SUMIF(A:A, A150, D:D)</f>
        <v>2199302</v>
      </c>
    </row>
    <row r="151" spans="1:6" x14ac:dyDescent="0.25">
      <c r="A151" s="220" t="s">
        <v>64</v>
      </c>
      <c r="B151" s="207" t="s">
        <v>739</v>
      </c>
      <c r="C151" s="206"/>
      <c r="D151" s="208">
        <v>0</v>
      </c>
      <c r="F151">
        <f>SUMIF(A:A, A151, D:D)</f>
        <v>1315563</v>
      </c>
    </row>
    <row r="152" spans="1:6" x14ac:dyDescent="0.25">
      <c r="A152" s="220" t="s">
        <v>64</v>
      </c>
      <c r="B152" s="206" t="s">
        <v>422</v>
      </c>
      <c r="C152" s="206" t="s">
        <v>129</v>
      </c>
      <c r="D152" s="208">
        <v>638517</v>
      </c>
      <c r="F152">
        <f>SUMIF(A:A, A152, D:D)</f>
        <v>1315563</v>
      </c>
    </row>
    <row r="153" spans="1:6" x14ac:dyDescent="0.25">
      <c r="A153" s="220" t="s">
        <v>64</v>
      </c>
      <c r="B153" s="206" t="s">
        <v>740</v>
      </c>
      <c r="C153" s="206" t="s">
        <v>124</v>
      </c>
      <c r="D153" s="208">
        <v>634373</v>
      </c>
      <c r="F153">
        <f>SUMIF(A:A, A153, D:D)</f>
        <v>1315563</v>
      </c>
    </row>
    <row r="154" spans="1:6" x14ac:dyDescent="0.25">
      <c r="A154" s="220" t="s">
        <v>64</v>
      </c>
      <c r="B154" s="206" t="s">
        <v>700</v>
      </c>
      <c r="C154" s="206" t="s">
        <v>741</v>
      </c>
      <c r="D154" s="208">
        <v>3209</v>
      </c>
      <c r="F154">
        <f>SUMIF(A:A, A154, D:D)</f>
        <v>1315563</v>
      </c>
    </row>
    <row r="155" spans="1:6" x14ac:dyDescent="0.25">
      <c r="A155" s="220" t="s">
        <v>64</v>
      </c>
      <c r="B155" s="206" t="s">
        <v>133</v>
      </c>
      <c r="C155" s="206" t="s">
        <v>587</v>
      </c>
      <c r="D155" s="208">
        <v>29374</v>
      </c>
      <c r="F155">
        <f>SUMIF(A:A, A155, D:D)</f>
        <v>1315563</v>
      </c>
    </row>
    <row r="156" spans="1:6" x14ac:dyDescent="0.25">
      <c r="A156" s="220" t="s">
        <v>64</v>
      </c>
      <c r="B156" s="206" t="s">
        <v>701</v>
      </c>
      <c r="C156" s="206" t="s">
        <v>287</v>
      </c>
      <c r="D156" s="208">
        <v>5731</v>
      </c>
      <c r="F156">
        <f>SUMIF(A:A, A156, D:D)</f>
        <v>1315563</v>
      </c>
    </row>
    <row r="157" spans="1:6" x14ac:dyDescent="0.25">
      <c r="A157" s="220" t="s">
        <v>64</v>
      </c>
      <c r="B157" s="206" t="s">
        <v>181</v>
      </c>
      <c r="C157" s="206" t="s">
        <v>206</v>
      </c>
      <c r="D157" s="208">
        <v>190</v>
      </c>
      <c r="F157">
        <f>SUMIF(A:A, A157, D:D)</f>
        <v>1315563</v>
      </c>
    </row>
    <row r="158" spans="1:6" x14ac:dyDescent="0.25">
      <c r="A158" s="220" t="s">
        <v>64</v>
      </c>
      <c r="B158" s="206" t="s">
        <v>703</v>
      </c>
      <c r="C158" s="206" t="s">
        <v>162</v>
      </c>
      <c r="D158" s="208">
        <v>613</v>
      </c>
      <c r="F158">
        <f>SUMIF(A:A, A158, D:D)</f>
        <v>1315563</v>
      </c>
    </row>
    <row r="159" spans="1:6" x14ac:dyDescent="0.25">
      <c r="A159" s="220" t="s">
        <v>64</v>
      </c>
      <c r="B159" s="206" t="s">
        <v>712</v>
      </c>
      <c r="C159" s="206" t="s">
        <v>205</v>
      </c>
      <c r="D159" s="208">
        <v>107</v>
      </c>
      <c r="F159">
        <f>SUMIF(A:A, A159, D:D)</f>
        <v>1315563</v>
      </c>
    </row>
    <row r="160" spans="1:6" x14ac:dyDescent="0.25">
      <c r="A160" s="220" t="s">
        <v>64</v>
      </c>
      <c r="B160" s="206" t="s">
        <v>702</v>
      </c>
      <c r="C160" s="206" t="s">
        <v>640</v>
      </c>
      <c r="D160" s="208">
        <v>2281</v>
      </c>
      <c r="F160">
        <f>SUMIF(A:A, A160, D:D)</f>
        <v>1315563</v>
      </c>
    </row>
    <row r="161" spans="1:6" x14ac:dyDescent="0.25">
      <c r="A161" s="220" t="s">
        <v>64</v>
      </c>
      <c r="B161" s="206" t="s">
        <v>144</v>
      </c>
      <c r="C161" s="206" t="s">
        <v>146</v>
      </c>
      <c r="D161" s="208">
        <v>1168</v>
      </c>
      <c r="F161">
        <f>SUMIF(A:A, A161, D:D)</f>
        <v>1315563</v>
      </c>
    </row>
    <row r="162" spans="1:6" x14ac:dyDescent="0.25">
      <c r="A162" s="220" t="s">
        <v>68</v>
      </c>
      <c r="B162" s="207" t="s">
        <v>742</v>
      </c>
      <c r="C162" s="206"/>
      <c r="D162" s="208">
        <v>0</v>
      </c>
      <c r="F162">
        <f>SUMIF(A:A, A162, D:D)</f>
        <v>1072218</v>
      </c>
    </row>
    <row r="163" spans="1:6" x14ac:dyDescent="0.25">
      <c r="A163" s="220" t="s">
        <v>68</v>
      </c>
      <c r="B163" s="209" t="s">
        <v>703</v>
      </c>
      <c r="C163" s="206" t="s">
        <v>162</v>
      </c>
      <c r="D163" s="208">
        <v>1254</v>
      </c>
      <c r="F163">
        <f>SUMIF(A:A, A163, D:D)</f>
        <v>1072218</v>
      </c>
    </row>
    <row r="164" spans="1:6" x14ac:dyDescent="0.25">
      <c r="A164" s="220" t="s">
        <v>68</v>
      </c>
      <c r="B164" s="209" t="s">
        <v>422</v>
      </c>
      <c r="C164" s="206" t="s">
        <v>129</v>
      </c>
      <c r="D164" s="208">
        <v>399276</v>
      </c>
      <c r="F164">
        <f>SUMIF(A:A, A164, D:D)</f>
        <v>1072218</v>
      </c>
    </row>
    <row r="165" spans="1:6" x14ac:dyDescent="0.25">
      <c r="A165" s="220" t="s">
        <v>68</v>
      </c>
      <c r="B165" s="209" t="s">
        <v>700</v>
      </c>
      <c r="C165" s="206" t="s">
        <v>149</v>
      </c>
      <c r="D165" s="208">
        <v>4525</v>
      </c>
      <c r="F165">
        <f>SUMIF(A:A, A165, D:D)</f>
        <v>1072218</v>
      </c>
    </row>
    <row r="166" spans="1:6" x14ac:dyDescent="0.25">
      <c r="A166" s="220" t="s">
        <v>68</v>
      </c>
      <c r="B166" s="209" t="s">
        <v>701</v>
      </c>
      <c r="C166" s="206" t="s">
        <v>287</v>
      </c>
      <c r="D166" s="208">
        <v>7370</v>
      </c>
      <c r="F166">
        <f>SUMIF(A:A, A166, D:D)</f>
        <v>1072218</v>
      </c>
    </row>
    <row r="167" spans="1:6" x14ac:dyDescent="0.25">
      <c r="A167" s="220" t="s">
        <v>68</v>
      </c>
      <c r="B167" s="209" t="s">
        <v>494</v>
      </c>
      <c r="C167" s="206" t="s">
        <v>124</v>
      </c>
      <c r="D167" s="208">
        <v>622332</v>
      </c>
      <c r="F167">
        <f>SUMIF(A:A, A167, D:D)</f>
        <v>1072218</v>
      </c>
    </row>
    <row r="168" spans="1:6" x14ac:dyDescent="0.25">
      <c r="A168" s="220" t="s">
        <v>68</v>
      </c>
      <c r="B168" s="209" t="s">
        <v>133</v>
      </c>
      <c r="C168" s="206" t="s">
        <v>134</v>
      </c>
      <c r="D168" s="208">
        <v>36086</v>
      </c>
      <c r="F168">
        <f>SUMIF(A:A, A168, D:D)</f>
        <v>1072218</v>
      </c>
    </row>
    <row r="169" spans="1:6" x14ac:dyDescent="0.25">
      <c r="A169" s="220" t="s">
        <v>68</v>
      </c>
      <c r="B169" s="209" t="s">
        <v>702</v>
      </c>
      <c r="C169" s="206" t="s">
        <v>134</v>
      </c>
      <c r="D169" s="208">
        <v>1375</v>
      </c>
      <c r="F169">
        <f>SUMIF(A:A, A169, D:D)</f>
        <v>1072218</v>
      </c>
    </row>
    <row r="170" spans="1:6" x14ac:dyDescent="0.25">
      <c r="A170" s="220" t="s">
        <v>72</v>
      </c>
      <c r="B170" s="207" t="s">
        <v>743</v>
      </c>
      <c r="C170" s="206"/>
      <c r="D170" s="208">
        <v>0</v>
      </c>
      <c r="F170">
        <f>SUMIF(A:A, A170, D:D)</f>
        <v>1544187</v>
      </c>
    </row>
    <row r="171" spans="1:6" x14ac:dyDescent="0.25">
      <c r="A171" s="220" t="s">
        <v>72</v>
      </c>
      <c r="B171" s="206" t="s">
        <v>494</v>
      </c>
      <c r="C171" s="206" t="s">
        <v>124</v>
      </c>
      <c r="D171" s="208">
        <v>872492</v>
      </c>
      <c r="F171">
        <f>SUMIF(A:A, A171, D:D)</f>
        <v>1544187</v>
      </c>
    </row>
    <row r="172" spans="1:6" x14ac:dyDescent="0.25">
      <c r="A172" s="220" t="s">
        <v>72</v>
      </c>
      <c r="B172" s="206" t="s">
        <v>422</v>
      </c>
      <c r="C172" s="206" t="s">
        <v>129</v>
      </c>
      <c r="D172" s="208">
        <v>638898</v>
      </c>
      <c r="F172">
        <f>SUMIF(A:A, A172, D:D)</f>
        <v>1544187</v>
      </c>
    </row>
    <row r="173" spans="1:6" x14ac:dyDescent="0.25">
      <c r="A173" s="220" t="s">
        <v>72</v>
      </c>
      <c r="B173" s="206" t="s">
        <v>133</v>
      </c>
      <c r="C173" s="206" t="s">
        <v>510</v>
      </c>
      <c r="D173" s="208">
        <v>23192</v>
      </c>
      <c r="F173">
        <f>SUMIF(A:A, A173, D:D)</f>
        <v>1544187</v>
      </c>
    </row>
    <row r="174" spans="1:6" x14ac:dyDescent="0.25">
      <c r="A174" s="220" t="s">
        <v>72</v>
      </c>
      <c r="B174" s="206" t="s">
        <v>701</v>
      </c>
      <c r="C174" s="206" t="s">
        <v>287</v>
      </c>
      <c r="D174" s="208">
        <v>4173</v>
      </c>
      <c r="F174">
        <f>SUMIF(A:A, A174, D:D)</f>
        <v>1544187</v>
      </c>
    </row>
    <row r="175" spans="1:6" x14ac:dyDescent="0.25">
      <c r="A175" s="220" t="s">
        <v>72</v>
      </c>
      <c r="B175" s="206" t="s">
        <v>700</v>
      </c>
      <c r="C175" s="206" t="s">
        <v>149</v>
      </c>
      <c r="D175" s="208">
        <v>2896</v>
      </c>
      <c r="F175">
        <f>SUMIF(A:A, A175, D:D)</f>
        <v>1544187</v>
      </c>
    </row>
    <row r="176" spans="1:6" x14ac:dyDescent="0.25">
      <c r="A176" s="220" t="s">
        <v>72</v>
      </c>
      <c r="B176" s="206" t="s">
        <v>702</v>
      </c>
      <c r="C176" s="206" t="s">
        <v>549</v>
      </c>
      <c r="D176" s="208">
        <v>1533</v>
      </c>
      <c r="F176">
        <f>SUMIF(A:A, A176, D:D)</f>
        <v>1544187</v>
      </c>
    </row>
    <row r="177" spans="1:6" x14ac:dyDescent="0.25">
      <c r="A177" s="220" t="s">
        <v>72</v>
      </c>
      <c r="B177" s="206" t="s">
        <v>703</v>
      </c>
      <c r="C177" s="206" t="s">
        <v>162</v>
      </c>
      <c r="D177" s="208">
        <v>923</v>
      </c>
      <c r="F177">
        <f>SUMIF(A:A, A177, D:D)</f>
        <v>1544187</v>
      </c>
    </row>
    <row r="178" spans="1:6" x14ac:dyDescent="0.25">
      <c r="A178" s="220" t="s">
        <v>72</v>
      </c>
      <c r="B178" s="206" t="s">
        <v>718</v>
      </c>
      <c r="C178" s="206" t="s">
        <v>146</v>
      </c>
      <c r="D178" s="208">
        <v>80</v>
      </c>
      <c r="F178">
        <f>SUMIF(A:A, A178, D:D)</f>
        <v>1544187</v>
      </c>
    </row>
    <row r="179" spans="1:6" x14ac:dyDescent="0.25">
      <c r="A179" s="220" t="s">
        <v>76</v>
      </c>
      <c r="B179" s="207" t="s">
        <v>744</v>
      </c>
      <c r="C179" s="206"/>
      <c r="D179" s="208">
        <v>0</v>
      </c>
      <c r="F179">
        <f>SUMIF(A:A, A179, D:D)</f>
        <v>1765656</v>
      </c>
    </row>
    <row r="180" spans="1:6" x14ac:dyDescent="0.25">
      <c r="A180" s="220" t="s">
        <v>76</v>
      </c>
      <c r="B180" s="206" t="s">
        <v>422</v>
      </c>
      <c r="C180" s="206" t="s">
        <v>129</v>
      </c>
      <c r="D180" s="208">
        <v>792344</v>
      </c>
      <c r="F180">
        <f>SUMIF(A:A, A180, D:D)</f>
        <v>1765656</v>
      </c>
    </row>
    <row r="181" spans="1:6" x14ac:dyDescent="0.25">
      <c r="A181" s="220" t="s">
        <v>76</v>
      </c>
      <c r="B181" s="206" t="s">
        <v>701</v>
      </c>
      <c r="C181" s="206" t="s">
        <v>287</v>
      </c>
      <c r="D181" s="208">
        <v>14356</v>
      </c>
      <c r="F181">
        <f>SUMIF(A:A, A181, D:D)</f>
        <v>1765656</v>
      </c>
    </row>
    <row r="182" spans="1:6" x14ac:dyDescent="0.25">
      <c r="A182" s="220" t="s">
        <v>76</v>
      </c>
      <c r="B182" s="206" t="s">
        <v>494</v>
      </c>
      <c r="C182" s="206" t="s">
        <v>124</v>
      </c>
      <c r="D182" s="208">
        <v>927871</v>
      </c>
      <c r="F182">
        <f>SUMIF(A:A, A182, D:D)</f>
        <v>1765656</v>
      </c>
    </row>
    <row r="183" spans="1:6" x14ac:dyDescent="0.25">
      <c r="A183" s="220" t="s">
        <v>76</v>
      </c>
      <c r="B183" s="206" t="s">
        <v>703</v>
      </c>
      <c r="C183" s="206" t="s">
        <v>162</v>
      </c>
      <c r="D183" s="208">
        <v>5483</v>
      </c>
      <c r="F183">
        <f>SUMIF(A:A, A183, D:D)</f>
        <v>1765656</v>
      </c>
    </row>
    <row r="184" spans="1:6" x14ac:dyDescent="0.25">
      <c r="A184" s="220" t="s">
        <v>76</v>
      </c>
      <c r="B184" s="206" t="s">
        <v>133</v>
      </c>
      <c r="C184" s="206" t="s">
        <v>510</v>
      </c>
      <c r="D184" s="208">
        <v>20473</v>
      </c>
      <c r="F184">
        <f>SUMIF(A:A, A184, D:D)</f>
        <v>1765656</v>
      </c>
    </row>
    <row r="185" spans="1:6" x14ac:dyDescent="0.25">
      <c r="A185" s="220" t="s">
        <v>76</v>
      </c>
      <c r="B185" s="206" t="s">
        <v>700</v>
      </c>
      <c r="C185" s="206" t="s">
        <v>149</v>
      </c>
      <c r="D185" s="208">
        <v>2951</v>
      </c>
      <c r="F185">
        <f>SUMIF(A:A, A185, D:D)</f>
        <v>1765656</v>
      </c>
    </row>
    <row r="186" spans="1:6" x14ac:dyDescent="0.25">
      <c r="A186" s="220" t="s">
        <v>76</v>
      </c>
      <c r="B186" s="206" t="s">
        <v>702</v>
      </c>
      <c r="C186" s="206" t="s">
        <v>549</v>
      </c>
      <c r="D186" s="208">
        <v>1075</v>
      </c>
      <c r="F186">
        <f>SUMIF(A:A, A186, D:D)</f>
        <v>1765656</v>
      </c>
    </row>
    <row r="187" spans="1:6" x14ac:dyDescent="0.25">
      <c r="A187" s="220" t="s">
        <v>76</v>
      </c>
      <c r="B187" s="206" t="s">
        <v>181</v>
      </c>
      <c r="C187" s="206" t="s">
        <v>206</v>
      </c>
      <c r="D187" s="208">
        <v>1103</v>
      </c>
      <c r="F187">
        <f>SUMIF(A:A, A187, D:D)</f>
        <v>1765656</v>
      </c>
    </row>
    <row r="188" spans="1:6" x14ac:dyDescent="0.25">
      <c r="A188" s="220" t="s">
        <v>80</v>
      </c>
      <c r="B188" s="207" t="s">
        <v>745</v>
      </c>
      <c r="C188" s="206"/>
      <c r="D188" s="208">
        <v>0</v>
      </c>
      <c r="F188">
        <f>SUMIF(A:A, A188, D:D)</f>
        <v>651817</v>
      </c>
    </row>
    <row r="189" spans="1:6" x14ac:dyDescent="0.25">
      <c r="A189" s="220" t="s">
        <v>80</v>
      </c>
      <c r="B189" s="206" t="s">
        <v>700</v>
      </c>
      <c r="C189" s="206" t="s">
        <v>149</v>
      </c>
      <c r="D189" s="208">
        <v>3074</v>
      </c>
      <c r="F189">
        <f>SUMIF(A:A, A189, D:D)</f>
        <v>651817</v>
      </c>
    </row>
    <row r="190" spans="1:6" x14ac:dyDescent="0.25">
      <c r="A190" s="220" t="s">
        <v>80</v>
      </c>
      <c r="B190" s="206" t="s">
        <v>701</v>
      </c>
      <c r="C190" s="206" t="s">
        <v>287</v>
      </c>
      <c r="D190" s="208">
        <v>4443</v>
      </c>
      <c r="F190">
        <f>SUMIF(A:A, A190, D:D)</f>
        <v>651817</v>
      </c>
    </row>
    <row r="191" spans="1:6" x14ac:dyDescent="0.25">
      <c r="A191" s="220" t="s">
        <v>80</v>
      </c>
      <c r="B191" s="206" t="s">
        <v>494</v>
      </c>
      <c r="C191" s="206" t="s">
        <v>124</v>
      </c>
      <c r="D191" s="208">
        <v>286616</v>
      </c>
      <c r="F191">
        <f>SUMIF(A:A, A191, D:D)</f>
        <v>651817</v>
      </c>
    </row>
    <row r="192" spans="1:6" x14ac:dyDescent="0.25">
      <c r="A192" s="220" t="s">
        <v>80</v>
      </c>
      <c r="B192" s="206" t="s">
        <v>422</v>
      </c>
      <c r="C192" s="206" t="s">
        <v>129</v>
      </c>
      <c r="D192" s="208">
        <v>319951</v>
      </c>
      <c r="F192">
        <f>SUMIF(A:A, A192, D:D)</f>
        <v>651817</v>
      </c>
    </row>
    <row r="193" spans="1:6" x14ac:dyDescent="0.25">
      <c r="A193" s="220" t="s">
        <v>80</v>
      </c>
      <c r="B193" s="206" t="s">
        <v>133</v>
      </c>
      <c r="C193" s="206" t="s">
        <v>304</v>
      </c>
      <c r="D193" s="208">
        <v>37127</v>
      </c>
      <c r="F193">
        <f>SUMIF(A:A, A193, D:D)</f>
        <v>651817</v>
      </c>
    </row>
    <row r="194" spans="1:6" x14ac:dyDescent="0.25">
      <c r="A194" s="220" t="s">
        <v>80</v>
      </c>
      <c r="B194" s="206" t="s">
        <v>703</v>
      </c>
      <c r="C194" s="206" t="s">
        <v>162</v>
      </c>
      <c r="D194" s="208">
        <v>579</v>
      </c>
      <c r="F194">
        <f>SUMIF(A:A, A194, D:D)</f>
        <v>651817</v>
      </c>
    </row>
    <row r="195" spans="1:6" x14ac:dyDescent="0.25">
      <c r="A195" s="220" t="s">
        <v>80</v>
      </c>
      <c r="B195" s="206" t="s">
        <v>144</v>
      </c>
      <c r="C195" s="206" t="s">
        <v>146</v>
      </c>
      <c r="D195" s="208">
        <v>27</v>
      </c>
      <c r="F195">
        <f>SUMIF(A:A, A195, D:D)</f>
        <v>651817</v>
      </c>
    </row>
    <row r="196" spans="1:6" x14ac:dyDescent="0.25">
      <c r="A196" s="220" t="s">
        <v>84</v>
      </c>
      <c r="B196" s="207" t="s">
        <v>746</v>
      </c>
      <c r="C196" s="206"/>
      <c r="D196" s="208">
        <v>0</v>
      </c>
      <c r="F196">
        <f>SUMIF(A:A, A196, D:D)</f>
        <v>2025480</v>
      </c>
    </row>
    <row r="197" spans="1:6" x14ac:dyDescent="0.25">
      <c r="A197" s="220" t="s">
        <v>84</v>
      </c>
      <c r="B197" s="209" t="s">
        <v>422</v>
      </c>
      <c r="C197" s="206" t="s">
        <v>129</v>
      </c>
      <c r="D197" s="208">
        <v>1145782</v>
      </c>
      <c r="F197">
        <f>SUMIF(A:A, A197, D:D)</f>
        <v>2025480</v>
      </c>
    </row>
    <row r="198" spans="1:6" x14ac:dyDescent="0.25">
      <c r="A198" s="220" t="s">
        <v>84</v>
      </c>
      <c r="B198" s="209" t="s">
        <v>494</v>
      </c>
      <c r="C198" s="206" t="s">
        <v>124</v>
      </c>
      <c r="D198" s="208">
        <v>813797</v>
      </c>
      <c r="F198">
        <f>SUMIF(A:A, A198, D:D)</f>
        <v>2025480</v>
      </c>
    </row>
    <row r="199" spans="1:6" x14ac:dyDescent="0.25">
      <c r="A199" s="220" t="s">
        <v>84</v>
      </c>
      <c r="B199" s="209" t="s">
        <v>700</v>
      </c>
      <c r="C199" s="206" t="s">
        <v>149</v>
      </c>
      <c r="D199" s="208">
        <v>5310</v>
      </c>
      <c r="F199">
        <f>SUMIF(A:A, A199, D:D)</f>
        <v>2025480</v>
      </c>
    </row>
    <row r="200" spans="1:6" x14ac:dyDescent="0.25">
      <c r="A200" s="220" t="s">
        <v>84</v>
      </c>
      <c r="B200" s="209" t="s">
        <v>701</v>
      </c>
      <c r="C200" s="206" t="s">
        <v>287</v>
      </c>
      <c r="D200" s="208">
        <v>4248</v>
      </c>
      <c r="F200">
        <f>SUMIF(A:A, A200, D:D)</f>
        <v>2025480</v>
      </c>
    </row>
    <row r="201" spans="1:6" x14ac:dyDescent="0.25">
      <c r="A201" s="220" t="s">
        <v>84</v>
      </c>
      <c r="B201" s="209" t="s">
        <v>133</v>
      </c>
      <c r="C201" s="206" t="s">
        <v>510</v>
      </c>
      <c r="D201" s="208">
        <v>53768</v>
      </c>
      <c r="F201">
        <f>SUMIF(A:A, A201, D:D)</f>
        <v>2025480</v>
      </c>
    </row>
    <row r="202" spans="1:6" x14ac:dyDescent="0.25">
      <c r="A202" s="220" t="s">
        <v>84</v>
      </c>
      <c r="B202" s="209" t="s">
        <v>703</v>
      </c>
      <c r="C202" s="206" t="s">
        <v>162</v>
      </c>
      <c r="D202" s="208">
        <v>919</v>
      </c>
      <c r="F202">
        <f>SUMIF(A:A, A202, D:D)</f>
        <v>2025480</v>
      </c>
    </row>
    <row r="203" spans="1:6" x14ac:dyDescent="0.25">
      <c r="A203" s="220" t="s">
        <v>84</v>
      </c>
      <c r="B203" s="209" t="s">
        <v>747</v>
      </c>
      <c r="C203" s="206" t="s">
        <v>146</v>
      </c>
      <c r="D203" s="208">
        <v>1</v>
      </c>
      <c r="F203">
        <f>SUMIF(A:A, A203, D:D)</f>
        <v>2025480</v>
      </c>
    </row>
    <row r="204" spans="1:6" x14ac:dyDescent="0.25">
      <c r="A204" s="220" t="s">
        <v>84</v>
      </c>
      <c r="B204" s="209" t="s">
        <v>702</v>
      </c>
      <c r="C204" s="206" t="s">
        <v>146</v>
      </c>
      <c r="D204" s="208">
        <v>176</v>
      </c>
      <c r="F204">
        <f>SUMIF(A:A, A204, D:D)</f>
        <v>2025480</v>
      </c>
    </row>
    <row r="205" spans="1:6" x14ac:dyDescent="0.25">
      <c r="A205" s="220" t="s">
        <v>84</v>
      </c>
      <c r="B205" s="209" t="s">
        <v>748</v>
      </c>
      <c r="C205" s="206" t="s">
        <v>146</v>
      </c>
      <c r="D205" s="208">
        <v>2</v>
      </c>
      <c r="F205">
        <f>SUMIF(A:A, A205, D:D)</f>
        <v>2025480</v>
      </c>
    </row>
    <row r="206" spans="1:6" x14ac:dyDescent="0.25">
      <c r="A206" s="220" t="s">
        <v>84</v>
      </c>
      <c r="B206" s="209" t="s">
        <v>738</v>
      </c>
      <c r="C206" s="206" t="s">
        <v>146</v>
      </c>
      <c r="D206" s="208">
        <v>1</v>
      </c>
      <c r="F206">
        <f>SUMIF(A:A, A206, D:D)</f>
        <v>2025480</v>
      </c>
    </row>
    <row r="207" spans="1:6" x14ac:dyDescent="0.25">
      <c r="A207" s="220" t="s">
        <v>84</v>
      </c>
      <c r="B207" s="209" t="s">
        <v>749</v>
      </c>
      <c r="C207" s="206" t="s">
        <v>146</v>
      </c>
      <c r="D207" s="208">
        <v>1</v>
      </c>
      <c r="F207">
        <f>SUMIF(A:A, A207, D:D)</f>
        <v>2025480</v>
      </c>
    </row>
    <row r="208" spans="1:6" x14ac:dyDescent="0.25">
      <c r="A208" s="220" t="s">
        <v>84</v>
      </c>
      <c r="B208" s="209" t="s">
        <v>750</v>
      </c>
      <c r="C208" s="206" t="s">
        <v>146</v>
      </c>
      <c r="D208" s="208">
        <v>3</v>
      </c>
      <c r="F208">
        <f>SUMIF(A:A, A208, D:D)</f>
        <v>2025480</v>
      </c>
    </row>
    <row r="209" spans="1:6" x14ac:dyDescent="0.25">
      <c r="A209" s="220" t="s">
        <v>84</v>
      </c>
      <c r="B209" s="209" t="s">
        <v>751</v>
      </c>
      <c r="C209" s="206" t="s">
        <v>146</v>
      </c>
      <c r="D209" s="208">
        <v>3</v>
      </c>
      <c r="F209">
        <f>SUMIF(A:A, A209, D:D)</f>
        <v>2025480</v>
      </c>
    </row>
    <row r="210" spans="1:6" x14ac:dyDescent="0.25">
      <c r="A210" s="220" t="s">
        <v>84</v>
      </c>
      <c r="B210" s="209" t="s">
        <v>752</v>
      </c>
      <c r="C210" s="206" t="s">
        <v>146</v>
      </c>
      <c r="D210" s="208">
        <v>1</v>
      </c>
      <c r="F210">
        <f>SUMIF(A:A, A210, D:D)</f>
        <v>2025480</v>
      </c>
    </row>
    <row r="211" spans="1:6" x14ac:dyDescent="0.25">
      <c r="A211" s="220" t="s">
        <v>84</v>
      </c>
      <c r="B211" s="209" t="s">
        <v>753</v>
      </c>
      <c r="C211" s="206" t="s">
        <v>146</v>
      </c>
      <c r="D211" s="208">
        <v>2</v>
      </c>
      <c r="F211">
        <f>SUMIF(A:A, A211, D:D)</f>
        <v>2025480</v>
      </c>
    </row>
    <row r="212" spans="1:6" x14ac:dyDescent="0.25">
      <c r="A212" s="220" t="s">
        <v>84</v>
      </c>
      <c r="B212" s="209" t="s">
        <v>311</v>
      </c>
      <c r="C212" s="206" t="s">
        <v>146</v>
      </c>
      <c r="D212" s="208">
        <v>3</v>
      </c>
      <c r="F212">
        <f>SUMIF(A:A, A212, D:D)</f>
        <v>2025480</v>
      </c>
    </row>
    <row r="213" spans="1:6" x14ac:dyDescent="0.25">
      <c r="A213" s="220" t="s">
        <v>84</v>
      </c>
      <c r="B213" s="209" t="s">
        <v>718</v>
      </c>
      <c r="C213" s="206" t="s">
        <v>146</v>
      </c>
      <c r="D213" s="208">
        <v>1</v>
      </c>
      <c r="F213">
        <f>SUMIF(A:A, A213, D:D)</f>
        <v>2025480</v>
      </c>
    </row>
    <row r="214" spans="1:6" x14ac:dyDescent="0.25">
      <c r="A214" s="220" t="s">
        <v>84</v>
      </c>
      <c r="B214" s="209" t="s">
        <v>144</v>
      </c>
      <c r="C214" s="206" t="s">
        <v>146</v>
      </c>
      <c r="D214" s="208">
        <v>1462</v>
      </c>
      <c r="F214">
        <f>SUMIF(A:A, A214, D:D)</f>
        <v>2025480</v>
      </c>
    </row>
    <row r="215" spans="1:6" x14ac:dyDescent="0.25">
      <c r="A215" s="220" t="s">
        <v>88</v>
      </c>
      <c r="B215" s="207" t="s">
        <v>754</v>
      </c>
      <c r="C215" s="206"/>
      <c r="D215" s="208">
        <v>0</v>
      </c>
      <c r="F215">
        <f>SUMIF(A:A, A215, D:D)</f>
        <v>2702984</v>
      </c>
    </row>
    <row r="216" spans="1:6" x14ac:dyDescent="0.25">
      <c r="A216" s="220" t="s">
        <v>88</v>
      </c>
      <c r="B216" s="209" t="s">
        <v>700</v>
      </c>
      <c r="C216" s="206" t="s">
        <v>149</v>
      </c>
      <c r="D216" s="208">
        <v>16366</v>
      </c>
      <c r="F216">
        <f>SUMIF(A:A, A216, D:D)</f>
        <v>2702984</v>
      </c>
    </row>
    <row r="217" spans="1:6" x14ac:dyDescent="0.25">
      <c r="A217" s="220" t="s">
        <v>88</v>
      </c>
      <c r="B217" s="209" t="s">
        <v>701</v>
      </c>
      <c r="C217" s="206" t="s">
        <v>287</v>
      </c>
      <c r="D217" s="208">
        <v>11149</v>
      </c>
      <c r="F217">
        <f>SUMIF(A:A, A217, D:D)</f>
        <v>2702984</v>
      </c>
    </row>
    <row r="218" spans="1:6" x14ac:dyDescent="0.25">
      <c r="A218" s="220" t="s">
        <v>88</v>
      </c>
      <c r="B218" s="209" t="s">
        <v>494</v>
      </c>
      <c r="C218" s="206" t="s">
        <v>124</v>
      </c>
      <c r="D218" s="208">
        <v>878502</v>
      </c>
      <c r="F218">
        <f>SUMIF(A:A, A218, D:D)</f>
        <v>2702984</v>
      </c>
    </row>
    <row r="219" spans="1:6" x14ac:dyDescent="0.25">
      <c r="A219" s="220" t="s">
        <v>88</v>
      </c>
      <c r="B219" s="209" t="s">
        <v>422</v>
      </c>
      <c r="C219" s="206" t="s">
        <v>129</v>
      </c>
      <c r="D219" s="208">
        <v>1616487</v>
      </c>
      <c r="F219">
        <f>SUMIF(A:A, A219, D:D)</f>
        <v>2702984</v>
      </c>
    </row>
    <row r="220" spans="1:6" x14ac:dyDescent="0.25">
      <c r="A220" s="220" t="s">
        <v>88</v>
      </c>
      <c r="B220" s="209" t="s">
        <v>702</v>
      </c>
      <c r="C220" s="206" t="s">
        <v>755</v>
      </c>
      <c r="D220" s="208">
        <v>2884</v>
      </c>
      <c r="F220">
        <f>SUMIF(A:A, A220, D:D)</f>
        <v>2702984</v>
      </c>
    </row>
    <row r="221" spans="1:6" x14ac:dyDescent="0.25">
      <c r="A221" s="220" t="s">
        <v>88</v>
      </c>
      <c r="B221" s="209" t="s">
        <v>133</v>
      </c>
      <c r="C221" s="206" t="s">
        <v>756</v>
      </c>
      <c r="D221" s="208">
        <v>173564</v>
      </c>
      <c r="F221">
        <f>SUMIF(A:A, A221, D:D)</f>
        <v>2702984</v>
      </c>
    </row>
    <row r="222" spans="1:6" x14ac:dyDescent="0.25">
      <c r="A222" s="220" t="s">
        <v>88</v>
      </c>
      <c r="B222" s="209" t="s">
        <v>712</v>
      </c>
      <c r="C222" s="206" t="s">
        <v>146</v>
      </c>
      <c r="D222" s="208">
        <v>42</v>
      </c>
      <c r="F222">
        <f>SUMIF(A:A, A222, D:D)</f>
        <v>2702984</v>
      </c>
    </row>
    <row r="223" spans="1:6" x14ac:dyDescent="0.25">
      <c r="A223" s="220" t="s">
        <v>88</v>
      </c>
      <c r="B223" s="209" t="s">
        <v>144</v>
      </c>
      <c r="C223" s="206" t="s">
        <v>146</v>
      </c>
      <c r="D223" s="208">
        <v>3990</v>
      </c>
      <c r="F223">
        <f>SUMIF(A:A, A223, D:D)</f>
        <v>2702984</v>
      </c>
    </row>
    <row r="224" spans="1:6" x14ac:dyDescent="0.25">
      <c r="A224" s="220" t="s">
        <v>90</v>
      </c>
      <c r="B224" s="207" t="s">
        <v>757</v>
      </c>
      <c r="C224" s="206"/>
      <c r="D224" s="208">
        <v>0</v>
      </c>
      <c r="F224">
        <f>SUMIF(A:A, A224, D:D)</f>
        <v>4232501</v>
      </c>
    </row>
    <row r="225" spans="1:6" x14ac:dyDescent="0.25">
      <c r="A225" s="220" t="s">
        <v>90</v>
      </c>
      <c r="B225" s="206" t="s">
        <v>694</v>
      </c>
      <c r="C225" s="206" t="s">
        <v>124</v>
      </c>
      <c r="D225" s="208">
        <v>1953139</v>
      </c>
      <c r="F225">
        <f>SUMIF(A:A, A225, D:D)</f>
        <v>4232501</v>
      </c>
    </row>
    <row r="226" spans="1:6" x14ac:dyDescent="0.25">
      <c r="A226" s="220" t="s">
        <v>90</v>
      </c>
      <c r="B226" s="206" t="s">
        <v>422</v>
      </c>
      <c r="C226" s="206" t="s">
        <v>129</v>
      </c>
      <c r="D226" s="208">
        <v>2170418</v>
      </c>
      <c r="F226">
        <f>SUMIF(A:A, A226, D:D)</f>
        <v>4232501</v>
      </c>
    </row>
    <row r="227" spans="1:6" x14ac:dyDescent="0.25">
      <c r="A227" s="220" t="s">
        <v>90</v>
      </c>
      <c r="B227" s="206" t="s">
        <v>700</v>
      </c>
      <c r="C227" s="206" t="s">
        <v>149</v>
      </c>
      <c r="D227" s="208">
        <v>16711</v>
      </c>
      <c r="F227">
        <f>SUMIF(A:A, A227, D:D)</f>
        <v>4232501</v>
      </c>
    </row>
    <row r="228" spans="1:6" x14ac:dyDescent="0.25">
      <c r="A228" s="220" t="s">
        <v>90</v>
      </c>
      <c r="B228" s="206" t="s">
        <v>702</v>
      </c>
      <c r="C228" s="206" t="s">
        <v>549</v>
      </c>
      <c r="D228" s="208">
        <v>2426</v>
      </c>
      <c r="F228">
        <f>SUMIF(A:A, A228, D:D)</f>
        <v>4232501</v>
      </c>
    </row>
    <row r="229" spans="1:6" x14ac:dyDescent="0.25">
      <c r="A229" s="220" t="s">
        <v>90</v>
      </c>
      <c r="B229" s="206" t="s">
        <v>703</v>
      </c>
      <c r="C229" s="206" t="s">
        <v>326</v>
      </c>
      <c r="D229" s="208">
        <v>3791</v>
      </c>
      <c r="F229">
        <f>SUMIF(A:A, A229, D:D)</f>
        <v>4232501</v>
      </c>
    </row>
    <row r="230" spans="1:6" x14ac:dyDescent="0.25">
      <c r="A230" s="220" t="s">
        <v>90</v>
      </c>
      <c r="B230" s="206" t="s">
        <v>133</v>
      </c>
      <c r="C230" s="206" t="s">
        <v>510</v>
      </c>
      <c r="D230" s="208">
        <v>84165</v>
      </c>
      <c r="F230">
        <f>SUMIF(A:A, A230, D:D)</f>
        <v>4232501</v>
      </c>
    </row>
    <row r="231" spans="1:6" x14ac:dyDescent="0.25">
      <c r="A231" s="220" t="s">
        <v>90</v>
      </c>
      <c r="B231" s="206" t="s">
        <v>660</v>
      </c>
      <c r="C231" s="206" t="s">
        <v>146</v>
      </c>
      <c r="D231" s="208">
        <v>1851</v>
      </c>
      <c r="F231">
        <f>SUMIF(A:A, A231, D:D)</f>
        <v>4232501</v>
      </c>
    </row>
    <row r="232" spans="1:6" x14ac:dyDescent="0.25">
      <c r="A232" s="220" t="s">
        <v>94</v>
      </c>
      <c r="B232" s="207" t="s">
        <v>758</v>
      </c>
      <c r="C232" s="206"/>
      <c r="D232" s="208">
        <v>0</v>
      </c>
      <c r="F232">
        <f>SUMIF(A:A, A232, D:D)</f>
        <v>2438685</v>
      </c>
    </row>
    <row r="233" spans="1:6" x14ac:dyDescent="0.25">
      <c r="A233" s="220" t="s">
        <v>94</v>
      </c>
      <c r="B233" s="209" t="s">
        <v>703</v>
      </c>
      <c r="C233" s="206" t="s">
        <v>162</v>
      </c>
      <c r="D233" s="208">
        <v>3272</v>
      </c>
      <c r="F233">
        <f>SUMIF(A:A, A233, D:D)</f>
        <v>2438685</v>
      </c>
    </row>
    <row r="234" spans="1:6" x14ac:dyDescent="0.25">
      <c r="A234" s="220" t="s">
        <v>94</v>
      </c>
      <c r="B234" s="209" t="s">
        <v>422</v>
      </c>
      <c r="C234" s="206" t="s">
        <v>129</v>
      </c>
      <c r="D234" s="208">
        <v>1168266</v>
      </c>
      <c r="F234">
        <f>SUMIF(A:A, A234, D:D)</f>
        <v>2438685</v>
      </c>
    </row>
    <row r="235" spans="1:6" x14ac:dyDescent="0.25">
      <c r="A235" s="220" t="s">
        <v>94</v>
      </c>
      <c r="B235" s="209" t="s">
        <v>494</v>
      </c>
      <c r="C235" s="206" t="s">
        <v>124</v>
      </c>
      <c r="D235" s="208">
        <v>1109659</v>
      </c>
      <c r="F235">
        <f>SUMIF(A:A, A235, D:D)</f>
        <v>2438685</v>
      </c>
    </row>
    <row r="236" spans="1:6" x14ac:dyDescent="0.25">
      <c r="A236" s="220" t="s">
        <v>94</v>
      </c>
      <c r="B236" s="209" t="s">
        <v>181</v>
      </c>
      <c r="C236" s="206" t="s">
        <v>206</v>
      </c>
      <c r="D236" s="208">
        <v>1022</v>
      </c>
      <c r="F236">
        <f>SUMIF(A:A, A236, D:D)</f>
        <v>2438685</v>
      </c>
    </row>
    <row r="237" spans="1:6" x14ac:dyDescent="0.25">
      <c r="A237" s="220" t="s">
        <v>94</v>
      </c>
      <c r="B237" s="209" t="s">
        <v>701</v>
      </c>
      <c r="C237" s="206" t="s">
        <v>759</v>
      </c>
      <c r="D237" s="208">
        <v>22166</v>
      </c>
      <c r="F237">
        <f>SUMIF(A:A, A237, D:D)</f>
        <v>2438685</v>
      </c>
    </row>
    <row r="238" spans="1:6" x14ac:dyDescent="0.25">
      <c r="A238" s="220" t="s">
        <v>94</v>
      </c>
      <c r="B238" s="209" t="s">
        <v>702</v>
      </c>
      <c r="C238" s="206" t="s">
        <v>287</v>
      </c>
      <c r="D238" s="208">
        <v>2294</v>
      </c>
      <c r="F238">
        <f>SUMIF(A:A, A238, D:D)</f>
        <v>2438685</v>
      </c>
    </row>
    <row r="239" spans="1:6" x14ac:dyDescent="0.25">
      <c r="A239" s="220" t="s">
        <v>94</v>
      </c>
      <c r="B239" s="209" t="s">
        <v>700</v>
      </c>
      <c r="C239" s="206" t="s">
        <v>149</v>
      </c>
      <c r="D239" s="208">
        <v>5282</v>
      </c>
      <c r="F239">
        <f>SUMIF(A:A, A239, D:D)</f>
        <v>2438685</v>
      </c>
    </row>
    <row r="240" spans="1:6" x14ac:dyDescent="0.25">
      <c r="A240" s="220" t="s">
        <v>94</v>
      </c>
      <c r="B240" s="209" t="s">
        <v>133</v>
      </c>
      <c r="C240" s="206" t="s">
        <v>510</v>
      </c>
      <c r="D240" s="208">
        <v>126696</v>
      </c>
      <c r="F240">
        <f>SUMIF(A:A, A240, D:D)</f>
        <v>2438685</v>
      </c>
    </row>
    <row r="241" spans="1:6" x14ac:dyDescent="0.25">
      <c r="A241" s="220" t="s">
        <v>94</v>
      </c>
      <c r="B241" s="209" t="s">
        <v>760</v>
      </c>
      <c r="C241" s="206" t="s">
        <v>146</v>
      </c>
      <c r="D241" s="208">
        <v>17</v>
      </c>
      <c r="F241">
        <f>SUMIF(A:A, A241, D:D)</f>
        <v>2438685</v>
      </c>
    </row>
    <row r="242" spans="1:6" x14ac:dyDescent="0.25">
      <c r="A242" s="220" t="s">
        <v>94</v>
      </c>
      <c r="B242" s="209" t="s">
        <v>761</v>
      </c>
      <c r="C242" s="206" t="s">
        <v>146</v>
      </c>
      <c r="D242" s="208">
        <v>7</v>
      </c>
      <c r="F242">
        <f>SUMIF(A:A, A242, D:D)</f>
        <v>2438685</v>
      </c>
    </row>
    <row r="243" spans="1:6" x14ac:dyDescent="0.25">
      <c r="A243" s="220" t="s">
        <v>94</v>
      </c>
      <c r="B243" s="209" t="s">
        <v>718</v>
      </c>
      <c r="C243" s="206" t="s">
        <v>146</v>
      </c>
      <c r="D243" s="208">
        <v>4</v>
      </c>
      <c r="F243">
        <f>SUMIF(A:A, A243, D:D)</f>
        <v>2438685</v>
      </c>
    </row>
    <row r="244" spans="1:6" x14ac:dyDescent="0.25">
      <c r="A244" s="220" t="s">
        <v>98</v>
      </c>
      <c r="B244" s="207" t="s">
        <v>762</v>
      </c>
      <c r="C244" s="206"/>
      <c r="D244" s="208">
        <v>0</v>
      </c>
      <c r="F244">
        <f>SUMIF(A:A, A244, D:D)</f>
        <v>994184</v>
      </c>
    </row>
    <row r="245" spans="1:6" x14ac:dyDescent="0.25">
      <c r="A245" s="220" t="s">
        <v>98</v>
      </c>
      <c r="B245" s="209" t="s">
        <v>700</v>
      </c>
      <c r="C245" s="206" t="s">
        <v>149</v>
      </c>
      <c r="D245" s="208">
        <v>2009</v>
      </c>
      <c r="F245">
        <f>SUMIF(A:A, A245, D:D)</f>
        <v>994184</v>
      </c>
    </row>
    <row r="246" spans="1:6" x14ac:dyDescent="0.25">
      <c r="A246" s="220" t="s">
        <v>98</v>
      </c>
      <c r="B246" s="209" t="s">
        <v>701</v>
      </c>
      <c r="C246" s="206" t="s">
        <v>287</v>
      </c>
      <c r="D246" s="208">
        <v>2265</v>
      </c>
      <c r="F246">
        <f>SUMIF(A:A, A246, D:D)</f>
        <v>994184</v>
      </c>
    </row>
    <row r="247" spans="1:6" x14ac:dyDescent="0.25">
      <c r="A247" s="220" t="s">
        <v>98</v>
      </c>
      <c r="B247" s="209" t="s">
        <v>494</v>
      </c>
      <c r="C247" s="206" t="s">
        <v>124</v>
      </c>
      <c r="D247" s="208">
        <v>572844</v>
      </c>
      <c r="F247">
        <f>SUMIF(A:A, A247, D:D)</f>
        <v>994184</v>
      </c>
    </row>
    <row r="248" spans="1:6" x14ac:dyDescent="0.25">
      <c r="A248" s="220" t="s">
        <v>98</v>
      </c>
      <c r="B248" s="209" t="s">
        <v>422</v>
      </c>
      <c r="C248" s="206" t="s">
        <v>129</v>
      </c>
      <c r="D248" s="208">
        <v>404614</v>
      </c>
      <c r="F248">
        <f>SUMIF(A:A, A248, D:D)</f>
        <v>994184</v>
      </c>
    </row>
    <row r="249" spans="1:6" x14ac:dyDescent="0.25">
      <c r="A249" s="220" t="s">
        <v>98</v>
      </c>
      <c r="B249" s="209" t="s">
        <v>702</v>
      </c>
      <c r="C249" s="206" t="s">
        <v>549</v>
      </c>
      <c r="D249" s="208">
        <v>450</v>
      </c>
      <c r="F249">
        <f>SUMIF(A:A, A249, D:D)</f>
        <v>994184</v>
      </c>
    </row>
    <row r="250" spans="1:6" x14ac:dyDescent="0.25">
      <c r="A250" s="220" t="s">
        <v>98</v>
      </c>
      <c r="B250" s="209" t="s">
        <v>181</v>
      </c>
      <c r="C250" s="206" t="s">
        <v>134</v>
      </c>
      <c r="D250" s="208">
        <v>613</v>
      </c>
      <c r="F250">
        <f>SUMIF(A:A, A250, D:D)</f>
        <v>994184</v>
      </c>
    </row>
    <row r="251" spans="1:6" x14ac:dyDescent="0.25">
      <c r="A251" s="220" t="s">
        <v>98</v>
      </c>
      <c r="B251" s="209" t="s">
        <v>133</v>
      </c>
      <c r="C251" s="206" t="s">
        <v>134</v>
      </c>
      <c r="D251" s="208">
        <v>8122</v>
      </c>
      <c r="F251">
        <f>SUMIF(A:A, A251, D:D)</f>
        <v>994184</v>
      </c>
    </row>
    <row r="252" spans="1:6" x14ac:dyDescent="0.25">
      <c r="A252" s="220" t="s">
        <v>98</v>
      </c>
      <c r="B252" s="209" t="s">
        <v>703</v>
      </c>
      <c r="C252" s="206" t="s">
        <v>162</v>
      </c>
      <c r="D252" s="208">
        <v>3267</v>
      </c>
      <c r="F252">
        <f>SUMIF(A:A, A252, D:D)</f>
        <v>994184</v>
      </c>
    </row>
    <row r="253" spans="1:6" x14ac:dyDescent="0.25">
      <c r="A253" s="220" t="s">
        <v>102</v>
      </c>
      <c r="B253" s="207" t="s">
        <v>763</v>
      </c>
      <c r="C253" s="206"/>
      <c r="D253" s="208">
        <v>0</v>
      </c>
      <c r="F253">
        <f>SUMIF(A:A, A253, D:D)</f>
        <v>2359892</v>
      </c>
    </row>
    <row r="254" spans="1:6" x14ac:dyDescent="0.25">
      <c r="A254" s="220" t="s">
        <v>102</v>
      </c>
      <c r="B254" s="206" t="s">
        <v>422</v>
      </c>
      <c r="C254" s="206" t="s">
        <v>129</v>
      </c>
      <c r="D254" s="208">
        <v>1111138</v>
      </c>
      <c r="F254">
        <f>SUMIF(A:A, A254, D:D)</f>
        <v>2359892</v>
      </c>
    </row>
    <row r="255" spans="1:6" x14ac:dyDescent="0.25">
      <c r="A255" s="220" t="s">
        <v>102</v>
      </c>
      <c r="B255" s="206" t="s">
        <v>494</v>
      </c>
      <c r="C255" s="206" t="s">
        <v>124</v>
      </c>
      <c r="D255" s="208">
        <v>1189924</v>
      </c>
      <c r="F255">
        <f>SUMIF(A:A, A255, D:D)</f>
        <v>2359892</v>
      </c>
    </row>
    <row r="256" spans="1:6" x14ac:dyDescent="0.25">
      <c r="A256" s="220" t="s">
        <v>102</v>
      </c>
      <c r="B256" s="206" t="s">
        <v>700</v>
      </c>
      <c r="C256" s="206" t="s">
        <v>149</v>
      </c>
      <c r="D256" s="208">
        <v>7436</v>
      </c>
      <c r="F256">
        <f>SUMIF(A:A, A256, D:D)</f>
        <v>2359892</v>
      </c>
    </row>
    <row r="257" spans="1:6" x14ac:dyDescent="0.25">
      <c r="A257" s="220" t="s">
        <v>102</v>
      </c>
      <c r="B257" s="206" t="s">
        <v>703</v>
      </c>
      <c r="C257" s="206" t="s">
        <v>162</v>
      </c>
      <c r="D257" s="208">
        <v>1957</v>
      </c>
      <c r="F257">
        <f>SUMIF(A:A, A257, D:D)</f>
        <v>2359892</v>
      </c>
    </row>
    <row r="258" spans="1:6" x14ac:dyDescent="0.25">
      <c r="A258" s="220" t="s">
        <v>102</v>
      </c>
      <c r="B258" s="206" t="s">
        <v>701</v>
      </c>
      <c r="C258" s="206" t="s">
        <v>287</v>
      </c>
      <c r="D258" s="208">
        <v>9818</v>
      </c>
      <c r="F258">
        <f>SUMIF(A:A, A258, D:D)</f>
        <v>2359892</v>
      </c>
    </row>
    <row r="259" spans="1:6" x14ac:dyDescent="0.25">
      <c r="A259" s="220" t="s">
        <v>102</v>
      </c>
      <c r="B259" s="206" t="s">
        <v>702</v>
      </c>
      <c r="C259" s="206" t="s">
        <v>549</v>
      </c>
      <c r="D259" s="208">
        <v>1104</v>
      </c>
      <c r="F259">
        <f>SUMIF(A:A, A259, D:D)</f>
        <v>2359892</v>
      </c>
    </row>
    <row r="260" spans="1:6" x14ac:dyDescent="0.25">
      <c r="A260" s="220" t="s">
        <v>102</v>
      </c>
      <c r="B260" s="206" t="s">
        <v>133</v>
      </c>
      <c r="C260" s="206" t="s">
        <v>510</v>
      </c>
      <c r="D260" s="208">
        <v>38515</v>
      </c>
      <c r="F260">
        <f>SUMIF(A:A, A260, D:D)</f>
        <v>2359892</v>
      </c>
    </row>
    <row r="261" spans="1:6" x14ac:dyDescent="0.25">
      <c r="A261" s="220" t="s">
        <v>106</v>
      </c>
      <c r="B261" s="207" t="s">
        <v>764</v>
      </c>
      <c r="C261" s="206"/>
      <c r="D261" s="208">
        <v>0</v>
      </c>
      <c r="F261">
        <f>SUMIF(A:A, A261, D:D)</f>
        <v>410997</v>
      </c>
    </row>
    <row r="262" spans="1:6" x14ac:dyDescent="0.25">
      <c r="A262" s="220" t="s">
        <v>106</v>
      </c>
      <c r="B262" s="206" t="s">
        <v>700</v>
      </c>
      <c r="C262" s="206" t="s">
        <v>149</v>
      </c>
      <c r="D262" s="208">
        <v>1718</v>
      </c>
      <c r="F262">
        <f>SUMIF(A:A, A262, D:D)</f>
        <v>410997</v>
      </c>
    </row>
    <row r="263" spans="1:6" x14ac:dyDescent="0.25">
      <c r="A263" s="220" t="s">
        <v>106</v>
      </c>
      <c r="B263" s="206" t="s">
        <v>701</v>
      </c>
      <c r="C263" s="206" t="s">
        <v>287</v>
      </c>
      <c r="D263" s="208">
        <v>5697</v>
      </c>
      <c r="F263">
        <f>SUMIF(A:A, A263, D:D)</f>
        <v>410997</v>
      </c>
    </row>
    <row r="264" spans="1:6" x14ac:dyDescent="0.25">
      <c r="A264" s="220" t="s">
        <v>106</v>
      </c>
      <c r="B264" s="206" t="s">
        <v>694</v>
      </c>
      <c r="C264" s="206" t="s">
        <v>124</v>
      </c>
      <c r="D264" s="208">
        <v>240178</v>
      </c>
      <c r="F264">
        <f>SUMIF(A:A, A264, D:D)</f>
        <v>410997</v>
      </c>
    </row>
    <row r="265" spans="1:6" x14ac:dyDescent="0.25">
      <c r="A265" s="220" t="s">
        <v>106</v>
      </c>
      <c r="B265" s="206" t="s">
        <v>422</v>
      </c>
      <c r="C265" s="206" t="s">
        <v>129</v>
      </c>
      <c r="D265" s="208">
        <v>137126</v>
      </c>
      <c r="F265">
        <f>SUMIF(A:A, A265, D:D)</f>
        <v>410997</v>
      </c>
    </row>
    <row r="266" spans="1:6" x14ac:dyDescent="0.25">
      <c r="A266" s="220" t="s">
        <v>106</v>
      </c>
      <c r="B266" s="206" t="s">
        <v>702</v>
      </c>
      <c r="C266" s="206" t="s">
        <v>549</v>
      </c>
      <c r="D266" s="208">
        <v>675</v>
      </c>
      <c r="F266">
        <f>SUMIF(A:A, A266, D:D)</f>
        <v>410997</v>
      </c>
    </row>
    <row r="267" spans="1:6" x14ac:dyDescent="0.25">
      <c r="A267" s="220" t="s">
        <v>106</v>
      </c>
      <c r="B267" s="206" t="s">
        <v>133</v>
      </c>
      <c r="C267" s="206" t="s">
        <v>510</v>
      </c>
      <c r="D267" s="208">
        <v>24437</v>
      </c>
      <c r="F267">
        <f>SUMIF(A:A, A267, D:D)</f>
        <v>410997</v>
      </c>
    </row>
    <row r="268" spans="1:6" x14ac:dyDescent="0.25">
      <c r="A268" s="220" t="s">
        <v>106</v>
      </c>
      <c r="B268" s="206" t="s">
        <v>703</v>
      </c>
      <c r="C268" s="206" t="s">
        <v>162</v>
      </c>
      <c r="D268" s="208">
        <v>1155</v>
      </c>
      <c r="F268">
        <f>SUMIF(A:A, A268, D:D)</f>
        <v>410997</v>
      </c>
    </row>
    <row r="269" spans="1:6" x14ac:dyDescent="0.25">
      <c r="A269" s="220" t="s">
        <v>106</v>
      </c>
      <c r="B269" s="206" t="s">
        <v>765</v>
      </c>
      <c r="C269" s="206" t="s">
        <v>146</v>
      </c>
      <c r="D269" s="208">
        <v>11</v>
      </c>
      <c r="F269">
        <f>SUMIF(A:A, A269, D:D)</f>
        <v>410997</v>
      </c>
    </row>
    <row r="270" spans="1:6" x14ac:dyDescent="0.25">
      <c r="A270" s="220" t="s">
        <v>8</v>
      </c>
      <c r="B270" s="207" t="s">
        <v>766</v>
      </c>
      <c r="C270" s="206"/>
      <c r="D270" s="208">
        <v>0</v>
      </c>
      <c r="F270">
        <f>SUMIF(A:A, A270, D:D)</f>
        <v>697019</v>
      </c>
    </row>
    <row r="271" spans="1:6" x14ac:dyDescent="0.25">
      <c r="A271" s="220" t="s">
        <v>8</v>
      </c>
      <c r="B271" s="206" t="s">
        <v>494</v>
      </c>
      <c r="C271" s="206" t="s">
        <v>124</v>
      </c>
      <c r="D271" s="208">
        <v>433862</v>
      </c>
      <c r="F271">
        <f>SUMIF(A:A, A271, D:D)</f>
        <v>697019</v>
      </c>
    </row>
    <row r="272" spans="1:6" x14ac:dyDescent="0.25">
      <c r="A272" s="220" t="s">
        <v>8</v>
      </c>
      <c r="B272" s="206" t="s">
        <v>422</v>
      </c>
      <c r="C272" s="206" t="s">
        <v>129</v>
      </c>
      <c r="D272" s="208">
        <v>231780</v>
      </c>
      <c r="F272">
        <f>SUMIF(A:A, A272, D:D)</f>
        <v>697019</v>
      </c>
    </row>
    <row r="273" spans="1:6" x14ac:dyDescent="0.25">
      <c r="A273" s="220" t="s">
        <v>8</v>
      </c>
      <c r="B273" s="206" t="s">
        <v>700</v>
      </c>
      <c r="C273" s="206" t="s">
        <v>149</v>
      </c>
      <c r="D273" s="208">
        <v>2245</v>
      </c>
      <c r="F273">
        <f>SUMIF(A:A, A273, D:D)</f>
        <v>697019</v>
      </c>
    </row>
    <row r="274" spans="1:6" x14ac:dyDescent="0.25">
      <c r="A274" s="220" t="s">
        <v>8</v>
      </c>
      <c r="B274" s="206" t="s">
        <v>702</v>
      </c>
      <c r="C274" s="206" t="s">
        <v>549</v>
      </c>
      <c r="D274" s="208">
        <v>478</v>
      </c>
      <c r="F274">
        <f>SUMIF(A:A, A274, D:D)</f>
        <v>697019</v>
      </c>
    </row>
    <row r="275" spans="1:6" x14ac:dyDescent="0.25">
      <c r="A275" s="220" t="s">
        <v>8</v>
      </c>
      <c r="B275" s="206" t="s">
        <v>133</v>
      </c>
      <c r="C275" s="206" t="s">
        <v>510</v>
      </c>
      <c r="D275" s="208">
        <v>24540</v>
      </c>
      <c r="F275">
        <f>SUMIF(A:A, A275, D:D)</f>
        <v>697019</v>
      </c>
    </row>
    <row r="276" spans="1:6" x14ac:dyDescent="0.25">
      <c r="A276" s="220" t="s">
        <v>8</v>
      </c>
      <c r="B276" s="206" t="s">
        <v>701</v>
      </c>
      <c r="C276" s="206" t="s">
        <v>347</v>
      </c>
      <c r="D276" s="208">
        <v>3646</v>
      </c>
      <c r="F276">
        <f>SUMIF(A:A, A276, D:D)</f>
        <v>697019</v>
      </c>
    </row>
    <row r="277" spans="1:6" x14ac:dyDescent="0.25">
      <c r="A277" s="220" t="s">
        <v>8</v>
      </c>
      <c r="B277" s="206" t="s">
        <v>703</v>
      </c>
      <c r="C277" s="206" t="s">
        <v>347</v>
      </c>
      <c r="D277" s="208">
        <v>468</v>
      </c>
      <c r="F277">
        <f>SUMIF(A:A, A277, D:D)</f>
        <v>697019</v>
      </c>
    </row>
    <row r="278" spans="1:6" x14ac:dyDescent="0.25">
      <c r="A278" s="220" t="s">
        <v>12</v>
      </c>
      <c r="B278" s="207" t="s">
        <v>767</v>
      </c>
      <c r="C278" s="206"/>
      <c r="D278" s="208">
        <v>0</v>
      </c>
      <c r="F278">
        <f>SUMIF(A:A, A278, D:D)</f>
        <v>608970</v>
      </c>
    </row>
    <row r="279" spans="1:6" x14ac:dyDescent="0.25">
      <c r="A279" s="220" t="s">
        <v>12</v>
      </c>
      <c r="B279" s="206" t="s">
        <v>700</v>
      </c>
      <c r="C279" s="206" t="s">
        <v>149</v>
      </c>
      <c r="D279" s="208">
        <v>3311</v>
      </c>
      <c r="F279">
        <f>SUMIF(A:A, A279, D:D)</f>
        <v>608970</v>
      </c>
    </row>
    <row r="280" spans="1:6" x14ac:dyDescent="0.25">
      <c r="A280" s="220" t="s">
        <v>12</v>
      </c>
      <c r="B280" s="206" t="s">
        <v>701</v>
      </c>
      <c r="C280" s="206" t="s">
        <v>768</v>
      </c>
      <c r="D280" s="208">
        <v>4747</v>
      </c>
      <c r="F280">
        <f>SUMIF(A:A, A280, D:D)</f>
        <v>608970</v>
      </c>
    </row>
    <row r="281" spans="1:6" x14ac:dyDescent="0.25">
      <c r="A281" s="220" t="s">
        <v>12</v>
      </c>
      <c r="B281" s="206" t="s">
        <v>494</v>
      </c>
      <c r="C281" s="206" t="s">
        <v>124</v>
      </c>
      <c r="D281" s="208">
        <v>301575</v>
      </c>
      <c r="F281">
        <f>SUMIF(A:A, A281, D:D)</f>
        <v>608970</v>
      </c>
    </row>
    <row r="282" spans="1:6" x14ac:dyDescent="0.25">
      <c r="A282" s="220" t="s">
        <v>12</v>
      </c>
      <c r="B282" s="206" t="s">
        <v>422</v>
      </c>
      <c r="C282" s="206" t="s">
        <v>129</v>
      </c>
      <c r="D282" s="208">
        <v>279978</v>
      </c>
      <c r="F282">
        <f>SUMIF(A:A, A282, D:D)</f>
        <v>608970</v>
      </c>
    </row>
    <row r="283" spans="1:6" x14ac:dyDescent="0.25">
      <c r="A283" s="220" t="s">
        <v>12</v>
      </c>
      <c r="B283" s="206" t="s">
        <v>702</v>
      </c>
      <c r="C283" s="206" t="s">
        <v>549</v>
      </c>
      <c r="D283" s="208">
        <v>415</v>
      </c>
      <c r="F283">
        <f>SUMIF(A:A, A283, D:D)</f>
        <v>608970</v>
      </c>
    </row>
    <row r="284" spans="1:6" x14ac:dyDescent="0.25">
      <c r="A284" s="220" t="s">
        <v>12</v>
      </c>
      <c r="B284" s="206" t="s">
        <v>133</v>
      </c>
      <c r="C284" s="206" t="s">
        <v>510</v>
      </c>
      <c r="D284" s="208">
        <v>15008</v>
      </c>
      <c r="F284">
        <f>SUMIF(A:A, A284, D:D)</f>
        <v>608970</v>
      </c>
    </row>
    <row r="285" spans="1:6" x14ac:dyDescent="0.25">
      <c r="A285" s="220" t="s">
        <v>12</v>
      </c>
      <c r="B285" s="206" t="s">
        <v>703</v>
      </c>
      <c r="C285" s="206" t="s">
        <v>352</v>
      </c>
      <c r="D285" s="208">
        <v>621</v>
      </c>
      <c r="F285">
        <f>SUMIF(A:A, A285, D:D)</f>
        <v>608970</v>
      </c>
    </row>
    <row r="286" spans="1:6" x14ac:dyDescent="0.25">
      <c r="A286" s="220" t="s">
        <v>12</v>
      </c>
      <c r="B286" s="206" t="s">
        <v>349</v>
      </c>
      <c r="C286" s="206"/>
      <c r="D286" s="208">
        <v>3315</v>
      </c>
      <c r="F286">
        <f>SUMIF(A:A, A286, D:D)</f>
        <v>608970</v>
      </c>
    </row>
    <row r="287" spans="1:6" x14ac:dyDescent="0.25">
      <c r="A287" s="220" t="s">
        <v>16</v>
      </c>
      <c r="B287" s="207" t="s">
        <v>769</v>
      </c>
      <c r="C287" s="206"/>
      <c r="D287" s="208">
        <v>0</v>
      </c>
      <c r="F287">
        <f>SUMIF(A:A, A287, D:D)</f>
        <v>569081</v>
      </c>
    </row>
    <row r="288" spans="1:6" x14ac:dyDescent="0.25">
      <c r="A288" s="220" t="s">
        <v>16</v>
      </c>
      <c r="B288" s="206" t="s">
        <v>494</v>
      </c>
      <c r="C288" s="206" t="s">
        <v>124</v>
      </c>
      <c r="D288" s="208">
        <v>273559</v>
      </c>
      <c r="F288">
        <f>SUMIF(A:A, A288, D:D)</f>
        <v>569081</v>
      </c>
    </row>
    <row r="289" spans="1:6" x14ac:dyDescent="0.25">
      <c r="A289" s="220" t="s">
        <v>16</v>
      </c>
      <c r="B289" s="206" t="s">
        <v>422</v>
      </c>
      <c r="C289" s="206" t="s">
        <v>129</v>
      </c>
      <c r="D289" s="208">
        <v>266348</v>
      </c>
      <c r="E289" s="206"/>
      <c r="F289">
        <f>SUMIF(A:A, A289, D:D)</f>
        <v>569081</v>
      </c>
    </row>
    <row r="290" spans="1:6" x14ac:dyDescent="0.25">
      <c r="A290" s="220" t="s">
        <v>16</v>
      </c>
      <c r="B290" s="206" t="s">
        <v>700</v>
      </c>
      <c r="C290" s="206" t="s">
        <v>149</v>
      </c>
      <c r="D290" s="208">
        <v>2757</v>
      </c>
      <c r="E290" s="206"/>
      <c r="F290">
        <f>SUMIF(A:A, A290, D:D)</f>
        <v>569081</v>
      </c>
    </row>
    <row r="291" spans="1:6" x14ac:dyDescent="0.25">
      <c r="A291" s="220" t="s">
        <v>16</v>
      </c>
      <c r="B291" s="206" t="s">
        <v>133</v>
      </c>
      <c r="C291" s="206" t="s">
        <v>510</v>
      </c>
      <c r="D291" s="208">
        <v>22198</v>
      </c>
      <c r="E291" s="206"/>
      <c r="F291">
        <f>SUMIF(A:A, A291, D:D)</f>
        <v>569081</v>
      </c>
    </row>
    <row r="292" spans="1:6" x14ac:dyDescent="0.25">
      <c r="A292" s="220" t="s">
        <v>16</v>
      </c>
      <c r="B292" s="206" t="s">
        <v>703</v>
      </c>
      <c r="C292" s="206" t="s">
        <v>162</v>
      </c>
      <c r="D292" s="208">
        <v>328</v>
      </c>
      <c r="E292" s="206"/>
      <c r="F292">
        <f>SUMIF(A:A, A292, D:D)</f>
        <v>569081</v>
      </c>
    </row>
    <row r="293" spans="1:6" x14ac:dyDescent="0.25">
      <c r="A293" s="220" t="s">
        <v>16</v>
      </c>
      <c r="B293" s="206" t="s">
        <v>701</v>
      </c>
      <c r="C293" s="206" t="s">
        <v>387</v>
      </c>
      <c r="D293" s="208">
        <v>2615</v>
      </c>
      <c r="E293" s="206"/>
      <c r="F293">
        <f>SUMIF(A:A, A293, D:D)</f>
        <v>569081</v>
      </c>
    </row>
    <row r="294" spans="1:6" x14ac:dyDescent="0.25">
      <c r="A294" s="220" t="s">
        <v>16</v>
      </c>
      <c r="B294" s="206" t="s">
        <v>144</v>
      </c>
      <c r="C294" s="206" t="s">
        <v>146</v>
      </c>
      <c r="D294" s="206">
        <v>219</v>
      </c>
      <c r="E294" s="208"/>
      <c r="F294">
        <f>SUMIF(A:A, A294, D:D)</f>
        <v>569081</v>
      </c>
    </row>
    <row r="295" spans="1:6" x14ac:dyDescent="0.25">
      <c r="A295" s="220" t="s">
        <v>16</v>
      </c>
      <c r="B295" s="206" t="s">
        <v>123</v>
      </c>
      <c r="C295" s="206" t="s">
        <v>146</v>
      </c>
      <c r="D295" s="208">
        <v>775</v>
      </c>
      <c r="E295" s="208"/>
      <c r="F295">
        <f>SUMIF(A:A, A295, D:D)</f>
        <v>569081</v>
      </c>
    </row>
    <row r="296" spans="1:6" x14ac:dyDescent="0.25">
      <c r="A296" s="220" t="s">
        <v>16</v>
      </c>
      <c r="B296" s="206" t="s">
        <v>702</v>
      </c>
      <c r="C296" s="206" t="s">
        <v>146</v>
      </c>
      <c r="D296" s="208">
        <v>55</v>
      </c>
      <c r="E296" s="208"/>
      <c r="F296">
        <f>SUMIF(A:A, A296, D:D)</f>
        <v>569081</v>
      </c>
    </row>
    <row r="297" spans="1:6" x14ac:dyDescent="0.25">
      <c r="A297" s="220" t="s">
        <v>16</v>
      </c>
      <c r="B297" s="206" t="s">
        <v>172</v>
      </c>
      <c r="C297" s="206" t="s">
        <v>146</v>
      </c>
      <c r="D297" s="208">
        <v>50</v>
      </c>
      <c r="E297" s="208"/>
      <c r="F297">
        <f>SUMIF(A:A, A297, D:D)</f>
        <v>569081</v>
      </c>
    </row>
    <row r="298" spans="1:6" x14ac:dyDescent="0.25">
      <c r="A298" s="220" t="s">
        <v>16</v>
      </c>
      <c r="B298" s="206" t="s">
        <v>770</v>
      </c>
      <c r="C298" s="206" t="s">
        <v>146</v>
      </c>
      <c r="D298" s="208">
        <v>44</v>
      </c>
      <c r="E298" s="208"/>
      <c r="F298">
        <f>SUMIF(A:A, A298, D:D)</f>
        <v>569081</v>
      </c>
    </row>
    <row r="299" spans="1:6" x14ac:dyDescent="0.25">
      <c r="A299" s="220" t="s">
        <v>16</v>
      </c>
      <c r="B299" s="206" t="s">
        <v>771</v>
      </c>
      <c r="C299" s="206" t="s">
        <v>146</v>
      </c>
      <c r="D299" s="208">
        <v>43</v>
      </c>
      <c r="E299" s="208"/>
      <c r="F299">
        <f>SUMIF(A:A, A299, D:D)</f>
        <v>569081</v>
      </c>
    </row>
    <row r="300" spans="1:6" x14ac:dyDescent="0.25">
      <c r="A300" s="220" t="s">
        <v>16</v>
      </c>
      <c r="B300" s="206" t="s">
        <v>772</v>
      </c>
      <c r="C300" s="206" t="s">
        <v>146</v>
      </c>
      <c r="D300" s="208">
        <v>26</v>
      </c>
      <c r="E300" s="208"/>
      <c r="F300">
        <f>SUMIF(A:A, A300, D:D)</f>
        <v>569081</v>
      </c>
    </row>
    <row r="301" spans="1:6" x14ac:dyDescent="0.25">
      <c r="A301" s="220" t="s">
        <v>16</v>
      </c>
      <c r="B301" s="206" t="s">
        <v>426</v>
      </c>
      <c r="C301" s="206" t="s">
        <v>146</v>
      </c>
      <c r="D301" s="208">
        <v>26</v>
      </c>
      <c r="E301" s="208"/>
      <c r="F301">
        <f>SUMIF(A:A, A301, D:D)</f>
        <v>569081</v>
      </c>
    </row>
    <row r="302" spans="1:6" x14ac:dyDescent="0.25">
      <c r="A302" s="220" t="s">
        <v>16</v>
      </c>
      <c r="B302" s="206" t="s">
        <v>773</v>
      </c>
      <c r="C302" s="206" t="s">
        <v>146</v>
      </c>
      <c r="D302" s="208">
        <v>13</v>
      </c>
      <c r="E302" s="208"/>
      <c r="F302">
        <f>SUMIF(A:A, A302, D:D)</f>
        <v>569081</v>
      </c>
    </row>
    <row r="303" spans="1:6" x14ac:dyDescent="0.25">
      <c r="A303" s="220" t="s">
        <v>16</v>
      </c>
      <c r="B303" s="206" t="s">
        <v>774</v>
      </c>
      <c r="C303" s="206" t="s">
        <v>146</v>
      </c>
      <c r="D303" s="208">
        <v>9</v>
      </c>
      <c r="E303" s="208"/>
      <c r="F303">
        <f>SUMIF(A:A, A303, D:D)</f>
        <v>569081</v>
      </c>
    </row>
    <row r="304" spans="1:6" x14ac:dyDescent="0.25">
      <c r="A304" s="220" t="s">
        <v>16</v>
      </c>
      <c r="B304" s="206" t="s">
        <v>753</v>
      </c>
      <c r="C304" s="206" t="s">
        <v>146</v>
      </c>
      <c r="D304" s="208">
        <v>9</v>
      </c>
      <c r="E304" s="208"/>
      <c r="F304">
        <f>SUMIF(A:A, A304, D:D)</f>
        <v>569081</v>
      </c>
    </row>
    <row r="305" spans="1:6" x14ac:dyDescent="0.25">
      <c r="A305" s="220" t="s">
        <v>16</v>
      </c>
      <c r="B305" s="206" t="s">
        <v>775</v>
      </c>
      <c r="C305" s="206" t="s">
        <v>146</v>
      </c>
      <c r="D305" s="208">
        <v>7</v>
      </c>
      <c r="E305" s="206"/>
      <c r="F305">
        <f>SUMIF(A:A, A305, D:D)</f>
        <v>569081</v>
      </c>
    </row>
    <row r="306" spans="1:6" x14ac:dyDescent="0.25">
      <c r="A306" s="220" t="s">
        <v>20</v>
      </c>
      <c r="B306" s="207" t="s">
        <v>776</v>
      </c>
      <c r="C306" s="206"/>
      <c r="D306" s="208">
        <v>0</v>
      </c>
      <c r="E306" s="206"/>
      <c r="F306">
        <f>SUMIF(A:A, A306, D:D)</f>
        <v>3187226</v>
      </c>
    </row>
    <row r="307" spans="1:6" x14ac:dyDescent="0.25">
      <c r="A307" s="220" t="s">
        <v>20</v>
      </c>
      <c r="B307" s="206" t="s">
        <v>422</v>
      </c>
      <c r="C307" s="206" t="s">
        <v>129</v>
      </c>
      <c r="D307" s="208">
        <v>1788850</v>
      </c>
      <c r="E307" s="215"/>
      <c r="F307">
        <f>SUMIF(A:A, A307, D:D)</f>
        <v>3187226</v>
      </c>
    </row>
    <row r="308" spans="1:6" x14ac:dyDescent="0.25">
      <c r="A308" s="220" t="s">
        <v>20</v>
      </c>
      <c r="B308" s="206" t="s">
        <v>494</v>
      </c>
      <c r="C308" s="206" t="s">
        <v>124</v>
      </c>
      <c r="D308" s="208">
        <v>1284173</v>
      </c>
      <c r="E308" s="206"/>
      <c r="F308">
        <f>SUMIF(A:A, A308, D:D)</f>
        <v>3187226</v>
      </c>
    </row>
    <row r="309" spans="1:6" x14ac:dyDescent="0.25">
      <c r="A309" s="220" t="s">
        <v>20</v>
      </c>
      <c r="B309" s="206" t="s">
        <v>133</v>
      </c>
      <c r="C309" s="214" t="s">
        <v>777</v>
      </c>
      <c r="D309" s="208">
        <v>94554</v>
      </c>
      <c r="E309" s="206"/>
      <c r="F309">
        <f>SUMIF(A:A, A309, D:D)</f>
        <v>3187226</v>
      </c>
    </row>
    <row r="310" spans="1:6" x14ac:dyDescent="0.25">
      <c r="A310" s="220" t="s">
        <v>20</v>
      </c>
      <c r="B310" s="206" t="s">
        <v>700</v>
      </c>
      <c r="C310" s="214" t="s">
        <v>778</v>
      </c>
      <c r="D310" s="208">
        <v>6312</v>
      </c>
      <c r="E310" s="206"/>
      <c r="F310">
        <f>SUMIF(A:A, A310, D:D)</f>
        <v>3187226</v>
      </c>
    </row>
    <row r="311" spans="1:6" x14ac:dyDescent="0.25">
      <c r="A311" s="220" t="s">
        <v>20</v>
      </c>
      <c r="B311" s="206" t="s">
        <v>701</v>
      </c>
      <c r="C311" s="214" t="s">
        <v>779</v>
      </c>
      <c r="D311" s="208">
        <v>6989</v>
      </c>
      <c r="E311" s="214"/>
      <c r="F311">
        <f>SUMIF(A:A, A311, D:D)</f>
        <v>3187226</v>
      </c>
    </row>
    <row r="312" spans="1:6" x14ac:dyDescent="0.25">
      <c r="A312" s="220" t="s">
        <v>20</v>
      </c>
      <c r="B312" s="206" t="s">
        <v>702</v>
      </c>
      <c r="C312" s="206" t="s">
        <v>780</v>
      </c>
      <c r="D312" s="208">
        <v>2215</v>
      </c>
      <c r="E312" s="206"/>
      <c r="F312">
        <f>SUMIF(A:A, A312, D:D)</f>
        <v>3187226</v>
      </c>
    </row>
    <row r="313" spans="1:6" x14ac:dyDescent="0.25">
      <c r="A313" s="220" t="s">
        <v>20</v>
      </c>
      <c r="B313" s="206" t="s">
        <v>712</v>
      </c>
      <c r="C313" s="214" t="s">
        <v>781</v>
      </c>
      <c r="D313" s="208">
        <v>1880</v>
      </c>
      <c r="E313" s="206"/>
      <c r="F313">
        <f>SUMIF(A:A, A313, D:D)</f>
        <v>3187226</v>
      </c>
    </row>
    <row r="314" spans="1:6" x14ac:dyDescent="0.25">
      <c r="A314" s="220" t="s">
        <v>20</v>
      </c>
      <c r="B314" s="206" t="s">
        <v>703</v>
      </c>
      <c r="C314" s="214" t="s">
        <v>782</v>
      </c>
      <c r="D314" s="208">
        <v>1409</v>
      </c>
      <c r="E314" s="206"/>
      <c r="F314">
        <f>SUMIF(A:A, A314, D:D)</f>
        <v>3187226</v>
      </c>
    </row>
    <row r="315" spans="1:6" x14ac:dyDescent="0.25">
      <c r="A315" s="220" t="s">
        <v>20</v>
      </c>
      <c r="B315" s="206" t="s">
        <v>181</v>
      </c>
      <c r="C315" s="214" t="s">
        <v>783</v>
      </c>
      <c r="D315" s="208">
        <v>844</v>
      </c>
      <c r="E315" s="215"/>
      <c r="F315">
        <f>SUMIF(A:A, A315, D:D)</f>
        <v>3187226</v>
      </c>
    </row>
    <row r="316" spans="1:6" x14ac:dyDescent="0.25">
      <c r="A316" s="220" t="s">
        <v>24</v>
      </c>
      <c r="B316" s="207" t="s">
        <v>784</v>
      </c>
      <c r="C316" s="206"/>
      <c r="D316" s="208">
        <v>0</v>
      </c>
      <c r="E316" s="206"/>
      <c r="F316">
        <f>SUMIF(A:A, A316, D:D)</f>
        <v>598605</v>
      </c>
    </row>
    <row r="317" spans="1:6" x14ac:dyDescent="0.25">
      <c r="A317" s="220" t="s">
        <v>24</v>
      </c>
      <c r="B317" s="206" t="s">
        <v>133</v>
      </c>
      <c r="C317" s="206" t="s">
        <v>510</v>
      </c>
      <c r="D317" s="208">
        <v>21251</v>
      </c>
      <c r="E317" s="206"/>
      <c r="F317">
        <f>SUMIF(A:A, A317, D:D)</f>
        <v>598605</v>
      </c>
    </row>
    <row r="318" spans="1:6" x14ac:dyDescent="0.25">
      <c r="A318" s="220" t="s">
        <v>24</v>
      </c>
      <c r="B318" s="206" t="s">
        <v>422</v>
      </c>
      <c r="C318" s="206" t="s">
        <v>129</v>
      </c>
      <c r="D318" s="208">
        <v>286783</v>
      </c>
      <c r="E318" s="206"/>
      <c r="F318">
        <f>SUMIF(A:A, A318, D:D)</f>
        <v>598605</v>
      </c>
    </row>
    <row r="319" spans="1:6" x14ac:dyDescent="0.25">
      <c r="A319" s="220" t="s">
        <v>24</v>
      </c>
      <c r="B319" s="206" t="s">
        <v>494</v>
      </c>
      <c r="C319" s="206" t="s">
        <v>124</v>
      </c>
      <c r="D319" s="208">
        <v>286417</v>
      </c>
      <c r="E319" s="206"/>
      <c r="F319">
        <f>SUMIF(A:A, A319, D:D)</f>
        <v>598605</v>
      </c>
    </row>
    <row r="320" spans="1:6" x14ac:dyDescent="0.25">
      <c r="A320" s="220" t="s">
        <v>24</v>
      </c>
      <c r="B320" s="206" t="s">
        <v>700</v>
      </c>
      <c r="C320" s="206" t="s">
        <v>149</v>
      </c>
      <c r="D320" s="208">
        <v>2058</v>
      </c>
      <c r="E320" s="206"/>
      <c r="F320">
        <f>SUMIF(A:A, A320, D:D)</f>
        <v>598605</v>
      </c>
    </row>
    <row r="321" spans="1:6" x14ac:dyDescent="0.25">
      <c r="A321" s="220" t="s">
        <v>24</v>
      </c>
      <c r="B321" s="206" t="s">
        <v>703</v>
      </c>
      <c r="C321" s="206" t="s">
        <v>162</v>
      </c>
      <c r="D321" s="208">
        <v>343</v>
      </c>
      <c r="E321" s="206"/>
      <c r="F321">
        <f>SUMIF(A:A, A321, D:D)</f>
        <v>598605</v>
      </c>
    </row>
    <row r="322" spans="1:6" x14ac:dyDescent="0.25">
      <c r="A322" s="220" t="s">
        <v>24</v>
      </c>
      <c r="B322" s="206" t="s">
        <v>702</v>
      </c>
      <c r="C322" s="206" t="s">
        <v>549</v>
      </c>
      <c r="D322" s="208">
        <v>361</v>
      </c>
      <c r="E322" s="206"/>
      <c r="F322">
        <f>SUMIF(A:A, A322, D:D)</f>
        <v>598605</v>
      </c>
    </row>
    <row r="323" spans="1:6" x14ac:dyDescent="0.25">
      <c r="A323" s="220" t="s">
        <v>24</v>
      </c>
      <c r="B323" s="206" t="s">
        <v>701</v>
      </c>
      <c r="C323" s="206" t="s">
        <v>287</v>
      </c>
      <c r="D323" s="208">
        <v>1392</v>
      </c>
      <c r="E323" s="206"/>
      <c r="F323">
        <f>SUMIF(A:A, A323, D:D)</f>
        <v>598605</v>
      </c>
    </row>
    <row r="324" spans="1:6" x14ac:dyDescent="0.25">
      <c r="A324" s="220" t="s">
        <v>28</v>
      </c>
      <c r="B324" s="207" t="s">
        <v>785</v>
      </c>
      <c r="C324" s="206"/>
      <c r="D324" s="208">
        <v>0</v>
      </c>
      <c r="E324" s="206"/>
      <c r="F324">
        <f>SUMIF(A:A, A324, D:D)</f>
        <v>6821999</v>
      </c>
    </row>
    <row r="325" spans="1:6" x14ac:dyDescent="0.25">
      <c r="A325" s="220" t="s">
        <v>28</v>
      </c>
      <c r="B325" s="209" t="s">
        <v>700</v>
      </c>
      <c r="C325" s="206" t="s">
        <v>149</v>
      </c>
      <c r="D325" s="208">
        <v>7649</v>
      </c>
      <c r="E325" s="206"/>
      <c r="F325">
        <f>SUMIF(A:A, A325, D:D)</f>
        <v>6821999</v>
      </c>
    </row>
    <row r="326" spans="1:6" x14ac:dyDescent="0.25">
      <c r="A326" s="220" t="s">
        <v>28</v>
      </c>
      <c r="B326" s="209" t="s">
        <v>710</v>
      </c>
      <c r="C326" s="206" t="s">
        <v>786</v>
      </c>
      <c r="D326" s="218">
        <v>25175</v>
      </c>
      <c r="E326" s="213">
        <v>31599</v>
      </c>
      <c r="F326">
        <f>SUMIF(A:A, A326, D:D)</f>
        <v>6821999</v>
      </c>
    </row>
    <row r="327" spans="1:6" x14ac:dyDescent="0.25">
      <c r="A327" s="220" t="s">
        <v>28</v>
      </c>
      <c r="B327" s="209" t="s">
        <v>710</v>
      </c>
      <c r="C327" s="206" t="s">
        <v>787</v>
      </c>
      <c r="D327" s="218">
        <v>6424</v>
      </c>
      <c r="E327" s="206"/>
      <c r="F327">
        <f>SUMIF(A:A, A327, D:D)</f>
        <v>6821999</v>
      </c>
    </row>
    <row r="328" spans="1:6" x14ac:dyDescent="0.25">
      <c r="A328" s="220" t="s">
        <v>28</v>
      </c>
      <c r="B328" s="209" t="s">
        <v>494</v>
      </c>
      <c r="C328" s="206" t="s">
        <v>124</v>
      </c>
      <c r="D328" s="213">
        <v>2403374</v>
      </c>
      <c r="F328">
        <f>SUMIF(A:A, A328, D:D)</f>
        <v>6821999</v>
      </c>
    </row>
    <row r="329" spans="1:6" x14ac:dyDescent="0.25">
      <c r="A329" s="220" t="s">
        <v>28</v>
      </c>
      <c r="B329" s="209" t="s">
        <v>422</v>
      </c>
      <c r="C329" s="206" t="s">
        <v>129</v>
      </c>
      <c r="D329" s="213">
        <v>4107697</v>
      </c>
      <c r="F329">
        <f>SUMIF(A:A, A329, D:D)</f>
        <v>6821999</v>
      </c>
    </row>
    <row r="330" spans="1:6" x14ac:dyDescent="0.25">
      <c r="A330" s="220" t="s">
        <v>28</v>
      </c>
      <c r="B330" s="209" t="s">
        <v>702</v>
      </c>
      <c r="C330" s="206" t="s">
        <v>387</v>
      </c>
      <c r="D330" s="208">
        <v>24361</v>
      </c>
      <c r="E330" s="206"/>
      <c r="F330">
        <f>SUMIF(A:A, A330, D:D)</f>
        <v>6821999</v>
      </c>
    </row>
    <row r="331" spans="1:6" x14ac:dyDescent="0.25">
      <c r="A331" s="220" t="s">
        <v>28</v>
      </c>
      <c r="B331" s="209" t="s">
        <v>465</v>
      </c>
      <c r="C331" s="206" t="s">
        <v>206</v>
      </c>
      <c r="D331" s="208">
        <v>1789</v>
      </c>
      <c r="E331" s="206"/>
      <c r="F331">
        <f>SUMIF(A:A, A331, D:D)</f>
        <v>6821999</v>
      </c>
    </row>
    <row r="332" spans="1:6" x14ac:dyDescent="0.25">
      <c r="A332" s="220" t="s">
        <v>28</v>
      </c>
      <c r="B332" s="209" t="s">
        <v>712</v>
      </c>
      <c r="C332" s="206" t="s">
        <v>146</v>
      </c>
      <c r="D332" s="208">
        <v>2</v>
      </c>
      <c r="E332" s="206"/>
      <c r="F332">
        <f>SUMIF(A:A, A332, D:D)</f>
        <v>6821999</v>
      </c>
    </row>
    <row r="333" spans="1:6" x14ac:dyDescent="0.25">
      <c r="A333" s="220" t="s">
        <v>28</v>
      </c>
      <c r="B333" s="209" t="s">
        <v>133</v>
      </c>
      <c r="C333" s="206" t="s">
        <v>510</v>
      </c>
      <c r="D333" s="208">
        <v>244030</v>
      </c>
      <c r="E333" s="206"/>
      <c r="F333">
        <f>SUMIF(A:A, A333, D:D)</f>
        <v>6821999</v>
      </c>
    </row>
    <row r="334" spans="1:6" x14ac:dyDescent="0.25">
      <c r="A334" s="220" t="s">
        <v>28</v>
      </c>
      <c r="B334" s="209" t="s">
        <v>703</v>
      </c>
      <c r="C334" s="206" t="s">
        <v>162</v>
      </c>
      <c r="D334" s="208">
        <v>1498</v>
      </c>
      <c r="F334">
        <f>SUMIF(A:A, A334, D:D)</f>
        <v>6821999</v>
      </c>
    </row>
    <row r="335" spans="1:6" x14ac:dyDescent="0.25">
      <c r="A335" s="220" t="s">
        <v>32</v>
      </c>
      <c r="B335" s="207" t="s">
        <v>788</v>
      </c>
      <c r="C335" s="206"/>
      <c r="D335" s="208">
        <v>0</v>
      </c>
      <c r="F335">
        <f>SUMIF(A:A, A335, D:D)</f>
        <v>2911262</v>
      </c>
    </row>
    <row r="336" spans="1:6" x14ac:dyDescent="0.25">
      <c r="A336" s="220" t="s">
        <v>32</v>
      </c>
      <c r="B336" s="206" t="s">
        <v>422</v>
      </c>
      <c r="C336" s="206" t="s">
        <v>129</v>
      </c>
      <c r="D336" s="208">
        <v>1257692</v>
      </c>
      <c r="F336">
        <f>SUMIF(A:A, A336, D:D)</f>
        <v>2911262</v>
      </c>
    </row>
    <row r="337" spans="1:6" x14ac:dyDescent="0.25">
      <c r="A337" s="220" t="s">
        <v>32</v>
      </c>
      <c r="B337" s="206" t="s">
        <v>494</v>
      </c>
      <c r="C337" s="206" t="s">
        <v>124</v>
      </c>
      <c r="D337" s="208">
        <v>1631163</v>
      </c>
      <c r="F337">
        <f>SUMIF(A:A, A337, D:D)</f>
        <v>2911262</v>
      </c>
    </row>
    <row r="338" spans="1:6" x14ac:dyDescent="0.25">
      <c r="A338" s="220" t="s">
        <v>32</v>
      </c>
      <c r="B338" s="206" t="s">
        <v>700</v>
      </c>
      <c r="C338" s="206" t="s">
        <v>149</v>
      </c>
      <c r="D338" s="208">
        <v>12307</v>
      </c>
      <c r="F338">
        <f>SUMIF(A:A, A338, D:D)</f>
        <v>2911262</v>
      </c>
    </row>
    <row r="339" spans="1:6" x14ac:dyDescent="0.25">
      <c r="A339" s="220" t="s">
        <v>32</v>
      </c>
      <c r="B339" s="206" t="s">
        <v>701</v>
      </c>
      <c r="C339" s="206" t="s">
        <v>287</v>
      </c>
      <c r="D339" s="208">
        <v>8874</v>
      </c>
      <c r="F339">
        <f>SUMIF(A:A, A339, D:D)</f>
        <v>2911262</v>
      </c>
    </row>
    <row r="340" spans="1:6" x14ac:dyDescent="0.25">
      <c r="A340" s="220" t="s">
        <v>32</v>
      </c>
      <c r="B340" s="206" t="s">
        <v>712</v>
      </c>
      <c r="C340" s="206" t="s">
        <v>146</v>
      </c>
      <c r="D340" s="208">
        <v>1226</v>
      </c>
      <c r="F340">
        <f>SUMIF(A:A, A340, D:D)</f>
        <v>2911262</v>
      </c>
    </row>
    <row r="341" spans="1:6" x14ac:dyDescent="0.25">
      <c r="A341" s="220" t="s">
        <v>36</v>
      </c>
      <c r="B341" s="207" t="s">
        <v>789</v>
      </c>
      <c r="C341" s="206"/>
      <c r="D341" s="208">
        <v>0</v>
      </c>
      <c r="F341">
        <f>SUMIF(A:A, A341, D:D)</f>
        <v>288256</v>
      </c>
    </row>
    <row r="342" spans="1:6" x14ac:dyDescent="0.25">
      <c r="A342" s="220" t="s">
        <v>36</v>
      </c>
      <c r="B342" s="206" t="s">
        <v>422</v>
      </c>
      <c r="C342" s="206" t="s">
        <v>129</v>
      </c>
      <c r="D342" s="208">
        <v>95284</v>
      </c>
      <c r="F342">
        <f>SUMIF(A:A, A342, D:D)</f>
        <v>288256</v>
      </c>
    </row>
    <row r="343" spans="1:6" x14ac:dyDescent="0.25">
      <c r="A343" s="220" t="s">
        <v>36</v>
      </c>
      <c r="B343" s="206" t="s">
        <v>494</v>
      </c>
      <c r="C343" s="206" t="s">
        <v>124</v>
      </c>
      <c r="D343" s="208">
        <v>174852</v>
      </c>
      <c r="F343">
        <f>SUMIF(A:A, A343, D:D)</f>
        <v>288256</v>
      </c>
    </row>
    <row r="344" spans="1:6" x14ac:dyDescent="0.25">
      <c r="A344" s="220" t="s">
        <v>36</v>
      </c>
      <c r="B344" s="206" t="s">
        <v>701</v>
      </c>
      <c r="C344" s="206" t="s">
        <v>287</v>
      </c>
      <c r="D344" s="208">
        <v>7288</v>
      </c>
      <c r="F344">
        <f>SUMIF(A:A, A344, D:D)</f>
        <v>288256</v>
      </c>
    </row>
    <row r="345" spans="1:6" x14ac:dyDescent="0.25">
      <c r="A345" s="220" t="s">
        <v>36</v>
      </c>
      <c r="B345" s="206" t="s">
        <v>703</v>
      </c>
      <c r="C345" s="206" t="s">
        <v>162</v>
      </c>
      <c r="D345" s="208">
        <v>373</v>
      </c>
      <c r="F345">
        <f>SUMIF(A:A, A345, D:D)</f>
        <v>288256</v>
      </c>
    </row>
    <row r="346" spans="1:6" x14ac:dyDescent="0.25">
      <c r="A346" s="220" t="s">
        <v>36</v>
      </c>
      <c r="B346" s="206" t="s">
        <v>702</v>
      </c>
      <c r="C346" s="206" t="s">
        <v>134</v>
      </c>
      <c r="D346" s="208">
        <v>313</v>
      </c>
      <c r="F346">
        <f>SUMIF(A:A, A346, D:D)</f>
        <v>288256</v>
      </c>
    </row>
    <row r="347" spans="1:6" x14ac:dyDescent="0.25">
      <c r="A347" s="220" t="s">
        <v>36</v>
      </c>
      <c r="B347" s="206" t="s">
        <v>133</v>
      </c>
      <c r="C347" s="206" t="s">
        <v>134</v>
      </c>
      <c r="D347" s="208">
        <v>9486</v>
      </c>
      <c r="F347">
        <f>SUMIF(A:A, A347, D:D)</f>
        <v>288256</v>
      </c>
    </row>
    <row r="348" spans="1:6" x14ac:dyDescent="0.25">
      <c r="A348" s="220" t="s">
        <v>36</v>
      </c>
      <c r="B348" s="206" t="s">
        <v>700</v>
      </c>
      <c r="C348" s="206" t="s">
        <v>134</v>
      </c>
      <c r="D348" s="208">
        <v>660</v>
      </c>
      <c r="F348">
        <f>SUMIF(A:A, A348, D:D)</f>
        <v>288256</v>
      </c>
    </row>
    <row r="349" spans="1:6" x14ac:dyDescent="0.25">
      <c r="A349" s="220" t="s">
        <v>40</v>
      </c>
      <c r="B349" s="207" t="s">
        <v>790</v>
      </c>
      <c r="C349" s="206"/>
      <c r="D349" s="208">
        <v>0</v>
      </c>
      <c r="F349">
        <f>SUMIF(A:A, A349, D:D)</f>
        <v>4705457</v>
      </c>
    </row>
    <row r="350" spans="1:6" x14ac:dyDescent="0.25">
      <c r="A350" s="220" t="s">
        <v>40</v>
      </c>
      <c r="B350" s="209" t="s">
        <v>700</v>
      </c>
      <c r="C350" s="206" t="s">
        <v>149</v>
      </c>
      <c r="D350" s="208">
        <v>13475</v>
      </c>
      <c r="F350">
        <f>SUMIF(A:A, A350, D:D)</f>
        <v>4705457</v>
      </c>
    </row>
    <row r="351" spans="1:6" x14ac:dyDescent="0.25">
      <c r="A351" s="220" t="s">
        <v>40</v>
      </c>
      <c r="B351" s="209" t="s">
        <v>701</v>
      </c>
      <c r="C351" s="206" t="s">
        <v>134</v>
      </c>
      <c r="D351" s="208">
        <v>26724</v>
      </c>
      <c r="F351">
        <f>SUMIF(A:A, A351, D:D)</f>
        <v>4705457</v>
      </c>
    </row>
    <row r="352" spans="1:6" x14ac:dyDescent="0.25">
      <c r="A352" s="220" t="s">
        <v>40</v>
      </c>
      <c r="B352" s="209" t="s">
        <v>694</v>
      </c>
      <c r="C352" s="206" t="s">
        <v>124</v>
      </c>
      <c r="D352" s="208">
        <v>2351209</v>
      </c>
      <c r="F352">
        <f>SUMIF(A:A, A352, D:D)</f>
        <v>4705457</v>
      </c>
    </row>
    <row r="353" spans="1:6" x14ac:dyDescent="0.25">
      <c r="A353" s="220" t="s">
        <v>40</v>
      </c>
      <c r="B353" s="209" t="s">
        <v>422</v>
      </c>
      <c r="C353" s="206" t="s">
        <v>129</v>
      </c>
      <c r="D353" s="208">
        <v>2186190</v>
      </c>
      <c r="F353">
        <f>SUMIF(A:A, A353, D:D)</f>
        <v>4705457</v>
      </c>
    </row>
    <row r="354" spans="1:6" x14ac:dyDescent="0.25">
      <c r="A354" s="220" t="s">
        <v>40</v>
      </c>
      <c r="B354" s="209" t="s">
        <v>181</v>
      </c>
      <c r="C354" s="206" t="s">
        <v>146</v>
      </c>
      <c r="D354" s="208">
        <v>10</v>
      </c>
      <c r="F354">
        <f>SUMIF(A:A, A354, D:D)</f>
        <v>4705457</v>
      </c>
    </row>
    <row r="355" spans="1:6" x14ac:dyDescent="0.25">
      <c r="A355" s="220" t="s">
        <v>40</v>
      </c>
      <c r="B355" s="209" t="s">
        <v>702</v>
      </c>
      <c r="C355" s="206" t="s">
        <v>549</v>
      </c>
      <c r="D355" s="208">
        <v>6169</v>
      </c>
      <c r="F355">
        <f>SUMIF(A:A, A355, D:D)</f>
        <v>4705457</v>
      </c>
    </row>
    <row r="356" spans="1:6" x14ac:dyDescent="0.25">
      <c r="A356" s="220" t="s">
        <v>40</v>
      </c>
      <c r="B356" s="209" t="s">
        <v>133</v>
      </c>
      <c r="C356" s="206" t="s">
        <v>134</v>
      </c>
      <c r="D356" s="208">
        <v>117857</v>
      </c>
      <c r="F356">
        <f>SUMIF(A:A, A356, D:D)</f>
        <v>4705457</v>
      </c>
    </row>
    <row r="357" spans="1:6" x14ac:dyDescent="0.25">
      <c r="A357" s="220" t="s">
        <v>40</v>
      </c>
      <c r="B357" s="209" t="s">
        <v>703</v>
      </c>
      <c r="C357" s="206" t="s">
        <v>134</v>
      </c>
      <c r="D357" s="208">
        <v>3823</v>
      </c>
      <c r="F357">
        <f>SUMIF(A:A, A357, D:D)</f>
        <v>4705457</v>
      </c>
    </row>
    <row r="358" spans="1:6" x14ac:dyDescent="0.25">
      <c r="A358" s="220" t="s">
        <v>44</v>
      </c>
      <c r="B358" s="207" t="s">
        <v>791</v>
      </c>
      <c r="C358" s="206"/>
      <c r="D358" s="208">
        <v>0</v>
      </c>
      <c r="F358">
        <f>SUMIF(A:A, A358, D:D)</f>
        <v>1234229</v>
      </c>
    </row>
    <row r="359" spans="1:6" x14ac:dyDescent="0.25">
      <c r="A359" s="220" t="s">
        <v>44</v>
      </c>
      <c r="B359" s="206" t="s">
        <v>494</v>
      </c>
      <c r="C359" s="206" t="s">
        <v>124</v>
      </c>
      <c r="D359" s="208">
        <v>744337</v>
      </c>
      <c r="F359">
        <f>SUMIF(A:A, A359, D:D)</f>
        <v>1234229</v>
      </c>
    </row>
    <row r="360" spans="1:6" x14ac:dyDescent="0.25">
      <c r="A360" s="220" t="s">
        <v>44</v>
      </c>
      <c r="B360" s="206" t="s">
        <v>701</v>
      </c>
      <c r="C360" s="206" t="s">
        <v>287</v>
      </c>
      <c r="D360" s="208">
        <v>9014</v>
      </c>
      <c r="F360">
        <f>SUMIF(A:A, A360, D:D)</f>
        <v>1234229</v>
      </c>
    </row>
    <row r="361" spans="1:6" x14ac:dyDescent="0.25">
      <c r="A361" s="220" t="s">
        <v>44</v>
      </c>
      <c r="B361" s="206" t="s">
        <v>422</v>
      </c>
      <c r="C361" s="206" t="s">
        <v>129</v>
      </c>
      <c r="D361" s="208">
        <v>474276</v>
      </c>
      <c r="F361">
        <f>SUMIF(A:A, A361, D:D)</f>
        <v>1234229</v>
      </c>
    </row>
    <row r="362" spans="1:6" x14ac:dyDescent="0.25">
      <c r="A362" s="220" t="s">
        <v>44</v>
      </c>
      <c r="B362" s="206" t="s">
        <v>700</v>
      </c>
      <c r="C362" s="206" t="s">
        <v>149</v>
      </c>
      <c r="D362" s="208">
        <v>6602</v>
      </c>
      <c r="F362">
        <f>SUMIF(A:A, A362, D:D)</f>
        <v>1234229</v>
      </c>
    </row>
    <row r="363" spans="1:6" x14ac:dyDescent="0.25">
      <c r="A363" s="220" t="s">
        <v>48</v>
      </c>
      <c r="B363" s="207" t="s">
        <v>792</v>
      </c>
      <c r="C363" s="206"/>
      <c r="D363" s="208">
        <v>0</v>
      </c>
      <c r="F363">
        <f>SUMIF(A:A, A363, D:D)</f>
        <v>1533968</v>
      </c>
    </row>
    <row r="364" spans="1:6" x14ac:dyDescent="0.25">
      <c r="A364" s="220" t="s">
        <v>48</v>
      </c>
      <c r="B364" s="206" t="s">
        <v>700</v>
      </c>
      <c r="C364" s="206" t="s">
        <v>149</v>
      </c>
      <c r="D364" s="208">
        <v>7447</v>
      </c>
      <c r="F364">
        <f>SUMIF(A:A, A364, D:D)</f>
        <v>1533968</v>
      </c>
    </row>
    <row r="365" spans="1:6" x14ac:dyDescent="0.25">
      <c r="A365" s="220" t="s">
        <v>48</v>
      </c>
      <c r="B365" s="206" t="s">
        <v>710</v>
      </c>
      <c r="C365" s="206" t="s">
        <v>134</v>
      </c>
      <c r="D365" s="208">
        <v>7063</v>
      </c>
      <c r="F365">
        <f>SUMIF(A:A, A365, D:D)</f>
        <v>1533968</v>
      </c>
    </row>
    <row r="366" spans="1:6" x14ac:dyDescent="0.25">
      <c r="A366" s="220" t="s">
        <v>48</v>
      </c>
      <c r="B366" s="206" t="s">
        <v>494</v>
      </c>
      <c r="C366" s="206" t="s">
        <v>124</v>
      </c>
      <c r="D366" s="208">
        <v>713577</v>
      </c>
      <c r="F366">
        <f>SUMIF(A:A, A366, D:D)</f>
        <v>1533968</v>
      </c>
    </row>
    <row r="367" spans="1:6" x14ac:dyDescent="0.25">
      <c r="A367" s="220" t="s">
        <v>48</v>
      </c>
      <c r="B367" s="206" t="s">
        <v>422</v>
      </c>
      <c r="C367" s="206" t="s">
        <v>129</v>
      </c>
      <c r="D367" s="208">
        <v>720342</v>
      </c>
      <c r="F367">
        <f>SUMIF(A:A, A367, D:D)</f>
        <v>1533968</v>
      </c>
    </row>
    <row r="368" spans="1:6" x14ac:dyDescent="0.25">
      <c r="A368" s="220" t="s">
        <v>48</v>
      </c>
      <c r="B368" s="206" t="s">
        <v>702</v>
      </c>
      <c r="C368" s="206" t="s">
        <v>287</v>
      </c>
      <c r="D368" s="208">
        <v>2574</v>
      </c>
      <c r="F368">
        <f>SUMIF(A:A, A368, D:D)</f>
        <v>1533968</v>
      </c>
    </row>
    <row r="369" spans="1:6" x14ac:dyDescent="0.25">
      <c r="A369" s="220" t="s">
        <v>48</v>
      </c>
      <c r="B369" s="206" t="s">
        <v>133</v>
      </c>
      <c r="C369" s="206" t="s">
        <v>414</v>
      </c>
      <c r="D369" s="208">
        <v>77357</v>
      </c>
      <c r="F369">
        <f>SUMIF(A:A, A369, D:D)</f>
        <v>1533968</v>
      </c>
    </row>
    <row r="370" spans="1:6" x14ac:dyDescent="0.25">
      <c r="A370" s="220" t="s">
        <v>48</v>
      </c>
      <c r="B370" s="206" t="s">
        <v>703</v>
      </c>
      <c r="C370" s="206" t="s">
        <v>162</v>
      </c>
      <c r="D370" s="208">
        <v>2189</v>
      </c>
      <c r="F370">
        <f>SUMIF(A:A, A370, D:D)</f>
        <v>1533968</v>
      </c>
    </row>
    <row r="371" spans="1:6" x14ac:dyDescent="0.25">
      <c r="A371" s="220" t="s">
        <v>48</v>
      </c>
      <c r="B371" s="206" t="s">
        <v>144</v>
      </c>
      <c r="C371" s="206" t="s">
        <v>146</v>
      </c>
      <c r="D371" s="208">
        <v>3419</v>
      </c>
      <c r="F371">
        <f>SUMIF(A:A, A371, D:D)</f>
        <v>1533968</v>
      </c>
    </row>
    <row r="372" spans="1:6" x14ac:dyDescent="0.25">
      <c r="A372" s="220" t="s">
        <v>52</v>
      </c>
      <c r="B372" s="207" t="s">
        <v>793</v>
      </c>
      <c r="C372" s="206"/>
      <c r="D372" s="208">
        <v>0</v>
      </c>
      <c r="F372">
        <f>SUMIF(A:A, A372, D:D)</f>
        <v>4913119</v>
      </c>
    </row>
    <row r="373" spans="1:6" x14ac:dyDescent="0.25">
      <c r="A373" s="220" t="s">
        <v>52</v>
      </c>
      <c r="B373" s="209" t="s">
        <v>494</v>
      </c>
      <c r="C373" s="206" t="s">
        <v>124</v>
      </c>
      <c r="D373" s="208">
        <v>2281127</v>
      </c>
      <c r="F373">
        <f>SUMIF(A:A, A373, D:D)</f>
        <v>4913119</v>
      </c>
    </row>
    <row r="374" spans="1:6" x14ac:dyDescent="0.25">
      <c r="A374" s="220" t="s">
        <v>52</v>
      </c>
      <c r="B374" s="209" t="s">
        <v>422</v>
      </c>
      <c r="C374" s="206" t="s">
        <v>129</v>
      </c>
      <c r="D374" s="208">
        <v>2485967</v>
      </c>
      <c r="F374">
        <f>SUMIF(A:A, A374, D:D)</f>
        <v>4913119</v>
      </c>
    </row>
    <row r="375" spans="1:6" x14ac:dyDescent="0.25">
      <c r="A375" s="220" t="s">
        <v>52</v>
      </c>
      <c r="B375" s="209" t="s">
        <v>703</v>
      </c>
      <c r="C375" s="206" t="s">
        <v>162</v>
      </c>
      <c r="D375" s="208">
        <v>14428</v>
      </c>
      <c r="F375">
        <f>SUMIF(A:A, A375, D:D)</f>
        <v>4913119</v>
      </c>
    </row>
    <row r="376" spans="1:6" x14ac:dyDescent="0.25">
      <c r="A376" s="220" t="s">
        <v>52</v>
      </c>
      <c r="B376" s="209" t="s">
        <v>700</v>
      </c>
      <c r="C376" s="206" t="s">
        <v>149</v>
      </c>
      <c r="D376" s="208">
        <v>11248</v>
      </c>
      <c r="F376">
        <f>SUMIF(A:A, A376, D:D)</f>
        <v>4913119</v>
      </c>
    </row>
    <row r="377" spans="1:6" x14ac:dyDescent="0.25">
      <c r="A377" s="220" t="s">
        <v>52</v>
      </c>
      <c r="B377" s="209" t="s">
        <v>133</v>
      </c>
      <c r="C377" s="206" t="s">
        <v>510</v>
      </c>
      <c r="D377" s="208">
        <v>103392</v>
      </c>
      <c r="F377">
        <f>SUMIF(A:A, A377, D:D)</f>
        <v>4913119</v>
      </c>
    </row>
    <row r="378" spans="1:6" x14ac:dyDescent="0.25">
      <c r="A378" s="220" t="s">
        <v>52</v>
      </c>
      <c r="B378" s="209" t="s">
        <v>710</v>
      </c>
      <c r="C378" s="206" t="s">
        <v>287</v>
      </c>
      <c r="D378" s="208">
        <v>16023</v>
      </c>
      <c r="F378">
        <f>SUMIF(A:A, A378, D:D)</f>
        <v>4913119</v>
      </c>
    </row>
    <row r="379" spans="1:6" x14ac:dyDescent="0.25">
      <c r="A379" s="220" t="s">
        <v>52</v>
      </c>
      <c r="B379" s="209" t="s">
        <v>144</v>
      </c>
      <c r="C379" s="206" t="s">
        <v>146</v>
      </c>
      <c r="D379" s="208">
        <v>934</v>
      </c>
      <c r="F379">
        <f>SUMIF(A:A, A379, D:D)</f>
        <v>4913119</v>
      </c>
    </row>
    <row r="380" spans="1:6" x14ac:dyDescent="0.25">
      <c r="A380" s="220" t="s">
        <v>58</v>
      </c>
      <c r="B380" s="207" t="s">
        <v>794</v>
      </c>
      <c r="C380" s="206"/>
      <c r="D380" s="208">
        <v>0</v>
      </c>
      <c r="F380">
        <f>SUMIF(A:A, A380, D:D)</f>
        <v>409112</v>
      </c>
    </row>
    <row r="381" spans="1:6" x14ac:dyDescent="0.25">
      <c r="A381" s="220" t="s">
        <v>58</v>
      </c>
      <c r="B381" s="206" t="s">
        <v>422</v>
      </c>
      <c r="C381" s="206" t="s">
        <v>129</v>
      </c>
      <c r="D381" s="208">
        <v>249508</v>
      </c>
      <c r="F381">
        <f>SUMIF(A:A, A381, D:D)</f>
        <v>409112</v>
      </c>
    </row>
    <row r="382" spans="1:6" x14ac:dyDescent="0.25">
      <c r="A382" s="220" t="s">
        <v>58</v>
      </c>
      <c r="B382" s="206" t="s">
        <v>494</v>
      </c>
      <c r="C382" s="206" t="s">
        <v>124</v>
      </c>
      <c r="D382" s="208">
        <v>130555</v>
      </c>
      <c r="F382">
        <f>SUMIF(A:A, A382, D:D)</f>
        <v>409112</v>
      </c>
    </row>
    <row r="383" spans="1:6" x14ac:dyDescent="0.25">
      <c r="A383" s="220" t="s">
        <v>58</v>
      </c>
      <c r="B383" s="206" t="s">
        <v>133</v>
      </c>
      <c r="C383" s="206" t="s">
        <v>510</v>
      </c>
      <c r="D383" s="208">
        <v>25052</v>
      </c>
      <c r="F383">
        <f>SUMIF(A:A, A383, D:D)</f>
        <v>409112</v>
      </c>
    </row>
    <row r="384" spans="1:6" x14ac:dyDescent="0.25">
      <c r="A384" s="220" t="s">
        <v>58</v>
      </c>
      <c r="B384" s="206" t="s">
        <v>701</v>
      </c>
      <c r="C384" s="206" t="s">
        <v>287</v>
      </c>
      <c r="D384" s="208">
        <v>2273</v>
      </c>
      <c r="F384">
        <f>SUMIF(A:A, A384, D:D)</f>
        <v>409112</v>
      </c>
    </row>
    <row r="385" spans="1:6" x14ac:dyDescent="0.25">
      <c r="A385" s="220" t="s">
        <v>58</v>
      </c>
      <c r="B385" s="206" t="s">
        <v>700</v>
      </c>
      <c r="C385" s="206" t="s">
        <v>149</v>
      </c>
      <c r="D385" s="208">
        <v>742</v>
      </c>
      <c r="F385">
        <f>SUMIF(A:A, A385, D:D)</f>
        <v>409112</v>
      </c>
    </row>
    <row r="386" spans="1:6" x14ac:dyDescent="0.25">
      <c r="A386" s="220" t="s">
        <v>58</v>
      </c>
      <c r="B386" s="206" t="s">
        <v>702</v>
      </c>
      <c r="C386" s="206" t="s">
        <v>549</v>
      </c>
      <c r="D386" s="208">
        <v>271</v>
      </c>
      <c r="F386">
        <f>SUMIF(A:A, A386, D:D)</f>
        <v>409112</v>
      </c>
    </row>
    <row r="387" spans="1:6" x14ac:dyDescent="0.25">
      <c r="A387" s="220" t="s">
        <v>58</v>
      </c>
      <c r="B387" s="206" t="s">
        <v>725</v>
      </c>
      <c r="C387" s="206" t="s">
        <v>653</v>
      </c>
      <c r="D387" s="208">
        <v>199</v>
      </c>
      <c r="F387">
        <f>SUMIF(A:A, A387, D:D)</f>
        <v>409112</v>
      </c>
    </row>
    <row r="388" spans="1:6" x14ac:dyDescent="0.25">
      <c r="A388" s="220" t="s">
        <v>58</v>
      </c>
      <c r="B388" s="206" t="s">
        <v>703</v>
      </c>
      <c r="C388" s="206" t="s">
        <v>162</v>
      </c>
      <c r="D388" s="208">
        <v>97</v>
      </c>
      <c r="F388">
        <f>SUMIF(A:A, A388, D:D)</f>
        <v>409112</v>
      </c>
    </row>
    <row r="389" spans="1:6" x14ac:dyDescent="0.25">
      <c r="A389" s="220" t="s">
        <v>58</v>
      </c>
      <c r="B389" s="206" t="s">
        <v>712</v>
      </c>
      <c r="C389" s="206" t="s">
        <v>205</v>
      </c>
      <c r="D389" s="208">
        <v>52</v>
      </c>
      <c r="F389">
        <f>SUMIF(A:A, A389, D:D)</f>
        <v>409112</v>
      </c>
    </row>
    <row r="390" spans="1:6" x14ac:dyDescent="0.25">
      <c r="A390" s="220" t="s">
        <v>58</v>
      </c>
      <c r="B390" s="206" t="s">
        <v>181</v>
      </c>
      <c r="C390" s="206" t="s">
        <v>206</v>
      </c>
      <c r="D390" s="208">
        <v>34</v>
      </c>
      <c r="F390">
        <f>SUMIF(A:A, A390, D:D)</f>
        <v>409112</v>
      </c>
    </row>
    <row r="391" spans="1:6" x14ac:dyDescent="0.25">
      <c r="A391" s="220" t="s">
        <v>58</v>
      </c>
      <c r="B391" s="209" t="s">
        <v>144</v>
      </c>
      <c r="C391" s="206" t="s">
        <v>146</v>
      </c>
      <c r="D391" s="208">
        <v>329</v>
      </c>
      <c r="F391">
        <f>SUMIF(A:A, A391, D:D)</f>
        <v>409112</v>
      </c>
    </row>
    <row r="392" spans="1:6" x14ac:dyDescent="0.25">
      <c r="A392" s="220" t="s">
        <v>62</v>
      </c>
      <c r="B392" s="217" t="s">
        <v>795</v>
      </c>
      <c r="C392" s="214"/>
      <c r="D392" s="216">
        <v>0</v>
      </c>
      <c r="F392">
        <f>SUMIF(A:A, A392, D:D)</f>
        <v>1382717</v>
      </c>
    </row>
    <row r="393" spans="1:6" x14ac:dyDescent="0.25">
      <c r="A393" s="220" t="s">
        <v>62</v>
      </c>
      <c r="B393" s="214" t="s">
        <v>700</v>
      </c>
      <c r="C393" s="214" t="s">
        <v>149</v>
      </c>
      <c r="D393" s="216">
        <v>4876</v>
      </c>
      <c r="F393">
        <f>SUMIF(A:A, A393, D:D)</f>
        <v>1382717</v>
      </c>
    </row>
    <row r="394" spans="1:6" x14ac:dyDescent="0.25">
      <c r="A394" s="220" t="s">
        <v>62</v>
      </c>
      <c r="B394" s="214" t="s">
        <v>660</v>
      </c>
      <c r="C394" s="214" t="s">
        <v>287</v>
      </c>
      <c r="D394" s="216">
        <v>3519</v>
      </c>
      <c r="F394">
        <f>SUMIF(A:A, A394, D:D)</f>
        <v>1382717</v>
      </c>
    </row>
    <row r="395" spans="1:6" x14ac:dyDescent="0.25">
      <c r="A395" s="220" t="s">
        <v>62</v>
      </c>
      <c r="B395" s="214" t="s">
        <v>494</v>
      </c>
      <c r="C395" s="214" t="s">
        <v>124</v>
      </c>
      <c r="D395" s="216">
        <v>785937</v>
      </c>
      <c r="F395">
        <f>SUMIF(A:A, A395, D:D)</f>
        <v>1382717</v>
      </c>
    </row>
    <row r="396" spans="1:6" x14ac:dyDescent="0.25">
      <c r="A396" s="220" t="s">
        <v>62</v>
      </c>
      <c r="B396" s="214" t="s">
        <v>422</v>
      </c>
      <c r="C396" s="214" t="s">
        <v>129</v>
      </c>
      <c r="D396" s="216">
        <v>565561</v>
      </c>
      <c r="F396">
        <f>SUMIF(A:A, A396, D:D)</f>
        <v>1382717</v>
      </c>
    </row>
    <row r="397" spans="1:6" x14ac:dyDescent="0.25">
      <c r="A397" s="220" t="s">
        <v>62</v>
      </c>
      <c r="B397" s="214" t="s">
        <v>702</v>
      </c>
      <c r="C397" s="214" t="s">
        <v>549</v>
      </c>
      <c r="D397" s="216">
        <v>942</v>
      </c>
      <c r="F397">
        <f>SUMIF(A:A, A397, D:D)</f>
        <v>1382717</v>
      </c>
    </row>
    <row r="398" spans="1:6" x14ac:dyDescent="0.25">
      <c r="A398" s="220" t="s">
        <v>62</v>
      </c>
      <c r="B398" s="214" t="s">
        <v>133</v>
      </c>
      <c r="C398" s="214" t="s">
        <v>679</v>
      </c>
      <c r="D398" s="216">
        <v>20200</v>
      </c>
      <c r="E398" s="206"/>
      <c r="F398">
        <f>SUMIF(A:A, A398, D:D)</f>
        <v>1382717</v>
      </c>
    </row>
    <row r="399" spans="1:6" x14ac:dyDescent="0.25">
      <c r="A399" s="220" t="s">
        <v>62</v>
      </c>
      <c r="B399" s="214" t="s">
        <v>703</v>
      </c>
      <c r="C399" s="214" t="s">
        <v>162</v>
      </c>
      <c r="D399" s="216">
        <v>1682</v>
      </c>
      <c r="E399" s="206"/>
      <c r="F399">
        <f>SUMIF(A:A, A399, D:D)</f>
        <v>1382717</v>
      </c>
    </row>
    <row r="400" spans="1:6" x14ac:dyDescent="0.25">
      <c r="A400" s="220" t="s">
        <v>66</v>
      </c>
      <c r="B400" s="217" t="s">
        <v>796</v>
      </c>
      <c r="C400" s="214"/>
      <c r="D400" s="216">
        <v>0</v>
      </c>
      <c r="E400" s="206"/>
      <c r="F400">
        <f>SUMIF(A:A, A400, D:D)</f>
        <v>316269</v>
      </c>
    </row>
    <row r="401" spans="1:6" x14ac:dyDescent="0.25">
      <c r="A401" s="220" t="s">
        <v>66</v>
      </c>
      <c r="B401" s="206" t="s">
        <v>494</v>
      </c>
      <c r="C401" s="206" t="s">
        <v>124</v>
      </c>
      <c r="D401" s="208">
        <v>190700</v>
      </c>
      <c r="E401" s="206"/>
      <c r="F401">
        <f>SUMIF(A:A, A401, D:D)</f>
        <v>316269</v>
      </c>
    </row>
    <row r="402" spans="1:6" x14ac:dyDescent="0.25">
      <c r="A402" s="220" t="s">
        <v>66</v>
      </c>
      <c r="B402" s="206" t="s">
        <v>701</v>
      </c>
      <c r="C402" s="206" t="s">
        <v>287</v>
      </c>
      <c r="D402" s="208">
        <v>3322</v>
      </c>
      <c r="E402" s="206"/>
      <c r="F402">
        <f>SUMIF(A:A, A402, D:D)</f>
        <v>316269</v>
      </c>
    </row>
    <row r="403" spans="1:6" x14ac:dyDescent="0.25">
      <c r="A403" s="220" t="s">
        <v>66</v>
      </c>
      <c r="B403" s="206" t="s">
        <v>422</v>
      </c>
      <c r="C403" s="206" t="s">
        <v>129</v>
      </c>
      <c r="D403" s="208">
        <v>118804</v>
      </c>
      <c r="E403" s="206"/>
      <c r="F403">
        <f>SUMIF(A:A, A403, D:D)</f>
        <v>316269</v>
      </c>
    </row>
    <row r="404" spans="1:6" x14ac:dyDescent="0.25">
      <c r="A404" s="220" t="s">
        <v>66</v>
      </c>
      <c r="B404" s="206" t="s">
        <v>700</v>
      </c>
      <c r="C404" s="206" t="s">
        <v>149</v>
      </c>
      <c r="D404" s="208">
        <v>1662</v>
      </c>
      <c r="E404" s="206"/>
      <c r="F404">
        <f>SUMIF(A:A, A404, D:D)</f>
        <v>316269</v>
      </c>
    </row>
    <row r="405" spans="1:6" x14ac:dyDescent="0.25">
      <c r="A405" s="220" t="s">
        <v>66</v>
      </c>
      <c r="B405" s="206" t="s">
        <v>703</v>
      </c>
      <c r="C405" s="206" t="s">
        <v>134</v>
      </c>
      <c r="D405" s="208">
        <v>1781</v>
      </c>
      <c r="E405" s="206"/>
      <c r="F405">
        <f>SUMIF(A:A, A405, D:D)</f>
        <v>316269</v>
      </c>
    </row>
    <row r="406" spans="1:6" x14ac:dyDescent="0.25">
      <c r="A406" s="220" t="s">
        <v>70</v>
      </c>
      <c r="B406" s="207" t="s">
        <v>797</v>
      </c>
      <c r="C406" s="206"/>
      <c r="D406" s="208">
        <v>0</v>
      </c>
      <c r="E406" s="206"/>
      <c r="F406">
        <f>SUMIF(A:A, A406, D:D)</f>
        <v>2076181</v>
      </c>
    </row>
    <row r="407" spans="1:6" x14ac:dyDescent="0.25">
      <c r="A407" s="220" t="s">
        <v>70</v>
      </c>
      <c r="B407" s="206" t="s">
        <v>422</v>
      </c>
      <c r="C407" s="206" t="s">
        <v>129</v>
      </c>
      <c r="D407" s="208">
        <v>981720</v>
      </c>
      <c r="E407" s="206"/>
      <c r="F407">
        <f>SUMIF(A:A, A407, D:D)</f>
        <v>2076181</v>
      </c>
    </row>
    <row r="408" spans="1:6" x14ac:dyDescent="0.25">
      <c r="A408" s="220" t="s">
        <v>70</v>
      </c>
      <c r="B408" s="206" t="s">
        <v>494</v>
      </c>
      <c r="C408" s="206" t="s">
        <v>124</v>
      </c>
      <c r="D408" s="208">
        <v>1061949</v>
      </c>
      <c r="E408" s="206"/>
      <c r="F408">
        <f>SUMIF(A:A, A408, D:D)</f>
        <v>2076181</v>
      </c>
    </row>
    <row r="409" spans="1:6" x14ac:dyDescent="0.25">
      <c r="A409" s="220" t="s">
        <v>70</v>
      </c>
      <c r="B409" s="206" t="s">
        <v>798</v>
      </c>
      <c r="C409" s="206" t="s">
        <v>134</v>
      </c>
      <c r="D409" s="208">
        <v>1606</v>
      </c>
      <c r="E409" s="215"/>
      <c r="F409">
        <f>SUMIF(A:A, A409, D:D)</f>
        <v>2076181</v>
      </c>
    </row>
    <row r="410" spans="1:6" x14ac:dyDescent="0.25">
      <c r="A410" s="220" t="s">
        <v>70</v>
      </c>
      <c r="B410" s="206" t="s">
        <v>700</v>
      </c>
      <c r="C410" s="214" t="s">
        <v>778</v>
      </c>
      <c r="D410" s="208">
        <v>4284</v>
      </c>
      <c r="E410" s="206"/>
      <c r="F410">
        <f>SUMIF(A:A, A410, D:D)</f>
        <v>2076181</v>
      </c>
    </row>
    <row r="411" spans="1:6" x14ac:dyDescent="0.25">
      <c r="A411" s="220" t="s">
        <v>70</v>
      </c>
      <c r="B411" s="206" t="s">
        <v>710</v>
      </c>
      <c r="C411" s="214" t="s">
        <v>779</v>
      </c>
      <c r="D411" s="208">
        <v>4250</v>
      </c>
      <c r="E411" s="206"/>
      <c r="F411">
        <f>SUMIF(A:A, A411, D:D)</f>
        <v>2076181</v>
      </c>
    </row>
    <row r="412" spans="1:6" x14ac:dyDescent="0.25">
      <c r="A412" s="220" t="s">
        <v>70</v>
      </c>
      <c r="B412" s="206" t="s">
        <v>702</v>
      </c>
      <c r="C412" s="214" t="s">
        <v>779</v>
      </c>
      <c r="D412" s="208">
        <v>613</v>
      </c>
      <c r="E412" s="214"/>
      <c r="F412">
        <f>SUMIF(A:A, A412, D:D)</f>
        <v>2076181</v>
      </c>
    </row>
    <row r="413" spans="1:6" x14ac:dyDescent="0.25">
      <c r="A413" s="220" t="s">
        <v>70</v>
      </c>
      <c r="B413" s="206" t="s">
        <v>133</v>
      </c>
      <c r="C413" s="214" t="s">
        <v>777</v>
      </c>
      <c r="D413" s="208">
        <v>19781</v>
      </c>
      <c r="E413" s="215"/>
      <c r="F413">
        <f>SUMIF(A:A, A413, D:D)</f>
        <v>2076181</v>
      </c>
    </row>
    <row r="414" spans="1:6" x14ac:dyDescent="0.25">
      <c r="A414" s="220" t="s">
        <v>70</v>
      </c>
      <c r="B414" s="206" t="s">
        <v>703</v>
      </c>
      <c r="C414" s="206" t="s">
        <v>134</v>
      </c>
      <c r="D414" s="208">
        <v>1015</v>
      </c>
      <c r="F414">
        <f>SUMIF(A:A, A414, D:D)</f>
        <v>2076181</v>
      </c>
    </row>
    <row r="415" spans="1:6" x14ac:dyDescent="0.25">
      <c r="A415" s="220" t="s">
        <v>70</v>
      </c>
      <c r="B415" s="206" t="s">
        <v>799</v>
      </c>
      <c r="C415" s="206" t="s">
        <v>134</v>
      </c>
      <c r="D415" s="208">
        <v>535</v>
      </c>
      <c r="F415">
        <f>SUMIF(A:A, A415, D:D)</f>
        <v>2076181</v>
      </c>
    </row>
    <row r="416" spans="1:6" x14ac:dyDescent="0.25">
      <c r="A416" s="220" t="s">
        <v>70</v>
      </c>
      <c r="B416" s="206" t="s">
        <v>144</v>
      </c>
      <c r="C416" s="206" t="s">
        <v>146</v>
      </c>
      <c r="D416" s="208">
        <v>428</v>
      </c>
      <c r="F416">
        <f>SUMIF(A:A, A416, D:D)</f>
        <v>2076181</v>
      </c>
    </row>
    <row r="417" spans="1:6" x14ac:dyDescent="0.25">
      <c r="A417" s="220" t="s">
        <v>74</v>
      </c>
      <c r="B417" s="207" t="s">
        <v>800</v>
      </c>
      <c r="C417" s="206"/>
      <c r="D417" s="208">
        <v>0</v>
      </c>
      <c r="F417">
        <f>SUMIF(A:A, A417, D:D)</f>
        <v>6407637</v>
      </c>
    </row>
    <row r="418" spans="1:6" x14ac:dyDescent="0.25">
      <c r="A418" s="220" t="s">
        <v>74</v>
      </c>
      <c r="B418" s="206" t="s">
        <v>494</v>
      </c>
      <c r="C418" s="206" t="s">
        <v>124</v>
      </c>
      <c r="D418" s="208">
        <v>3799639</v>
      </c>
      <c r="F418">
        <f>SUMIF(A:A, A418, D:D)</f>
        <v>6407637</v>
      </c>
    </row>
    <row r="419" spans="1:6" x14ac:dyDescent="0.25">
      <c r="A419" s="220" t="s">
        <v>74</v>
      </c>
      <c r="B419" s="206" t="s">
        <v>422</v>
      </c>
      <c r="C419" s="206" t="s">
        <v>129</v>
      </c>
      <c r="D419" s="208">
        <v>2433746</v>
      </c>
      <c r="F419">
        <f>SUMIF(A:A, A419, D:D)</f>
        <v>6407637</v>
      </c>
    </row>
    <row r="420" spans="1:6" x14ac:dyDescent="0.25">
      <c r="A420" s="220" t="s">
        <v>74</v>
      </c>
      <c r="B420" s="206" t="s">
        <v>700</v>
      </c>
      <c r="C420" s="206" t="s">
        <v>149</v>
      </c>
      <c r="D420" s="208">
        <v>23160</v>
      </c>
      <c r="F420">
        <f>SUMIF(A:A, A420, D:D)</f>
        <v>6407637</v>
      </c>
    </row>
    <row r="421" spans="1:6" x14ac:dyDescent="0.25">
      <c r="A421" s="220" t="s">
        <v>74</v>
      </c>
      <c r="B421" s="206" t="s">
        <v>133</v>
      </c>
      <c r="C421" s="206" t="s">
        <v>510</v>
      </c>
      <c r="D421" s="208">
        <v>137994</v>
      </c>
      <c r="F421">
        <f>SUMIF(A:A, A421, D:D)</f>
        <v>6407637</v>
      </c>
    </row>
    <row r="422" spans="1:6" x14ac:dyDescent="0.25">
      <c r="A422" s="220" t="s">
        <v>74</v>
      </c>
      <c r="B422" s="206" t="s">
        <v>701</v>
      </c>
      <c r="C422" s="206" t="s">
        <v>134</v>
      </c>
      <c r="D422" s="208">
        <v>12394</v>
      </c>
      <c r="F422">
        <f>SUMIF(A:A, A422, D:D)</f>
        <v>6407637</v>
      </c>
    </row>
    <row r="423" spans="1:6" x14ac:dyDescent="0.25">
      <c r="A423" s="220" t="s">
        <v>74</v>
      </c>
      <c r="B423" s="206" t="s">
        <v>703</v>
      </c>
      <c r="C423" s="206" t="s">
        <v>146</v>
      </c>
      <c r="D423" s="208">
        <v>567</v>
      </c>
      <c r="F423">
        <f>SUMIF(A:A, A423, D:D)</f>
        <v>6407637</v>
      </c>
    </row>
    <row r="424" spans="1:6" x14ac:dyDescent="0.25">
      <c r="A424" s="220" t="s">
        <v>74</v>
      </c>
      <c r="B424" s="206" t="s">
        <v>801</v>
      </c>
      <c r="C424" s="206" t="s">
        <v>146</v>
      </c>
      <c r="D424" s="208">
        <v>74</v>
      </c>
      <c r="F424">
        <f>SUMIF(A:A, A424, D:D)</f>
        <v>6407637</v>
      </c>
    </row>
    <row r="425" spans="1:6" x14ac:dyDescent="0.25">
      <c r="A425" s="220" t="s">
        <v>74</v>
      </c>
      <c r="B425" s="206" t="s">
        <v>712</v>
      </c>
      <c r="C425" s="206" t="s">
        <v>146</v>
      </c>
      <c r="D425" s="208">
        <v>63</v>
      </c>
      <c r="F425">
        <f>SUMIF(A:A, A425, D:D)</f>
        <v>6407637</v>
      </c>
    </row>
    <row r="426" spans="1:6" x14ac:dyDescent="0.25">
      <c r="A426" s="220" t="s">
        <v>78</v>
      </c>
      <c r="B426" s="207" t="s">
        <v>802</v>
      </c>
      <c r="C426" s="206"/>
      <c r="D426" s="208">
        <v>0</v>
      </c>
      <c r="F426">
        <f>SUMIF(A:A, A426, D:D)</f>
        <v>770754</v>
      </c>
    </row>
    <row r="427" spans="1:6" x14ac:dyDescent="0.25">
      <c r="A427" s="220" t="s">
        <v>78</v>
      </c>
      <c r="B427" s="206" t="s">
        <v>494</v>
      </c>
      <c r="C427" s="206" t="s">
        <v>124</v>
      </c>
      <c r="D427" s="208">
        <v>515096</v>
      </c>
      <c r="F427">
        <f>SUMIF(A:A, A427, D:D)</f>
        <v>770754</v>
      </c>
    </row>
    <row r="428" spans="1:6" x14ac:dyDescent="0.25">
      <c r="A428" s="220" t="s">
        <v>78</v>
      </c>
      <c r="B428" s="206" t="s">
        <v>422</v>
      </c>
      <c r="C428" s="206" t="s">
        <v>129</v>
      </c>
      <c r="D428" s="208">
        <v>203053</v>
      </c>
      <c r="F428">
        <f>SUMIF(A:A, A428, D:D)</f>
        <v>770754</v>
      </c>
    </row>
    <row r="429" spans="1:6" x14ac:dyDescent="0.25">
      <c r="A429" s="220" t="s">
        <v>78</v>
      </c>
      <c r="B429" s="206" t="s">
        <v>700</v>
      </c>
      <c r="C429" s="206" t="s">
        <v>149</v>
      </c>
      <c r="D429" s="208">
        <v>3616</v>
      </c>
      <c r="F429">
        <f>SUMIF(A:A, A429, D:D)</f>
        <v>770754</v>
      </c>
    </row>
    <row r="430" spans="1:6" x14ac:dyDescent="0.25">
      <c r="A430" s="220" t="s">
        <v>78</v>
      </c>
      <c r="B430" s="206" t="s">
        <v>703</v>
      </c>
      <c r="C430" s="206" t="s">
        <v>352</v>
      </c>
      <c r="D430" s="208">
        <v>2709</v>
      </c>
      <c r="F430">
        <f>SUMIF(A:A, A430, D:D)</f>
        <v>770754</v>
      </c>
    </row>
    <row r="431" spans="1:6" x14ac:dyDescent="0.25">
      <c r="A431" s="220" t="s">
        <v>78</v>
      </c>
      <c r="B431" s="206" t="s">
        <v>702</v>
      </c>
      <c r="C431" s="206" t="s">
        <v>549</v>
      </c>
      <c r="D431" s="208">
        <v>763</v>
      </c>
      <c r="F431">
        <f>SUMIF(A:A, A431, D:D)</f>
        <v>770754</v>
      </c>
    </row>
    <row r="432" spans="1:6" x14ac:dyDescent="0.25">
      <c r="A432" s="220" t="s">
        <v>78</v>
      </c>
      <c r="B432" s="206" t="s">
        <v>701</v>
      </c>
      <c r="C432" s="206" t="s">
        <v>287</v>
      </c>
      <c r="D432" s="208">
        <v>9319</v>
      </c>
      <c r="F432">
        <f>SUMIF(A:A, A432, D:D)</f>
        <v>770754</v>
      </c>
    </row>
    <row r="433" spans="1:6" x14ac:dyDescent="0.25">
      <c r="A433" s="220" t="s">
        <v>78</v>
      </c>
      <c r="B433" s="206" t="s">
        <v>133</v>
      </c>
      <c r="C433" s="206" t="s">
        <v>510</v>
      </c>
      <c r="D433" s="208">
        <v>35850</v>
      </c>
      <c r="F433">
        <f>SUMIF(A:A, A433, D:D)</f>
        <v>770754</v>
      </c>
    </row>
    <row r="434" spans="1:6" x14ac:dyDescent="0.25">
      <c r="A434" s="220" t="s">
        <v>78</v>
      </c>
      <c r="B434" s="206" t="s">
        <v>181</v>
      </c>
      <c r="C434" s="206" t="s">
        <v>206</v>
      </c>
      <c r="D434" s="208">
        <v>186</v>
      </c>
      <c r="F434">
        <f>SUMIF(A:A, A434, D:D)</f>
        <v>770754</v>
      </c>
    </row>
    <row r="435" spans="1:6" x14ac:dyDescent="0.25">
      <c r="A435" s="220" t="s">
        <v>78</v>
      </c>
      <c r="B435" s="206" t="s">
        <v>803</v>
      </c>
      <c r="C435" s="206" t="s">
        <v>185</v>
      </c>
      <c r="D435" s="208">
        <v>161</v>
      </c>
      <c r="F435">
        <f>SUMIF(A:A, A435, D:D)</f>
        <v>770754</v>
      </c>
    </row>
    <row r="436" spans="1:6" x14ac:dyDescent="0.25">
      <c r="A436" s="220" t="s">
        <v>78</v>
      </c>
      <c r="B436" s="206" t="s">
        <v>804</v>
      </c>
      <c r="C436" s="206" t="s">
        <v>146</v>
      </c>
      <c r="D436" s="208">
        <v>1</v>
      </c>
      <c r="F436">
        <f>SUMIF(A:A, A436, D:D)</f>
        <v>770754</v>
      </c>
    </row>
    <row r="437" spans="1:6" x14ac:dyDescent="0.25">
      <c r="A437" s="220" t="s">
        <v>82</v>
      </c>
      <c r="B437" s="207" t="s">
        <v>805</v>
      </c>
      <c r="C437" s="206"/>
      <c r="D437" s="208">
        <v>0</v>
      </c>
      <c r="F437">
        <f>SUMIF(A:A, A437, D:D)</f>
        <v>294308</v>
      </c>
    </row>
    <row r="438" spans="1:6" x14ac:dyDescent="0.25">
      <c r="A438" s="220" t="s">
        <v>82</v>
      </c>
      <c r="B438" s="206" t="s">
        <v>700</v>
      </c>
      <c r="C438" s="206" t="s">
        <v>149</v>
      </c>
      <c r="D438" s="208">
        <v>784</v>
      </c>
      <c r="F438">
        <f>SUMIF(A:A, A438, D:D)</f>
        <v>294308</v>
      </c>
    </row>
    <row r="439" spans="1:6" x14ac:dyDescent="0.25">
      <c r="A439" s="220" t="s">
        <v>82</v>
      </c>
      <c r="B439" s="206" t="s">
        <v>701</v>
      </c>
      <c r="C439" s="206" t="s">
        <v>287</v>
      </c>
      <c r="D439" s="208">
        <v>2192</v>
      </c>
      <c r="F439">
        <f>SUMIF(A:A, A439, D:D)</f>
        <v>294308</v>
      </c>
    </row>
    <row r="440" spans="1:6" x14ac:dyDescent="0.25">
      <c r="A440" s="220" t="s">
        <v>82</v>
      </c>
      <c r="B440" s="206" t="s">
        <v>494</v>
      </c>
      <c r="C440" s="206" t="s">
        <v>124</v>
      </c>
      <c r="D440" s="208">
        <v>119775</v>
      </c>
      <c r="F440">
        <f>SUMIF(A:A, A440, D:D)</f>
        <v>294308</v>
      </c>
    </row>
    <row r="441" spans="1:6" x14ac:dyDescent="0.25">
      <c r="A441" s="220" t="s">
        <v>82</v>
      </c>
      <c r="B441" s="206" t="s">
        <v>422</v>
      </c>
      <c r="C441" s="206" t="s">
        <v>129</v>
      </c>
      <c r="D441" s="208">
        <v>149022</v>
      </c>
      <c r="F441">
        <f>SUMIF(A:A, A441, D:D)</f>
        <v>294308</v>
      </c>
    </row>
    <row r="442" spans="1:6" x14ac:dyDescent="0.25">
      <c r="A442" s="220" t="s">
        <v>82</v>
      </c>
      <c r="B442" s="206" t="s">
        <v>702</v>
      </c>
      <c r="C442" s="206" t="s">
        <v>549</v>
      </c>
      <c r="D442" s="208">
        <v>219</v>
      </c>
      <c r="F442">
        <f>SUMIF(A:A, A442, D:D)</f>
        <v>294308</v>
      </c>
    </row>
    <row r="443" spans="1:6" x14ac:dyDescent="0.25">
      <c r="A443" s="220" t="s">
        <v>82</v>
      </c>
      <c r="B443" s="206" t="s">
        <v>465</v>
      </c>
      <c r="C443" s="206" t="s">
        <v>206</v>
      </c>
      <c r="D443" s="208">
        <v>70</v>
      </c>
      <c r="F443">
        <f>SUMIF(A:A, A443, D:D)</f>
        <v>294308</v>
      </c>
    </row>
    <row r="444" spans="1:6" x14ac:dyDescent="0.25">
      <c r="A444" s="220" t="s">
        <v>82</v>
      </c>
      <c r="B444" s="206" t="s">
        <v>806</v>
      </c>
      <c r="C444" s="206" t="s">
        <v>807</v>
      </c>
      <c r="D444" s="208">
        <v>1044</v>
      </c>
      <c r="F444">
        <f>SUMIF(A:A, A444, D:D)</f>
        <v>294308</v>
      </c>
    </row>
    <row r="445" spans="1:6" x14ac:dyDescent="0.25">
      <c r="A445" s="220" t="s">
        <v>82</v>
      </c>
      <c r="B445" s="206" t="s">
        <v>712</v>
      </c>
      <c r="C445" s="206" t="s">
        <v>462</v>
      </c>
      <c r="D445" s="208">
        <v>161</v>
      </c>
      <c r="F445">
        <f>SUMIF(A:A, A445, D:D)</f>
        <v>294308</v>
      </c>
    </row>
    <row r="446" spans="1:6" x14ac:dyDescent="0.25">
      <c r="A446" s="220" t="s">
        <v>82</v>
      </c>
      <c r="B446" s="206" t="s">
        <v>133</v>
      </c>
      <c r="C446" s="206" t="s">
        <v>808</v>
      </c>
      <c r="D446" s="208">
        <v>20374</v>
      </c>
      <c r="F446">
        <f>SUMIF(A:A, A446, D:D)</f>
        <v>294308</v>
      </c>
    </row>
    <row r="447" spans="1:6" x14ac:dyDescent="0.25">
      <c r="A447" s="220" t="s">
        <v>82</v>
      </c>
      <c r="B447" s="206" t="s">
        <v>703</v>
      </c>
      <c r="C447" s="206" t="s">
        <v>162</v>
      </c>
      <c r="D447" s="208">
        <v>153</v>
      </c>
      <c r="F447">
        <f>SUMIF(A:A, A447, D:D)</f>
        <v>294308</v>
      </c>
    </row>
    <row r="448" spans="1:6" x14ac:dyDescent="0.25">
      <c r="A448" s="220" t="s">
        <v>82</v>
      </c>
      <c r="B448" s="206" t="s">
        <v>144</v>
      </c>
      <c r="C448" s="206" t="s">
        <v>146</v>
      </c>
      <c r="D448" s="208">
        <v>514</v>
      </c>
      <c r="F448">
        <f>SUMIF(A:A, A448, D:D)</f>
        <v>294308</v>
      </c>
    </row>
    <row r="449" spans="1:6" x14ac:dyDescent="0.25">
      <c r="A449" s="220" t="s">
        <v>86</v>
      </c>
      <c r="B449" s="207" t="s">
        <v>809</v>
      </c>
      <c r="C449" s="206"/>
      <c r="D449" s="208">
        <v>0</v>
      </c>
      <c r="F449">
        <f>SUMIF(A:A, A449, D:D)</f>
        <v>2739447</v>
      </c>
    </row>
    <row r="450" spans="1:6" x14ac:dyDescent="0.25">
      <c r="A450" s="220" t="s">
        <v>86</v>
      </c>
      <c r="B450" s="206" t="s">
        <v>494</v>
      </c>
      <c r="C450" s="206" t="s">
        <v>124</v>
      </c>
      <c r="D450" s="208">
        <v>1437490</v>
      </c>
      <c r="F450">
        <f>SUMIF(A:A, A450, D:D)</f>
        <v>2739447</v>
      </c>
    </row>
    <row r="451" spans="1:6" x14ac:dyDescent="0.25">
      <c r="A451" s="220" t="s">
        <v>86</v>
      </c>
      <c r="B451" s="206" t="s">
        <v>422</v>
      </c>
      <c r="C451" s="206" t="s">
        <v>129</v>
      </c>
      <c r="D451" s="208">
        <v>1217290</v>
      </c>
      <c r="F451">
        <f>SUMIF(A:A, A451, D:D)</f>
        <v>2739447</v>
      </c>
    </row>
    <row r="452" spans="1:6" x14ac:dyDescent="0.25">
      <c r="A452" s="220" t="s">
        <v>86</v>
      </c>
      <c r="B452" s="206" t="s">
        <v>133</v>
      </c>
      <c r="C452" s="206" t="s">
        <v>510</v>
      </c>
      <c r="D452" s="208">
        <v>59398</v>
      </c>
      <c r="F452">
        <f>SUMIF(A:A, A452, D:D)</f>
        <v>2739447</v>
      </c>
    </row>
    <row r="453" spans="1:6" x14ac:dyDescent="0.25">
      <c r="A453" s="220" t="s">
        <v>86</v>
      </c>
      <c r="B453" s="206" t="s">
        <v>700</v>
      </c>
      <c r="C453" s="206" t="s">
        <v>149</v>
      </c>
      <c r="D453" s="208">
        <v>15198</v>
      </c>
      <c r="F453">
        <f>SUMIF(A:A, A453, D:D)</f>
        <v>2739447</v>
      </c>
    </row>
    <row r="454" spans="1:6" x14ac:dyDescent="0.25">
      <c r="A454" s="220" t="s">
        <v>86</v>
      </c>
      <c r="B454" s="206" t="s">
        <v>701</v>
      </c>
      <c r="C454" s="206" t="s">
        <v>287</v>
      </c>
      <c r="D454" s="208">
        <v>5455</v>
      </c>
      <c r="F454">
        <f>SUMIF(A:A, A454, D:D)</f>
        <v>2739447</v>
      </c>
    </row>
    <row r="455" spans="1:6" x14ac:dyDescent="0.25">
      <c r="A455" s="220" t="s">
        <v>86</v>
      </c>
      <c r="B455" s="206" t="s">
        <v>144</v>
      </c>
      <c r="C455" s="206" t="s">
        <v>146</v>
      </c>
      <c r="D455" s="208">
        <v>2636</v>
      </c>
      <c r="F455">
        <f>SUMIF(A:A, A455, D:D)</f>
        <v>2739447</v>
      </c>
    </row>
    <row r="456" spans="1:6" x14ac:dyDescent="0.25">
      <c r="A456" s="220" t="s">
        <v>86</v>
      </c>
      <c r="B456" s="206" t="s">
        <v>703</v>
      </c>
      <c r="C456" s="206" t="s">
        <v>162</v>
      </c>
      <c r="D456" s="208">
        <v>1809</v>
      </c>
      <c r="F456">
        <f>SUMIF(A:A, A456, D:D)</f>
        <v>2739447</v>
      </c>
    </row>
    <row r="457" spans="1:6" x14ac:dyDescent="0.25">
      <c r="A457" s="220" t="s">
        <v>86</v>
      </c>
      <c r="B457" s="206" t="s">
        <v>702</v>
      </c>
      <c r="C457" s="206" t="s">
        <v>146</v>
      </c>
      <c r="D457" s="208">
        <v>171</v>
      </c>
      <c r="F457">
        <f>SUMIF(A:A, A457, D:D)</f>
        <v>2739447</v>
      </c>
    </row>
    <row r="458" spans="1:6" x14ac:dyDescent="0.25">
      <c r="A458" s="220" t="s">
        <v>92</v>
      </c>
      <c r="B458" s="207" t="s">
        <v>810</v>
      </c>
      <c r="C458" s="206"/>
      <c r="D458" s="208">
        <v>0</v>
      </c>
      <c r="F458">
        <f>SUMIF(A:A, A458, D:D)</f>
        <v>2487433</v>
      </c>
    </row>
    <row r="459" spans="1:6" x14ac:dyDescent="0.25">
      <c r="A459" s="220" t="s">
        <v>92</v>
      </c>
      <c r="B459" s="209" t="s">
        <v>422</v>
      </c>
      <c r="C459" s="206" t="s">
        <v>129</v>
      </c>
      <c r="D459" s="208">
        <v>1247652</v>
      </c>
      <c r="F459">
        <f>SUMIF(A:A, A459, D:D)</f>
        <v>2487433</v>
      </c>
    </row>
    <row r="460" spans="1:6" x14ac:dyDescent="0.25">
      <c r="A460" s="220" t="s">
        <v>92</v>
      </c>
      <c r="B460" s="209" t="s">
        <v>494</v>
      </c>
      <c r="C460" s="206" t="s">
        <v>124</v>
      </c>
      <c r="D460" s="208">
        <v>1108864</v>
      </c>
      <c r="F460">
        <f>SUMIF(A:A, A460, D:D)</f>
        <v>2487433</v>
      </c>
    </row>
    <row r="461" spans="1:6" x14ac:dyDescent="0.25">
      <c r="A461" s="220" t="s">
        <v>92</v>
      </c>
      <c r="B461" s="209" t="s">
        <v>700</v>
      </c>
      <c r="C461" s="206" t="s">
        <v>149</v>
      </c>
      <c r="D461" s="208">
        <v>13135</v>
      </c>
      <c r="F461">
        <f>SUMIF(A:A, A461, D:D)</f>
        <v>2487433</v>
      </c>
    </row>
    <row r="462" spans="1:6" x14ac:dyDescent="0.25">
      <c r="A462" s="220" t="s">
        <v>92</v>
      </c>
      <c r="B462" s="209" t="s">
        <v>712</v>
      </c>
      <c r="C462" s="206" t="s">
        <v>205</v>
      </c>
      <c r="D462" s="208">
        <v>660</v>
      </c>
      <c r="F462">
        <f>SUMIF(A:A, A462, D:D)</f>
        <v>2487433</v>
      </c>
    </row>
    <row r="463" spans="1:6" x14ac:dyDescent="0.25">
      <c r="A463" s="220" t="s">
        <v>92</v>
      </c>
      <c r="B463" s="209" t="s">
        <v>133</v>
      </c>
      <c r="C463" s="206" t="s">
        <v>510</v>
      </c>
      <c r="D463" s="208">
        <v>103002</v>
      </c>
      <c r="F463">
        <f>SUMIF(A:A, A463, D:D)</f>
        <v>2487433</v>
      </c>
    </row>
    <row r="464" spans="1:6" x14ac:dyDescent="0.25">
      <c r="A464" s="220" t="s">
        <v>92</v>
      </c>
      <c r="B464" s="209" t="s">
        <v>725</v>
      </c>
      <c r="C464" s="206" t="s">
        <v>653</v>
      </c>
      <c r="D464" s="208">
        <v>1729</v>
      </c>
      <c r="F464">
        <f>SUMIF(A:A, A464, D:D)</f>
        <v>2487433</v>
      </c>
    </row>
    <row r="465" spans="1:6" x14ac:dyDescent="0.25">
      <c r="A465" s="220" t="s">
        <v>92</v>
      </c>
      <c r="B465" s="209" t="s">
        <v>703</v>
      </c>
      <c r="C465" s="206" t="s">
        <v>162</v>
      </c>
      <c r="D465" s="208">
        <v>1989</v>
      </c>
      <c r="F465">
        <f>SUMIF(A:A, A465, D:D)</f>
        <v>2487433</v>
      </c>
    </row>
    <row r="466" spans="1:6" x14ac:dyDescent="0.25">
      <c r="A466" s="220" t="s">
        <v>92</v>
      </c>
      <c r="B466" s="209" t="s">
        <v>660</v>
      </c>
      <c r="C466" s="206" t="s">
        <v>714</v>
      </c>
      <c r="D466" s="208">
        <v>7171</v>
      </c>
      <c r="F466">
        <f>SUMIF(A:A, A466, D:D)</f>
        <v>2487433</v>
      </c>
    </row>
    <row r="467" spans="1:6" x14ac:dyDescent="0.25">
      <c r="A467" s="220" t="s">
        <v>92</v>
      </c>
      <c r="B467" s="209" t="s">
        <v>465</v>
      </c>
      <c r="C467" s="206" t="s">
        <v>206</v>
      </c>
      <c r="D467" s="208">
        <v>304</v>
      </c>
      <c r="F467">
        <f>SUMIF(A:A, A467, D:D)</f>
        <v>2487433</v>
      </c>
    </row>
    <row r="468" spans="1:6" x14ac:dyDescent="0.25">
      <c r="A468" s="220" t="s">
        <v>92</v>
      </c>
      <c r="B468" s="209" t="s">
        <v>702</v>
      </c>
      <c r="C468" s="206" t="s">
        <v>549</v>
      </c>
      <c r="D468" s="208">
        <v>2927</v>
      </c>
      <c r="F468">
        <f>SUMIF(A:A, A468, D:D)</f>
        <v>2487433</v>
      </c>
    </row>
    <row r="469" spans="1:6" x14ac:dyDescent="0.25">
      <c r="A469" s="220" t="s">
        <v>96</v>
      </c>
      <c r="B469" s="207" t="s">
        <v>811</v>
      </c>
      <c r="C469" s="206"/>
      <c r="D469" s="208">
        <v>0</v>
      </c>
      <c r="F469">
        <f>SUMIF(A:A, A469, D:D)</f>
        <v>648124</v>
      </c>
    </row>
    <row r="470" spans="1:6" x14ac:dyDescent="0.25">
      <c r="A470" s="220" t="s">
        <v>96</v>
      </c>
      <c r="B470" s="209" t="s">
        <v>422</v>
      </c>
      <c r="C470" s="206" t="s">
        <v>129</v>
      </c>
      <c r="D470" s="208">
        <v>295497</v>
      </c>
      <c r="F470">
        <f>SUMIF(A:A, A470, D:D)</f>
        <v>648124</v>
      </c>
    </row>
    <row r="471" spans="1:6" x14ac:dyDescent="0.25">
      <c r="A471" s="220" t="s">
        <v>96</v>
      </c>
      <c r="B471" s="209" t="s">
        <v>494</v>
      </c>
      <c r="C471" s="206" t="s">
        <v>124</v>
      </c>
      <c r="D471" s="208">
        <v>336475</v>
      </c>
      <c r="F471">
        <f>SUMIF(A:A, A471, D:D)</f>
        <v>648124</v>
      </c>
    </row>
    <row r="472" spans="1:6" x14ac:dyDescent="0.25">
      <c r="A472" s="220" t="s">
        <v>96</v>
      </c>
      <c r="B472" s="209" t="s">
        <v>700</v>
      </c>
      <c r="C472" s="206" t="s">
        <v>149</v>
      </c>
      <c r="D472" s="208">
        <v>1912</v>
      </c>
      <c r="F472">
        <f>SUMIF(A:A, A472, D:D)</f>
        <v>648124</v>
      </c>
    </row>
    <row r="473" spans="1:6" x14ac:dyDescent="0.25">
      <c r="A473" s="220" t="s">
        <v>96</v>
      </c>
      <c r="B473" s="209" t="s">
        <v>702</v>
      </c>
      <c r="C473" s="206" t="s">
        <v>549</v>
      </c>
      <c r="D473" s="208">
        <v>367</v>
      </c>
      <c r="F473">
        <f>SUMIF(A:A, A473, D:D)</f>
        <v>648124</v>
      </c>
    </row>
    <row r="474" spans="1:6" x14ac:dyDescent="0.25">
      <c r="A474" s="220" t="s">
        <v>96</v>
      </c>
      <c r="B474" s="209" t="s">
        <v>701</v>
      </c>
      <c r="C474" s="206" t="s">
        <v>287</v>
      </c>
      <c r="D474" s="208">
        <v>3169</v>
      </c>
      <c r="F474">
        <f>SUMIF(A:A, A474, D:D)</f>
        <v>648124</v>
      </c>
    </row>
    <row r="475" spans="1:6" x14ac:dyDescent="0.25">
      <c r="A475" s="220" t="s">
        <v>96</v>
      </c>
      <c r="B475" s="209" t="s">
        <v>133</v>
      </c>
      <c r="C475" s="206" t="s">
        <v>510</v>
      </c>
      <c r="D475" s="208">
        <v>10680</v>
      </c>
      <c r="F475">
        <f>SUMIF(A:A, A475, D:D)</f>
        <v>648124</v>
      </c>
    </row>
    <row r="476" spans="1:6" x14ac:dyDescent="0.25">
      <c r="A476" s="220" t="s">
        <v>96</v>
      </c>
      <c r="B476" s="209" t="s">
        <v>703</v>
      </c>
      <c r="C476" s="206" t="s">
        <v>146</v>
      </c>
      <c r="D476" s="208">
        <v>23</v>
      </c>
      <c r="F476">
        <f>SUMIF(A:A, A476, D:D)</f>
        <v>648124</v>
      </c>
    </row>
    <row r="477" spans="1:6" x14ac:dyDescent="0.25">
      <c r="A477" s="220" t="s">
        <v>96</v>
      </c>
      <c r="B477" s="209" t="s">
        <v>718</v>
      </c>
      <c r="C477" s="206" t="s">
        <v>146</v>
      </c>
      <c r="D477" s="208">
        <v>1</v>
      </c>
      <c r="F477">
        <f>SUMIF(A:A, A477, D:D)</f>
        <v>648124</v>
      </c>
    </row>
    <row r="478" spans="1:6" x14ac:dyDescent="0.25">
      <c r="A478" s="220" t="s">
        <v>100</v>
      </c>
      <c r="B478" s="207" t="s">
        <v>812</v>
      </c>
      <c r="C478" s="206"/>
      <c r="D478" s="208">
        <v>0</v>
      </c>
      <c r="F478">
        <f>SUMIF(A:A, A478, D:D)</f>
        <v>2598607</v>
      </c>
    </row>
    <row r="479" spans="1:6" x14ac:dyDescent="0.25">
      <c r="A479" s="220" t="s">
        <v>100</v>
      </c>
      <c r="B479" s="206" t="s">
        <v>494</v>
      </c>
      <c r="C479" s="206" t="s">
        <v>124</v>
      </c>
      <c r="D479" s="208">
        <v>1237279</v>
      </c>
      <c r="F479">
        <f>SUMIF(A:A, A479, D:D)</f>
        <v>2598607</v>
      </c>
    </row>
    <row r="480" spans="1:6" x14ac:dyDescent="0.25">
      <c r="A480" s="220" t="s">
        <v>100</v>
      </c>
      <c r="B480" s="206" t="s">
        <v>422</v>
      </c>
      <c r="C480" s="206" t="s">
        <v>129</v>
      </c>
      <c r="D480" s="208">
        <v>1242987</v>
      </c>
      <c r="F480">
        <f>SUMIF(A:A, A480, D:D)</f>
        <v>2598607</v>
      </c>
    </row>
    <row r="481" spans="1:6" x14ac:dyDescent="0.25">
      <c r="A481" s="220" t="s">
        <v>100</v>
      </c>
      <c r="B481" s="206" t="s">
        <v>700</v>
      </c>
      <c r="C481" s="206" t="s">
        <v>149</v>
      </c>
      <c r="D481" s="208">
        <v>6640</v>
      </c>
      <c r="F481">
        <f>SUMIF(A:A, A481, D:D)</f>
        <v>2598607</v>
      </c>
    </row>
    <row r="482" spans="1:6" x14ac:dyDescent="0.25">
      <c r="A482" s="220" t="s">
        <v>100</v>
      </c>
      <c r="B482" s="206" t="s">
        <v>703</v>
      </c>
      <c r="C482" s="206" t="s">
        <v>162</v>
      </c>
      <c r="D482" s="208">
        <v>2042</v>
      </c>
      <c r="F482">
        <f>SUMIF(A:A, A482, D:D)</f>
        <v>2598607</v>
      </c>
    </row>
    <row r="483" spans="1:6" x14ac:dyDescent="0.25">
      <c r="A483" s="220" t="s">
        <v>100</v>
      </c>
      <c r="B483" s="206" t="s">
        <v>133</v>
      </c>
      <c r="C483" s="206" t="s">
        <v>485</v>
      </c>
      <c r="D483" s="208">
        <v>94070</v>
      </c>
      <c r="F483">
        <f>SUMIF(A:A, A483, D:D)</f>
        <v>2598607</v>
      </c>
    </row>
    <row r="484" spans="1:6" x14ac:dyDescent="0.25">
      <c r="A484" s="220" t="s">
        <v>100</v>
      </c>
      <c r="B484" s="206" t="s">
        <v>813</v>
      </c>
      <c r="C484" s="206" t="s">
        <v>134</v>
      </c>
      <c r="D484" s="208">
        <v>1063</v>
      </c>
      <c r="F484">
        <f>SUMIF(A:A, A484, D:D)</f>
        <v>2598607</v>
      </c>
    </row>
    <row r="485" spans="1:6" x14ac:dyDescent="0.25">
      <c r="A485" s="220" t="s">
        <v>100</v>
      </c>
      <c r="B485" s="206" t="s">
        <v>181</v>
      </c>
      <c r="C485" s="206" t="s">
        <v>134</v>
      </c>
      <c r="D485" s="208">
        <v>306</v>
      </c>
      <c r="F485">
        <f>SUMIF(A:A, A485, D:D)</f>
        <v>2598607</v>
      </c>
    </row>
    <row r="486" spans="1:6" x14ac:dyDescent="0.25">
      <c r="A486" s="220" t="s">
        <v>100</v>
      </c>
      <c r="B486" s="206" t="s">
        <v>702</v>
      </c>
      <c r="C486" s="206" t="s">
        <v>134</v>
      </c>
      <c r="D486" s="208">
        <v>853</v>
      </c>
      <c r="F486">
        <f>SUMIF(A:A, A486, D:D)</f>
        <v>2598607</v>
      </c>
    </row>
    <row r="487" spans="1:6" x14ac:dyDescent="0.25">
      <c r="A487" s="220" t="s">
        <v>100</v>
      </c>
      <c r="B487" s="206" t="s">
        <v>701</v>
      </c>
      <c r="C487" s="206" t="s">
        <v>134</v>
      </c>
      <c r="D487" s="208">
        <v>11471</v>
      </c>
      <c r="F487">
        <f>SUMIF(A:A, A487, D:D)</f>
        <v>2598607</v>
      </c>
    </row>
    <row r="488" spans="1:6" x14ac:dyDescent="0.25">
      <c r="A488" s="220" t="s">
        <v>100</v>
      </c>
      <c r="B488" s="206" t="s">
        <v>144</v>
      </c>
      <c r="C488" s="206" t="s">
        <v>146</v>
      </c>
      <c r="D488" s="208">
        <v>1896</v>
      </c>
      <c r="F488">
        <f>SUMIF(A:A, A488, D:D)</f>
        <v>2598607</v>
      </c>
    </row>
    <row r="489" spans="1:6" x14ac:dyDescent="0.25">
      <c r="A489" s="220" t="s">
        <v>104</v>
      </c>
      <c r="B489" s="207" t="s">
        <v>814</v>
      </c>
      <c r="C489" s="206"/>
      <c r="D489" s="208">
        <v>0</v>
      </c>
      <c r="F489">
        <f>SUMIF(A:A, A489, D:D)</f>
        <v>218351</v>
      </c>
    </row>
    <row r="490" spans="1:6" x14ac:dyDescent="0.25">
      <c r="A490" s="220" t="s">
        <v>104</v>
      </c>
      <c r="B490" s="206" t="s">
        <v>422</v>
      </c>
      <c r="C490" s="206" t="s">
        <v>129</v>
      </c>
      <c r="D490" s="208">
        <v>60481</v>
      </c>
      <c r="F490">
        <f>SUMIF(A:A, A490, D:D)</f>
        <v>218351</v>
      </c>
    </row>
    <row r="491" spans="1:6" x14ac:dyDescent="0.25">
      <c r="A491" s="220" t="s">
        <v>104</v>
      </c>
      <c r="B491" s="206" t="s">
        <v>703</v>
      </c>
      <c r="C491" s="206" t="s">
        <v>134</v>
      </c>
      <c r="D491" s="208">
        <v>720</v>
      </c>
      <c r="F491">
        <f>SUMIF(A:A, A491, D:D)</f>
        <v>218351</v>
      </c>
    </row>
    <row r="492" spans="1:6" x14ac:dyDescent="0.25">
      <c r="A492" s="220" t="s">
        <v>104</v>
      </c>
      <c r="B492" s="206" t="s">
        <v>700</v>
      </c>
      <c r="C492" s="206" t="s">
        <v>149</v>
      </c>
      <c r="D492" s="208">
        <v>1443</v>
      </c>
      <c r="F492">
        <f>SUMIF(A:A, A492, D:D)</f>
        <v>218351</v>
      </c>
    </row>
    <row r="493" spans="1:6" x14ac:dyDescent="0.25">
      <c r="A493" s="220" t="s">
        <v>104</v>
      </c>
      <c r="B493" s="206" t="s">
        <v>702</v>
      </c>
      <c r="C493" s="206" t="s">
        <v>549</v>
      </c>
      <c r="D493" s="208">
        <v>411</v>
      </c>
      <c r="F493">
        <f>SUMIF(A:A, A493, D:D)</f>
        <v>218351</v>
      </c>
    </row>
    <row r="494" spans="1:6" x14ac:dyDescent="0.25">
      <c r="A494" s="220" t="s">
        <v>104</v>
      </c>
      <c r="B494" s="206" t="s">
        <v>701</v>
      </c>
      <c r="C494" s="206" t="s">
        <v>287</v>
      </c>
      <c r="D494" s="208">
        <v>2724</v>
      </c>
      <c r="F494">
        <f>SUMIF(A:A, A494, D:D)</f>
        <v>218351</v>
      </c>
    </row>
    <row r="495" spans="1:6" x14ac:dyDescent="0.25">
      <c r="A495" s="220" t="s">
        <v>104</v>
      </c>
      <c r="B495" s="206" t="s">
        <v>494</v>
      </c>
      <c r="C495" s="206" t="s">
        <v>124</v>
      </c>
      <c r="D495" s="208">
        <v>147947</v>
      </c>
      <c r="F495">
        <f>SUMIF(A:A, A495, D:D)</f>
        <v>218351</v>
      </c>
    </row>
    <row r="496" spans="1:6" x14ac:dyDescent="0.25">
      <c r="A496" s="220" t="s">
        <v>104</v>
      </c>
      <c r="B496" s="206" t="s">
        <v>133</v>
      </c>
      <c r="C496" s="206" t="s">
        <v>146</v>
      </c>
      <c r="D496" s="208">
        <v>4625</v>
      </c>
      <c r="F496">
        <f>SUMIF(A:A, A496, D:D)</f>
        <v>218351</v>
      </c>
    </row>
    <row r="497" spans="1:6" x14ac:dyDescent="0.25">
      <c r="A497" s="220" t="s">
        <v>815</v>
      </c>
      <c r="B497" s="207" t="s">
        <v>816</v>
      </c>
      <c r="C497" s="206"/>
      <c r="D497" s="213">
        <v>105405100</v>
      </c>
      <c r="F497">
        <f>SUMIF(A:A, A497, D:D)</f>
        <v>105405100</v>
      </c>
    </row>
    <row r="500" spans="1:6" x14ac:dyDescent="0.25">
      <c r="A500" s="206"/>
      <c r="B500" s="206"/>
      <c r="C500" s="206"/>
      <c r="D500" s="2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5E51-45A4-4832-AD1C-0CC9F0E58E3E}">
  <dimension ref="A1:R64142"/>
  <sheetViews>
    <sheetView topLeftCell="A293" workbookViewId="0">
      <selection activeCell="I306" sqref="I306"/>
    </sheetView>
  </sheetViews>
  <sheetFormatPr defaultRowHeight="15" x14ac:dyDescent="0.25"/>
  <cols>
    <col min="8" max="8" width="27.85546875" bestFit="1" customWidth="1"/>
    <col min="9" max="9" width="16.42578125" bestFit="1" customWidth="1"/>
  </cols>
  <sheetData>
    <row r="1" spans="1:18" ht="51" x14ac:dyDescent="0.25">
      <c r="A1" s="106" t="s">
        <v>489</v>
      </c>
      <c r="B1" s="122" t="s">
        <v>108</v>
      </c>
      <c r="C1" s="122" t="s">
        <v>109</v>
      </c>
      <c r="D1" s="123" t="s">
        <v>110</v>
      </c>
      <c r="E1" s="124" t="s">
        <v>111</v>
      </c>
      <c r="F1" s="122" t="s">
        <v>112</v>
      </c>
      <c r="G1" s="123" t="s">
        <v>113</v>
      </c>
      <c r="H1" s="122" t="s">
        <v>114</v>
      </c>
      <c r="I1" s="194" t="s">
        <v>115</v>
      </c>
      <c r="J1" s="125" t="s">
        <v>116</v>
      </c>
      <c r="K1" s="126" t="s">
        <v>117</v>
      </c>
      <c r="L1" s="127" t="s">
        <v>118</v>
      </c>
      <c r="M1" s="128" t="s">
        <v>119</v>
      </c>
      <c r="N1" s="121" t="s">
        <v>490</v>
      </c>
      <c r="O1" s="121"/>
      <c r="P1" s="121"/>
      <c r="Q1" s="121"/>
      <c r="R1" s="121"/>
    </row>
    <row r="2" spans="1:18" x14ac:dyDescent="0.25">
      <c r="A2" s="110">
        <v>1</v>
      </c>
      <c r="B2" s="113" t="s">
        <v>491</v>
      </c>
      <c r="C2" s="113" t="s">
        <v>5</v>
      </c>
      <c r="D2" s="123" t="s">
        <v>6</v>
      </c>
      <c r="E2" s="129">
        <v>38293</v>
      </c>
      <c r="F2" s="130" t="s">
        <v>492</v>
      </c>
      <c r="G2" s="131" t="s">
        <v>493</v>
      </c>
      <c r="H2" s="132" t="s">
        <v>494</v>
      </c>
      <c r="I2" s="198"/>
      <c r="J2" s="133" t="s">
        <v>124</v>
      </c>
      <c r="K2" s="134">
        <v>1176394</v>
      </c>
      <c r="L2" s="135"/>
      <c r="M2" s="136">
        <v>0.62459562218037223</v>
      </c>
      <c r="N2" s="137"/>
      <c r="O2" s="138"/>
      <c r="P2" s="138"/>
      <c r="Q2" s="138"/>
      <c r="R2" s="139"/>
    </row>
    <row r="3" spans="1:18" x14ac:dyDescent="0.25">
      <c r="A3" s="110">
        <v>2</v>
      </c>
      <c r="B3" s="113" t="s">
        <v>495</v>
      </c>
      <c r="C3" s="113" t="s">
        <v>5</v>
      </c>
      <c r="D3" s="123" t="s">
        <v>6</v>
      </c>
      <c r="E3" s="129">
        <v>38293</v>
      </c>
      <c r="F3" s="130" t="s">
        <v>496</v>
      </c>
      <c r="G3" s="131" t="s">
        <v>497</v>
      </c>
      <c r="H3" s="132" t="s">
        <v>498</v>
      </c>
      <c r="I3" s="198"/>
      <c r="J3" s="133" t="s">
        <v>129</v>
      </c>
      <c r="K3" s="134">
        <v>693933</v>
      </c>
      <c r="L3" s="135"/>
      <c r="M3" s="136">
        <v>0.36843737207644062</v>
      </c>
      <c r="N3" s="137"/>
      <c r="O3" s="138"/>
      <c r="P3" s="138"/>
      <c r="Q3" s="138"/>
      <c r="R3" s="139"/>
    </row>
    <row r="4" spans="1:18" x14ac:dyDescent="0.25">
      <c r="A4" s="110">
        <v>3</v>
      </c>
      <c r="B4" s="113" t="s">
        <v>130</v>
      </c>
      <c r="C4" s="113" t="s">
        <v>5</v>
      </c>
      <c r="D4" s="123" t="s">
        <v>6</v>
      </c>
      <c r="E4" s="129">
        <v>38293</v>
      </c>
      <c r="F4" s="130" t="s">
        <v>131</v>
      </c>
      <c r="G4" s="131" t="s">
        <v>132</v>
      </c>
      <c r="H4" s="132" t="s">
        <v>133</v>
      </c>
      <c r="I4" s="198"/>
      <c r="J4" s="133" t="s">
        <v>134</v>
      </c>
      <c r="K4" s="134">
        <v>6701</v>
      </c>
      <c r="L4" s="135"/>
      <c r="M4" s="136">
        <v>3.5578345896278584E-3</v>
      </c>
      <c r="N4" s="137"/>
      <c r="O4" s="140"/>
      <c r="P4" s="140"/>
      <c r="Q4" s="140"/>
      <c r="R4" s="108"/>
    </row>
    <row r="5" spans="1:18" x14ac:dyDescent="0.25">
      <c r="A5" s="110">
        <v>4</v>
      </c>
      <c r="B5" s="113" t="s">
        <v>499</v>
      </c>
      <c r="C5" s="113" t="s">
        <v>5</v>
      </c>
      <c r="D5" s="123" t="s">
        <v>6</v>
      </c>
      <c r="E5" s="129">
        <v>38293</v>
      </c>
      <c r="F5" s="130" t="s">
        <v>398</v>
      </c>
      <c r="G5" s="131" t="s">
        <v>500</v>
      </c>
      <c r="H5" s="132" t="s">
        <v>501</v>
      </c>
      <c r="I5" s="198"/>
      <c r="J5" s="133" t="s">
        <v>134</v>
      </c>
      <c r="K5" s="134">
        <v>3529</v>
      </c>
      <c r="L5" s="135"/>
      <c r="M5" s="136">
        <v>1.8736902353076723E-3</v>
      </c>
      <c r="N5" s="137"/>
      <c r="O5" s="138"/>
      <c r="P5" s="138"/>
      <c r="Q5" s="140"/>
      <c r="R5" s="110"/>
    </row>
    <row r="6" spans="1:18" x14ac:dyDescent="0.25">
      <c r="A6" s="110">
        <v>5</v>
      </c>
      <c r="B6" s="113" t="s">
        <v>502</v>
      </c>
      <c r="C6" s="113" t="s">
        <v>5</v>
      </c>
      <c r="D6" s="123" t="s">
        <v>6</v>
      </c>
      <c r="E6" s="129">
        <v>38293</v>
      </c>
      <c r="F6" s="141" t="s">
        <v>398</v>
      </c>
      <c r="G6" s="142" t="s">
        <v>238</v>
      </c>
      <c r="H6" s="132" t="s">
        <v>503</v>
      </c>
      <c r="I6" s="198"/>
      <c r="J6" s="133" t="s">
        <v>134</v>
      </c>
      <c r="K6" s="134">
        <v>1994</v>
      </c>
      <c r="L6" s="135"/>
      <c r="M6" s="136">
        <v>1.0586960411457917E-3</v>
      </c>
      <c r="N6" s="137"/>
      <c r="O6" s="138"/>
      <c r="P6" s="138"/>
      <c r="Q6" s="138"/>
      <c r="R6" s="143"/>
    </row>
    <row r="7" spans="1:18" x14ac:dyDescent="0.25">
      <c r="A7" s="110">
        <v>6</v>
      </c>
      <c r="B7" s="113" t="s">
        <v>143</v>
      </c>
      <c r="C7" s="113" t="s">
        <v>5</v>
      </c>
      <c r="D7" s="123" t="s">
        <v>6</v>
      </c>
      <c r="E7" s="129">
        <v>38293</v>
      </c>
      <c r="F7" s="130"/>
      <c r="G7" s="142" t="s">
        <v>144</v>
      </c>
      <c r="H7" s="142" t="s">
        <v>144</v>
      </c>
      <c r="I7" s="198"/>
      <c r="J7" s="111" t="s">
        <v>146</v>
      </c>
      <c r="K7" s="134">
        <v>898</v>
      </c>
      <c r="L7" s="144"/>
      <c r="M7" s="136">
        <v>4.7678487710577777E-4</v>
      </c>
      <c r="N7" s="137"/>
      <c r="O7" s="138"/>
      <c r="P7" s="138"/>
      <c r="Q7" s="138"/>
      <c r="R7" s="139"/>
    </row>
    <row r="8" spans="1:18" ht="38.25" x14ac:dyDescent="0.25">
      <c r="A8" s="110">
        <v>7</v>
      </c>
      <c r="B8" s="113" t="s">
        <v>143</v>
      </c>
      <c r="C8" s="113" t="s">
        <v>5</v>
      </c>
      <c r="D8" s="123" t="s">
        <v>6</v>
      </c>
      <c r="E8" s="129">
        <v>38293</v>
      </c>
      <c r="F8" s="130"/>
      <c r="G8" s="142"/>
      <c r="H8" s="145"/>
      <c r="I8" s="199" t="s">
        <v>504</v>
      </c>
      <c r="J8" s="111"/>
      <c r="K8" s="114"/>
      <c r="L8" s="135">
        <v>1883449</v>
      </c>
      <c r="M8" s="136"/>
      <c r="N8" s="137"/>
      <c r="O8" s="138"/>
      <c r="P8" s="138"/>
      <c r="Q8" s="138"/>
      <c r="R8" s="139"/>
    </row>
    <row r="9" spans="1:18" x14ac:dyDescent="0.25">
      <c r="A9" s="110">
        <v>8</v>
      </c>
      <c r="B9" s="113" t="s">
        <v>491</v>
      </c>
      <c r="C9" s="113" t="s">
        <v>9</v>
      </c>
      <c r="D9" s="123" t="s">
        <v>10</v>
      </c>
      <c r="E9" s="129">
        <v>38293</v>
      </c>
      <c r="F9" s="130" t="s">
        <v>492</v>
      </c>
      <c r="G9" s="131" t="s">
        <v>493</v>
      </c>
      <c r="H9" s="132" t="s">
        <v>494</v>
      </c>
      <c r="I9" s="198"/>
      <c r="J9" s="133" t="s">
        <v>124</v>
      </c>
      <c r="K9" s="134">
        <v>190889</v>
      </c>
      <c r="L9" s="135"/>
      <c r="M9" s="136">
        <v>0.61065329912539423</v>
      </c>
      <c r="N9" s="137"/>
      <c r="O9" s="138"/>
      <c r="P9" s="138"/>
      <c r="Q9" s="138"/>
      <c r="R9" s="139"/>
    </row>
    <row r="10" spans="1:18" x14ac:dyDescent="0.25">
      <c r="A10" s="110">
        <v>9</v>
      </c>
      <c r="B10" s="113" t="s">
        <v>495</v>
      </c>
      <c r="C10" s="113" t="s">
        <v>9</v>
      </c>
      <c r="D10" s="123" t="s">
        <v>10</v>
      </c>
      <c r="E10" s="129">
        <v>38293</v>
      </c>
      <c r="F10" s="130" t="s">
        <v>496</v>
      </c>
      <c r="G10" s="131" t="s">
        <v>497</v>
      </c>
      <c r="H10" s="132" t="s">
        <v>498</v>
      </c>
      <c r="I10" s="198"/>
      <c r="J10" s="133" t="s">
        <v>129</v>
      </c>
      <c r="K10" s="134">
        <v>111025</v>
      </c>
      <c r="L10" s="135"/>
      <c r="M10" s="136">
        <v>0.35516861912104364</v>
      </c>
      <c r="N10" s="137"/>
      <c r="O10" s="140"/>
      <c r="P10" s="140"/>
      <c r="Q10" s="140"/>
      <c r="R10" s="108"/>
    </row>
    <row r="11" spans="1:18" x14ac:dyDescent="0.25">
      <c r="A11" s="110">
        <v>10</v>
      </c>
      <c r="B11" s="113" t="s">
        <v>130</v>
      </c>
      <c r="C11" s="113" t="s">
        <v>9</v>
      </c>
      <c r="D11" s="123" t="s">
        <v>10</v>
      </c>
      <c r="E11" s="129">
        <v>38293</v>
      </c>
      <c r="F11" s="130" t="s">
        <v>131</v>
      </c>
      <c r="G11" s="131" t="s">
        <v>132</v>
      </c>
      <c r="H11" s="132" t="s">
        <v>133</v>
      </c>
      <c r="I11" s="198"/>
      <c r="J11" s="133" t="s">
        <v>389</v>
      </c>
      <c r="K11" s="134">
        <v>5069</v>
      </c>
      <c r="L11" s="135"/>
      <c r="M11" s="136">
        <v>1.6215714751853818E-2</v>
      </c>
      <c r="N11" s="137"/>
      <c r="O11" s="140"/>
      <c r="P11" s="140"/>
      <c r="Q11" s="140"/>
      <c r="R11" s="108"/>
    </row>
    <row r="12" spans="1:18" x14ac:dyDescent="0.25">
      <c r="A12" s="110">
        <v>11</v>
      </c>
      <c r="B12" s="113" t="s">
        <v>502</v>
      </c>
      <c r="C12" s="113" t="s">
        <v>9</v>
      </c>
      <c r="D12" s="123" t="s">
        <v>10</v>
      </c>
      <c r="E12" s="129">
        <v>38293</v>
      </c>
      <c r="F12" s="141" t="s">
        <v>237</v>
      </c>
      <c r="G12" s="142" t="s">
        <v>238</v>
      </c>
      <c r="H12" s="132" t="s">
        <v>239</v>
      </c>
      <c r="I12" s="198"/>
      <c r="J12" s="133" t="s">
        <v>148</v>
      </c>
      <c r="K12" s="134">
        <v>2092</v>
      </c>
      <c r="L12" s="135"/>
      <c r="M12" s="136">
        <v>6.6923012943141029E-3</v>
      </c>
      <c r="N12" s="137"/>
      <c r="O12" s="140"/>
      <c r="P12" s="140"/>
      <c r="Q12" s="140"/>
      <c r="R12" s="109"/>
    </row>
    <row r="13" spans="1:18" x14ac:dyDescent="0.25">
      <c r="A13" s="110">
        <v>12</v>
      </c>
      <c r="B13" s="113" t="s">
        <v>499</v>
      </c>
      <c r="C13" s="113" t="s">
        <v>9</v>
      </c>
      <c r="D13" s="123" t="s">
        <v>10</v>
      </c>
      <c r="E13" s="129">
        <v>38293</v>
      </c>
      <c r="F13" s="130" t="s">
        <v>398</v>
      </c>
      <c r="G13" s="131" t="s">
        <v>500</v>
      </c>
      <c r="H13" s="132" t="s">
        <v>501</v>
      </c>
      <c r="I13" s="198"/>
      <c r="J13" s="133" t="s">
        <v>505</v>
      </c>
      <c r="K13" s="134">
        <v>1675</v>
      </c>
      <c r="L13" s="135"/>
      <c r="M13" s="136">
        <v>5.3583196309637295E-3</v>
      </c>
      <c r="N13" s="137"/>
      <c r="O13" s="140"/>
      <c r="P13" s="140"/>
      <c r="Q13" s="140"/>
      <c r="R13" s="110"/>
    </row>
    <row r="14" spans="1:18" x14ac:dyDescent="0.25">
      <c r="A14" s="110">
        <v>13</v>
      </c>
      <c r="B14" s="113" t="s">
        <v>506</v>
      </c>
      <c r="C14" s="113" t="s">
        <v>9</v>
      </c>
      <c r="D14" s="123" t="s">
        <v>10</v>
      </c>
      <c r="E14" s="129">
        <v>38293</v>
      </c>
      <c r="F14" s="130" t="s">
        <v>507</v>
      </c>
      <c r="G14" s="131" t="s">
        <v>508</v>
      </c>
      <c r="H14" s="132" t="s">
        <v>509</v>
      </c>
      <c r="I14" s="198"/>
      <c r="J14" s="133" t="s">
        <v>510</v>
      </c>
      <c r="K14" s="134">
        <v>1058</v>
      </c>
      <c r="L14" s="135"/>
      <c r="M14" s="136">
        <v>3.3845386086923143E-3</v>
      </c>
      <c r="N14" s="137"/>
      <c r="O14" s="140"/>
      <c r="P14" s="140"/>
      <c r="Q14" s="140"/>
      <c r="R14" s="108"/>
    </row>
    <row r="15" spans="1:18" x14ac:dyDescent="0.25">
      <c r="A15" s="110">
        <v>14</v>
      </c>
      <c r="B15" s="113" t="s">
        <v>143</v>
      </c>
      <c r="C15" s="113" t="s">
        <v>9</v>
      </c>
      <c r="D15" s="123" t="s">
        <v>10</v>
      </c>
      <c r="E15" s="129">
        <v>38293</v>
      </c>
      <c r="F15" s="130"/>
      <c r="G15" s="142" t="s">
        <v>144</v>
      </c>
      <c r="H15" s="142" t="s">
        <v>144</v>
      </c>
      <c r="I15" s="198"/>
      <c r="J15" s="111" t="s">
        <v>146</v>
      </c>
      <c r="K15" s="134">
        <v>790</v>
      </c>
      <c r="L15" s="144"/>
      <c r="M15" s="136">
        <v>2.5272074677381174E-3</v>
      </c>
      <c r="N15" s="137"/>
      <c r="O15" s="148"/>
      <c r="P15" s="148"/>
      <c r="Q15" s="148"/>
      <c r="R15" s="149"/>
    </row>
    <row r="16" spans="1:18" ht="38.25" x14ac:dyDescent="0.25">
      <c r="A16" s="110">
        <v>15</v>
      </c>
      <c r="B16" s="113" t="s">
        <v>143</v>
      </c>
      <c r="C16" s="113" t="s">
        <v>9</v>
      </c>
      <c r="D16" s="123" t="s">
        <v>10</v>
      </c>
      <c r="E16" s="129">
        <v>38293</v>
      </c>
      <c r="F16" s="130"/>
      <c r="G16" s="142"/>
      <c r="H16" s="145"/>
      <c r="I16" s="199" t="s">
        <v>504</v>
      </c>
      <c r="J16" s="111"/>
      <c r="K16" s="114"/>
      <c r="L16" s="135">
        <v>312598</v>
      </c>
      <c r="M16" s="136"/>
      <c r="N16" s="137"/>
      <c r="O16" s="138"/>
      <c r="P16" s="138"/>
      <c r="Q16" s="138"/>
      <c r="R16" s="139"/>
    </row>
    <row r="17" spans="1:18" x14ac:dyDescent="0.25">
      <c r="A17" s="110">
        <v>16</v>
      </c>
      <c r="B17" s="113" t="s">
        <v>491</v>
      </c>
      <c r="C17" s="113" t="s">
        <v>13</v>
      </c>
      <c r="D17" s="123" t="s">
        <v>14</v>
      </c>
      <c r="E17" s="129">
        <v>38293</v>
      </c>
      <c r="F17" s="130" t="s">
        <v>492</v>
      </c>
      <c r="G17" s="131" t="s">
        <v>493</v>
      </c>
      <c r="H17" s="132" t="s">
        <v>494</v>
      </c>
      <c r="I17" s="198"/>
      <c r="J17" s="133" t="s">
        <v>124</v>
      </c>
      <c r="K17" s="134">
        <v>1104294</v>
      </c>
      <c r="L17" s="135"/>
      <c r="M17" s="136">
        <v>0.54869434086013757</v>
      </c>
      <c r="N17" s="137"/>
      <c r="O17" s="140"/>
      <c r="P17" s="140"/>
      <c r="Q17" s="140"/>
      <c r="R17" s="108"/>
    </row>
    <row r="18" spans="1:18" x14ac:dyDescent="0.25">
      <c r="A18" s="110">
        <v>17</v>
      </c>
      <c r="B18" s="113" t="s">
        <v>495</v>
      </c>
      <c r="C18" s="113" t="s">
        <v>13</v>
      </c>
      <c r="D18" s="123" t="s">
        <v>14</v>
      </c>
      <c r="E18" s="129">
        <v>38293</v>
      </c>
      <c r="F18" s="130" t="s">
        <v>496</v>
      </c>
      <c r="G18" s="131" t="s">
        <v>497</v>
      </c>
      <c r="H18" s="132" t="s">
        <v>498</v>
      </c>
      <c r="I18" s="198"/>
      <c r="J18" s="133" t="s">
        <v>129</v>
      </c>
      <c r="K18" s="134">
        <v>893524</v>
      </c>
      <c r="L18" s="135"/>
      <c r="M18" s="136">
        <v>0.44396832928795554</v>
      </c>
      <c r="N18" s="137"/>
      <c r="O18" s="138"/>
      <c r="P18" s="138"/>
      <c r="Q18" s="138"/>
      <c r="R18" s="139"/>
    </row>
    <row r="19" spans="1:18" x14ac:dyDescent="0.25">
      <c r="A19" s="110">
        <v>18</v>
      </c>
      <c r="B19" s="113" t="s">
        <v>499</v>
      </c>
      <c r="C19" s="113" t="s">
        <v>13</v>
      </c>
      <c r="D19" s="123" t="s">
        <v>14</v>
      </c>
      <c r="E19" s="129">
        <v>38293</v>
      </c>
      <c r="F19" s="130" t="s">
        <v>398</v>
      </c>
      <c r="G19" s="131" t="s">
        <v>500</v>
      </c>
      <c r="H19" s="132" t="s">
        <v>501</v>
      </c>
      <c r="I19" s="198"/>
      <c r="J19" s="133" t="s">
        <v>149</v>
      </c>
      <c r="K19" s="134">
        <v>11856</v>
      </c>
      <c r="L19" s="135"/>
      <c r="M19" s="136">
        <v>5.8909313147022359E-3</v>
      </c>
      <c r="N19" s="137"/>
      <c r="O19" s="140"/>
      <c r="P19" s="140"/>
      <c r="Q19" s="140"/>
      <c r="R19" s="110"/>
    </row>
    <row r="20" spans="1:18" x14ac:dyDescent="0.25">
      <c r="A20" s="110">
        <v>19</v>
      </c>
      <c r="B20" s="113" t="s">
        <v>130</v>
      </c>
      <c r="C20" s="113" t="s">
        <v>13</v>
      </c>
      <c r="D20" s="123" t="s">
        <v>14</v>
      </c>
      <c r="E20" s="129">
        <v>38293</v>
      </c>
      <c r="F20" s="130" t="s">
        <v>131</v>
      </c>
      <c r="G20" s="131" t="s">
        <v>132</v>
      </c>
      <c r="H20" s="132" t="s">
        <v>133</v>
      </c>
      <c r="I20" s="198"/>
      <c r="J20" s="133" t="s">
        <v>146</v>
      </c>
      <c r="K20" s="134">
        <v>2773</v>
      </c>
      <c r="L20" s="144"/>
      <c r="M20" s="136">
        <v>1.3778300046954539E-3</v>
      </c>
      <c r="N20" s="150"/>
      <c r="O20" s="151"/>
      <c r="P20" s="151"/>
      <c r="Q20" s="151"/>
      <c r="R20" s="139"/>
    </row>
    <row r="21" spans="1:18" x14ac:dyDescent="0.25">
      <c r="A21" s="110">
        <v>20</v>
      </c>
      <c r="B21" s="113" t="s">
        <v>506</v>
      </c>
      <c r="C21" s="113" t="s">
        <v>13</v>
      </c>
      <c r="D21" s="123" t="s">
        <v>14</v>
      </c>
      <c r="E21" s="129">
        <v>38293</v>
      </c>
      <c r="F21" s="130" t="s">
        <v>507</v>
      </c>
      <c r="G21" s="131" t="s">
        <v>508</v>
      </c>
      <c r="H21" s="132" t="s">
        <v>509</v>
      </c>
      <c r="I21" s="198"/>
      <c r="J21" s="133" t="s">
        <v>146</v>
      </c>
      <c r="K21" s="134">
        <v>138</v>
      </c>
      <c r="L21" s="144"/>
      <c r="M21" s="136">
        <v>6.8568532509185942E-5</v>
      </c>
      <c r="N21" s="137"/>
      <c r="O21" s="138"/>
      <c r="P21" s="138"/>
      <c r="Q21" s="138"/>
      <c r="R21" s="139"/>
    </row>
    <row r="22" spans="1:18" ht="38.25" x14ac:dyDescent="0.25">
      <c r="A22" s="110">
        <v>21</v>
      </c>
      <c r="B22" s="113" t="s">
        <v>143</v>
      </c>
      <c r="C22" s="113" t="s">
        <v>13</v>
      </c>
      <c r="D22" s="123" t="s">
        <v>14</v>
      </c>
      <c r="E22" s="129">
        <v>38293</v>
      </c>
      <c r="F22" s="130"/>
      <c r="G22" s="142"/>
      <c r="H22" s="145"/>
      <c r="I22" s="199" t="s">
        <v>504</v>
      </c>
      <c r="J22" s="111"/>
      <c r="K22" s="114"/>
      <c r="L22" s="135">
        <v>2012585</v>
      </c>
      <c r="M22" s="136"/>
      <c r="N22" s="137"/>
      <c r="O22" s="138"/>
      <c r="P22" s="138"/>
      <c r="Q22" s="138"/>
      <c r="R22" s="139"/>
    </row>
    <row r="23" spans="1:18" x14ac:dyDescent="0.25">
      <c r="A23" s="110">
        <v>22</v>
      </c>
      <c r="B23" s="113" t="s">
        <v>491</v>
      </c>
      <c r="C23" s="113" t="s">
        <v>17</v>
      </c>
      <c r="D23" s="123" t="s">
        <v>18</v>
      </c>
      <c r="E23" s="129">
        <v>38293</v>
      </c>
      <c r="F23" s="130" t="s">
        <v>492</v>
      </c>
      <c r="G23" s="131" t="s">
        <v>493</v>
      </c>
      <c r="H23" s="132" t="s">
        <v>494</v>
      </c>
      <c r="I23" s="198"/>
      <c r="J23" s="133" t="s">
        <v>124</v>
      </c>
      <c r="K23" s="134">
        <v>572898</v>
      </c>
      <c r="L23" s="135"/>
      <c r="M23" s="136">
        <v>0.54305959078435373</v>
      </c>
      <c r="N23" s="137"/>
      <c r="O23" s="140"/>
      <c r="P23" s="140"/>
      <c r="Q23" s="140"/>
      <c r="R23" s="108"/>
    </row>
    <row r="24" spans="1:18" x14ac:dyDescent="0.25">
      <c r="A24" s="110">
        <v>23</v>
      </c>
      <c r="B24" s="113" t="s">
        <v>495</v>
      </c>
      <c r="C24" s="113" t="s">
        <v>17</v>
      </c>
      <c r="D24" s="123" t="s">
        <v>18</v>
      </c>
      <c r="E24" s="129">
        <v>38293</v>
      </c>
      <c r="F24" s="130" t="s">
        <v>496</v>
      </c>
      <c r="G24" s="131" t="s">
        <v>497</v>
      </c>
      <c r="H24" s="132" t="s">
        <v>498</v>
      </c>
      <c r="I24" s="198"/>
      <c r="J24" s="133" t="s">
        <v>129</v>
      </c>
      <c r="K24" s="134">
        <v>469953</v>
      </c>
      <c r="L24" s="135"/>
      <c r="M24" s="136">
        <v>0.44547630445189085</v>
      </c>
      <c r="N24" s="137"/>
      <c r="O24" s="138"/>
      <c r="P24" s="138"/>
      <c r="Q24" s="138"/>
      <c r="R24" s="139"/>
    </row>
    <row r="25" spans="1:18" x14ac:dyDescent="0.25">
      <c r="A25" s="110">
        <v>24</v>
      </c>
      <c r="B25" s="113" t="s">
        <v>130</v>
      </c>
      <c r="C25" s="113" t="s">
        <v>17</v>
      </c>
      <c r="D25" s="123" t="s">
        <v>18</v>
      </c>
      <c r="E25" s="129">
        <v>38293</v>
      </c>
      <c r="F25" s="130" t="s">
        <v>131</v>
      </c>
      <c r="G25" s="131" t="s">
        <v>132</v>
      </c>
      <c r="H25" s="132" t="s">
        <v>133</v>
      </c>
      <c r="I25" s="198"/>
      <c r="J25" s="133" t="s">
        <v>511</v>
      </c>
      <c r="K25" s="134">
        <v>6171</v>
      </c>
      <c r="L25" s="135"/>
      <c r="M25" s="136">
        <v>5.849594054666357E-3</v>
      </c>
      <c r="N25" s="150"/>
      <c r="O25" s="138"/>
      <c r="P25" s="138"/>
      <c r="Q25" s="138"/>
      <c r="R25" s="139"/>
    </row>
    <row r="26" spans="1:18" x14ac:dyDescent="0.25">
      <c r="A26" s="110">
        <v>25</v>
      </c>
      <c r="B26" s="113" t="s">
        <v>499</v>
      </c>
      <c r="C26" s="113" t="s">
        <v>17</v>
      </c>
      <c r="D26" s="123" t="s">
        <v>18</v>
      </c>
      <c r="E26" s="129">
        <v>38293</v>
      </c>
      <c r="F26" s="130" t="s">
        <v>398</v>
      </c>
      <c r="G26" s="131" t="s">
        <v>500</v>
      </c>
      <c r="H26" s="132" t="s">
        <v>501</v>
      </c>
      <c r="I26" s="198"/>
      <c r="J26" s="133" t="s">
        <v>149</v>
      </c>
      <c r="K26" s="134">
        <v>2352</v>
      </c>
      <c r="L26" s="135"/>
      <c r="M26" s="136">
        <v>2.2295001161197975E-3</v>
      </c>
      <c r="N26" s="137"/>
      <c r="O26" s="140"/>
      <c r="P26" s="140"/>
      <c r="Q26" s="140"/>
      <c r="R26" s="110"/>
    </row>
    <row r="27" spans="1:18" x14ac:dyDescent="0.25">
      <c r="A27" s="110">
        <v>26</v>
      </c>
      <c r="B27" s="113" t="s">
        <v>502</v>
      </c>
      <c r="C27" s="113" t="s">
        <v>17</v>
      </c>
      <c r="D27" s="123" t="s">
        <v>18</v>
      </c>
      <c r="E27" s="129">
        <v>38293</v>
      </c>
      <c r="F27" s="141" t="s">
        <v>512</v>
      </c>
      <c r="G27" s="142" t="s">
        <v>238</v>
      </c>
      <c r="H27" s="132" t="s">
        <v>513</v>
      </c>
      <c r="I27" s="198"/>
      <c r="J27" s="133" t="s">
        <v>514</v>
      </c>
      <c r="K27" s="134">
        <v>2083</v>
      </c>
      <c r="L27" s="135"/>
      <c r="M27" s="136">
        <v>1.9745105195057562E-3</v>
      </c>
      <c r="N27" s="150"/>
      <c r="O27" s="138"/>
      <c r="P27" s="138"/>
      <c r="Q27" s="138"/>
      <c r="R27" s="143"/>
    </row>
    <row r="28" spans="1:18" x14ac:dyDescent="0.25">
      <c r="A28" s="110">
        <v>27</v>
      </c>
      <c r="B28" s="113" t="s">
        <v>506</v>
      </c>
      <c r="C28" s="113" t="s">
        <v>17</v>
      </c>
      <c r="D28" s="123" t="s">
        <v>18</v>
      </c>
      <c r="E28" s="129">
        <v>38293</v>
      </c>
      <c r="F28" s="130" t="s">
        <v>507</v>
      </c>
      <c r="G28" s="131" t="s">
        <v>508</v>
      </c>
      <c r="H28" s="132" t="s">
        <v>509</v>
      </c>
      <c r="I28" s="198"/>
      <c r="J28" s="133" t="s">
        <v>515</v>
      </c>
      <c r="K28" s="134">
        <v>1488</v>
      </c>
      <c r="L28" s="135"/>
      <c r="M28" s="136">
        <v>1.4105000734635454E-3</v>
      </c>
      <c r="N28" s="137"/>
      <c r="O28" s="138"/>
      <c r="P28" s="138"/>
      <c r="Q28" s="138"/>
      <c r="R28" s="139"/>
    </row>
    <row r="29" spans="1:18" ht="38.25" x14ac:dyDescent="0.25">
      <c r="A29" s="110">
        <v>28</v>
      </c>
      <c r="B29" s="113" t="s">
        <v>143</v>
      </c>
      <c r="C29" s="113" t="s">
        <v>17</v>
      </c>
      <c r="D29" s="123" t="s">
        <v>18</v>
      </c>
      <c r="E29" s="129">
        <v>38293</v>
      </c>
      <c r="F29" s="130"/>
      <c r="G29" s="142"/>
      <c r="H29" s="145"/>
      <c r="I29" s="199" t="s">
        <v>504</v>
      </c>
      <c r="J29" s="111"/>
      <c r="K29" s="114"/>
      <c r="L29" s="135">
        <v>1054945</v>
      </c>
      <c r="M29" s="136"/>
      <c r="N29" s="150"/>
      <c r="O29" s="138"/>
      <c r="P29" s="138"/>
      <c r="Q29" s="138"/>
      <c r="R29" s="139"/>
    </row>
    <row r="30" spans="1:18" x14ac:dyDescent="0.25">
      <c r="A30" s="110">
        <v>29</v>
      </c>
      <c r="B30" s="113" t="s">
        <v>495</v>
      </c>
      <c r="C30" s="113" t="s">
        <v>21</v>
      </c>
      <c r="D30" s="123" t="s">
        <v>22</v>
      </c>
      <c r="E30" s="129">
        <v>38293</v>
      </c>
      <c r="F30" s="130" t="s">
        <v>496</v>
      </c>
      <c r="G30" s="131" t="s">
        <v>497</v>
      </c>
      <c r="H30" s="132" t="s">
        <v>498</v>
      </c>
      <c r="I30" s="198"/>
      <c r="J30" s="133" t="s">
        <v>129</v>
      </c>
      <c r="K30" s="134">
        <v>6745485</v>
      </c>
      <c r="L30" s="135"/>
      <c r="M30" s="136">
        <v>0.5430337601832641</v>
      </c>
      <c r="N30" s="137"/>
      <c r="O30" s="140"/>
      <c r="P30" s="140"/>
      <c r="Q30" s="140"/>
      <c r="R30" s="108"/>
    </row>
    <row r="31" spans="1:18" x14ac:dyDescent="0.25">
      <c r="A31" s="110">
        <v>30</v>
      </c>
      <c r="B31" s="113" t="s">
        <v>491</v>
      </c>
      <c r="C31" s="113" t="s">
        <v>21</v>
      </c>
      <c r="D31" s="123" t="s">
        <v>22</v>
      </c>
      <c r="E31" s="129">
        <v>38293</v>
      </c>
      <c r="F31" s="130" t="s">
        <v>492</v>
      </c>
      <c r="G31" s="131" t="s">
        <v>493</v>
      </c>
      <c r="H31" s="132" t="s">
        <v>494</v>
      </c>
      <c r="I31" s="198"/>
      <c r="J31" s="133" t="s">
        <v>124</v>
      </c>
      <c r="K31" s="134">
        <v>5509826</v>
      </c>
      <c r="L31" s="135"/>
      <c r="M31" s="136">
        <v>0.4435591407786858</v>
      </c>
      <c r="N31" s="137"/>
      <c r="O31" s="138"/>
      <c r="P31" s="138"/>
      <c r="Q31" s="138"/>
      <c r="R31" s="139"/>
    </row>
    <row r="32" spans="1:18" x14ac:dyDescent="0.25">
      <c r="A32" s="110">
        <v>31</v>
      </c>
      <c r="B32" s="113" t="s">
        <v>499</v>
      </c>
      <c r="C32" s="113" t="s">
        <v>21</v>
      </c>
      <c r="D32" s="123" t="s">
        <v>22</v>
      </c>
      <c r="E32" s="129">
        <v>38293</v>
      </c>
      <c r="F32" s="130" t="s">
        <v>398</v>
      </c>
      <c r="G32" s="131" t="s">
        <v>500</v>
      </c>
      <c r="H32" s="132" t="s">
        <v>501</v>
      </c>
      <c r="I32" s="198"/>
      <c r="J32" s="133" t="s">
        <v>149</v>
      </c>
      <c r="K32" s="134">
        <v>50165</v>
      </c>
      <c r="L32" s="135"/>
      <c r="M32" s="136">
        <v>4.0384477290503866E-3</v>
      </c>
      <c r="N32" s="137"/>
      <c r="O32" s="138"/>
      <c r="P32" s="138"/>
      <c r="Q32" s="140"/>
      <c r="R32" s="110"/>
    </row>
    <row r="33" spans="1:18" x14ac:dyDescent="0.25">
      <c r="A33" s="110">
        <v>32</v>
      </c>
      <c r="B33" s="113" t="s">
        <v>506</v>
      </c>
      <c r="C33" s="113" t="s">
        <v>21</v>
      </c>
      <c r="D33" s="123" t="s">
        <v>22</v>
      </c>
      <c r="E33" s="129">
        <v>38293</v>
      </c>
      <c r="F33" s="130" t="s">
        <v>507</v>
      </c>
      <c r="G33" s="131" t="s">
        <v>508</v>
      </c>
      <c r="H33" s="132" t="s">
        <v>509</v>
      </c>
      <c r="I33" s="198"/>
      <c r="J33" s="133" t="s">
        <v>510</v>
      </c>
      <c r="K33" s="134">
        <v>40771</v>
      </c>
      <c r="L33" s="135"/>
      <c r="M33" s="136">
        <v>3.2821997879221229E-3</v>
      </c>
      <c r="N33" s="137"/>
      <c r="O33" s="138"/>
      <c r="P33" s="138"/>
      <c r="Q33" s="138"/>
      <c r="R33" s="139"/>
    </row>
    <row r="34" spans="1:18" x14ac:dyDescent="0.25">
      <c r="A34" s="110">
        <v>33</v>
      </c>
      <c r="B34" s="113" t="s">
        <v>143</v>
      </c>
      <c r="C34" s="113" t="s">
        <v>21</v>
      </c>
      <c r="D34" s="123" t="s">
        <v>22</v>
      </c>
      <c r="E34" s="129">
        <v>38293</v>
      </c>
      <c r="F34" s="141" t="s">
        <v>516</v>
      </c>
      <c r="G34" s="131" t="s">
        <v>517</v>
      </c>
      <c r="H34" s="132" t="s">
        <v>518</v>
      </c>
      <c r="I34" s="198"/>
      <c r="J34" s="133" t="s">
        <v>519</v>
      </c>
      <c r="K34" s="134">
        <v>27607</v>
      </c>
      <c r="L34" s="135"/>
      <c r="M34" s="136">
        <v>2.2224544295005285E-3</v>
      </c>
      <c r="N34" s="137"/>
      <c r="O34" s="138"/>
      <c r="P34" s="138"/>
      <c r="Q34" s="138"/>
      <c r="R34" s="139"/>
    </row>
    <row r="35" spans="1:18" x14ac:dyDescent="0.25">
      <c r="A35" s="110">
        <v>34</v>
      </c>
      <c r="B35" s="113" t="s">
        <v>502</v>
      </c>
      <c r="C35" s="113" t="s">
        <v>21</v>
      </c>
      <c r="D35" s="123" t="s">
        <v>22</v>
      </c>
      <c r="E35" s="129">
        <v>38293</v>
      </c>
      <c r="F35" s="141" t="s">
        <v>512</v>
      </c>
      <c r="G35" s="142" t="s">
        <v>238</v>
      </c>
      <c r="H35" s="132" t="s">
        <v>513</v>
      </c>
      <c r="I35" s="198"/>
      <c r="J35" s="133" t="s">
        <v>173</v>
      </c>
      <c r="K35" s="134">
        <v>26645</v>
      </c>
      <c r="L35" s="135"/>
      <c r="M35" s="136">
        <v>2.1450102609498166E-3</v>
      </c>
      <c r="N35" s="137"/>
      <c r="O35" s="138"/>
      <c r="P35" s="152"/>
      <c r="Q35" s="138"/>
      <c r="R35" s="143"/>
    </row>
    <row r="36" spans="1:18" x14ac:dyDescent="0.25">
      <c r="A36" s="110">
        <v>35</v>
      </c>
      <c r="B36" s="113" t="s">
        <v>130</v>
      </c>
      <c r="C36" s="113" t="s">
        <v>21</v>
      </c>
      <c r="D36" s="123" t="s">
        <v>22</v>
      </c>
      <c r="E36" s="129">
        <v>38293</v>
      </c>
      <c r="F36" s="130" t="s">
        <v>131</v>
      </c>
      <c r="G36" s="131" t="s">
        <v>132</v>
      </c>
      <c r="H36" s="132" t="s">
        <v>133</v>
      </c>
      <c r="I36" s="198"/>
      <c r="J36" s="133" t="s">
        <v>146</v>
      </c>
      <c r="K36" s="134">
        <v>21213</v>
      </c>
      <c r="L36" s="144"/>
      <c r="M36" s="136">
        <v>1.7077163695075419E-3</v>
      </c>
      <c r="N36" s="150"/>
      <c r="O36" s="138"/>
      <c r="P36" s="138"/>
      <c r="Q36" s="138"/>
      <c r="R36" s="139"/>
    </row>
    <row r="37" spans="1:18" x14ac:dyDescent="0.25">
      <c r="A37" s="110">
        <v>36</v>
      </c>
      <c r="B37" s="113" t="s">
        <v>143</v>
      </c>
      <c r="C37" s="113" t="s">
        <v>21</v>
      </c>
      <c r="D37" s="123" t="s">
        <v>22</v>
      </c>
      <c r="E37" s="129">
        <v>38293</v>
      </c>
      <c r="F37" s="130" t="s">
        <v>520</v>
      </c>
      <c r="G37" s="131" t="s">
        <v>521</v>
      </c>
      <c r="H37" s="132" t="s">
        <v>522</v>
      </c>
      <c r="I37" s="198"/>
      <c r="J37" s="133" t="s">
        <v>146</v>
      </c>
      <c r="K37" s="134">
        <v>1</v>
      </c>
      <c r="L37" s="144"/>
      <c r="M37" s="136">
        <v>8.0503293711758921E-8</v>
      </c>
      <c r="N37" s="150"/>
      <c r="O37" s="138"/>
      <c r="P37" s="138"/>
      <c r="Q37" s="138"/>
      <c r="R37" s="139"/>
    </row>
    <row r="38" spans="1:18" x14ac:dyDescent="0.25">
      <c r="A38" s="110">
        <v>37</v>
      </c>
      <c r="B38" s="113" t="s">
        <v>523</v>
      </c>
      <c r="C38" s="113" t="s">
        <v>21</v>
      </c>
      <c r="D38" s="123" t="s">
        <v>22</v>
      </c>
      <c r="E38" s="129">
        <v>38293</v>
      </c>
      <c r="F38" s="130" t="s">
        <v>258</v>
      </c>
      <c r="G38" s="131" t="s">
        <v>524</v>
      </c>
      <c r="H38" s="132" t="s">
        <v>525</v>
      </c>
      <c r="I38" s="198"/>
      <c r="J38" s="133" t="s">
        <v>146</v>
      </c>
      <c r="K38" s="134">
        <v>82</v>
      </c>
      <c r="L38" s="144"/>
      <c r="M38" s="136">
        <v>6.6012700843642319E-6</v>
      </c>
      <c r="N38" s="150"/>
      <c r="O38" s="138"/>
      <c r="P38" s="138"/>
      <c r="Q38" s="138"/>
      <c r="R38" s="139"/>
    </row>
    <row r="39" spans="1:18" ht="25.5" x14ac:dyDescent="0.25">
      <c r="A39" s="110">
        <v>38</v>
      </c>
      <c r="B39" s="113" t="s">
        <v>526</v>
      </c>
      <c r="C39" s="113" t="s">
        <v>21</v>
      </c>
      <c r="D39" s="123" t="s">
        <v>22</v>
      </c>
      <c r="E39" s="129">
        <v>38293</v>
      </c>
      <c r="F39" s="130" t="s">
        <v>179</v>
      </c>
      <c r="G39" s="131" t="s">
        <v>527</v>
      </c>
      <c r="H39" s="132" t="s">
        <v>528</v>
      </c>
      <c r="I39" s="198"/>
      <c r="J39" s="133" t="s">
        <v>146</v>
      </c>
      <c r="K39" s="134">
        <v>8</v>
      </c>
      <c r="L39" s="144"/>
      <c r="M39" s="136">
        <v>6.4402634969407136E-7</v>
      </c>
      <c r="N39" s="150"/>
      <c r="O39" s="138"/>
      <c r="P39" s="138"/>
      <c r="Q39" s="138"/>
      <c r="R39" s="139"/>
    </row>
    <row r="40" spans="1:18" x14ac:dyDescent="0.25">
      <c r="A40" s="110">
        <v>39</v>
      </c>
      <c r="B40" s="113" t="s">
        <v>529</v>
      </c>
      <c r="C40" s="113" t="s">
        <v>21</v>
      </c>
      <c r="D40" s="123" t="s">
        <v>22</v>
      </c>
      <c r="E40" s="129">
        <v>38293</v>
      </c>
      <c r="F40" s="130" t="s">
        <v>121</v>
      </c>
      <c r="G40" s="131" t="s">
        <v>530</v>
      </c>
      <c r="H40" s="132" t="s">
        <v>531</v>
      </c>
      <c r="I40" s="198"/>
      <c r="J40" s="111" t="s">
        <v>146</v>
      </c>
      <c r="K40" s="134">
        <v>49</v>
      </c>
      <c r="L40" s="144"/>
      <c r="M40" s="136">
        <v>3.9446613918761869E-6</v>
      </c>
      <c r="N40" s="137"/>
      <c r="O40" s="140"/>
      <c r="P40" s="140"/>
      <c r="Q40" s="140"/>
      <c r="R40" s="108"/>
    </row>
    <row r="41" spans="1:18" ht="38.25" x14ac:dyDescent="0.25">
      <c r="A41" s="110">
        <v>40</v>
      </c>
      <c r="B41" s="113" t="s">
        <v>143</v>
      </c>
      <c r="C41" s="113" t="s">
        <v>21</v>
      </c>
      <c r="D41" s="123" t="s">
        <v>22</v>
      </c>
      <c r="E41" s="129">
        <v>38293</v>
      </c>
      <c r="F41" s="130"/>
      <c r="G41" s="142"/>
      <c r="H41" s="145"/>
      <c r="I41" s="199" t="s">
        <v>504</v>
      </c>
      <c r="J41" s="111"/>
      <c r="K41" s="114"/>
      <c r="L41" s="135">
        <v>12421852</v>
      </c>
      <c r="M41" s="136"/>
      <c r="N41" s="137"/>
      <c r="O41" s="138"/>
      <c r="P41" s="138"/>
      <c r="Q41" s="138"/>
      <c r="R41" s="139"/>
    </row>
    <row r="42" spans="1:18" x14ac:dyDescent="0.25">
      <c r="A42" s="110">
        <v>41</v>
      </c>
      <c r="B42" s="113" t="s">
        <v>491</v>
      </c>
      <c r="C42" s="113" t="s">
        <v>25</v>
      </c>
      <c r="D42" s="123" t="s">
        <v>26</v>
      </c>
      <c r="E42" s="129">
        <v>38293</v>
      </c>
      <c r="F42" s="130" t="s">
        <v>492</v>
      </c>
      <c r="G42" s="131" t="s">
        <v>493</v>
      </c>
      <c r="H42" s="132" t="s">
        <v>494</v>
      </c>
      <c r="I42" s="198"/>
      <c r="J42" s="133" t="s">
        <v>124</v>
      </c>
      <c r="K42" s="134">
        <v>1101255</v>
      </c>
      <c r="L42" s="135"/>
      <c r="M42" s="136">
        <v>0.5169410373040797</v>
      </c>
      <c r="N42" s="137"/>
      <c r="O42" s="138"/>
      <c r="P42" s="138"/>
      <c r="Q42" s="138"/>
      <c r="R42" s="139"/>
    </row>
    <row r="43" spans="1:18" x14ac:dyDescent="0.25">
      <c r="A43" s="110">
        <v>42</v>
      </c>
      <c r="B43" s="113" t="s">
        <v>495</v>
      </c>
      <c r="C43" s="113" t="s">
        <v>25</v>
      </c>
      <c r="D43" s="123" t="s">
        <v>26</v>
      </c>
      <c r="E43" s="129">
        <v>38293</v>
      </c>
      <c r="F43" s="130" t="s">
        <v>496</v>
      </c>
      <c r="G43" s="131" t="s">
        <v>497</v>
      </c>
      <c r="H43" s="132" t="s">
        <v>498</v>
      </c>
      <c r="I43" s="198"/>
      <c r="J43" s="133" t="s">
        <v>129</v>
      </c>
      <c r="K43" s="134">
        <v>1001732</v>
      </c>
      <c r="L43" s="135"/>
      <c r="M43" s="136">
        <v>0.47022386203076516</v>
      </c>
      <c r="N43" s="137"/>
      <c r="O43" s="140"/>
      <c r="P43" s="140"/>
      <c r="Q43" s="140"/>
      <c r="R43" s="108"/>
    </row>
    <row r="44" spans="1:18" x14ac:dyDescent="0.25">
      <c r="A44" s="110">
        <v>43</v>
      </c>
      <c r="B44" s="113" t="s">
        <v>130</v>
      </c>
      <c r="C44" s="113" t="s">
        <v>25</v>
      </c>
      <c r="D44" s="123" t="s">
        <v>26</v>
      </c>
      <c r="E44" s="129">
        <v>38293</v>
      </c>
      <c r="F44" s="130" t="s">
        <v>131</v>
      </c>
      <c r="G44" s="131" t="s">
        <v>132</v>
      </c>
      <c r="H44" s="132" t="s">
        <v>133</v>
      </c>
      <c r="I44" s="198"/>
      <c r="J44" s="133" t="s">
        <v>532</v>
      </c>
      <c r="K44" s="134">
        <v>12718</v>
      </c>
      <c r="L44" s="135"/>
      <c r="M44" s="136">
        <v>5.9699670942999442E-3</v>
      </c>
      <c r="N44" s="150"/>
      <c r="O44" s="138"/>
      <c r="P44" s="138"/>
      <c r="Q44" s="138"/>
      <c r="R44" s="139"/>
    </row>
    <row r="45" spans="1:18" x14ac:dyDescent="0.25">
      <c r="A45" s="110">
        <v>44</v>
      </c>
      <c r="B45" s="113" t="s">
        <v>499</v>
      </c>
      <c r="C45" s="113" t="s">
        <v>25</v>
      </c>
      <c r="D45" s="123" t="s">
        <v>26</v>
      </c>
      <c r="E45" s="129">
        <v>38293</v>
      </c>
      <c r="F45" s="130" t="s">
        <v>398</v>
      </c>
      <c r="G45" s="131" t="s">
        <v>500</v>
      </c>
      <c r="H45" s="132" t="s">
        <v>501</v>
      </c>
      <c r="I45" s="198"/>
      <c r="J45" s="133" t="s">
        <v>149</v>
      </c>
      <c r="K45" s="134">
        <v>7664</v>
      </c>
      <c r="L45" s="135"/>
      <c r="M45" s="136">
        <v>3.5975646965493609E-3</v>
      </c>
      <c r="N45" s="137"/>
      <c r="O45" s="138"/>
      <c r="P45" s="138"/>
      <c r="Q45" s="140"/>
      <c r="R45" s="110"/>
    </row>
    <row r="46" spans="1:18" x14ac:dyDescent="0.25">
      <c r="A46" s="110">
        <v>45</v>
      </c>
      <c r="B46" s="113" t="s">
        <v>502</v>
      </c>
      <c r="C46" s="113" t="s">
        <v>25</v>
      </c>
      <c r="D46" s="123" t="s">
        <v>26</v>
      </c>
      <c r="E46" s="129">
        <v>38293</v>
      </c>
      <c r="F46" s="141" t="s">
        <v>512</v>
      </c>
      <c r="G46" s="142" t="s">
        <v>238</v>
      </c>
      <c r="H46" s="132" t="s">
        <v>513</v>
      </c>
      <c r="I46" s="198"/>
      <c r="J46" s="133" t="s">
        <v>533</v>
      </c>
      <c r="K46" s="134">
        <v>2562</v>
      </c>
      <c r="L46" s="135"/>
      <c r="M46" s="136">
        <v>1.2026305783610989E-3</v>
      </c>
      <c r="N46" s="153"/>
      <c r="O46" s="154"/>
      <c r="P46" s="154"/>
      <c r="Q46" s="154"/>
      <c r="R46" s="139"/>
    </row>
    <row r="47" spans="1:18" x14ac:dyDescent="0.25">
      <c r="A47" s="110">
        <v>46</v>
      </c>
      <c r="B47" s="113" t="s">
        <v>506</v>
      </c>
      <c r="C47" s="113" t="s">
        <v>25</v>
      </c>
      <c r="D47" s="123" t="s">
        <v>26</v>
      </c>
      <c r="E47" s="129">
        <v>38293</v>
      </c>
      <c r="F47" s="130" t="s">
        <v>507</v>
      </c>
      <c r="G47" s="131" t="s">
        <v>508</v>
      </c>
      <c r="H47" s="132" t="s">
        <v>509</v>
      </c>
      <c r="I47" s="198"/>
      <c r="J47" s="133" t="s">
        <v>510</v>
      </c>
      <c r="K47" s="134">
        <v>1591</v>
      </c>
      <c r="L47" s="135"/>
      <c r="M47" s="136">
        <v>7.4683265034055756E-4</v>
      </c>
      <c r="N47" s="137"/>
      <c r="O47" s="138"/>
      <c r="P47" s="138"/>
      <c r="Q47" s="138"/>
      <c r="R47" s="139"/>
    </row>
    <row r="48" spans="1:18" x14ac:dyDescent="0.25">
      <c r="A48" s="110">
        <v>47</v>
      </c>
      <c r="B48" s="113" t="s">
        <v>143</v>
      </c>
      <c r="C48" s="113" t="s">
        <v>25</v>
      </c>
      <c r="D48" s="123" t="s">
        <v>26</v>
      </c>
      <c r="E48" s="129">
        <v>38293</v>
      </c>
      <c r="F48" s="130" t="s">
        <v>534</v>
      </c>
      <c r="G48" s="131" t="s">
        <v>535</v>
      </c>
      <c r="H48" s="132" t="s">
        <v>536</v>
      </c>
      <c r="I48" s="198"/>
      <c r="J48" s="133" t="s">
        <v>185</v>
      </c>
      <c r="K48" s="134">
        <v>804</v>
      </c>
      <c r="L48" s="135"/>
      <c r="M48" s="136">
        <v>3.7740631733111771E-4</v>
      </c>
      <c r="N48" s="137"/>
      <c r="O48" s="138"/>
      <c r="P48" s="138"/>
      <c r="Q48" s="140"/>
      <c r="R48" s="108"/>
    </row>
    <row r="49" spans="1:18" x14ac:dyDescent="0.25">
      <c r="A49" s="110">
        <v>48</v>
      </c>
      <c r="B49" s="113" t="s">
        <v>523</v>
      </c>
      <c r="C49" s="113" t="s">
        <v>25</v>
      </c>
      <c r="D49" s="123" t="s">
        <v>26</v>
      </c>
      <c r="E49" s="129">
        <v>38293</v>
      </c>
      <c r="F49" s="130" t="s">
        <v>258</v>
      </c>
      <c r="G49" s="142" t="s">
        <v>524</v>
      </c>
      <c r="H49" s="132" t="s">
        <v>525</v>
      </c>
      <c r="I49" s="198"/>
      <c r="J49" s="111" t="s">
        <v>146</v>
      </c>
      <c r="K49" s="134">
        <v>700</v>
      </c>
      <c r="L49" s="144"/>
      <c r="M49" s="136">
        <v>3.2858758971614726E-4</v>
      </c>
      <c r="N49" s="137"/>
      <c r="O49" s="138"/>
      <c r="P49" s="138"/>
      <c r="Q49" s="138"/>
      <c r="R49" s="139"/>
    </row>
    <row r="50" spans="1:18" ht="25.5" x14ac:dyDescent="0.25">
      <c r="A50" s="110">
        <v>49</v>
      </c>
      <c r="B50" s="113" t="s">
        <v>143</v>
      </c>
      <c r="C50" s="113" t="s">
        <v>25</v>
      </c>
      <c r="D50" s="123" t="s">
        <v>26</v>
      </c>
      <c r="E50" s="129">
        <v>38293</v>
      </c>
      <c r="F50" s="130" t="s">
        <v>235</v>
      </c>
      <c r="G50" s="131" t="s">
        <v>212</v>
      </c>
      <c r="H50" s="132" t="s">
        <v>236</v>
      </c>
      <c r="I50" s="198"/>
      <c r="J50" s="133" t="s">
        <v>537</v>
      </c>
      <c r="K50" s="134">
        <v>378</v>
      </c>
      <c r="L50" s="135"/>
      <c r="M50" s="136">
        <v>1.7743729844671953E-4</v>
      </c>
      <c r="N50" s="137"/>
      <c r="O50" s="140"/>
      <c r="P50" s="140"/>
      <c r="Q50" s="140"/>
      <c r="R50" s="155"/>
    </row>
    <row r="51" spans="1:18" ht="25.5" x14ac:dyDescent="0.25">
      <c r="A51" s="110">
        <v>50</v>
      </c>
      <c r="B51" s="113" t="s">
        <v>143</v>
      </c>
      <c r="C51" s="113" t="s">
        <v>25</v>
      </c>
      <c r="D51" s="123" t="s">
        <v>26</v>
      </c>
      <c r="E51" s="129">
        <v>38293</v>
      </c>
      <c r="F51" s="130" t="s">
        <v>377</v>
      </c>
      <c r="G51" s="142" t="s">
        <v>538</v>
      </c>
      <c r="H51" s="132" t="s">
        <v>539</v>
      </c>
      <c r="I51" s="198"/>
      <c r="J51" s="133" t="s">
        <v>540</v>
      </c>
      <c r="K51" s="134">
        <v>329</v>
      </c>
      <c r="L51" s="135"/>
      <c r="M51" s="136">
        <v>1.544361671665892E-4</v>
      </c>
      <c r="N51" s="137"/>
      <c r="O51" s="138"/>
      <c r="P51" s="138"/>
      <c r="Q51" s="138"/>
      <c r="R51" s="139"/>
    </row>
    <row r="52" spans="1:18" x14ac:dyDescent="0.25">
      <c r="A52" s="110">
        <v>51</v>
      </c>
      <c r="B52" s="113" t="s">
        <v>178</v>
      </c>
      <c r="C52" s="113" t="s">
        <v>25</v>
      </c>
      <c r="D52" s="123" t="s">
        <v>26</v>
      </c>
      <c r="E52" s="129">
        <v>38293</v>
      </c>
      <c r="F52" s="141" t="s">
        <v>464</v>
      </c>
      <c r="G52" s="131" t="s">
        <v>180</v>
      </c>
      <c r="H52" s="132" t="s">
        <v>465</v>
      </c>
      <c r="I52" s="198"/>
      <c r="J52" s="133" t="s">
        <v>206</v>
      </c>
      <c r="K52" s="134">
        <v>241</v>
      </c>
      <c r="L52" s="135"/>
      <c r="M52" s="136">
        <v>1.1312801303084499E-4</v>
      </c>
      <c r="N52" s="150"/>
      <c r="O52" s="138"/>
      <c r="P52" s="138"/>
      <c r="Q52" s="138"/>
      <c r="R52" s="139"/>
    </row>
    <row r="53" spans="1:18" x14ac:dyDescent="0.25">
      <c r="A53" s="110">
        <v>52</v>
      </c>
      <c r="B53" s="113" t="s">
        <v>541</v>
      </c>
      <c r="C53" s="113" t="s">
        <v>25</v>
      </c>
      <c r="D53" s="123" t="s">
        <v>26</v>
      </c>
      <c r="E53" s="129">
        <v>38293</v>
      </c>
      <c r="F53" s="130" t="s">
        <v>542</v>
      </c>
      <c r="G53" s="131" t="s">
        <v>244</v>
      </c>
      <c r="H53" s="132" t="s">
        <v>543</v>
      </c>
      <c r="I53" s="198"/>
      <c r="J53" s="133" t="s">
        <v>205</v>
      </c>
      <c r="K53" s="134">
        <v>216</v>
      </c>
      <c r="L53" s="135"/>
      <c r="M53" s="136">
        <v>1.0139274196955401E-4</v>
      </c>
      <c r="N53" s="137"/>
      <c r="O53" s="138"/>
      <c r="P53" s="138"/>
      <c r="Q53" s="138"/>
      <c r="R53" s="139"/>
    </row>
    <row r="54" spans="1:18" x14ac:dyDescent="0.25">
      <c r="A54" s="110">
        <v>53</v>
      </c>
      <c r="B54" s="113" t="s">
        <v>143</v>
      </c>
      <c r="C54" s="113" t="s">
        <v>25</v>
      </c>
      <c r="D54" s="123" t="s">
        <v>26</v>
      </c>
      <c r="E54" s="129">
        <v>38293</v>
      </c>
      <c r="F54" s="130" t="s">
        <v>544</v>
      </c>
      <c r="G54" s="131" t="s">
        <v>545</v>
      </c>
      <c r="H54" s="132" t="s">
        <v>546</v>
      </c>
      <c r="I54" s="198"/>
      <c r="J54" s="133" t="s">
        <v>214</v>
      </c>
      <c r="K54" s="134">
        <v>140</v>
      </c>
      <c r="L54" s="135"/>
      <c r="M54" s="136">
        <v>6.5717517943229451E-5</v>
      </c>
      <c r="N54" s="137"/>
      <c r="O54" s="138"/>
      <c r="P54" s="138"/>
      <c r="Q54" s="138"/>
      <c r="R54" s="139"/>
    </row>
    <row r="55" spans="1:18" ht="38.25" x14ac:dyDescent="0.25">
      <c r="A55" s="110">
        <v>54</v>
      </c>
      <c r="B55" s="113" t="s">
        <v>143</v>
      </c>
      <c r="C55" s="113" t="s">
        <v>25</v>
      </c>
      <c r="D55" s="123" t="s">
        <v>26</v>
      </c>
      <c r="E55" s="129">
        <v>38293</v>
      </c>
      <c r="F55" s="130"/>
      <c r="G55" s="142"/>
      <c r="H55" s="156"/>
      <c r="I55" s="199" t="s">
        <v>504</v>
      </c>
      <c r="J55" s="111"/>
      <c r="K55" s="114"/>
      <c r="L55" s="135">
        <v>2130330</v>
      </c>
      <c r="M55" s="136"/>
      <c r="N55" s="137"/>
      <c r="O55" s="140"/>
      <c r="P55" s="140"/>
      <c r="Q55" s="140"/>
      <c r="R55" s="108"/>
    </row>
    <row r="56" spans="1:18" x14ac:dyDescent="0.25">
      <c r="A56" s="110">
        <v>55</v>
      </c>
      <c r="B56" s="113" t="s">
        <v>495</v>
      </c>
      <c r="C56" s="113" t="s">
        <v>29</v>
      </c>
      <c r="D56" s="123" t="s">
        <v>30</v>
      </c>
      <c r="E56" s="129">
        <v>38293</v>
      </c>
      <c r="F56" s="130" t="s">
        <v>496</v>
      </c>
      <c r="G56" s="131" t="s">
        <v>497</v>
      </c>
      <c r="H56" s="132" t="s">
        <v>498</v>
      </c>
      <c r="I56" s="198"/>
      <c r="J56" s="133" t="s">
        <v>129</v>
      </c>
      <c r="K56" s="134">
        <v>857488</v>
      </c>
      <c r="L56" s="135"/>
      <c r="M56" s="136">
        <v>0.54313708971990204</v>
      </c>
      <c r="N56" s="137"/>
      <c r="O56" s="140"/>
      <c r="P56" s="140"/>
      <c r="Q56" s="140"/>
      <c r="R56" s="108"/>
    </row>
    <row r="57" spans="1:18" x14ac:dyDescent="0.25">
      <c r="A57" s="110">
        <v>56</v>
      </c>
      <c r="B57" s="113" t="s">
        <v>491</v>
      </c>
      <c r="C57" s="113" t="s">
        <v>29</v>
      </c>
      <c r="D57" s="123" t="s">
        <v>30</v>
      </c>
      <c r="E57" s="129">
        <v>38293</v>
      </c>
      <c r="F57" s="130" t="s">
        <v>492</v>
      </c>
      <c r="G57" s="131" t="s">
        <v>493</v>
      </c>
      <c r="H57" s="132" t="s">
        <v>494</v>
      </c>
      <c r="I57" s="198"/>
      <c r="J57" s="133" t="s">
        <v>124</v>
      </c>
      <c r="K57" s="134">
        <v>693826</v>
      </c>
      <c r="L57" s="135"/>
      <c r="M57" s="136">
        <v>0.43947277910827992</v>
      </c>
      <c r="N57" s="137"/>
      <c r="O57" s="138"/>
      <c r="P57" s="138"/>
      <c r="Q57" s="138"/>
      <c r="R57" s="139"/>
    </row>
    <row r="58" spans="1:18" x14ac:dyDescent="0.25">
      <c r="A58" s="110">
        <v>57</v>
      </c>
      <c r="B58" s="113" t="s">
        <v>130</v>
      </c>
      <c r="C58" s="113" t="s">
        <v>29</v>
      </c>
      <c r="D58" s="123" t="s">
        <v>30</v>
      </c>
      <c r="E58" s="129">
        <v>38293</v>
      </c>
      <c r="F58" s="130" t="s">
        <v>131</v>
      </c>
      <c r="G58" s="131" t="s">
        <v>132</v>
      </c>
      <c r="H58" s="132" t="s">
        <v>133</v>
      </c>
      <c r="I58" s="198"/>
      <c r="J58" s="133" t="s">
        <v>547</v>
      </c>
      <c r="K58" s="134">
        <v>12969</v>
      </c>
      <c r="L58" s="135"/>
      <c r="M58" s="136">
        <v>8.2146279791407099E-3</v>
      </c>
      <c r="N58" s="150"/>
      <c r="O58" s="138"/>
      <c r="P58" s="138"/>
      <c r="Q58" s="138"/>
      <c r="R58" s="139"/>
    </row>
    <row r="59" spans="1:18" x14ac:dyDescent="0.25">
      <c r="A59" s="110">
        <v>58</v>
      </c>
      <c r="B59" s="113" t="s">
        <v>506</v>
      </c>
      <c r="C59" s="113" t="s">
        <v>29</v>
      </c>
      <c r="D59" s="123" t="s">
        <v>30</v>
      </c>
      <c r="E59" s="129">
        <v>38293</v>
      </c>
      <c r="F59" s="130" t="s">
        <v>507</v>
      </c>
      <c r="G59" s="131" t="s">
        <v>508</v>
      </c>
      <c r="H59" s="132" t="s">
        <v>509</v>
      </c>
      <c r="I59" s="198"/>
      <c r="J59" s="133" t="s">
        <v>510</v>
      </c>
      <c r="K59" s="134">
        <v>9564</v>
      </c>
      <c r="L59" s="135"/>
      <c r="M59" s="136">
        <v>6.0578843390008295E-3</v>
      </c>
      <c r="N59" s="137"/>
      <c r="O59" s="138"/>
      <c r="P59" s="138"/>
      <c r="Q59" s="138"/>
      <c r="R59" s="139"/>
    </row>
    <row r="60" spans="1:18" x14ac:dyDescent="0.25">
      <c r="A60" s="110">
        <v>59</v>
      </c>
      <c r="B60" s="113" t="s">
        <v>499</v>
      </c>
      <c r="C60" s="113" t="s">
        <v>29</v>
      </c>
      <c r="D60" s="123" t="s">
        <v>30</v>
      </c>
      <c r="E60" s="129">
        <v>38293</v>
      </c>
      <c r="F60" s="130" t="s">
        <v>398</v>
      </c>
      <c r="G60" s="131" t="s">
        <v>500</v>
      </c>
      <c r="H60" s="132" t="s">
        <v>501</v>
      </c>
      <c r="I60" s="198"/>
      <c r="J60" s="133" t="s">
        <v>149</v>
      </c>
      <c r="K60" s="134">
        <v>3367</v>
      </c>
      <c r="L60" s="135"/>
      <c r="M60" s="136">
        <v>2.1326742544349425E-3</v>
      </c>
      <c r="N60" s="137"/>
      <c r="O60" s="138"/>
      <c r="P60" s="138"/>
      <c r="Q60" s="140"/>
      <c r="R60" s="110"/>
    </row>
    <row r="61" spans="1:18" x14ac:dyDescent="0.25">
      <c r="A61" s="110">
        <v>60</v>
      </c>
      <c r="B61" s="113" t="s">
        <v>502</v>
      </c>
      <c r="C61" s="113" t="s">
        <v>29</v>
      </c>
      <c r="D61" s="123" t="s">
        <v>30</v>
      </c>
      <c r="E61" s="129">
        <v>38293</v>
      </c>
      <c r="F61" s="141" t="s">
        <v>237</v>
      </c>
      <c r="G61" s="142" t="s">
        <v>238</v>
      </c>
      <c r="H61" s="132" t="s">
        <v>239</v>
      </c>
      <c r="I61" s="198"/>
      <c r="J61" s="133" t="s">
        <v>548</v>
      </c>
      <c r="K61" s="134">
        <v>1543</v>
      </c>
      <c r="L61" s="135"/>
      <c r="M61" s="136">
        <v>9.7734374059789625E-4</v>
      </c>
      <c r="N61" s="137"/>
      <c r="O61" s="138"/>
      <c r="P61" s="138"/>
      <c r="Q61" s="138"/>
      <c r="R61" s="139"/>
    </row>
    <row r="62" spans="1:18" x14ac:dyDescent="0.25">
      <c r="A62" s="110">
        <v>61</v>
      </c>
      <c r="B62" s="113" t="s">
        <v>143</v>
      </c>
      <c r="C62" s="113" t="s">
        <v>29</v>
      </c>
      <c r="D62" s="123" t="s">
        <v>30</v>
      </c>
      <c r="E62" s="129">
        <v>38293</v>
      </c>
      <c r="F62" s="120" t="s">
        <v>327</v>
      </c>
      <c r="G62" s="131" t="s">
        <v>217</v>
      </c>
      <c r="H62" s="132" t="s">
        <v>328</v>
      </c>
      <c r="I62" s="198"/>
      <c r="J62" s="133" t="s">
        <v>146</v>
      </c>
      <c r="K62" s="134">
        <v>12</v>
      </c>
      <c r="L62" s="144"/>
      <c r="M62" s="136">
        <v>7.6008586436647789E-6</v>
      </c>
      <c r="N62" s="137"/>
      <c r="O62" s="140"/>
      <c r="P62" s="140"/>
      <c r="Q62" s="140"/>
      <c r="R62" s="108"/>
    </row>
    <row r="63" spans="1:18" ht="38.25" x14ac:dyDescent="0.25">
      <c r="A63" s="110">
        <v>62</v>
      </c>
      <c r="B63" s="113" t="s">
        <v>143</v>
      </c>
      <c r="C63" s="113" t="s">
        <v>29</v>
      </c>
      <c r="D63" s="123" t="s">
        <v>30</v>
      </c>
      <c r="E63" s="129">
        <v>38293</v>
      </c>
      <c r="F63" s="130"/>
      <c r="G63" s="142"/>
      <c r="H63" s="156"/>
      <c r="I63" s="199" t="s">
        <v>504</v>
      </c>
      <c r="J63" s="111"/>
      <c r="K63" s="114"/>
      <c r="L63" s="135">
        <v>1578769</v>
      </c>
      <c r="M63" s="136"/>
      <c r="N63" s="137"/>
      <c r="O63" s="140"/>
      <c r="P63" s="140"/>
      <c r="Q63" s="140"/>
      <c r="R63" s="108"/>
    </row>
    <row r="64" spans="1:18" x14ac:dyDescent="0.25">
      <c r="A64" s="110">
        <v>63</v>
      </c>
      <c r="B64" s="113" t="s">
        <v>495</v>
      </c>
      <c r="C64" s="113" t="s">
        <v>33</v>
      </c>
      <c r="D64" s="123" t="s">
        <v>34</v>
      </c>
      <c r="E64" s="129">
        <v>38293</v>
      </c>
      <c r="F64" s="130" t="s">
        <v>496</v>
      </c>
      <c r="G64" s="131" t="s">
        <v>497</v>
      </c>
      <c r="H64" s="132" t="s">
        <v>498</v>
      </c>
      <c r="I64" s="198"/>
      <c r="J64" s="133" t="s">
        <v>129</v>
      </c>
      <c r="K64" s="134">
        <v>200152</v>
      </c>
      <c r="L64" s="135"/>
      <c r="M64" s="136">
        <v>0.53346837602281516</v>
      </c>
      <c r="N64" s="137"/>
      <c r="O64" s="140"/>
      <c r="P64" s="140"/>
      <c r="Q64" s="140"/>
      <c r="R64" s="108"/>
    </row>
    <row r="65" spans="1:18" x14ac:dyDescent="0.25">
      <c r="A65" s="110">
        <v>64</v>
      </c>
      <c r="B65" s="113" t="s">
        <v>491</v>
      </c>
      <c r="C65" s="113" t="s">
        <v>33</v>
      </c>
      <c r="D65" s="123" t="s">
        <v>34</v>
      </c>
      <c r="E65" s="129">
        <v>38293</v>
      </c>
      <c r="F65" s="130" t="s">
        <v>492</v>
      </c>
      <c r="G65" s="131" t="s">
        <v>493</v>
      </c>
      <c r="H65" s="132" t="s">
        <v>494</v>
      </c>
      <c r="I65" s="198"/>
      <c r="J65" s="133" t="s">
        <v>124</v>
      </c>
      <c r="K65" s="134">
        <v>171660</v>
      </c>
      <c r="L65" s="135"/>
      <c r="M65" s="136">
        <v>0.45752818571923559</v>
      </c>
      <c r="N65" s="137"/>
      <c r="O65" s="138"/>
      <c r="P65" s="138"/>
      <c r="Q65" s="138"/>
      <c r="R65" s="139"/>
    </row>
    <row r="66" spans="1:18" x14ac:dyDescent="0.25">
      <c r="A66" s="110">
        <v>65</v>
      </c>
      <c r="B66" s="113" t="s">
        <v>130</v>
      </c>
      <c r="C66" s="113" t="s">
        <v>33</v>
      </c>
      <c r="D66" s="123" t="s">
        <v>34</v>
      </c>
      <c r="E66" s="129">
        <v>38293</v>
      </c>
      <c r="F66" s="130" t="s">
        <v>131</v>
      </c>
      <c r="G66" s="131" t="s">
        <v>132</v>
      </c>
      <c r="H66" s="132" t="s">
        <v>133</v>
      </c>
      <c r="I66" s="198"/>
      <c r="J66" s="133" t="s">
        <v>219</v>
      </c>
      <c r="K66" s="134">
        <v>2153</v>
      </c>
      <c r="L66" s="135"/>
      <c r="M66" s="136">
        <v>5.7384258642287911E-3</v>
      </c>
      <c r="N66" s="150"/>
      <c r="O66" s="138"/>
      <c r="P66" s="152"/>
      <c r="Q66" s="138"/>
      <c r="R66" s="139"/>
    </row>
    <row r="67" spans="1:18" x14ac:dyDescent="0.25">
      <c r="A67" s="110">
        <v>66</v>
      </c>
      <c r="B67" s="113" t="s">
        <v>499</v>
      </c>
      <c r="C67" s="113" t="s">
        <v>33</v>
      </c>
      <c r="D67" s="123" t="s">
        <v>34</v>
      </c>
      <c r="E67" s="129">
        <v>38293</v>
      </c>
      <c r="F67" s="130" t="s">
        <v>398</v>
      </c>
      <c r="G67" s="131" t="s">
        <v>500</v>
      </c>
      <c r="H67" s="132" t="s">
        <v>501</v>
      </c>
      <c r="I67" s="198"/>
      <c r="J67" s="133" t="s">
        <v>149</v>
      </c>
      <c r="K67" s="134">
        <v>586</v>
      </c>
      <c r="L67" s="135"/>
      <c r="M67" s="136">
        <v>1.5618753165063035E-3</v>
      </c>
      <c r="N67" s="137"/>
      <c r="O67" s="138"/>
      <c r="P67" s="138"/>
      <c r="Q67" s="140"/>
      <c r="R67" s="110"/>
    </row>
    <row r="68" spans="1:18" x14ac:dyDescent="0.25">
      <c r="A68" s="110">
        <v>67</v>
      </c>
      <c r="B68" s="113" t="s">
        <v>502</v>
      </c>
      <c r="C68" s="113" t="s">
        <v>33</v>
      </c>
      <c r="D68" s="123" t="s">
        <v>34</v>
      </c>
      <c r="E68" s="129">
        <v>38293</v>
      </c>
      <c r="F68" s="141" t="s">
        <v>512</v>
      </c>
      <c r="G68" s="142" t="s">
        <v>238</v>
      </c>
      <c r="H68" s="132" t="s">
        <v>513</v>
      </c>
      <c r="I68" s="198"/>
      <c r="J68" s="133" t="s">
        <v>162</v>
      </c>
      <c r="K68" s="134">
        <v>289</v>
      </c>
      <c r="L68" s="135"/>
      <c r="M68" s="136">
        <v>7.7027639329406439E-4</v>
      </c>
      <c r="N68" s="137"/>
      <c r="O68" s="138"/>
      <c r="P68" s="138"/>
      <c r="Q68" s="138"/>
      <c r="R68" s="139"/>
    </row>
    <row r="69" spans="1:18" x14ac:dyDescent="0.25">
      <c r="A69" s="110">
        <v>68</v>
      </c>
      <c r="B69" s="113" t="s">
        <v>506</v>
      </c>
      <c r="C69" s="113" t="s">
        <v>33</v>
      </c>
      <c r="D69" s="123" t="s">
        <v>34</v>
      </c>
      <c r="E69" s="129">
        <v>38293</v>
      </c>
      <c r="F69" s="130" t="s">
        <v>507</v>
      </c>
      <c r="G69" s="131" t="s">
        <v>508</v>
      </c>
      <c r="H69" s="132" t="s">
        <v>509</v>
      </c>
      <c r="I69" s="198"/>
      <c r="J69" s="133" t="s">
        <v>510</v>
      </c>
      <c r="K69" s="134">
        <v>250</v>
      </c>
      <c r="L69" s="135"/>
      <c r="M69" s="136">
        <v>6.6632905994296228E-4</v>
      </c>
      <c r="N69" s="137"/>
      <c r="O69" s="140"/>
      <c r="P69" s="140"/>
      <c r="Q69" s="140"/>
      <c r="R69" s="108"/>
    </row>
    <row r="70" spans="1:18" x14ac:dyDescent="0.25">
      <c r="A70" s="110">
        <v>69</v>
      </c>
      <c r="B70" s="113" t="s">
        <v>541</v>
      </c>
      <c r="C70" s="113" t="s">
        <v>33</v>
      </c>
      <c r="D70" s="123" t="s">
        <v>34</v>
      </c>
      <c r="E70" s="129">
        <v>38293</v>
      </c>
      <c r="F70" s="130" t="s">
        <v>542</v>
      </c>
      <c r="G70" s="131" t="s">
        <v>244</v>
      </c>
      <c r="H70" s="132" t="s">
        <v>543</v>
      </c>
      <c r="I70" s="198"/>
      <c r="J70" s="133" t="s">
        <v>549</v>
      </c>
      <c r="K70" s="134">
        <v>100</v>
      </c>
      <c r="L70" s="135"/>
      <c r="M70" s="136">
        <v>2.6653162397718489E-4</v>
      </c>
      <c r="N70" s="137"/>
      <c r="O70" s="138"/>
      <c r="P70" s="138"/>
      <c r="Q70" s="138"/>
      <c r="R70" s="139"/>
    </row>
    <row r="71" spans="1:18" ht="38.25" x14ac:dyDescent="0.25">
      <c r="A71" s="110">
        <v>70</v>
      </c>
      <c r="B71" s="113" t="s">
        <v>143</v>
      </c>
      <c r="C71" s="113" t="s">
        <v>33</v>
      </c>
      <c r="D71" s="123" t="s">
        <v>34</v>
      </c>
      <c r="E71" s="129">
        <v>38293</v>
      </c>
      <c r="F71" s="130"/>
      <c r="G71" s="142"/>
      <c r="H71" s="145"/>
      <c r="I71" s="199" t="s">
        <v>504</v>
      </c>
      <c r="J71" s="111"/>
      <c r="K71" s="114"/>
      <c r="L71" s="135">
        <v>375190</v>
      </c>
      <c r="M71" s="136"/>
      <c r="N71" s="137"/>
      <c r="O71" s="138"/>
      <c r="P71" s="138"/>
      <c r="Q71" s="138"/>
      <c r="R71" s="139"/>
    </row>
    <row r="72" spans="1:18" x14ac:dyDescent="0.25">
      <c r="A72" s="110">
        <v>71</v>
      </c>
      <c r="B72" s="113" t="s">
        <v>495</v>
      </c>
      <c r="C72" s="113" t="s">
        <v>37</v>
      </c>
      <c r="D72" s="123" t="s">
        <v>38</v>
      </c>
      <c r="E72" s="129">
        <v>38293</v>
      </c>
      <c r="F72" s="130" t="s">
        <v>496</v>
      </c>
      <c r="G72" s="131" t="s">
        <v>497</v>
      </c>
      <c r="H72" s="132" t="s">
        <v>498</v>
      </c>
      <c r="I72" s="198"/>
      <c r="J72" s="133" t="s">
        <v>129</v>
      </c>
      <c r="K72" s="134">
        <v>202970</v>
      </c>
      <c r="L72" s="135"/>
      <c r="M72" s="136">
        <v>0.89183868955032386</v>
      </c>
      <c r="N72" s="137"/>
      <c r="O72" s="138"/>
      <c r="P72" s="138"/>
      <c r="Q72" s="138"/>
      <c r="R72" s="139"/>
    </row>
    <row r="73" spans="1:18" x14ac:dyDescent="0.25">
      <c r="A73" s="110">
        <v>72</v>
      </c>
      <c r="B73" s="113" t="s">
        <v>491</v>
      </c>
      <c r="C73" s="113" t="s">
        <v>37</v>
      </c>
      <c r="D73" s="123" t="s">
        <v>38</v>
      </c>
      <c r="E73" s="129">
        <v>38293</v>
      </c>
      <c r="F73" s="130" t="s">
        <v>492</v>
      </c>
      <c r="G73" s="131" t="s">
        <v>493</v>
      </c>
      <c r="H73" s="132" t="s">
        <v>494</v>
      </c>
      <c r="I73" s="198"/>
      <c r="J73" s="133" t="s">
        <v>124</v>
      </c>
      <c r="K73" s="134">
        <v>21256</v>
      </c>
      <c r="L73" s="135"/>
      <c r="M73" s="136">
        <v>9.339766066454E-2</v>
      </c>
      <c r="N73" s="137"/>
      <c r="O73" s="138"/>
      <c r="P73" s="138"/>
      <c r="Q73" s="138"/>
      <c r="R73" s="139"/>
    </row>
    <row r="74" spans="1:18" x14ac:dyDescent="0.25">
      <c r="A74" s="110">
        <v>73</v>
      </c>
      <c r="B74" s="113" t="s">
        <v>130</v>
      </c>
      <c r="C74" s="113" t="s">
        <v>37</v>
      </c>
      <c r="D74" s="123" t="s">
        <v>38</v>
      </c>
      <c r="E74" s="129">
        <v>38293</v>
      </c>
      <c r="F74" s="130" t="s">
        <v>131</v>
      </c>
      <c r="G74" s="131" t="s">
        <v>132</v>
      </c>
      <c r="H74" s="132" t="s">
        <v>133</v>
      </c>
      <c r="I74" s="198"/>
      <c r="J74" s="133" t="s">
        <v>134</v>
      </c>
      <c r="K74" s="134">
        <v>1485</v>
      </c>
      <c r="L74" s="135"/>
      <c r="M74" s="136">
        <v>6.5250059318235744E-3</v>
      </c>
      <c r="N74" s="153"/>
      <c r="O74" s="154"/>
      <c r="P74" s="154"/>
      <c r="Q74" s="154"/>
      <c r="R74" s="139"/>
    </row>
    <row r="75" spans="1:18" x14ac:dyDescent="0.25">
      <c r="A75" s="110">
        <v>74</v>
      </c>
      <c r="B75" s="113" t="s">
        <v>506</v>
      </c>
      <c r="C75" s="113" t="s">
        <v>37</v>
      </c>
      <c r="D75" s="123" t="s">
        <v>38</v>
      </c>
      <c r="E75" s="129">
        <v>38293</v>
      </c>
      <c r="F75" s="130" t="s">
        <v>507</v>
      </c>
      <c r="G75" s="131" t="s">
        <v>508</v>
      </c>
      <c r="H75" s="132" t="s">
        <v>509</v>
      </c>
      <c r="I75" s="198"/>
      <c r="J75" s="133" t="s">
        <v>222</v>
      </c>
      <c r="K75" s="134">
        <v>737</v>
      </c>
      <c r="L75" s="135"/>
      <c r="M75" s="136">
        <v>3.2383362772754037E-3</v>
      </c>
      <c r="N75" s="137"/>
      <c r="O75" s="138"/>
      <c r="P75" s="138"/>
      <c r="Q75" s="138"/>
      <c r="R75" s="139"/>
    </row>
    <row r="76" spans="1:18" x14ac:dyDescent="0.25">
      <c r="A76" s="110">
        <v>75</v>
      </c>
      <c r="B76" s="113" t="s">
        <v>143</v>
      </c>
      <c r="C76" s="113" t="s">
        <v>37</v>
      </c>
      <c r="D76" s="123" t="s">
        <v>38</v>
      </c>
      <c r="E76" s="129">
        <v>38293</v>
      </c>
      <c r="F76" s="130"/>
      <c r="G76" s="142" t="s">
        <v>144</v>
      </c>
      <c r="H76" s="142" t="s">
        <v>144</v>
      </c>
      <c r="I76" s="198"/>
      <c r="J76" s="111" t="s">
        <v>146</v>
      </c>
      <c r="K76" s="134">
        <v>506</v>
      </c>
      <c r="L76" s="144"/>
      <c r="M76" s="136">
        <v>2.223335354547292E-3</v>
      </c>
      <c r="N76" s="150"/>
      <c r="O76" s="138"/>
      <c r="P76" s="138"/>
      <c r="Q76" s="138"/>
      <c r="R76" s="139"/>
    </row>
    <row r="77" spans="1:18" x14ac:dyDescent="0.25">
      <c r="A77" s="110">
        <v>76</v>
      </c>
      <c r="B77" s="113" t="s">
        <v>499</v>
      </c>
      <c r="C77" s="113" t="s">
        <v>37</v>
      </c>
      <c r="D77" s="123" t="s">
        <v>38</v>
      </c>
      <c r="E77" s="129">
        <v>38293</v>
      </c>
      <c r="F77" s="130" t="s">
        <v>398</v>
      </c>
      <c r="G77" s="131" t="s">
        <v>500</v>
      </c>
      <c r="H77" s="132" t="s">
        <v>501</v>
      </c>
      <c r="I77" s="198"/>
      <c r="J77" s="133" t="s">
        <v>149</v>
      </c>
      <c r="K77" s="134">
        <v>502</v>
      </c>
      <c r="L77" s="135"/>
      <c r="M77" s="136">
        <v>2.2057595809935587E-3</v>
      </c>
      <c r="N77" s="137"/>
      <c r="O77" s="138"/>
      <c r="P77" s="138"/>
      <c r="Q77" s="140"/>
      <c r="R77" s="110"/>
    </row>
    <row r="78" spans="1:18" x14ac:dyDescent="0.25">
      <c r="A78" s="110">
        <v>77</v>
      </c>
      <c r="B78" s="113" t="s">
        <v>178</v>
      </c>
      <c r="C78" s="113" t="s">
        <v>37</v>
      </c>
      <c r="D78" s="123" t="s">
        <v>38</v>
      </c>
      <c r="E78" s="129">
        <v>38293</v>
      </c>
      <c r="F78" s="141" t="s">
        <v>179</v>
      </c>
      <c r="G78" s="131" t="s">
        <v>180</v>
      </c>
      <c r="H78" s="132" t="s">
        <v>181</v>
      </c>
      <c r="I78" s="198"/>
      <c r="J78" s="133" t="s">
        <v>206</v>
      </c>
      <c r="K78" s="134">
        <v>130</v>
      </c>
      <c r="L78" s="135"/>
      <c r="M78" s="136">
        <v>5.7121264049633986E-4</v>
      </c>
      <c r="N78" s="150"/>
      <c r="O78" s="157"/>
      <c r="P78" s="157"/>
      <c r="Q78" s="157"/>
      <c r="R78" s="108"/>
    </row>
    <row r="79" spans="1:18" ht="38.25" x14ac:dyDescent="0.25">
      <c r="A79" s="110">
        <v>78</v>
      </c>
      <c r="B79" s="113" t="s">
        <v>143</v>
      </c>
      <c r="C79" s="113" t="s">
        <v>37</v>
      </c>
      <c r="D79" s="123" t="s">
        <v>38</v>
      </c>
      <c r="E79" s="129">
        <v>38293</v>
      </c>
      <c r="F79" s="130"/>
      <c r="G79" s="142"/>
      <c r="H79" s="145"/>
      <c r="I79" s="199" t="s">
        <v>504</v>
      </c>
      <c r="J79" s="111"/>
      <c r="K79" s="114"/>
      <c r="L79" s="135">
        <v>227586</v>
      </c>
      <c r="M79" s="136"/>
      <c r="N79" s="137"/>
      <c r="O79" s="138"/>
      <c r="P79" s="138"/>
      <c r="Q79" s="138"/>
      <c r="R79" s="139"/>
    </row>
    <row r="80" spans="1:18" x14ac:dyDescent="0.25">
      <c r="A80" s="110">
        <v>79</v>
      </c>
      <c r="B80" s="113" t="s">
        <v>491</v>
      </c>
      <c r="C80" s="113" t="s">
        <v>41</v>
      </c>
      <c r="D80" s="123" t="s">
        <v>42</v>
      </c>
      <c r="E80" s="129">
        <v>38293</v>
      </c>
      <c r="F80" s="130" t="s">
        <v>492</v>
      </c>
      <c r="G80" s="131" t="s">
        <v>493</v>
      </c>
      <c r="H80" s="132" t="s">
        <v>494</v>
      </c>
      <c r="I80" s="198"/>
      <c r="J80" s="133" t="s">
        <v>124</v>
      </c>
      <c r="K80" s="134">
        <v>3964522</v>
      </c>
      <c r="L80" s="135"/>
      <c r="M80" s="136">
        <v>0.52097516232336949</v>
      </c>
      <c r="N80" s="137"/>
      <c r="O80" s="140"/>
      <c r="P80" s="140"/>
      <c r="Q80" s="140"/>
      <c r="R80" s="108"/>
    </row>
    <row r="81" spans="1:18" x14ac:dyDescent="0.25">
      <c r="A81" s="110">
        <v>80</v>
      </c>
      <c r="B81" s="113" t="s">
        <v>495</v>
      </c>
      <c r="C81" s="113" t="s">
        <v>41</v>
      </c>
      <c r="D81" s="123" t="s">
        <v>42</v>
      </c>
      <c r="E81" s="129">
        <v>38293</v>
      </c>
      <c r="F81" s="130" t="s">
        <v>496</v>
      </c>
      <c r="G81" s="131" t="s">
        <v>497</v>
      </c>
      <c r="H81" s="132" t="s">
        <v>498</v>
      </c>
      <c r="I81" s="198"/>
      <c r="J81" s="133" t="s">
        <v>129</v>
      </c>
      <c r="K81" s="134">
        <v>3583544</v>
      </c>
      <c r="L81" s="135"/>
      <c r="M81" s="136">
        <v>0.47091110027714228</v>
      </c>
      <c r="N81" s="137"/>
      <c r="O81" s="138"/>
      <c r="P81" s="138"/>
      <c r="Q81" s="138"/>
      <c r="R81" s="139"/>
    </row>
    <row r="82" spans="1:18" x14ac:dyDescent="0.25">
      <c r="A82" s="110">
        <v>81</v>
      </c>
      <c r="B82" s="113" t="s">
        <v>130</v>
      </c>
      <c r="C82" s="113" t="s">
        <v>41</v>
      </c>
      <c r="D82" s="123" t="s">
        <v>42</v>
      </c>
      <c r="E82" s="129">
        <v>38293</v>
      </c>
      <c r="F82" s="130" t="s">
        <v>131</v>
      </c>
      <c r="G82" s="131" t="s">
        <v>132</v>
      </c>
      <c r="H82" s="132" t="s">
        <v>133</v>
      </c>
      <c r="I82" s="198"/>
      <c r="J82" s="133" t="s">
        <v>287</v>
      </c>
      <c r="K82" s="134">
        <v>32971</v>
      </c>
      <c r="L82" s="135"/>
      <c r="M82" s="136">
        <v>4.3326968741663717E-3</v>
      </c>
      <c r="N82" s="137"/>
      <c r="O82" s="138"/>
      <c r="P82" s="138"/>
      <c r="Q82" s="138"/>
      <c r="R82" s="139"/>
    </row>
    <row r="83" spans="1:18" x14ac:dyDescent="0.25">
      <c r="A83" s="110">
        <v>82</v>
      </c>
      <c r="B83" s="113" t="s">
        <v>499</v>
      </c>
      <c r="C83" s="113" t="s">
        <v>41</v>
      </c>
      <c r="D83" s="123" t="s">
        <v>42</v>
      </c>
      <c r="E83" s="129">
        <v>38293</v>
      </c>
      <c r="F83" s="130" t="s">
        <v>398</v>
      </c>
      <c r="G83" s="131" t="s">
        <v>500</v>
      </c>
      <c r="H83" s="132" t="s">
        <v>501</v>
      </c>
      <c r="I83" s="198"/>
      <c r="J83" s="133" t="s">
        <v>224</v>
      </c>
      <c r="K83" s="134">
        <v>11996</v>
      </c>
      <c r="L83" s="135"/>
      <c r="M83" s="136">
        <v>1.5763862698280247E-3</v>
      </c>
      <c r="N83" s="150"/>
      <c r="O83" s="158"/>
      <c r="P83" s="158"/>
      <c r="Q83" s="158"/>
      <c r="R83" s="110"/>
    </row>
    <row r="84" spans="1:18" x14ac:dyDescent="0.25">
      <c r="A84" s="110">
        <v>83</v>
      </c>
      <c r="B84" s="113" t="s">
        <v>502</v>
      </c>
      <c r="C84" s="113" t="s">
        <v>41</v>
      </c>
      <c r="D84" s="123" t="s">
        <v>42</v>
      </c>
      <c r="E84" s="129">
        <v>38293</v>
      </c>
      <c r="F84" s="141" t="s">
        <v>237</v>
      </c>
      <c r="G84" s="142" t="s">
        <v>238</v>
      </c>
      <c r="H84" s="132" t="s">
        <v>239</v>
      </c>
      <c r="I84" s="198"/>
      <c r="J84" s="133" t="s">
        <v>225</v>
      </c>
      <c r="K84" s="134">
        <v>6626</v>
      </c>
      <c r="L84" s="135"/>
      <c r="M84" s="136">
        <v>8.7071819138717004E-4</v>
      </c>
      <c r="N84" s="137"/>
      <c r="O84" s="138"/>
      <c r="P84" s="138"/>
      <c r="Q84" s="138"/>
      <c r="R84" s="139"/>
    </row>
    <row r="85" spans="1:18" x14ac:dyDescent="0.25">
      <c r="A85" s="110">
        <v>84</v>
      </c>
      <c r="B85" s="113" t="s">
        <v>506</v>
      </c>
      <c r="C85" s="113" t="s">
        <v>41</v>
      </c>
      <c r="D85" s="123" t="s">
        <v>42</v>
      </c>
      <c r="E85" s="129">
        <v>38293</v>
      </c>
      <c r="F85" s="130" t="s">
        <v>507</v>
      </c>
      <c r="G85" s="131" t="s">
        <v>508</v>
      </c>
      <c r="H85" s="132" t="s">
        <v>509</v>
      </c>
      <c r="I85" s="198"/>
      <c r="J85" s="133" t="s">
        <v>226</v>
      </c>
      <c r="K85" s="134">
        <v>3917</v>
      </c>
      <c r="L85" s="135"/>
      <c r="M85" s="136">
        <v>5.1473032835248184E-4</v>
      </c>
      <c r="N85" s="137"/>
      <c r="O85" s="138"/>
      <c r="P85" s="138"/>
      <c r="Q85" s="138"/>
      <c r="R85" s="139"/>
    </row>
    <row r="86" spans="1:18" x14ac:dyDescent="0.25">
      <c r="A86" s="110">
        <v>85</v>
      </c>
      <c r="B86" s="113" t="s">
        <v>541</v>
      </c>
      <c r="C86" s="113" t="s">
        <v>41</v>
      </c>
      <c r="D86" s="123" t="s">
        <v>42</v>
      </c>
      <c r="E86" s="129">
        <v>38293</v>
      </c>
      <c r="F86" s="130" t="s">
        <v>542</v>
      </c>
      <c r="G86" s="131" t="s">
        <v>244</v>
      </c>
      <c r="H86" s="132" t="s">
        <v>543</v>
      </c>
      <c r="I86" s="198"/>
      <c r="J86" s="133" t="s">
        <v>231</v>
      </c>
      <c r="K86" s="134">
        <v>3502</v>
      </c>
      <c r="L86" s="135"/>
      <c r="M86" s="136">
        <v>4.6019545823088883E-4</v>
      </c>
      <c r="N86" s="137"/>
      <c r="O86" s="140"/>
      <c r="P86" s="140"/>
      <c r="Q86" s="140"/>
      <c r="R86" s="108"/>
    </row>
    <row r="87" spans="1:18" x14ac:dyDescent="0.25">
      <c r="A87" s="110">
        <v>86</v>
      </c>
      <c r="B87" s="113" t="s">
        <v>178</v>
      </c>
      <c r="C87" s="113" t="s">
        <v>41</v>
      </c>
      <c r="D87" s="123" t="s">
        <v>42</v>
      </c>
      <c r="E87" s="129">
        <v>38293</v>
      </c>
      <c r="F87" s="141" t="s">
        <v>179</v>
      </c>
      <c r="G87" s="131" t="s">
        <v>180</v>
      </c>
      <c r="H87" s="132" t="s">
        <v>181</v>
      </c>
      <c r="I87" s="198"/>
      <c r="J87" s="133" t="s">
        <v>229</v>
      </c>
      <c r="K87" s="134">
        <v>2732</v>
      </c>
      <c r="L87" s="135"/>
      <c r="M87" s="136">
        <v>3.5901027752335471E-4</v>
      </c>
      <c r="N87" s="150"/>
      <c r="O87" s="157"/>
      <c r="P87" s="157"/>
      <c r="Q87" s="157"/>
      <c r="R87" s="108"/>
    </row>
    <row r="88" spans="1:18" ht="38.25" x14ac:dyDescent="0.25">
      <c r="A88" s="110">
        <v>87</v>
      </c>
      <c r="B88" s="113" t="s">
        <v>143</v>
      </c>
      <c r="C88" s="113" t="s">
        <v>41</v>
      </c>
      <c r="D88" s="123" t="s">
        <v>42</v>
      </c>
      <c r="E88" s="129">
        <v>38293</v>
      </c>
      <c r="F88" s="130"/>
      <c r="G88" s="142"/>
      <c r="H88" s="156"/>
      <c r="I88" s="199" t="s">
        <v>504</v>
      </c>
      <c r="J88" s="111"/>
      <c r="K88" s="114"/>
      <c r="L88" s="135">
        <v>7609810</v>
      </c>
      <c r="M88" s="136"/>
      <c r="N88" s="137"/>
      <c r="O88" s="140"/>
      <c r="P88" s="140"/>
      <c r="Q88" s="140"/>
      <c r="R88" s="108"/>
    </row>
    <row r="89" spans="1:18" x14ac:dyDescent="0.25">
      <c r="A89" s="110">
        <v>88</v>
      </c>
      <c r="B89" s="113" t="s">
        <v>491</v>
      </c>
      <c r="C89" s="113" t="s">
        <v>45</v>
      </c>
      <c r="D89" s="123" t="s">
        <v>46</v>
      </c>
      <c r="E89" s="129">
        <v>38293</v>
      </c>
      <c r="F89" s="130" t="s">
        <v>492</v>
      </c>
      <c r="G89" s="131" t="s">
        <v>493</v>
      </c>
      <c r="H89" s="132" t="s">
        <v>494</v>
      </c>
      <c r="I89" s="198"/>
      <c r="J89" s="133" t="s">
        <v>124</v>
      </c>
      <c r="K89" s="134">
        <v>1914254</v>
      </c>
      <c r="L89" s="135"/>
      <c r="M89" s="136">
        <v>0.57974756766988456</v>
      </c>
      <c r="N89" s="137"/>
      <c r="O89" s="138"/>
      <c r="P89" s="138"/>
      <c r="Q89" s="138"/>
      <c r="R89" s="139"/>
    </row>
    <row r="90" spans="1:18" x14ac:dyDescent="0.25">
      <c r="A90" s="110">
        <v>89</v>
      </c>
      <c r="B90" s="113" t="s">
        <v>495</v>
      </c>
      <c r="C90" s="113" t="s">
        <v>45</v>
      </c>
      <c r="D90" s="123" t="s">
        <v>46</v>
      </c>
      <c r="E90" s="129">
        <v>38293</v>
      </c>
      <c r="F90" s="130" t="s">
        <v>496</v>
      </c>
      <c r="G90" s="131" t="s">
        <v>497</v>
      </c>
      <c r="H90" s="132" t="s">
        <v>498</v>
      </c>
      <c r="I90" s="198"/>
      <c r="J90" s="133" t="s">
        <v>129</v>
      </c>
      <c r="K90" s="134">
        <v>1366149</v>
      </c>
      <c r="L90" s="135"/>
      <c r="M90" s="136">
        <v>0.41374946053378764</v>
      </c>
      <c r="N90" s="137"/>
      <c r="O90" s="140"/>
      <c r="P90" s="140"/>
      <c r="Q90" s="140"/>
      <c r="R90" s="108"/>
    </row>
    <row r="91" spans="1:18" x14ac:dyDescent="0.25">
      <c r="A91" s="110">
        <v>90</v>
      </c>
      <c r="B91" s="113" t="s">
        <v>499</v>
      </c>
      <c r="C91" s="113" t="s">
        <v>45</v>
      </c>
      <c r="D91" s="123" t="s">
        <v>46</v>
      </c>
      <c r="E91" s="129">
        <v>38293</v>
      </c>
      <c r="F91" s="130" t="s">
        <v>398</v>
      </c>
      <c r="G91" s="131" t="s">
        <v>500</v>
      </c>
      <c r="H91" s="132" t="s">
        <v>501</v>
      </c>
      <c r="I91" s="198"/>
      <c r="J91" s="133" t="s">
        <v>149</v>
      </c>
      <c r="K91" s="134">
        <v>18387</v>
      </c>
      <c r="L91" s="135"/>
      <c r="M91" s="136">
        <v>5.5686541737649062E-3</v>
      </c>
      <c r="N91" s="137"/>
      <c r="O91" s="138"/>
      <c r="P91" s="138"/>
      <c r="Q91" s="140"/>
      <c r="R91" s="110"/>
    </row>
    <row r="92" spans="1:18" x14ac:dyDescent="0.25">
      <c r="A92" s="110">
        <v>91</v>
      </c>
      <c r="B92" s="113" t="s">
        <v>130</v>
      </c>
      <c r="C92" s="113" t="s">
        <v>45</v>
      </c>
      <c r="D92" s="123" t="s">
        <v>46</v>
      </c>
      <c r="E92" s="129">
        <v>38293</v>
      </c>
      <c r="F92" s="130" t="s">
        <v>131</v>
      </c>
      <c r="G92" s="131" t="s">
        <v>132</v>
      </c>
      <c r="H92" s="132" t="s">
        <v>133</v>
      </c>
      <c r="I92" s="198"/>
      <c r="J92" s="133" t="s">
        <v>146</v>
      </c>
      <c r="K92" s="134">
        <v>2231</v>
      </c>
      <c r="L92" s="144"/>
      <c r="M92" s="136">
        <v>6.7567669884535306E-4</v>
      </c>
      <c r="N92" s="137"/>
      <c r="O92" s="138"/>
      <c r="P92" s="138"/>
      <c r="Q92" s="138"/>
      <c r="R92" s="139"/>
    </row>
    <row r="93" spans="1:18" x14ac:dyDescent="0.25">
      <c r="A93" s="110">
        <v>92</v>
      </c>
      <c r="B93" s="113" t="s">
        <v>502</v>
      </c>
      <c r="C93" s="113" t="s">
        <v>45</v>
      </c>
      <c r="D93" s="123" t="s">
        <v>46</v>
      </c>
      <c r="E93" s="129">
        <v>38293</v>
      </c>
      <c r="F93" s="141" t="s">
        <v>237</v>
      </c>
      <c r="G93" s="142" t="s">
        <v>238</v>
      </c>
      <c r="H93" s="132" t="s">
        <v>239</v>
      </c>
      <c r="I93" s="198"/>
      <c r="J93" s="133" t="s">
        <v>146</v>
      </c>
      <c r="K93" s="134">
        <v>580</v>
      </c>
      <c r="L93" s="144"/>
      <c r="M93" s="136">
        <v>1.7565777020632216E-4</v>
      </c>
      <c r="N93" s="137"/>
      <c r="O93" s="140"/>
      <c r="P93" s="140"/>
      <c r="Q93" s="140"/>
      <c r="R93" s="108"/>
    </row>
    <row r="94" spans="1:18" x14ac:dyDescent="0.25">
      <c r="A94" s="110">
        <v>93</v>
      </c>
      <c r="B94" s="113" t="s">
        <v>506</v>
      </c>
      <c r="C94" s="113" t="s">
        <v>45</v>
      </c>
      <c r="D94" s="123" t="s">
        <v>46</v>
      </c>
      <c r="E94" s="129">
        <v>38293</v>
      </c>
      <c r="F94" s="130" t="s">
        <v>507</v>
      </c>
      <c r="G94" s="131" t="s">
        <v>508</v>
      </c>
      <c r="H94" s="132" t="s">
        <v>509</v>
      </c>
      <c r="I94" s="198"/>
      <c r="J94" s="133" t="s">
        <v>146</v>
      </c>
      <c r="K94" s="134">
        <v>228</v>
      </c>
      <c r="L94" s="144"/>
      <c r="M94" s="136">
        <v>6.9051675184554235E-5</v>
      </c>
      <c r="N94" s="137"/>
      <c r="O94" s="138"/>
      <c r="P94" s="138"/>
      <c r="Q94" s="138"/>
      <c r="R94" s="139"/>
    </row>
    <row r="95" spans="1:18" x14ac:dyDescent="0.25">
      <c r="A95" s="110">
        <v>94</v>
      </c>
      <c r="B95" s="113" t="s">
        <v>143</v>
      </c>
      <c r="C95" s="113" t="s">
        <v>45</v>
      </c>
      <c r="D95" s="123" t="s">
        <v>46</v>
      </c>
      <c r="E95" s="129">
        <v>38293</v>
      </c>
      <c r="F95" s="130" t="s">
        <v>550</v>
      </c>
      <c r="G95" s="131" t="s">
        <v>551</v>
      </c>
      <c r="H95" s="132" t="s">
        <v>552</v>
      </c>
      <c r="I95" s="198"/>
      <c r="J95" s="133" t="s">
        <v>146</v>
      </c>
      <c r="K95" s="134">
        <v>26</v>
      </c>
      <c r="L95" s="144"/>
      <c r="M95" s="136">
        <v>7.8743138368351321E-6</v>
      </c>
      <c r="N95" s="137"/>
      <c r="O95" s="138"/>
      <c r="P95" s="138"/>
      <c r="Q95" s="138"/>
      <c r="R95" s="139"/>
    </row>
    <row r="96" spans="1:18" x14ac:dyDescent="0.25">
      <c r="A96" s="110">
        <v>95</v>
      </c>
      <c r="B96" s="113" t="s">
        <v>523</v>
      </c>
      <c r="C96" s="113" t="s">
        <v>45</v>
      </c>
      <c r="D96" s="123" t="s">
        <v>46</v>
      </c>
      <c r="E96" s="129">
        <v>38293</v>
      </c>
      <c r="F96" s="130" t="s">
        <v>553</v>
      </c>
      <c r="G96" s="131" t="s">
        <v>524</v>
      </c>
      <c r="H96" s="132" t="s">
        <v>554</v>
      </c>
      <c r="I96" s="198"/>
      <c r="J96" s="133" t="s">
        <v>146</v>
      </c>
      <c r="K96" s="134">
        <v>8</v>
      </c>
      <c r="L96" s="144"/>
      <c r="M96" s="136">
        <v>2.4228657959492713E-6</v>
      </c>
      <c r="N96" s="137"/>
      <c r="O96" s="138"/>
      <c r="P96" s="138"/>
      <c r="Q96" s="138"/>
      <c r="R96" s="139"/>
    </row>
    <row r="97" spans="1:18" x14ac:dyDescent="0.25">
      <c r="A97" s="110">
        <v>96</v>
      </c>
      <c r="B97" s="113" t="s">
        <v>143</v>
      </c>
      <c r="C97" s="113" t="s">
        <v>45</v>
      </c>
      <c r="D97" s="123" t="s">
        <v>46</v>
      </c>
      <c r="E97" s="129">
        <v>38293</v>
      </c>
      <c r="F97" s="130" t="s">
        <v>507</v>
      </c>
      <c r="G97" s="131" t="s">
        <v>241</v>
      </c>
      <c r="H97" s="132" t="s">
        <v>555</v>
      </c>
      <c r="I97" s="198"/>
      <c r="J97" s="133" t="s">
        <v>146</v>
      </c>
      <c r="K97" s="134">
        <v>7</v>
      </c>
      <c r="L97" s="144"/>
      <c r="M97" s="136">
        <v>2.1200075714556123E-6</v>
      </c>
      <c r="N97" s="137"/>
      <c r="O97" s="138"/>
      <c r="P97" s="138"/>
      <c r="Q97" s="138"/>
      <c r="R97" s="139"/>
    </row>
    <row r="98" spans="1:18" x14ac:dyDescent="0.25">
      <c r="A98" s="110">
        <v>97</v>
      </c>
      <c r="B98" s="113" t="s">
        <v>143</v>
      </c>
      <c r="C98" s="113" t="s">
        <v>45</v>
      </c>
      <c r="D98" s="123" t="s">
        <v>46</v>
      </c>
      <c r="E98" s="129">
        <v>38293</v>
      </c>
      <c r="F98" s="130" t="s">
        <v>179</v>
      </c>
      <c r="G98" s="131" t="s">
        <v>556</v>
      </c>
      <c r="H98" s="132" t="s">
        <v>557</v>
      </c>
      <c r="I98" s="198"/>
      <c r="J98" s="133" t="s">
        <v>146</v>
      </c>
      <c r="K98" s="134">
        <v>5</v>
      </c>
      <c r="L98" s="144"/>
      <c r="M98" s="136">
        <v>1.5142911224682945E-6</v>
      </c>
      <c r="N98" s="137"/>
      <c r="O98" s="138"/>
      <c r="P98" s="138"/>
      <c r="Q98" s="138"/>
      <c r="R98" s="139"/>
    </row>
    <row r="99" spans="1:18" ht="38.25" x14ac:dyDescent="0.25">
      <c r="A99" s="110">
        <v>98</v>
      </c>
      <c r="B99" s="113" t="s">
        <v>143</v>
      </c>
      <c r="C99" s="113" t="s">
        <v>45</v>
      </c>
      <c r="D99" s="123" t="s">
        <v>46</v>
      </c>
      <c r="E99" s="129">
        <v>38293</v>
      </c>
      <c r="F99" s="130"/>
      <c r="G99" s="142"/>
      <c r="H99" s="156"/>
      <c r="I99" s="199" t="s">
        <v>504</v>
      </c>
      <c r="J99" s="111"/>
      <c r="K99" s="114"/>
      <c r="L99" s="135">
        <v>3301875</v>
      </c>
      <c r="M99" s="136"/>
      <c r="N99" s="137"/>
      <c r="O99" s="140"/>
      <c r="P99" s="140"/>
      <c r="Q99" s="140"/>
      <c r="R99" s="108"/>
    </row>
    <row r="100" spans="1:18" x14ac:dyDescent="0.25">
      <c r="A100" s="110">
        <v>99</v>
      </c>
      <c r="B100" s="113" t="s">
        <v>495</v>
      </c>
      <c r="C100" s="113" t="s">
        <v>49</v>
      </c>
      <c r="D100" s="123" t="s">
        <v>50</v>
      </c>
      <c r="E100" s="129">
        <v>38293</v>
      </c>
      <c r="F100" s="130" t="s">
        <v>496</v>
      </c>
      <c r="G100" s="131" t="s">
        <v>497</v>
      </c>
      <c r="H100" s="132" t="s">
        <v>498</v>
      </c>
      <c r="I100" s="198"/>
      <c r="J100" s="133" t="s">
        <v>129</v>
      </c>
      <c r="K100" s="134">
        <v>231708</v>
      </c>
      <c r="L100" s="135"/>
      <c r="M100" s="136">
        <v>0.5400955215809311</v>
      </c>
      <c r="N100" s="137"/>
      <c r="O100" s="138"/>
      <c r="P100" s="138"/>
      <c r="Q100" s="138"/>
      <c r="R100" s="139"/>
    </row>
    <row r="101" spans="1:18" x14ac:dyDescent="0.25">
      <c r="A101" s="110">
        <v>100</v>
      </c>
      <c r="B101" s="113" t="s">
        <v>491</v>
      </c>
      <c r="C101" s="113" t="s">
        <v>49</v>
      </c>
      <c r="D101" s="123" t="s">
        <v>50</v>
      </c>
      <c r="E101" s="129">
        <v>38293</v>
      </c>
      <c r="F101" s="130" t="s">
        <v>492</v>
      </c>
      <c r="G101" s="131" t="s">
        <v>493</v>
      </c>
      <c r="H101" s="132" t="s">
        <v>494</v>
      </c>
      <c r="I101" s="198"/>
      <c r="J101" s="133" t="s">
        <v>124</v>
      </c>
      <c r="K101" s="134">
        <v>194191</v>
      </c>
      <c r="L101" s="135"/>
      <c r="M101" s="136">
        <v>0.45264595711551864</v>
      </c>
      <c r="N101" s="137"/>
      <c r="O101" s="138"/>
      <c r="P101" s="138"/>
      <c r="Q101" s="138"/>
      <c r="R101" s="139"/>
    </row>
    <row r="102" spans="1:18" x14ac:dyDescent="0.25">
      <c r="A102" s="110">
        <v>101</v>
      </c>
      <c r="B102" s="113" t="s">
        <v>506</v>
      </c>
      <c r="C102" s="113" t="s">
        <v>49</v>
      </c>
      <c r="D102" s="123" t="s">
        <v>50</v>
      </c>
      <c r="E102" s="129">
        <v>38293</v>
      </c>
      <c r="F102" s="130" t="s">
        <v>507</v>
      </c>
      <c r="G102" s="131" t="s">
        <v>508</v>
      </c>
      <c r="H102" s="132" t="s">
        <v>509</v>
      </c>
      <c r="I102" s="198"/>
      <c r="J102" s="133" t="s">
        <v>510</v>
      </c>
      <c r="K102" s="134">
        <v>1737</v>
      </c>
      <c r="L102" s="135"/>
      <c r="M102" s="136">
        <v>4.0488283571826498E-3</v>
      </c>
      <c r="N102" s="137"/>
      <c r="O102" s="138"/>
      <c r="P102" s="138"/>
      <c r="Q102" s="138"/>
      <c r="R102" s="139"/>
    </row>
    <row r="103" spans="1:18" x14ac:dyDescent="0.25">
      <c r="A103" s="110">
        <v>102</v>
      </c>
      <c r="B103" s="113" t="s">
        <v>499</v>
      </c>
      <c r="C103" s="113" t="s">
        <v>49</v>
      </c>
      <c r="D103" s="123" t="s">
        <v>50</v>
      </c>
      <c r="E103" s="129">
        <v>38293</v>
      </c>
      <c r="F103" s="130" t="s">
        <v>398</v>
      </c>
      <c r="G103" s="131" t="s">
        <v>500</v>
      </c>
      <c r="H103" s="132" t="s">
        <v>501</v>
      </c>
      <c r="I103" s="198"/>
      <c r="J103" s="133" t="s">
        <v>149</v>
      </c>
      <c r="K103" s="134">
        <v>1377</v>
      </c>
      <c r="L103" s="135"/>
      <c r="M103" s="136">
        <v>3.2096929463675925E-3</v>
      </c>
      <c r="N103" s="137"/>
      <c r="O103" s="138"/>
      <c r="P103" s="138"/>
      <c r="Q103" s="140"/>
      <c r="R103" s="110"/>
    </row>
    <row r="104" spans="1:18" ht="38.25" x14ac:dyDescent="0.25">
      <c r="A104" s="110">
        <v>103</v>
      </c>
      <c r="B104" s="113" t="s">
        <v>143</v>
      </c>
      <c r="C104" s="113" t="s">
        <v>49</v>
      </c>
      <c r="D104" s="123" t="s">
        <v>50</v>
      </c>
      <c r="E104" s="129">
        <v>38293</v>
      </c>
      <c r="F104" s="130"/>
      <c r="G104" s="142"/>
      <c r="H104" s="145"/>
      <c r="I104" s="199" t="s">
        <v>504</v>
      </c>
      <c r="J104" s="111"/>
      <c r="K104" s="114"/>
      <c r="L104" s="135">
        <v>429013</v>
      </c>
      <c r="M104" s="136"/>
      <c r="N104" s="150"/>
      <c r="O104" s="138"/>
      <c r="P104" s="138"/>
      <c r="Q104" s="138"/>
      <c r="R104" s="139"/>
    </row>
    <row r="105" spans="1:18" x14ac:dyDescent="0.25">
      <c r="A105" s="110">
        <v>104</v>
      </c>
      <c r="B105" s="113" t="s">
        <v>491</v>
      </c>
      <c r="C105" s="113" t="s">
        <v>53</v>
      </c>
      <c r="D105" s="123" t="s">
        <v>54</v>
      </c>
      <c r="E105" s="129">
        <v>38293</v>
      </c>
      <c r="F105" s="130" t="s">
        <v>492</v>
      </c>
      <c r="G105" s="131" t="s">
        <v>493</v>
      </c>
      <c r="H105" s="132" t="s">
        <v>494</v>
      </c>
      <c r="I105" s="198"/>
      <c r="J105" s="133" t="s">
        <v>124</v>
      </c>
      <c r="K105" s="134">
        <v>409235</v>
      </c>
      <c r="L105" s="135"/>
      <c r="M105" s="136">
        <v>0.68382830893963875</v>
      </c>
      <c r="N105" s="137"/>
      <c r="O105" s="138"/>
      <c r="P105" s="138"/>
      <c r="Q105" s="138"/>
      <c r="R105" s="139"/>
    </row>
    <row r="106" spans="1:18" x14ac:dyDescent="0.25">
      <c r="A106" s="110">
        <v>105</v>
      </c>
      <c r="B106" s="113" t="s">
        <v>495</v>
      </c>
      <c r="C106" s="113" t="s">
        <v>53</v>
      </c>
      <c r="D106" s="123" t="s">
        <v>54</v>
      </c>
      <c r="E106" s="129">
        <v>38293</v>
      </c>
      <c r="F106" s="130" t="s">
        <v>496</v>
      </c>
      <c r="G106" s="131" t="s">
        <v>497</v>
      </c>
      <c r="H106" s="132" t="s">
        <v>498</v>
      </c>
      <c r="I106" s="198"/>
      <c r="J106" s="133" t="s">
        <v>129</v>
      </c>
      <c r="K106" s="134">
        <v>181098</v>
      </c>
      <c r="L106" s="135"/>
      <c r="M106" s="136">
        <v>0.30261326399831562</v>
      </c>
      <c r="N106" s="137"/>
      <c r="O106" s="138"/>
      <c r="P106" s="138"/>
      <c r="Q106" s="138"/>
      <c r="R106" s="139"/>
    </row>
    <row r="107" spans="1:18" x14ac:dyDescent="0.25">
      <c r="A107" s="110">
        <v>106</v>
      </c>
      <c r="B107" s="113" t="s">
        <v>499</v>
      </c>
      <c r="C107" s="113" t="s">
        <v>53</v>
      </c>
      <c r="D107" s="123" t="s">
        <v>54</v>
      </c>
      <c r="E107" s="129">
        <v>38293</v>
      </c>
      <c r="F107" s="130" t="s">
        <v>398</v>
      </c>
      <c r="G107" s="131" t="s">
        <v>500</v>
      </c>
      <c r="H107" s="132" t="s">
        <v>501</v>
      </c>
      <c r="I107" s="198"/>
      <c r="J107" s="133" t="s">
        <v>149</v>
      </c>
      <c r="K107" s="134">
        <v>3844</v>
      </c>
      <c r="L107" s="135"/>
      <c r="M107" s="136">
        <v>6.4232922882059736E-3</v>
      </c>
      <c r="N107" s="137"/>
      <c r="O107" s="140"/>
      <c r="P107" s="140"/>
      <c r="Q107" s="140"/>
      <c r="R107" s="110"/>
    </row>
    <row r="108" spans="1:18" x14ac:dyDescent="0.25">
      <c r="A108" s="110">
        <v>107</v>
      </c>
      <c r="B108" s="113" t="s">
        <v>502</v>
      </c>
      <c r="C108" s="113" t="s">
        <v>53</v>
      </c>
      <c r="D108" s="123" t="s">
        <v>54</v>
      </c>
      <c r="E108" s="129">
        <v>38293</v>
      </c>
      <c r="F108" s="141" t="s">
        <v>237</v>
      </c>
      <c r="G108" s="142" t="s">
        <v>238</v>
      </c>
      <c r="H108" s="132" t="s">
        <v>239</v>
      </c>
      <c r="I108" s="198"/>
      <c r="J108" s="133" t="s">
        <v>162</v>
      </c>
      <c r="K108" s="134">
        <v>3084</v>
      </c>
      <c r="L108" s="135"/>
      <c r="M108" s="136">
        <v>5.1533385579675397E-3</v>
      </c>
      <c r="N108" s="137"/>
      <c r="O108" s="140"/>
      <c r="P108" s="140"/>
      <c r="Q108" s="140"/>
      <c r="R108" s="108"/>
    </row>
    <row r="109" spans="1:18" x14ac:dyDescent="0.25">
      <c r="A109" s="110">
        <v>108</v>
      </c>
      <c r="B109" s="113" t="s">
        <v>130</v>
      </c>
      <c r="C109" s="113" t="s">
        <v>53</v>
      </c>
      <c r="D109" s="123" t="s">
        <v>54</v>
      </c>
      <c r="E109" s="129">
        <v>38293</v>
      </c>
      <c r="F109" s="130" t="s">
        <v>131</v>
      </c>
      <c r="G109" s="131" t="s">
        <v>132</v>
      </c>
      <c r="H109" s="132" t="s">
        <v>133</v>
      </c>
      <c r="I109" s="198"/>
      <c r="J109" s="133" t="s">
        <v>146</v>
      </c>
      <c r="K109" s="134">
        <v>1115</v>
      </c>
      <c r="L109" s="144"/>
      <c r="M109" s="136">
        <v>1.8631558015998076E-3</v>
      </c>
      <c r="N109" s="137"/>
      <c r="O109" s="138"/>
      <c r="P109" s="138"/>
      <c r="Q109" s="138"/>
      <c r="R109" s="139"/>
    </row>
    <row r="110" spans="1:18" x14ac:dyDescent="0.25">
      <c r="A110" s="110">
        <v>109</v>
      </c>
      <c r="B110" s="113" t="s">
        <v>506</v>
      </c>
      <c r="C110" s="113" t="s">
        <v>53</v>
      </c>
      <c r="D110" s="123" t="s">
        <v>54</v>
      </c>
      <c r="E110" s="129">
        <v>38293</v>
      </c>
      <c r="F110" s="130" t="s">
        <v>507</v>
      </c>
      <c r="G110" s="131" t="s">
        <v>508</v>
      </c>
      <c r="H110" s="132" t="s">
        <v>509</v>
      </c>
      <c r="I110" s="198"/>
      <c r="J110" s="133" t="s">
        <v>146</v>
      </c>
      <c r="K110" s="134">
        <v>58</v>
      </c>
      <c r="L110" s="144"/>
      <c r="M110" s="136">
        <v>9.6917521518196271E-5</v>
      </c>
      <c r="N110" s="137"/>
      <c r="O110" s="140"/>
      <c r="P110" s="140"/>
      <c r="Q110" s="140"/>
      <c r="R110" s="108"/>
    </row>
    <row r="111" spans="1:18" x14ac:dyDescent="0.25">
      <c r="A111" s="110">
        <v>110</v>
      </c>
      <c r="B111" s="113" t="s">
        <v>523</v>
      </c>
      <c r="C111" s="113" t="s">
        <v>53</v>
      </c>
      <c r="D111" s="123" t="s">
        <v>54</v>
      </c>
      <c r="E111" s="129">
        <v>38293</v>
      </c>
      <c r="F111" s="130" t="s">
        <v>258</v>
      </c>
      <c r="G111" s="131" t="s">
        <v>524</v>
      </c>
      <c r="H111" s="132" t="s">
        <v>525</v>
      </c>
      <c r="I111" s="198"/>
      <c r="J111" s="133" t="s">
        <v>146</v>
      </c>
      <c r="K111" s="134">
        <v>9</v>
      </c>
      <c r="L111" s="144"/>
      <c r="M111" s="136">
        <v>1.5038925752823559E-5</v>
      </c>
      <c r="N111" s="137"/>
      <c r="O111" s="140"/>
      <c r="P111" s="140"/>
      <c r="Q111" s="140"/>
      <c r="R111" s="108"/>
    </row>
    <row r="112" spans="1:18" x14ac:dyDescent="0.25">
      <c r="A112" s="110">
        <v>111</v>
      </c>
      <c r="B112" s="113" t="s">
        <v>541</v>
      </c>
      <c r="C112" s="113" t="s">
        <v>53</v>
      </c>
      <c r="D112" s="123" t="s">
        <v>54</v>
      </c>
      <c r="E112" s="129">
        <v>38293</v>
      </c>
      <c r="F112" s="130" t="s">
        <v>558</v>
      </c>
      <c r="G112" s="131" t="s">
        <v>244</v>
      </c>
      <c r="H112" s="132" t="s">
        <v>559</v>
      </c>
      <c r="I112" s="198"/>
      <c r="J112" s="133" t="s">
        <v>146</v>
      </c>
      <c r="K112" s="134">
        <v>3</v>
      </c>
      <c r="L112" s="144"/>
      <c r="M112" s="136">
        <v>5.0129752509411865E-6</v>
      </c>
      <c r="N112" s="137"/>
      <c r="O112" s="140"/>
      <c r="P112" s="140"/>
      <c r="Q112" s="140"/>
      <c r="R112" s="108"/>
    </row>
    <row r="113" spans="1:18" x14ac:dyDescent="0.25">
      <c r="A113" s="110">
        <v>112</v>
      </c>
      <c r="B113" s="113" t="s">
        <v>143</v>
      </c>
      <c r="C113" s="113" t="s">
        <v>53</v>
      </c>
      <c r="D113" s="123" t="s">
        <v>54</v>
      </c>
      <c r="E113" s="129">
        <v>38293</v>
      </c>
      <c r="F113" s="141" t="s">
        <v>252</v>
      </c>
      <c r="G113" s="141" t="s">
        <v>560</v>
      </c>
      <c r="H113" s="132" t="s">
        <v>561</v>
      </c>
      <c r="I113" s="198"/>
      <c r="J113" s="159" t="s">
        <v>146</v>
      </c>
      <c r="K113" s="134">
        <v>1</v>
      </c>
      <c r="L113" s="144"/>
      <c r="M113" s="136">
        <v>1.6709917503137286E-6</v>
      </c>
      <c r="N113" s="150"/>
      <c r="O113" s="138"/>
      <c r="P113" s="138"/>
      <c r="Q113" s="138"/>
      <c r="R113" s="139"/>
    </row>
    <row r="114" spans="1:18" ht="38.25" x14ac:dyDescent="0.25">
      <c r="A114" s="110">
        <v>113</v>
      </c>
      <c r="B114" s="113" t="s">
        <v>143</v>
      </c>
      <c r="C114" s="113" t="s">
        <v>53</v>
      </c>
      <c r="D114" s="123" t="s">
        <v>54</v>
      </c>
      <c r="E114" s="129">
        <v>38293</v>
      </c>
      <c r="F114" s="130"/>
      <c r="G114" s="142"/>
      <c r="H114" s="156"/>
      <c r="I114" s="199" t="s">
        <v>504</v>
      </c>
      <c r="J114" s="111"/>
      <c r="K114" s="114"/>
      <c r="L114" s="135">
        <v>598447</v>
      </c>
      <c r="M114" s="136"/>
      <c r="N114" s="137"/>
      <c r="O114" s="140"/>
      <c r="P114" s="140"/>
      <c r="Q114" s="140"/>
      <c r="R114" s="108"/>
    </row>
    <row r="115" spans="1:18" x14ac:dyDescent="0.25">
      <c r="A115" s="110">
        <v>114</v>
      </c>
      <c r="B115" s="113" t="s">
        <v>495</v>
      </c>
      <c r="C115" s="113" t="s">
        <v>55</v>
      </c>
      <c r="D115" s="123" t="s">
        <v>56</v>
      </c>
      <c r="E115" s="129">
        <v>38293</v>
      </c>
      <c r="F115" s="130" t="s">
        <v>496</v>
      </c>
      <c r="G115" s="131" t="s">
        <v>497</v>
      </c>
      <c r="H115" s="132" t="s">
        <v>498</v>
      </c>
      <c r="I115" s="198"/>
      <c r="J115" s="133" t="s">
        <v>129</v>
      </c>
      <c r="K115" s="134">
        <v>2891550</v>
      </c>
      <c r="L115" s="135"/>
      <c r="M115" s="136">
        <v>0.5482316020902781</v>
      </c>
      <c r="N115" s="137"/>
      <c r="O115" s="140"/>
      <c r="P115" s="140"/>
      <c r="Q115" s="140"/>
      <c r="R115" s="108"/>
    </row>
    <row r="116" spans="1:18" x14ac:dyDescent="0.25">
      <c r="A116" s="110">
        <v>115</v>
      </c>
      <c r="B116" s="113" t="s">
        <v>491</v>
      </c>
      <c r="C116" s="113" t="s">
        <v>55</v>
      </c>
      <c r="D116" s="123" t="s">
        <v>56</v>
      </c>
      <c r="E116" s="129">
        <v>38293</v>
      </c>
      <c r="F116" s="130" t="s">
        <v>492</v>
      </c>
      <c r="G116" s="131" t="s">
        <v>493</v>
      </c>
      <c r="H116" s="132" t="s">
        <v>494</v>
      </c>
      <c r="I116" s="198"/>
      <c r="J116" s="133" t="s">
        <v>124</v>
      </c>
      <c r="K116" s="134">
        <v>2345946</v>
      </c>
      <c r="L116" s="135"/>
      <c r="M116" s="136">
        <v>0.44478626826348489</v>
      </c>
      <c r="N116" s="137"/>
      <c r="O116" s="138"/>
      <c r="P116" s="138"/>
      <c r="Q116" s="138"/>
      <c r="R116" s="139"/>
    </row>
    <row r="117" spans="1:18" x14ac:dyDescent="0.25">
      <c r="A117" s="110">
        <v>116</v>
      </c>
      <c r="B117" s="113" t="s">
        <v>499</v>
      </c>
      <c r="C117" s="113" t="s">
        <v>55</v>
      </c>
      <c r="D117" s="123" t="s">
        <v>56</v>
      </c>
      <c r="E117" s="129">
        <v>38293</v>
      </c>
      <c r="F117" s="130" t="s">
        <v>398</v>
      </c>
      <c r="G117" s="131" t="s">
        <v>500</v>
      </c>
      <c r="H117" s="132" t="s">
        <v>501</v>
      </c>
      <c r="I117" s="198"/>
      <c r="J117" s="133" t="s">
        <v>149</v>
      </c>
      <c r="K117" s="134">
        <v>32442</v>
      </c>
      <c r="L117" s="135"/>
      <c r="M117" s="136">
        <v>6.150932764438728E-3</v>
      </c>
      <c r="N117" s="137"/>
      <c r="O117" s="140"/>
      <c r="P117" s="140"/>
      <c r="Q117" s="140"/>
      <c r="R117" s="110"/>
    </row>
    <row r="118" spans="1:18" x14ac:dyDescent="0.25">
      <c r="A118" s="110">
        <v>117</v>
      </c>
      <c r="B118" s="113" t="s">
        <v>130</v>
      </c>
      <c r="C118" s="113" t="s">
        <v>55</v>
      </c>
      <c r="D118" s="123" t="s">
        <v>56</v>
      </c>
      <c r="E118" s="129">
        <v>38293</v>
      </c>
      <c r="F118" s="130" t="s">
        <v>131</v>
      </c>
      <c r="G118" s="131" t="s">
        <v>132</v>
      </c>
      <c r="H118" s="132" t="s">
        <v>133</v>
      </c>
      <c r="I118" s="198"/>
      <c r="J118" s="133" t="s">
        <v>146</v>
      </c>
      <c r="K118" s="134">
        <v>3571</v>
      </c>
      <c r="L118" s="144"/>
      <c r="M118" s="136">
        <v>6.7705384692098814E-4</v>
      </c>
      <c r="N118" s="137"/>
      <c r="O118" s="140"/>
      <c r="P118" s="140"/>
      <c r="Q118" s="140"/>
      <c r="R118" s="108"/>
    </row>
    <row r="119" spans="1:18" x14ac:dyDescent="0.25">
      <c r="A119" s="110">
        <v>118</v>
      </c>
      <c r="B119" s="113" t="s">
        <v>502</v>
      </c>
      <c r="C119" s="113" t="s">
        <v>55</v>
      </c>
      <c r="D119" s="123" t="s">
        <v>56</v>
      </c>
      <c r="E119" s="129">
        <v>38293</v>
      </c>
      <c r="F119" s="141" t="s">
        <v>512</v>
      </c>
      <c r="G119" s="142" t="s">
        <v>238</v>
      </c>
      <c r="H119" s="132" t="s">
        <v>513</v>
      </c>
      <c r="I119" s="198"/>
      <c r="J119" s="133" t="s">
        <v>146</v>
      </c>
      <c r="K119" s="134">
        <v>440</v>
      </c>
      <c r="L119" s="144"/>
      <c r="M119" s="136">
        <v>8.3423044706030467E-5</v>
      </c>
      <c r="N119" s="150"/>
      <c r="O119" s="138"/>
      <c r="P119" s="138"/>
      <c r="Q119" s="138"/>
      <c r="R119" s="139"/>
    </row>
    <row r="120" spans="1:18" x14ac:dyDescent="0.25">
      <c r="A120" s="110">
        <v>119</v>
      </c>
      <c r="B120" s="113" t="s">
        <v>506</v>
      </c>
      <c r="C120" s="113" t="s">
        <v>55</v>
      </c>
      <c r="D120" s="123" t="s">
        <v>56</v>
      </c>
      <c r="E120" s="129">
        <v>38293</v>
      </c>
      <c r="F120" s="130" t="s">
        <v>507</v>
      </c>
      <c r="G120" s="131" t="s">
        <v>508</v>
      </c>
      <c r="H120" s="132" t="s">
        <v>509</v>
      </c>
      <c r="I120" s="198"/>
      <c r="J120" s="133" t="s">
        <v>146</v>
      </c>
      <c r="K120" s="134">
        <v>241</v>
      </c>
      <c r="L120" s="144"/>
      <c r="M120" s="136">
        <v>4.5693076759439412E-5</v>
      </c>
      <c r="N120" s="137"/>
      <c r="O120" s="140"/>
      <c r="P120" s="140"/>
      <c r="Q120" s="140"/>
      <c r="R120" s="108"/>
    </row>
    <row r="121" spans="1:18" x14ac:dyDescent="0.25">
      <c r="A121" s="110">
        <v>120</v>
      </c>
      <c r="B121" s="113" t="s">
        <v>562</v>
      </c>
      <c r="C121" s="113" t="s">
        <v>55</v>
      </c>
      <c r="D121" s="123" t="s">
        <v>56</v>
      </c>
      <c r="E121" s="129">
        <v>38293</v>
      </c>
      <c r="F121" s="141" t="s">
        <v>563</v>
      </c>
      <c r="G121" s="142" t="s">
        <v>564</v>
      </c>
      <c r="H121" s="132" t="s">
        <v>565</v>
      </c>
      <c r="I121" s="198"/>
      <c r="J121" s="133" t="s">
        <v>146</v>
      </c>
      <c r="K121" s="134">
        <v>115</v>
      </c>
      <c r="L121" s="144"/>
      <c r="M121" s="136">
        <v>2.1803750320894325E-5</v>
      </c>
      <c r="N121" s="150"/>
      <c r="O121" s="138"/>
      <c r="P121" s="138"/>
      <c r="Q121" s="138"/>
      <c r="R121" s="139"/>
    </row>
    <row r="122" spans="1:18" x14ac:dyDescent="0.25">
      <c r="A122" s="110">
        <v>121</v>
      </c>
      <c r="B122" s="113" t="s">
        <v>143</v>
      </c>
      <c r="C122" s="113" t="s">
        <v>55</v>
      </c>
      <c r="D122" s="123" t="s">
        <v>56</v>
      </c>
      <c r="E122" s="129">
        <v>38293</v>
      </c>
      <c r="F122" s="141" t="s">
        <v>566</v>
      </c>
      <c r="G122" s="142" t="s">
        <v>567</v>
      </c>
      <c r="H122" s="132" t="s">
        <v>568</v>
      </c>
      <c r="I122" s="198"/>
      <c r="J122" s="159" t="s">
        <v>146</v>
      </c>
      <c r="K122" s="134">
        <v>4</v>
      </c>
      <c r="L122" s="144"/>
      <c r="M122" s="136">
        <v>7.5839131550936788E-7</v>
      </c>
      <c r="N122" s="137"/>
      <c r="O122" s="140"/>
      <c r="P122" s="140"/>
      <c r="Q122" s="140"/>
      <c r="R122" s="108"/>
    </row>
    <row r="123" spans="1:18" x14ac:dyDescent="0.25">
      <c r="A123" s="110">
        <v>122</v>
      </c>
      <c r="B123" s="113" t="s">
        <v>143</v>
      </c>
      <c r="C123" s="113" t="s">
        <v>55</v>
      </c>
      <c r="D123" s="123" t="s">
        <v>56</v>
      </c>
      <c r="E123" s="129">
        <v>38293</v>
      </c>
      <c r="F123" s="141" t="s">
        <v>569</v>
      </c>
      <c r="G123" s="142" t="s">
        <v>250</v>
      </c>
      <c r="H123" s="132" t="s">
        <v>570</v>
      </c>
      <c r="I123" s="198"/>
      <c r="J123" s="159" t="s">
        <v>146</v>
      </c>
      <c r="K123" s="134">
        <v>4</v>
      </c>
      <c r="L123" s="144"/>
      <c r="M123" s="136">
        <v>7.5839131550936788E-7</v>
      </c>
      <c r="N123" s="137"/>
      <c r="O123" s="140"/>
      <c r="P123" s="140"/>
      <c r="Q123" s="140"/>
      <c r="R123" s="108"/>
    </row>
    <row r="124" spans="1:18" x14ac:dyDescent="0.25">
      <c r="A124" s="110">
        <v>123</v>
      </c>
      <c r="B124" s="113" t="s">
        <v>523</v>
      </c>
      <c r="C124" s="113" t="s">
        <v>55</v>
      </c>
      <c r="D124" s="123" t="s">
        <v>56</v>
      </c>
      <c r="E124" s="129">
        <v>38293</v>
      </c>
      <c r="F124" s="141" t="s">
        <v>258</v>
      </c>
      <c r="G124" s="142" t="s">
        <v>524</v>
      </c>
      <c r="H124" s="132" t="s">
        <v>525</v>
      </c>
      <c r="I124" s="198"/>
      <c r="J124" s="159" t="s">
        <v>146</v>
      </c>
      <c r="K124" s="134">
        <v>3</v>
      </c>
      <c r="L124" s="144"/>
      <c r="M124" s="136">
        <v>5.6879348663202586E-7</v>
      </c>
      <c r="N124" s="137"/>
      <c r="O124" s="140"/>
      <c r="P124" s="140"/>
      <c r="Q124" s="140"/>
      <c r="R124" s="108"/>
    </row>
    <row r="125" spans="1:18" x14ac:dyDescent="0.25">
      <c r="A125" s="110">
        <v>124</v>
      </c>
      <c r="B125" s="113" t="s">
        <v>143</v>
      </c>
      <c r="C125" s="113" t="s">
        <v>55</v>
      </c>
      <c r="D125" s="123" t="s">
        <v>56</v>
      </c>
      <c r="E125" s="129">
        <v>38293</v>
      </c>
      <c r="F125" s="141" t="s">
        <v>507</v>
      </c>
      <c r="G125" s="142" t="s">
        <v>571</v>
      </c>
      <c r="H125" s="132" t="s">
        <v>572</v>
      </c>
      <c r="I125" s="198"/>
      <c r="J125" s="159" t="s">
        <v>146</v>
      </c>
      <c r="K125" s="134">
        <v>2</v>
      </c>
      <c r="L125" s="144"/>
      <c r="M125" s="136">
        <v>3.7919565775468394E-7</v>
      </c>
      <c r="N125" s="137"/>
      <c r="O125" s="140"/>
      <c r="P125" s="140"/>
      <c r="Q125" s="140"/>
      <c r="R125" s="108"/>
    </row>
    <row r="126" spans="1:18" x14ac:dyDescent="0.25">
      <c r="A126" s="110">
        <v>125</v>
      </c>
      <c r="B126" s="113" t="s">
        <v>573</v>
      </c>
      <c r="C126" s="113" t="s">
        <v>55</v>
      </c>
      <c r="D126" s="123" t="s">
        <v>56</v>
      </c>
      <c r="E126" s="129">
        <v>38293</v>
      </c>
      <c r="F126" s="141" t="s">
        <v>574</v>
      </c>
      <c r="G126" s="142" t="s">
        <v>575</v>
      </c>
      <c r="H126" s="132" t="s">
        <v>576</v>
      </c>
      <c r="I126" s="198"/>
      <c r="J126" s="159" t="s">
        <v>146</v>
      </c>
      <c r="K126" s="134">
        <v>1</v>
      </c>
      <c r="L126" s="144"/>
      <c r="M126" s="136">
        <v>1.8959782887734197E-7</v>
      </c>
      <c r="N126" s="137"/>
      <c r="O126" s="140"/>
      <c r="P126" s="140"/>
      <c r="Q126" s="140"/>
      <c r="R126" s="108"/>
    </row>
    <row r="127" spans="1:18" x14ac:dyDescent="0.25">
      <c r="A127" s="110">
        <v>126</v>
      </c>
      <c r="B127" s="113" t="s">
        <v>143</v>
      </c>
      <c r="C127" s="113" t="s">
        <v>55</v>
      </c>
      <c r="D127" s="123" t="s">
        <v>56</v>
      </c>
      <c r="E127" s="129">
        <v>38293</v>
      </c>
      <c r="F127" s="141" t="s">
        <v>121</v>
      </c>
      <c r="G127" s="142" t="s">
        <v>524</v>
      </c>
      <c r="H127" s="132" t="s">
        <v>577</v>
      </c>
      <c r="I127" s="198"/>
      <c r="J127" s="159" t="s">
        <v>146</v>
      </c>
      <c r="K127" s="134">
        <v>1</v>
      </c>
      <c r="L127" s="144"/>
      <c r="M127" s="136">
        <v>1.8959782887734197E-7</v>
      </c>
      <c r="N127" s="137"/>
      <c r="O127" s="140"/>
      <c r="P127" s="140"/>
      <c r="Q127" s="140"/>
      <c r="R127" s="108"/>
    </row>
    <row r="128" spans="1:18" ht="25.5" x14ac:dyDescent="0.25">
      <c r="A128" s="110">
        <v>127</v>
      </c>
      <c r="B128" s="113" t="s">
        <v>143</v>
      </c>
      <c r="C128" s="113" t="s">
        <v>55</v>
      </c>
      <c r="D128" s="123" t="s">
        <v>56</v>
      </c>
      <c r="E128" s="129">
        <v>38293</v>
      </c>
      <c r="F128" s="141" t="s">
        <v>578</v>
      </c>
      <c r="G128" s="142" t="s">
        <v>579</v>
      </c>
      <c r="H128" s="132" t="s">
        <v>580</v>
      </c>
      <c r="I128" s="198"/>
      <c r="J128" s="159" t="s">
        <v>146</v>
      </c>
      <c r="K128" s="134">
        <v>1</v>
      </c>
      <c r="L128" s="144"/>
      <c r="M128" s="136">
        <v>1.8959782887734197E-7</v>
      </c>
      <c r="N128" s="137"/>
      <c r="O128" s="140"/>
      <c r="P128" s="140"/>
      <c r="Q128" s="140"/>
      <c r="R128" s="108"/>
    </row>
    <row r="129" spans="1:18" x14ac:dyDescent="0.25">
      <c r="A129" s="110">
        <v>128</v>
      </c>
      <c r="B129" s="113" t="s">
        <v>143</v>
      </c>
      <c r="C129" s="113" t="s">
        <v>55</v>
      </c>
      <c r="D129" s="123" t="s">
        <v>56</v>
      </c>
      <c r="E129" s="129">
        <v>38293</v>
      </c>
      <c r="F129" s="141" t="s">
        <v>581</v>
      </c>
      <c r="G129" s="142" t="s">
        <v>582</v>
      </c>
      <c r="H129" s="132" t="s">
        <v>583</v>
      </c>
      <c r="I129" s="198"/>
      <c r="J129" s="159" t="s">
        <v>146</v>
      </c>
      <c r="K129" s="134">
        <v>1</v>
      </c>
      <c r="L129" s="144"/>
      <c r="M129" s="136">
        <v>1.8959782887734197E-7</v>
      </c>
      <c r="N129" s="137"/>
      <c r="O129" s="140"/>
      <c r="P129" s="140"/>
      <c r="Q129" s="140"/>
      <c r="R129" s="108"/>
    </row>
    <row r="130" spans="1:18" ht="38.25" x14ac:dyDescent="0.25">
      <c r="A130" s="110">
        <v>129</v>
      </c>
      <c r="B130" s="113" t="s">
        <v>143</v>
      </c>
      <c r="C130" s="113" t="s">
        <v>55</v>
      </c>
      <c r="D130" s="123" t="s">
        <v>56</v>
      </c>
      <c r="E130" s="129">
        <v>38293</v>
      </c>
      <c r="F130" s="130"/>
      <c r="G130" s="142"/>
      <c r="H130" s="145"/>
      <c r="I130" s="199" t="s">
        <v>504</v>
      </c>
      <c r="J130" s="111"/>
      <c r="K130" s="115"/>
      <c r="L130" s="135">
        <v>5274322</v>
      </c>
      <c r="M130" s="136"/>
      <c r="N130" s="150"/>
      <c r="O130" s="138"/>
      <c r="P130" s="138"/>
      <c r="Q130" s="138"/>
      <c r="R130" s="139"/>
    </row>
    <row r="131" spans="1:18" x14ac:dyDescent="0.25">
      <c r="A131" s="110">
        <v>130</v>
      </c>
      <c r="B131" s="113" t="s">
        <v>491</v>
      </c>
      <c r="C131" s="113" t="s">
        <v>59</v>
      </c>
      <c r="D131" s="123" t="s">
        <v>60</v>
      </c>
      <c r="E131" s="129">
        <v>38293</v>
      </c>
      <c r="F131" s="130" t="s">
        <v>584</v>
      </c>
      <c r="G131" s="131" t="s">
        <v>493</v>
      </c>
      <c r="H131" s="132" t="s">
        <v>585</v>
      </c>
      <c r="I131" s="198"/>
      <c r="J131" s="133" t="s">
        <v>124</v>
      </c>
      <c r="K131" s="134">
        <v>1479438</v>
      </c>
      <c r="L131" s="135"/>
      <c r="M131" s="136">
        <v>0.59944765036657177</v>
      </c>
      <c r="N131" s="137"/>
      <c r="O131" s="140"/>
      <c r="P131" s="140"/>
      <c r="Q131" s="140"/>
      <c r="R131" s="108"/>
    </row>
    <row r="132" spans="1:18" x14ac:dyDescent="0.25">
      <c r="A132" s="110">
        <v>131</v>
      </c>
      <c r="B132" s="113" t="s">
        <v>495</v>
      </c>
      <c r="C132" s="113" t="s">
        <v>59</v>
      </c>
      <c r="D132" s="123" t="s">
        <v>60</v>
      </c>
      <c r="E132" s="129">
        <v>38293</v>
      </c>
      <c r="F132" s="130" t="s">
        <v>496</v>
      </c>
      <c r="G132" s="131" t="s">
        <v>497</v>
      </c>
      <c r="H132" s="132" t="s">
        <v>498</v>
      </c>
      <c r="I132" s="198"/>
      <c r="J132" s="133" t="s">
        <v>129</v>
      </c>
      <c r="K132" s="134">
        <v>969011</v>
      </c>
      <c r="L132" s="135"/>
      <c r="M132" s="136">
        <v>0.39262974665336575</v>
      </c>
      <c r="N132" s="137"/>
      <c r="O132" s="138"/>
      <c r="P132" s="138"/>
      <c r="Q132" s="138"/>
      <c r="R132" s="139"/>
    </row>
    <row r="133" spans="1:18" x14ac:dyDescent="0.25">
      <c r="A133" s="110">
        <v>132</v>
      </c>
      <c r="B133" s="113" t="s">
        <v>499</v>
      </c>
      <c r="C133" s="113" t="s">
        <v>59</v>
      </c>
      <c r="D133" s="123" t="s">
        <v>60</v>
      </c>
      <c r="E133" s="129">
        <v>38293</v>
      </c>
      <c r="F133" s="130" t="s">
        <v>398</v>
      </c>
      <c r="G133" s="131" t="s">
        <v>500</v>
      </c>
      <c r="H133" s="132" t="s">
        <v>501</v>
      </c>
      <c r="I133" s="198"/>
      <c r="J133" s="133" t="s">
        <v>149</v>
      </c>
      <c r="K133" s="134">
        <v>18058</v>
      </c>
      <c r="L133" s="135"/>
      <c r="M133" s="136">
        <v>7.3168498242708073E-3</v>
      </c>
      <c r="N133" s="137"/>
      <c r="O133" s="138"/>
      <c r="P133" s="138"/>
      <c r="Q133" s="140"/>
      <c r="R133" s="110"/>
    </row>
    <row r="134" spans="1:18" x14ac:dyDescent="0.25">
      <c r="A134" s="110">
        <v>133</v>
      </c>
      <c r="B134" s="113" t="s">
        <v>130</v>
      </c>
      <c r="C134" s="113" t="s">
        <v>59</v>
      </c>
      <c r="D134" s="123" t="s">
        <v>60</v>
      </c>
      <c r="E134" s="129">
        <v>38293</v>
      </c>
      <c r="F134" s="130" t="s">
        <v>131</v>
      </c>
      <c r="G134" s="131" t="s">
        <v>132</v>
      </c>
      <c r="H134" s="132" t="s">
        <v>133</v>
      </c>
      <c r="I134" s="198"/>
      <c r="J134" s="133" t="s">
        <v>146</v>
      </c>
      <c r="K134" s="134">
        <v>1328</v>
      </c>
      <c r="L134" s="144"/>
      <c r="M134" s="136">
        <v>5.3808708420819752E-4</v>
      </c>
      <c r="N134" s="137"/>
      <c r="O134" s="138"/>
      <c r="P134" s="138"/>
      <c r="Q134" s="138"/>
      <c r="R134" s="139"/>
    </row>
    <row r="135" spans="1:18" x14ac:dyDescent="0.25">
      <c r="A135" s="110">
        <v>134</v>
      </c>
      <c r="B135" s="113" t="s">
        <v>506</v>
      </c>
      <c r="C135" s="113" t="s">
        <v>59</v>
      </c>
      <c r="D135" s="123" t="s">
        <v>60</v>
      </c>
      <c r="E135" s="129">
        <v>38293</v>
      </c>
      <c r="F135" s="130" t="s">
        <v>507</v>
      </c>
      <c r="G135" s="131" t="s">
        <v>508</v>
      </c>
      <c r="H135" s="132" t="s">
        <v>509</v>
      </c>
      <c r="I135" s="198"/>
      <c r="J135" s="133" t="s">
        <v>146</v>
      </c>
      <c r="K135" s="134">
        <v>102</v>
      </c>
      <c r="L135" s="144"/>
      <c r="M135" s="136">
        <v>4.1328977853340477E-5</v>
      </c>
      <c r="N135" s="137"/>
      <c r="O135" s="138"/>
      <c r="P135" s="138"/>
      <c r="Q135" s="138"/>
      <c r="R135" s="139"/>
    </row>
    <row r="136" spans="1:18" x14ac:dyDescent="0.25">
      <c r="A136" s="110">
        <v>135</v>
      </c>
      <c r="B136" s="113" t="s">
        <v>523</v>
      </c>
      <c r="C136" s="113" t="s">
        <v>59</v>
      </c>
      <c r="D136" s="123" t="s">
        <v>60</v>
      </c>
      <c r="E136" s="129">
        <v>38293</v>
      </c>
      <c r="F136" s="130" t="s">
        <v>258</v>
      </c>
      <c r="G136" s="131" t="s">
        <v>524</v>
      </c>
      <c r="H136" s="132" t="s">
        <v>525</v>
      </c>
      <c r="I136" s="198"/>
      <c r="J136" s="133" t="s">
        <v>146</v>
      </c>
      <c r="K136" s="134">
        <v>37</v>
      </c>
      <c r="L136" s="144"/>
      <c r="M136" s="136">
        <v>1.4991884123270564E-5</v>
      </c>
      <c r="N136" s="137"/>
      <c r="O136" s="138"/>
      <c r="P136" s="138"/>
      <c r="Q136" s="138"/>
      <c r="R136" s="139"/>
    </row>
    <row r="137" spans="1:18" x14ac:dyDescent="0.25">
      <c r="A137" s="110">
        <v>136</v>
      </c>
      <c r="B137" s="113" t="s">
        <v>541</v>
      </c>
      <c r="C137" s="113" t="s">
        <v>59</v>
      </c>
      <c r="D137" s="123" t="s">
        <v>60</v>
      </c>
      <c r="E137" s="129">
        <v>38293</v>
      </c>
      <c r="F137" s="130" t="s">
        <v>558</v>
      </c>
      <c r="G137" s="131" t="s">
        <v>244</v>
      </c>
      <c r="H137" s="132" t="s">
        <v>559</v>
      </c>
      <c r="I137" s="198"/>
      <c r="J137" s="133" t="s">
        <v>146</v>
      </c>
      <c r="K137" s="134">
        <v>22</v>
      </c>
      <c r="L137" s="144"/>
      <c r="M137" s="136">
        <v>8.9140932624852011E-6</v>
      </c>
      <c r="N137" s="137"/>
      <c r="O137" s="138"/>
      <c r="P137" s="138"/>
      <c r="Q137" s="138"/>
      <c r="R137" s="139"/>
    </row>
    <row r="138" spans="1:18" x14ac:dyDescent="0.25">
      <c r="A138" s="110">
        <v>137</v>
      </c>
      <c r="B138" s="113" t="s">
        <v>143</v>
      </c>
      <c r="C138" s="113" t="s">
        <v>59</v>
      </c>
      <c r="D138" s="123" t="s">
        <v>60</v>
      </c>
      <c r="E138" s="129">
        <v>38293</v>
      </c>
      <c r="F138" s="130" t="s">
        <v>249</v>
      </c>
      <c r="G138" s="131" t="s">
        <v>250</v>
      </c>
      <c r="H138" s="132" t="s">
        <v>251</v>
      </c>
      <c r="I138" s="198"/>
      <c r="J138" s="133" t="s">
        <v>146</v>
      </c>
      <c r="K138" s="134">
        <v>6</v>
      </c>
      <c r="L138" s="144"/>
      <c r="M138" s="136">
        <v>2.4311163443141458E-6</v>
      </c>
      <c r="N138" s="137"/>
      <c r="O138" s="138"/>
      <c r="P138" s="138"/>
      <c r="Q138" s="138"/>
      <c r="R138" s="139"/>
    </row>
    <row r="139" spans="1:18" ht="38.25" x14ac:dyDescent="0.25">
      <c r="A139" s="110">
        <v>138</v>
      </c>
      <c r="B139" s="113" t="s">
        <v>143</v>
      </c>
      <c r="C139" s="113" t="s">
        <v>59</v>
      </c>
      <c r="D139" s="123" t="s">
        <v>60</v>
      </c>
      <c r="E139" s="129">
        <v>38293</v>
      </c>
      <c r="F139" s="130"/>
      <c r="G139" s="142"/>
      <c r="H139" s="145"/>
      <c r="I139" s="199" t="s">
        <v>504</v>
      </c>
      <c r="J139" s="111"/>
      <c r="K139" s="114"/>
      <c r="L139" s="135">
        <v>2468002</v>
      </c>
      <c r="M139" s="136"/>
      <c r="N139" s="150"/>
      <c r="O139" s="138"/>
      <c r="P139" s="138"/>
      <c r="Q139" s="138"/>
      <c r="R139" s="139"/>
    </row>
    <row r="140" spans="1:18" x14ac:dyDescent="0.25">
      <c r="A140" s="110">
        <v>139</v>
      </c>
      <c r="B140" s="113" t="s">
        <v>491</v>
      </c>
      <c r="C140" s="113" t="s">
        <v>63</v>
      </c>
      <c r="D140" s="123" t="s">
        <v>64</v>
      </c>
      <c r="E140" s="129">
        <v>38293</v>
      </c>
      <c r="F140" s="130" t="s">
        <v>492</v>
      </c>
      <c r="G140" s="131" t="s">
        <v>493</v>
      </c>
      <c r="H140" s="132" t="s">
        <v>494</v>
      </c>
      <c r="I140" s="198"/>
      <c r="J140" s="133" t="s">
        <v>124</v>
      </c>
      <c r="K140" s="134">
        <v>751957</v>
      </c>
      <c r="L140" s="135"/>
      <c r="M140" s="136">
        <v>0.49900657505302248</v>
      </c>
      <c r="N140" s="160"/>
      <c r="O140" s="138"/>
      <c r="P140" s="138"/>
      <c r="Q140" s="138"/>
      <c r="R140" s="139"/>
    </row>
    <row r="141" spans="1:18" x14ac:dyDescent="0.25">
      <c r="A141" s="110">
        <v>140</v>
      </c>
      <c r="B141" s="113" t="s">
        <v>495</v>
      </c>
      <c r="C141" s="113" t="s">
        <v>63</v>
      </c>
      <c r="D141" s="123" t="s">
        <v>64</v>
      </c>
      <c r="E141" s="129">
        <v>38293</v>
      </c>
      <c r="F141" s="130" t="s">
        <v>496</v>
      </c>
      <c r="G141" s="131" t="s">
        <v>497</v>
      </c>
      <c r="H141" s="132" t="s">
        <v>498</v>
      </c>
      <c r="I141" s="198"/>
      <c r="J141" s="133" t="s">
        <v>129</v>
      </c>
      <c r="K141" s="134">
        <v>741898</v>
      </c>
      <c r="L141" s="135"/>
      <c r="M141" s="136">
        <v>0.49233131684216952</v>
      </c>
      <c r="N141" s="150"/>
      <c r="O141" s="138"/>
      <c r="P141" s="138"/>
      <c r="Q141" s="138"/>
      <c r="R141" s="139"/>
    </row>
    <row r="142" spans="1:18" x14ac:dyDescent="0.25">
      <c r="A142" s="110">
        <v>141</v>
      </c>
      <c r="B142" s="113" t="s">
        <v>130</v>
      </c>
      <c r="C142" s="113" t="s">
        <v>63</v>
      </c>
      <c r="D142" s="123" t="s">
        <v>64</v>
      </c>
      <c r="E142" s="129">
        <v>38293</v>
      </c>
      <c r="F142" s="130" t="s">
        <v>131</v>
      </c>
      <c r="G142" s="131" t="s">
        <v>132</v>
      </c>
      <c r="H142" s="132" t="s">
        <v>133</v>
      </c>
      <c r="I142" s="198"/>
      <c r="J142" s="133" t="s">
        <v>586</v>
      </c>
      <c r="K142" s="134">
        <v>5973</v>
      </c>
      <c r="L142" s="135"/>
      <c r="M142" s="136">
        <v>3.9637456301247322E-3</v>
      </c>
      <c r="N142" s="137"/>
      <c r="O142" s="138"/>
      <c r="P142" s="138"/>
      <c r="Q142" s="138"/>
      <c r="R142" s="139"/>
    </row>
    <row r="143" spans="1:18" x14ac:dyDescent="0.25">
      <c r="A143" s="110">
        <v>142</v>
      </c>
      <c r="B143" s="113" t="s">
        <v>499</v>
      </c>
      <c r="C143" s="113" t="s">
        <v>63</v>
      </c>
      <c r="D143" s="123" t="s">
        <v>64</v>
      </c>
      <c r="E143" s="129">
        <v>38293</v>
      </c>
      <c r="F143" s="130" t="s">
        <v>398</v>
      </c>
      <c r="G143" s="131" t="s">
        <v>500</v>
      </c>
      <c r="H143" s="132" t="s">
        <v>501</v>
      </c>
      <c r="I143" s="198"/>
      <c r="J143" s="133" t="s">
        <v>149</v>
      </c>
      <c r="K143" s="134">
        <v>2992</v>
      </c>
      <c r="L143" s="135"/>
      <c r="M143" s="136">
        <v>1.9855226729169929E-3</v>
      </c>
      <c r="N143" s="137"/>
      <c r="O143" s="140"/>
      <c r="P143" s="140"/>
      <c r="Q143" s="140"/>
      <c r="R143" s="110"/>
    </row>
    <row r="144" spans="1:18" x14ac:dyDescent="0.25">
      <c r="A144" s="110">
        <v>143</v>
      </c>
      <c r="B144" s="113" t="s">
        <v>502</v>
      </c>
      <c r="C144" s="113" t="s">
        <v>63</v>
      </c>
      <c r="D144" s="123" t="s">
        <v>64</v>
      </c>
      <c r="E144" s="129">
        <v>38293</v>
      </c>
      <c r="F144" s="141" t="s">
        <v>512</v>
      </c>
      <c r="G144" s="142" t="s">
        <v>238</v>
      </c>
      <c r="H144" s="132" t="s">
        <v>513</v>
      </c>
      <c r="I144" s="198"/>
      <c r="J144" s="133" t="s">
        <v>162</v>
      </c>
      <c r="K144" s="134">
        <v>1304</v>
      </c>
      <c r="L144" s="135"/>
      <c r="M144" s="136">
        <v>8.653481168060691E-4</v>
      </c>
      <c r="N144" s="137"/>
      <c r="O144" s="138"/>
      <c r="P144" s="138"/>
      <c r="Q144" s="138"/>
      <c r="R144" s="139"/>
    </row>
    <row r="145" spans="1:18" x14ac:dyDescent="0.25">
      <c r="A145" s="110">
        <v>144</v>
      </c>
      <c r="B145" s="113" t="s">
        <v>506</v>
      </c>
      <c r="C145" s="113" t="s">
        <v>63</v>
      </c>
      <c r="D145" s="123" t="s">
        <v>64</v>
      </c>
      <c r="E145" s="129">
        <v>38293</v>
      </c>
      <c r="F145" s="130" t="s">
        <v>507</v>
      </c>
      <c r="G145" s="131" t="s">
        <v>508</v>
      </c>
      <c r="H145" s="132" t="s">
        <v>509</v>
      </c>
      <c r="I145" s="198"/>
      <c r="J145" s="133" t="s">
        <v>587</v>
      </c>
      <c r="K145" s="134">
        <v>1141</v>
      </c>
      <c r="L145" s="135"/>
      <c r="M145" s="136">
        <v>7.5717960220531043E-4</v>
      </c>
      <c r="N145" s="137"/>
      <c r="O145" s="138"/>
      <c r="P145" s="138"/>
      <c r="Q145" s="138"/>
      <c r="R145" s="139"/>
    </row>
    <row r="146" spans="1:18" x14ac:dyDescent="0.25">
      <c r="A146" s="110">
        <v>145</v>
      </c>
      <c r="B146" s="113" t="s">
        <v>143</v>
      </c>
      <c r="C146" s="113" t="s">
        <v>63</v>
      </c>
      <c r="D146" s="123" t="s">
        <v>64</v>
      </c>
      <c r="E146" s="129">
        <v>38293</v>
      </c>
      <c r="F146" s="141"/>
      <c r="G146" s="142" t="s">
        <v>144</v>
      </c>
      <c r="H146" s="142" t="s">
        <v>144</v>
      </c>
      <c r="I146" s="198"/>
      <c r="J146" s="159" t="s">
        <v>146</v>
      </c>
      <c r="K146" s="134">
        <v>1094</v>
      </c>
      <c r="L146" s="144"/>
      <c r="M146" s="136">
        <v>7.2598990781122671E-4</v>
      </c>
      <c r="N146" s="137"/>
      <c r="O146" s="140"/>
      <c r="P146" s="140"/>
      <c r="Q146" s="140"/>
      <c r="R146" s="108"/>
    </row>
    <row r="147" spans="1:18" x14ac:dyDescent="0.25">
      <c r="A147" s="110">
        <v>146</v>
      </c>
      <c r="B147" s="113" t="s">
        <v>178</v>
      </c>
      <c r="C147" s="113" t="s">
        <v>63</v>
      </c>
      <c r="D147" s="123" t="s">
        <v>64</v>
      </c>
      <c r="E147" s="129">
        <v>38293</v>
      </c>
      <c r="F147" s="141" t="s">
        <v>179</v>
      </c>
      <c r="G147" s="131" t="s">
        <v>180</v>
      </c>
      <c r="H147" s="132" t="s">
        <v>181</v>
      </c>
      <c r="I147" s="198"/>
      <c r="J147" s="133" t="s">
        <v>206</v>
      </c>
      <c r="K147" s="134">
        <v>373</v>
      </c>
      <c r="L147" s="135"/>
      <c r="M147" s="136">
        <v>2.4752672359560106E-4</v>
      </c>
      <c r="N147" s="150"/>
      <c r="O147" s="138"/>
      <c r="P147" s="138"/>
      <c r="Q147" s="138"/>
      <c r="R147" s="139"/>
    </row>
    <row r="148" spans="1:18" ht="25.5" x14ac:dyDescent="0.25">
      <c r="A148" s="110">
        <v>147</v>
      </c>
      <c r="B148" s="113" t="s">
        <v>143</v>
      </c>
      <c r="C148" s="113" t="s">
        <v>63</v>
      </c>
      <c r="D148" s="123" t="s">
        <v>64</v>
      </c>
      <c r="E148" s="129">
        <v>38293</v>
      </c>
      <c r="F148" s="130" t="s">
        <v>377</v>
      </c>
      <c r="G148" s="142" t="s">
        <v>538</v>
      </c>
      <c r="H148" s="132" t="s">
        <v>539</v>
      </c>
      <c r="I148" s="198"/>
      <c r="J148" s="133" t="s">
        <v>586</v>
      </c>
      <c r="K148" s="134">
        <v>176</v>
      </c>
      <c r="L148" s="135"/>
      <c r="M148" s="136">
        <v>1.1679545134805841E-4</v>
      </c>
      <c r="N148" s="137"/>
      <c r="O148" s="148"/>
      <c r="P148" s="148"/>
      <c r="Q148" s="148"/>
      <c r="R148" s="149"/>
    </row>
    <row r="149" spans="1:18" ht="38.25" x14ac:dyDescent="0.25">
      <c r="A149" s="110">
        <v>148</v>
      </c>
      <c r="B149" s="113" t="s">
        <v>143</v>
      </c>
      <c r="C149" s="113" t="s">
        <v>63</v>
      </c>
      <c r="D149" s="123" t="s">
        <v>64</v>
      </c>
      <c r="E149" s="129">
        <v>38293</v>
      </c>
      <c r="F149" s="130"/>
      <c r="G149" s="142"/>
      <c r="H149" s="145"/>
      <c r="I149" s="199" t="s">
        <v>504</v>
      </c>
      <c r="J149" s="111"/>
      <c r="K149" s="114"/>
      <c r="L149" s="135">
        <v>1506908</v>
      </c>
      <c r="M149" s="136"/>
      <c r="N149" s="137"/>
      <c r="O149" s="138"/>
      <c r="P149" s="138"/>
      <c r="Q149" s="138"/>
      <c r="R149" s="139"/>
    </row>
    <row r="150" spans="1:18" x14ac:dyDescent="0.25">
      <c r="A150" s="110">
        <v>149</v>
      </c>
      <c r="B150" s="113" t="s">
        <v>491</v>
      </c>
      <c r="C150" s="113" t="s">
        <v>67</v>
      </c>
      <c r="D150" s="123" t="s">
        <v>68</v>
      </c>
      <c r="E150" s="129">
        <v>38293</v>
      </c>
      <c r="F150" s="130" t="s">
        <v>492</v>
      </c>
      <c r="G150" s="131" t="s">
        <v>493</v>
      </c>
      <c r="H150" s="132" t="s">
        <v>494</v>
      </c>
      <c r="I150" s="198"/>
      <c r="J150" s="133" t="s">
        <v>124</v>
      </c>
      <c r="K150" s="134">
        <v>736456</v>
      </c>
      <c r="L150" s="135"/>
      <c r="M150" s="136">
        <v>0.62003980615547305</v>
      </c>
      <c r="N150" s="137"/>
      <c r="O150" s="138"/>
      <c r="P150" s="138"/>
      <c r="Q150" s="138"/>
      <c r="R150" s="139"/>
    </row>
    <row r="151" spans="1:18" x14ac:dyDescent="0.25">
      <c r="A151" s="110">
        <v>150</v>
      </c>
      <c r="B151" s="113" t="s">
        <v>495</v>
      </c>
      <c r="C151" s="113" t="s">
        <v>67</v>
      </c>
      <c r="D151" s="123" t="s">
        <v>68</v>
      </c>
      <c r="E151" s="129">
        <v>38293</v>
      </c>
      <c r="F151" s="130" t="s">
        <v>496</v>
      </c>
      <c r="G151" s="131" t="s">
        <v>497</v>
      </c>
      <c r="H151" s="132" t="s">
        <v>498</v>
      </c>
      <c r="I151" s="198"/>
      <c r="J151" s="133" t="s">
        <v>129</v>
      </c>
      <c r="K151" s="134">
        <v>434993</v>
      </c>
      <c r="L151" s="135"/>
      <c r="M151" s="136">
        <v>0.36623094305564441</v>
      </c>
      <c r="N151" s="137"/>
      <c r="O151" s="140"/>
      <c r="P151" s="140"/>
      <c r="Q151" s="140"/>
      <c r="R151" s="108"/>
    </row>
    <row r="152" spans="1:18" x14ac:dyDescent="0.25">
      <c r="A152" s="110">
        <v>151</v>
      </c>
      <c r="B152" s="113" t="s">
        <v>130</v>
      </c>
      <c r="C152" s="113" t="s">
        <v>67</v>
      </c>
      <c r="D152" s="123" t="s">
        <v>68</v>
      </c>
      <c r="E152" s="129">
        <v>38293</v>
      </c>
      <c r="F152" s="130" t="s">
        <v>131</v>
      </c>
      <c r="G152" s="131" t="s">
        <v>132</v>
      </c>
      <c r="H152" s="132" t="s">
        <v>133</v>
      </c>
      <c r="I152" s="198"/>
      <c r="J152" s="133" t="s">
        <v>287</v>
      </c>
      <c r="K152" s="134">
        <v>9348</v>
      </c>
      <c r="L152" s="135"/>
      <c r="M152" s="136">
        <v>7.8703033282930164E-3</v>
      </c>
      <c r="N152" s="137"/>
      <c r="O152" s="138"/>
      <c r="P152" s="138"/>
      <c r="Q152" s="138"/>
      <c r="R152" s="139"/>
    </row>
    <row r="153" spans="1:18" x14ac:dyDescent="0.25">
      <c r="A153" s="110">
        <v>152</v>
      </c>
      <c r="B153" s="113" t="s">
        <v>499</v>
      </c>
      <c r="C153" s="113" t="s">
        <v>67</v>
      </c>
      <c r="D153" s="123" t="s">
        <v>68</v>
      </c>
      <c r="E153" s="129">
        <v>38293</v>
      </c>
      <c r="F153" s="130" t="s">
        <v>398</v>
      </c>
      <c r="G153" s="131" t="s">
        <v>500</v>
      </c>
      <c r="H153" s="132" t="s">
        <v>501</v>
      </c>
      <c r="I153" s="198"/>
      <c r="J153" s="133" t="s">
        <v>149</v>
      </c>
      <c r="K153" s="134">
        <v>4013</v>
      </c>
      <c r="L153" s="135"/>
      <c r="M153" s="136">
        <v>3.3786400573855234E-3</v>
      </c>
      <c r="N153" s="137"/>
      <c r="O153" s="140"/>
      <c r="P153" s="140"/>
      <c r="Q153" s="140"/>
      <c r="R153" s="110"/>
    </row>
    <row r="154" spans="1:18" x14ac:dyDescent="0.25">
      <c r="A154" s="110">
        <v>153</v>
      </c>
      <c r="B154" s="113" t="s">
        <v>502</v>
      </c>
      <c r="C154" s="113" t="s">
        <v>67</v>
      </c>
      <c r="D154" s="123" t="s">
        <v>68</v>
      </c>
      <c r="E154" s="129">
        <v>38293</v>
      </c>
      <c r="F154" s="141" t="s">
        <v>237</v>
      </c>
      <c r="G154" s="142" t="s">
        <v>238</v>
      </c>
      <c r="H154" s="132" t="s">
        <v>239</v>
      </c>
      <c r="I154" s="198"/>
      <c r="J154" s="133" t="s">
        <v>134</v>
      </c>
      <c r="K154" s="134">
        <v>2899</v>
      </c>
      <c r="L154" s="135"/>
      <c r="M154" s="136">
        <v>2.4407369863844088E-3</v>
      </c>
      <c r="N154" s="137"/>
      <c r="O154" s="138"/>
      <c r="P154" s="138"/>
      <c r="Q154" s="138"/>
      <c r="R154" s="139"/>
    </row>
    <row r="155" spans="1:18" x14ac:dyDescent="0.25">
      <c r="A155" s="110">
        <v>154</v>
      </c>
      <c r="B155" s="113" t="s">
        <v>506</v>
      </c>
      <c r="C155" s="113" t="s">
        <v>67</v>
      </c>
      <c r="D155" s="123" t="s">
        <v>68</v>
      </c>
      <c r="E155" s="129">
        <v>38293</v>
      </c>
      <c r="F155" s="130" t="s">
        <v>507</v>
      </c>
      <c r="G155" s="131" t="s">
        <v>508</v>
      </c>
      <c r="H155" s="132" t="s">
        <v>509</v>
      </c>
      <c r="I155" s="198"/>
      <c r="J155" s="133" t="s">
        <v>146</v>
      </c>
      <c r="K155" s="134">
        <v>33</v>
      </c>
      <c r="L155" s="144"/>
      <c r="M155" s="136">
        <v>2.7783484149943255E-5</v>
      </c>
      <c r="N155" s="137"/>
      <c r="O155" s="138"/>
      <c r="P155" s="138"/>
      <c r="Q155" s="138"/>
      <c r="R155" s="139"/>
    </row>
    <row r="156" spans="1:18" ht="25.5" x14ac:dyDescent="0.25">
      <c r="A156" s="110">
        <v>155</v>
      </c>
      <c r="B156" s="113" t="s">
        <v>143</v>
      </c>
      <c r="C156" s="113" t="s">
        <v>67</v>
      </c>
      <c r="D156" s="123" t="s">
        <v>68</v>
      </c>
      <c r="E156" s="129">
        <v>38293</v>
      </c>
      <c r="F156" s="130" t="s">
        <v>377</v>
      </c>
      <c r="G156" s="142" t="s">
        <v>538</v>
      </c>
      <c r="H156" s="132" t="s">
        <v>539</v>
      </c>
      <c r="I156" s="198"/>
      <c r="J156" s="133" t="s">
        <v>146</v>
      </c>
      <c r="K156" s="134">
        <v>5</v>
      </c>
      <c r="L156" s="144"/>
      <c r="M156" s="136">
        <v>4.2096188105974629E-6</v>
      </c>
      <c r="N156" s="137"/>
      <c r="O156" s="138"/>
      <c r="P156" s="138"/>
      <c r="Q156" s="138"/>
      <c r="R156" s="139"/>
    </row>
    <row r="157" spans="1:18" x14ac:dyDescent="0.25">
      <c r="A157" s="110">
        <v>156</v>
      </c>
      <c r="B157" s="113" t="s">
        <v>523</v>
      </c>
      <c r="C157" s="113" t="s">
        <v>67</v>
      </c>
      <c r="D157" s="123" t="s">
        <v>68</v>
      </c>
      <c r="E157" s="129">
        <v>38293</v>
      </c>
      <c r="F157" s="130" t="s">
        <v>258</v>
      </c>
      <c r="G157" s="142" t="s">
        <v>524</v>
      </c>
      <c r="H157" s="132" t="s">
        <v>525</v>
      </c>
      <c r="I157" s="198"/>
      <c r="J157" s="111" t="s">
        <v>146</v>
      </c>
      <c r="K157" s="134">
        <v>5</v>
      </c>
      <c r="L157" s="144"/>
      <c r="M157" s="136">
        <v>4.2096188105974629E-6</v>
      </c>
      <c r="N157" s="137"/>
      <c r="O157" s="138"/>
      <c r="P157" s="138"/>
      <c r="Q157" s="138"/>
      <c r="R157" s="139"/>
    </row>
    <row r="158" spans="1:18" x14ac:dyDescent="0.25">
      <c r="A158" s="110">
        <v>157</v>
      </c>
      <c r="B158" s="113" t="s">
        <v>541</v>
      </c>
      <c r="C158" s="113" t="s">
        <v>67</v>
      </c>
      <c r="D158" s="123" t="s">
        <v>68</v>
      </c>
      <c r="E158" s="129">
        <v>38293</v>
      </c>
      <c r="F158" s="130" t="s">
        <v>558</v>
      </c>
      <c r="G158" s="131" t="s">
        <v>244</v>
      </c>
      <c r="H158" s="132" t="s">
        <v>559</v>
      </c>
      <c r="I158" s="198"/>
      <c r="J158" s="133" t="s">
        <v>146</v>
      </c>
      <c r="K158" s="134">
        <v>4</v>
      </c>
      <c r="L158" s="144"/>
      <c r="M158" s="136">
        <v>3.3676950484779703E-6</v>
      </c>
      <c r="N158" s="137"/>
      <c r="O158" s="138"/>
      <c r="P158" s="138"/>
      <c r="Q158" s="138"/>
      <c r="R158" s="139"/>
    </row>
    <row r="159" spans="1:18" ht="38.25" x14ac:dyDescent="0.25">
      <c r="A159" s="110">
        <v>158</v>
      </c>
      <c r="B159" s="113" t="s">
        <v>143</v>
      </c>
      <c r="C159" s="113" t="s">
        <v>67</v>
      </c>
      <c r="D159" s="123" t="s">
        <v>68</v>
      </c>
      <c r="E159" s="129">
        <v>38293</v>
      </c>
      <c r="F159" s="130"/>
      <c r="G159" s="142"/>
      <c r="H159" s="156"/>
      <c r="I159" s="199" t="s">
        <v>504</v>
      </c>
      <c r="J159" s="111"/>
      <c r="K159" s="114"/>
      <c r="L159" s="135">
        <v>1187756</v>
      </c>
      <c r="M159" s="136"/>
      <c r="N159" s="137"/>
      <c r="O159" s="140"/>
      <c r="P159" s="140"/>
      <c r="Q159" s="140"/>
      <c r="R159" s="108"/>
    </row>
    <row r="160" spans="1:18" x14ac:dyDescent="0.25">
      <c r="A160" s="110">
        <v>159</v>
      </c>
      <c r="B160" s="113" t="s">
        <v>491</v>
      </c>
      <c r="C160" s="113" t="s">
        <v>71</v>
      </c>
      <c r="D160" s="123" t="s">
        <v>72</v>
      </c>
      <c r="E160" s="129">
        <v>38293</v>
      </c>
      <c r="F160" s="130" t="s">
        <v>492</v>
      </c>
      <c r="G160" s="131" t="s">
        <v>493</v>
      </c>
      <c r="H160" s="132" t="s">
        <v>494</v>
      </c>
      <c r="I160" s="198"/>
      <c r="J160" s="133" t="s">
        <v>124</v>
      </c>
      <c r="K160" s="134">
        <v>1069439</v>
      </c>
      <c r="L160" s="135"/>
      <c r="M160" s="136">
        <v>0.59549513832200551</v>
      </c>
      <c r="N160" s="137"/>
      <c r="O160" s="138"/>
      <c r="P160" s="138"/>
      <c r="Q160" s="138"/>
      <c r="R160" s="139"/>
    </row>
    <row r="161" spans="1:18" x14ac:dyDescent="0.25">
      <c r="A161" s="110">
        <v>160</v>
      </c>
      <c r="B161" s="113" t="s">
        <v>495</v>
      </c>
      <c r="C161" s="113" t="s">
        <v>71</v>
      </c>
      <c r="D161" s="123" t="s">
        <v>72</v>
      </c>
      <c r="E161" s="129">
        <v>38293</v>
      </c>
      <c r="F161" s="130" t="s">
        <v>496</v>
      </c>
      <c r="G161" s="131" t="s">
        <v>497</v>
      </c>
      <c r="H161" s="132" t="s">
        <v>498</v>
      </c>
      <c r="I161" s="198"/>
      <c r="J161" s="133" t="s">
        <v>129</v>
      </c>
      <c r="K161" s="134">
        <v>712733</v>
      </c>
      <c r="L161" s="135"/>
      <c r="M161" s="136">
        <v>0.39687072981409693</v>
      </c>
      <c r="N161" s="137"/>
      <c r="O161" s="138"/>
      <c r="P161" s="138"/>
      <c r="Q161" s="138"/>
      <c r="R161" s="139"/>
    </row>
    <row r="162" spans="1:18" x14ac:dyDescent="0.25">
      <c r="A162" s="110">
        <v>161</v>
      </c>
      <c r="B162" s="113" t="s">
        <v>130</v>
      </c>
      <c r="C162" s="113" t="s">
        <v>71</v>
      </c>
      <c r="D162" s="123" t="s">
        <v>72</v>
      </c>
      <c r="E162" s="129">
        <v>38293</v>
      </c>
      <c r="F162" s="130" t="s">
        <v>131</v>
      </c>
      <c r="G162" s="131" t="s">
        <v>132</v>
      </c>
      <c r="H162" s="132" t="s">
        <v>133</v>
      </c>
      <c r="I162" s="198"/>
      <c r="J162" s="133" t="s">
        <v>134</v>
      </c>
      <c r="K162" s="134">
        <v>8856</v>
      </c>
      <c r="L162" s="135"/>
      <c r="M162" s="136">
        <v>4.93128167663577E-3</v>
      </c>
      <c r="N162" s="137"/>
      <c r="O162" s="138"/>
      <c r="P162" s="138"/>
      <c r="Q162" s="138"/>
      <c r="R162" s="139"/>
    </row>
    <row r="163" spans="1:18" x14ac:dyDescent="0.25">
      <c r="A163" s="110">
        <v>162</v>
      </c>
      <c r="B163" s="113" t="s">
        <v>499</v>
      </c>
      <c r="C163" s="113" t="s">
        <v>71</v>
      </c>
      <c r="D163" s="123" t="s">
        <v>72</v>
      </c>
      <c r="E163" s="129">
        <v>38293</v>
      </c>
      <c r="F163" s="130" t="s">
        <v>398</v>
      </c>
      <c r="G163" s="131" t="s">
        <v>500</v>
      </c>
      <c r="H163" s="132" t="s">
        <v>501</v>
      </c>
      <c r="I163" s="198"/>
      <c r="J163" s="133" t="s">
        <v>149</v>
      </c>
      <c r="K163" s="134">
        <v>2619</v>
      </c>
      <c r="L163" s="135"/>
      <c r="M163" s="136">
        <v>1.4583363494928953E-3</v>
      </c>
      <c r="N163" s="137"/>
      <c r="O163" s="140"/>
      <c r="P163" s="140"/>
      <c r="Q163" s="140"/>
      <c r="R163" s="110"/>
    </row>
    <row r="164" spans="1:18" x14ac:dyDescent="0.25">
      <c r="A164" s="110">
        <v>163</v>
      </c>
      <c r="B164" s="113" t="s">
        <v>502</v>
      </c>
      <c r="C164" s="113" t="s">
        <v>71</v>
      </c>
      <c r="D164" s="123" t="s">
        <v>72</v>
      </c>
      <c r="E164" s="129">
        <v>38293</v>
      </c>
      <c r="F164" s="141" t="s">
        <v>512</v>
      </c>
      <c r="G164" s="142" t="s">
        <v>238</v>
      </c>
      <c r="H164" s="132" t="s">
        <v>513</v>
      </c>
      <c r="I164" s="198"/>
      <c r="J164" s="133" t="s">
        <v>162</v>
      </c>
      <c r="K164" s="134">
        <v>2213</v>
      </c>
      <c r="L164" s="135"/>
      <c r="M164" s="136">
        <v>1.2322635897013279E-3</v>
      </c>
      <c r="N164" s="137"/>
      <c r="O164" s="138"/>
      <c r="P164" s="138"/>
      <c r="Q164" s="138"/>
      <c r="R164" s="139"/>
    </row>
    <row r="165" spans="1:18" x14ac:dyDescent="0.25">
      <c r="A165" s="110">
        <v>164</v>
      </c>
      <c r="B165" s="113" t="s">
        <v>541</v>
      </c>
      <c r="C165" s="113" t="s">
        <v>71</v>
      </c>
      <c r="D165" s="123" t="s">
        <v>72</v>
      </c>
      <c r="E165" s="129">
        <v>38293</v>
      </c>
      <c r="F165" s="141" t="s">
        <v>558</v>
      </c>
      <c r="G165" s="142" t="s">
        <v>244</v>
      </c>
      <c r="H165" s="132" t="s">
        <v>559</v>
      </c>
      <c r="I165" s="198"/>
      <c r="J165" s="133" t="s">
        <v>146</v>
      </c>
      <c r="K165" s="134">
        <v>13</v>
      </c>
      <c r="L165" s="135"/>
      <c r="M165" s="136">
        <v>7.2387829489910807E-6</v>
      </c>
      <c r="N165" s="137"/>
      <c r="O165" s="138"/>
      <c r="P165" s="138"/>
      <c r="Q165" s="138"/>
      <c r="R165" s="139"/>
    </row>
    <row r="166" spans="1:18" x14ac:dyDescent="0.25">
      <c r="A166" s="110">
        <v>165</v>
      </c>
      <c r="B166" s="113" t="s">
        <v>523</v>
      </c>
      <c r="C166" s="113" t="s">
        <v>71</v>
      </c>
      <c r="D166" s="123" t="s">
        <v>72</v>
      </c>
      <c r="E166" s="129">
        <v>38293</v>
      </c>
      <c r="F166" s="141" t="s">
        <v>258</v>
      </c>
      <c r="G166" s="142" t="s">
        <v>524</v>
      </c>
      <c r="H166" s="132" t="s">
        <v>525</v>
      </c>
      <c r="I166" s="198"/>
      <c r="J166" s="133" t="s">
        <v>146</v>
      </c>
      <c r="K166" s="134">
        <v>9</v>
      </c>
      <c r="L166" s="135"/>
      <c r="M166" s="136">
        <v>5.0114651185322866E-6</v>
      </c>
      <c r="N166" s="137"/>
      <c r="O166" s="138"/>
      <c r="P166" s="138"/>
      <c r="Q166" s="138"/>
      <c r="R166" s="139"/>
    </row>
    <row r="167" spans="1:18" ht="38.25" x14ac:dyDescent="0.25">
      <c r="A167" s="110">
        <v>166</v>
      </c>
      <c r="B167" s="113" t="s">
        <v>143</v>
      </c>
      <c r="C167" s="113" t="s">
        <v>71</v>
      </c>
      <c r="D167" s="123" t="s">
        <v>72</v>
      </c>
      <c r="E167" s="129">
        <v>38293</v>
      </c>
      <c r="F167" s="130"/>
      <c r="G167" s="142"/>
      <c r="H167" s="156"/>
      <c r="I167" s="199" t="s">
        <v>504</v>
      </c>
      <c r="J167" s="111"/>
      <c r="K167" s="114"/>
      <c r="L167" s="135">
        <v>1795882</v>
      </c>
      <c r="M167" s="136"/>
      <c r="N167" s="137"/>
      <c r="O167" s="140"/>
      <c r="P167" s="140"/>
      <c r="Q167" s="140"/>
      <c r="R167" s="108"/>
    </row>
    <row r="168" spans="1:18" x14ac:dyDescent="0.25">
      <c r="A168" s="110">
        <v>167</v>
      </c>
      <c r="B168" s="113" t="s">
        <v>491</v>
      </c>
      <c r="C168" s="113" t="s">
        <v>75</v>
      </c>
      <c r="D168" s="123" t="s">
        <v>76</v>
      </c>
      <c r="E168" s="129">
        <v>38293</v>
      </c>
      <c r="F168" s="130" t="s">
        <v>492</v>
      </c>
      <c r="G168" s="131" t="s">
        <v>493</v>
      </c>
      <c r="H168" s="132" t="s">
        <v>494</v>
      </c>
      <c r="I168" s="198"/>
      <c r="J168" s="133" t="s">
        <v>124</v>
      </c>
      <c r="K168" s="134">
        <v>1102169</v>
      </c>
      <c r="L168" s="135"/>
      <c r="M168" s="136">
        <v>0.5672202134108999</v>
      </c>
      <c r="N168" s="137"/>
      <c r="O168" s="138"/>
      <c r="P168" s="138"/>
      <c r="Q168" s="138"/>
      <c r="R168" s="139"/>
    </row>
    <row r="169" spans="1:18" x14ac:dyDescent="0.25">
      <c r="A169" s="110">
        <v>168</v>
      </c>
      <c r="B169" s="113" t="s">
        <v>495</v>
      </c>
      <c r="C169" s="113" t="s">
        <v>75</v>
      </c>
      <c r="D169" s="123" t="s">
        <v>76</v>
      </c>
      <c r="E169" s="129">
        <v>38293</v>
      </c>
      <c r="F169" s="130" t="s">
        <v>496</v>
      </c>
      <c r="G169" s="131" t="s">
        <v>497</v>
      </c>
      <c r="H169" s="132" t="s">
        <v>498</v>
      </c>
      <c r="I169" s="198"/>
      <c r="J169" s="133" t="s">
        <v>129</v>
      </c>
      <c r="K169" s="134">
        <v>820299</v>
      </c>
      <c r="L169" s="135"/>
      <c r="M169" s="136">
        <v>0.4221586470321228</v>
      </c>
      <c r="N169" s="137"/>
      <c r="O169" s="140"/>
      <c r="P169" s="140"/>
      <c r="Q169" s="140"/>
      <c r="R169" s="108"/>
    </row>
    <row r="170" spans="1:18" x14ac:dyDescent="0.25">
      <c r="A170" s="110">
        <v>169</v>
      </c>
      <c r="B170" s="113" t="s">
        <v>130</v>
      </c>
      <c r="C170" s="113" t="s">
        <v>75</v>
      </c>
      <c r="D170" s="123" t="s">
        <v>76</v>
      </c>
      <c r="E170" s="129">
        <v>38293</v>
      </c>
      <c r="F170" s="130" t="s">
        <v>131</v>
      </c>
      <c r="G170" s="131" t="s">
        <v>132</v>
      </c>
      <c r="H170" s="132" t="s">
        <v>133</v>
      </c>
      <c r="I170" s="198"/>
      <c r="J170" s="133" t="s">
        <v>588</v>
      </c>
      <c r="K170" s="134">
        <v>7032</v>
      </c>
      <c r="L170" s="135"/>
      <c r="M170" s="136">
        <v>3.6189482200147598E-3</v>
      </c>
      <c r="N170" s="137"/>
      <c r="O170" s="140"/>
      <c r="P170" s="140"/>
      <c r="Q170" s="140"/>
      <c r="R170" s="108"/>
    </row>
    <row r="171" spans="1:18" x14ac:dyDescent="0.25">
      <c r="A171" s="110">
        <v>170</v>
      </c>
      <c r="B171" s="113" t="s">
        <v>502</v>
      </c>
      <c r="C171" s="113" t="s">
        <v>75</v>
      </c>
      <c r="D171" s="123" t="s">
        <v>76</v>
      </c>
      <c r="E171" s="129">
        <v>38293</v>
      </c>
      <c r="F171" s="141" t="s">
        <v>237</v>
      </c>
      <c r="G171" s="142" t="s">
        <v>238</v>
      </c>
      <c r="H171" s="132" t="s">
        <v>239</v>
      </c>
      <c r="I171" s="198"/>
      <c r="J171" s="133" t="s">
        <v>162</v>
      </c>
      <c r="K171" s="134">
        <v>5203</v>
      </c>
      <c r="L171" s="135"/>
      <c r="M171" s="136">
        <v>2.6776717276360629E-3</v>
      </c>
      <c r="N171" s="137"/>
      <c r="O171" s="140"/>
      <c r="P171" s="140"/>
      <c r="Q171" s="140"/>
      <c r="R171" s="108"/>
    </row>
    <row r="172" spans="1:18" x14ac:dyDescent="0.25">
      <c r="A172" s="110">
        <v>171</v>
      </c>
      <c r="B172" s="113" t="s">
        <v>499</v>
      </c>
      <c r="C172" s="113" t="s">
        <v>75</v>
      </c>
      <c r="D172" s="123" t="s">
        <v>76</v>
      </c>
      <c r="E172" s="129">
        <v>38293</v>
      </c>
      <c r="F172" s="130" t="s">
        <v>398</v>
      </c>
      <c r="G172" s="131" t="s">
        <v>500</v>
      </c>
      <c r="H172" s="132" t="s">
        <v>501</v>
      </c>
      <c r="I172" s="198"/>
      <c r="J172" s="133" t="s">
        <v>149</v>
      </c>
      <c r="K172" s="134">
        <v>2781</v>
      </c>
      <c r="L172" s="135"/>
      <c r="M172" s="136">
        <v>1.4312137371816052E-3</v>
      </c>
      <c r="N172" s="137"/>
      <c r="O172" s="138"/>
      <c r="P172" s="138"/>
      <c r="Q172" s="140"/>
      <c r="R172" s="110"/>
    </row>
    <row r="173" spans="1:18" x14ac:dyDescent="0.25">
      <c r="A173" s="110">
        <v>172</v>
      </c>
      <c r="B173" s="113" t="s">
        <v>541</v>
      </c>
      <c r="C173" s="113" t="s">
        <v>75</v>
      </c>
      <c r="D173" s="123" t="s">
        <v>76</v>
      </c>
      <c r="E173" s="129">
        <v>38293</v>
      </c>
      <c r="F173" s="130" t="s">
        <v>542</v>
      </c>
      <c r="G173" s="131" t="s">
        <v>244</v>
      </c>
      <c r="H173" s="132" t="s">
        <v>543</v>
      </c>
      <c r="I173" s="198"/>
      <c r="J173" s="133" t="s">
        <v>589</v>
      </c>
      <c r="K173" s="134">
        <v>1795</v>
      </c>
      <c r="L173" s="135"/>
      <c r="M173" s="136">
        <v>9.2377873363573581E-4</v>
      </c>
      <c r="N173" s="137"/>
      <c r="O173" s="138"/>
      <c r="P173" s="138"/>
      <c r="Q173" s="138"/>
      <c r="R173" s="139"/>
    </row>
    <row r="174" spans="1:18" ht="25.5" x14ac:dyDescent="0.25">
      <c r="A174" s="110">
        <v>173</v>
      </c>
      <c r="B174" s="113" t="s">
        <v>143</v>
      </c>
      <c r="C174" s="113" t="s">
        <v>75</v>
      </c>
      <c r="D174" s="123" t="s">
        <v>76</v>
      </c>
      <c r="E174" s="129">
        <v>38293</v>
      </c>
      <c r="F174" s="130" t="s">
        <v>235</v>
      </c>
      <c r="G174" s="131" t="s">
        <v>212</v>
      </c>
      <c r="H174" s="132" t="s">
        <v>236</v>
      </c>
      <c r="I174" s="198"/>
      <c r="J174" s="133" t="s">
        <v>214</v>
      </c>
      <c r="K174" s="134">
        <v>1566</v>
      </c>
      <c r="L174" s="135"/>
      <c r="M174" s="136">
        <v>8.0592618210226306E-4</v>
      </c>
      <c r="N174" s="137"/>
      <c r="O174" s="138"/>
      <c r="P174" s="138"/>
      <c r="Q174" s="140"/>
      <c r="R174" s="110"/>
    </row>
    <row r="175" spans="1:18" x14ac:dyDescent="0.25">
      <c r="A175" s="110">
        <v>174</v>
      </c>
      <c r="B175" s="113" t="s">
        <v>506</v>
      </c>
      <c r="C175" s="113" t="s">
        <v>75</v>
      </c>
      <c r="D175" s="123" t="s">
        <v>76</v>
      </c>
      <c r="E175" s="129">
        <v>38293</v>
      </c>
      <c r="F175" s="130" t="s">
        <v>507</v>
      </c>
      <c r="G175" s="131" t="s">
        <v>508</v>
      </c>
      <c r="H175" s="132" t="s">
        <v>509</v>
      </c>
      <c r="I175" s="198"/>
      <c r="J175" s="133" t="s">
        <v>590</v>
      </c>
      <c r="K175" s="134">
        <v>1276</v>
      </c>
      <c r="L175" s="135"/>
      <c r="M175" s="136">
        <v>6.5668059282406618E-4</v>
      </c>
      <c r="N175" s="137"/>
      <c r="O175" s="138"/>
      <c r="P175" s="138"/>
      <c r="Q175" s="138"/>
      <c r="R175" s="139"/>
    </row>
    <row r="176" spans="1:18" x14ac:dyDescent="0.25">
      <c r="A176" s="110">
        <v>175</v>
      </c>
      <c r="B176" s="113" t="s">
        <v>178</v>
      </c>
      <c r="C176" s="113" t="s">
        <v>75</v>
      </c>
      <c r="D176" s="123" t="s">
        <v>76</v>
      </c>
      <c r="E176" s="129">
        <v>38293</v>
      </c>
      <c r="F176" s="141" t="s">
        <v>179</v>
      </c>
      <c r="G176" s="131" t="s">
        <v>180</v>
      </c>
      <c r="H176" s="132" t="s">
        <v>181</v>
      </c>
      <c r="I176" s="198"/>
      <c r="J176" s="133" t="s">
        <v>206</v>
      </c>
      <c r="K176" s="134">
        <v>985</v>
      </c>
      <c r="L176" s="135"/>
      <c r="M176" s="136">
        <v>5.0692036358284103E-4</v>
      </c>
      <c r="N176" s="137"/>
      <c r="O176" s="138"/>
      <c r="P176" s="138"/>
      <c r="Q176" s="138"/>
      <c r="R176" s="139"/>
    </row>
    <row r="177" spans="1:18" ht="38.25" x14ac:dyDescent="0.25">
      <c r="A177" s="110">
        <v>176</v>
      </c>
      <c r="B177" s="113" t="s">
        <v>143</v>
      </c>
      <c r="C177" s="113" t="s">
        <v>75</v>
      </c>
      <c r="D177" s="123" t="s">
        <v>76</v>
      </c>
      <c r="E177" s="129">
        <v>38293</v>
      </c>
      <c r="F177" s="130"/>
      <c r="G177" s="142"/>
      <c r="H177" s="156"/>
      <c r="I177" s="199" t="s">
        <v>504</v>
      </c>
      <c r="J177" s="111"/>
      <c r="K177" s="114"/>
      <c r="L177" s="135">
        <v>1943106</v>
      </c>
      <c r="M177" s="136"/>
      <c r="N177" s="137"/>
      <c r="O177" s="140"/>
      <c r="P177" s="140"/>
      <c r="Q177" s="140"/>
      <c r="R177" s="108"/>
    </row>
    <row r="178" spans="1:18" x14ac:dyDescent="0.25">
      <c r="A178" s="110">
        <v>177</v>
      </c>
      <c r="B178" s="113" t="s">
        <v>495</v>
      </c>
      <c r="C178" s="113" t="s">
        <v>79</v>
      </c>
      <c r="D178" s="123" t="s">
        <v>80</v>
      </c>
      <c r="E178" s="129">
        <v>38293</v>
      </c>
      <c r="F178" s="130" t="s">
        <v>496</v>
      </c>
      <c r="G178" s="131" t="s">
        <v>497</v>
      </c>
      <c r="H178" s="132" t="s">
        <v>498</v>
      </c>
      <c r="I178" s="198"/>
      <c r="J178" s="133" t="s">
        <v>129</v>
      </c>
      <c r="K178" s="134">
        <v>396842</v>
      </c>
      <c r="L178" s="135"/>
      <c r="M178" s="136">
        <v>0.53572855692593468</v>
      </c>
      <c r="N178" s="137"/>
      <c r="O178" s="138"/>
      <c r="P178" s="138"/>
      <c r="Q178" s="138"/>
      <c r="R178" s="139"/>
    </row>
    <row r="179" spans="1:18" x14ac:dyDescent="0.25">
      <c r="A179" s="110">
        <v>178</v>
      </c>
      <c r="B179" s="113" t="s">
        <v>491</v>
      </c>
      <c r="C179" s="113" t="s">
        <v>79</v>
      </c>
      <c r="D179" s="123" t="s">
        <v>80</v>
      </c>
      <c r="E179" s="129">
        <v>38293</v>
      </c>
      <c r="F179" s="130" t="s">
        <v>492</v>
      </c>
      <c r="G179" s="131" t="s">
        <v>493</v>
      </c>
      <c r="H179" s="132" t="s">
        <v>494</v>
      </c>
      <c r="I179" s="198"/>
      <c r="J179" s="133" t="s">
        <v>124</v>
      </c>
      <c r="K179" s="134">
        <v>330201</v>
      </c>
      <c r="L179" s="135"/>
      <c r="M179" s="136">
        <v>0.44576457437846945</v>
      </c>
      <c r="N179" s="137"/>
      <c r="O179" s="140"/>
      <c r="P179" s="140"/>
      <c r="Q179" s="140"/>
      <c r="R179" s="108"/>
    </row>
    <row r="180" spans="1:18" x14ac:dyDescent="0.25">
      <c r="A180" s="110">
        <v>179</v>
      </c>
      <c r="B180" s="113" t="s">
        <v>130</v>
      </c>
      <c r="C180" s="113" t="s">
        <v>79</v>
      </c>
      <c r="D180" s="123" t="s">
        <v>80</v>
      </c>
      <c r="E180" s="129">
        <v>38293</v>
      </c>
      <c r="F180" s="130" t="s">
        <v>131</v>
      </c>
      <c r="G180" s="131" t="s">
        <v>132</v>
      </c>
      <c r="H180" s="132" t="s">
        <v>133</v>
      </c>
      <c r="I180" s="198"/>
      <c r="J180" s="133" t="s">
        <v>588</v>
      </c>
      <c r="K180" s="134">
        <v>8069</v>
      </c>
      <c r="L180" s="135"/>
      <c r="M180" s="136">
        <v>1.0892984426636715E-2</v>
      </c>
      <c r="N180" s="137"/>
      <c r="O180" s="140"/>
      <c r="P180" s="140"/>
      <c r="Q180" s="140"/>
      <c r="R180" s="108"/>
    </row>
    <row r="181" spans="1:18" x14ac:dyDescent="0.25">
      <c r="A181" s="110">
        <v>180</v>
      </c>
      <c r="B181" s="113" t="s">
        <v>506</v>
      </c>
      <c r="C181" s="113" t="s">
        <v>79</v>
      </c>
      <c r="D181" s="123" t="s">
        <v>80</v>
      </c>
      <c r="E181" s="129">
        <v>38293</v>
      </c>
      <c r="F181" s="130" t="s">
        <v>507</v>
      </c>
      <c r="G181" s="131" t="s">
        <v>508</v>
      </c>
      <c r="H181" s="132" t="s">
        <v>509</v>
      </c>
      <c r="I181" s="198"/>
      <c r="J181" s="133" t="s">
        <v>304</v>
      </c>
      <c r="K181" s="134">
        <v>2936</v>
      </c>
      <c r="L181" s="135"/>
      <c r="M181" s="136">
        <v>3.9635397541957365E-3</v>
      </c>
      <c r="N181" s="137"/>
      <c r="O181" s="138"/>
      <c r="P181" s="138"/>
      <c r="Q181" s="138"/>
      <c r="R181" s="139"/>
    </row>
    <row r="182" spans="1:18" x14ac:dyDescent="0.25">
      <c r="A182" s="110">
        <v>181</v>
      </c>
      <c r="B182" s="113" t="s">
        <v>499</v>
      </c>
      <c r="C182" s="113" t="s">
        <v>79</v>
      </c>
      <c r="D182" s="123" t="s">
        <v>80</v>
      </c>
      <c r="E182" s="129">
        <v>38293</v>
      </c>
      <c r="F182" s="130" t="s">
        <v>398</v>
      </c>
      <c r="G182" s="131" t="s">
        <v>500</v>
      </c>
      <c r="H182" s="132" t="s">
        <v>501</v>
      </c>
      <c r="I182" s="198"/>
      <c r="J182" s="133" t="s">
        <v>149</v>
      </c>
      <c r="K182" s="134">
        <v>1965</v>
      </c>
      <c r="L182" s="135"/>
      <c r="M182" s="136">
        <v>2.6527096788128818E-3</v>
      </c>
      <c r="N182" s="137"/>
      <c r="O182" s="138"/>
      <c r="P182" s="138"/>
      <c r="Q182" s="140"/>
      <c r="R182" s="110"/>
    </row>
    <row r="183" spans="1:18" x14ac:dyDescent="0.25">
      <c r="A183" s="110">
        <v>182</v>
      </c>
      <c r="B183" s="113" t="s">
        <v>502</v>
      </c>
      <c r="C183" s="113" t="s">
        <v>79</v>
      </c>
      <c r="D183" s="123" t="s">
        <v>80</v>
      </c>
      <c r="E183" s="129">
        <v>38293</v>
      </c>
      <c r="F183" s="141" t="s">
        <v>398</v>
      </c>
      <c r="G183" s="142" t="s">
        <v>238</v>
      </c>
      <c r="H183" s="132" t="s">
        <v>503</v>
      </c>
      <c r="I183" s="198"/>
      <c r="J183" s="133" t="s">
        <v>162</v>
      </c>
      <c r="K183" s="134">
        <v>735</v>
      </c>
      <c r="L183" s="135"/>
      <c r="M183" s="136">
        <v>9.9223491802924598E-4</v>
      </c>
      <c r="N183" s="137"/>
      <c r="O183" s="138"/>
      <c r="P183" s="138"/>
      <c r="Q183" s="138"/>
      <c r="R183" s="139"/>
    </row>
    <row r="184" spans="1:18" x14ac:dyDescent="0.25">
      <c r="A184" s="110">
        <v>183</v>
      </c>
      <c r="B184" s="113" t="s">
        <v>143</v>
      </c>
      <c r="C184" s="113" t="s">
        <v>79</v>
      </c>
      <c r="D184" s="123" t="s">
        <v>80</v>
      </c>
      <c r="E184" s="129">
        <v>38293</v>
      </c>
      <c r="F184" s="130"/>
      <c r="G184" s="142" t="s">
        <v>144</v>
      </c>
      <c r="H184" s="142" t="s">
        <v>144</v>
      </c>
      <c r="I184" s="198"/>
      <c r="J184" s="111" t="s">
        <v>146</v>
      </c>
      <c r="K184" s="134">
        <v>4</v>
      </c>
      <c r="L184" s="144"/>
      <c r="M184" s="136">
        <v>5.3999179212475969E-6</v>
      </c>
      <c r="N184" s="150"/>
      <c r="O184" s="138"/>
      <c r="P184" s="138"/>
      <c r="Q184" s="138"/>
      <c r="R184" s="139"/>
    </row>
    <row r="185" spans="1:18" ht="38.25" x14ac:dyDescent="0.25">
      <c r="A185" s="110">
        <v>184</v>
      </c>
      <c r="B185" s="113" t="s">
        <v>143</v>
      </c>
      <c r="C185" s="113" t="s">
        <v>79</v>
      </c>
      <c r="D185" s="123" t="s">
        <v>80</v>
      </c>
      <c r="E185" s="129">
        <v>38293</v>
      </c>
      <c r="F185" s="130"/>
      <c r="G185" s="142"/>
      <c r="H185" s="145"/>
      <c r="I185" s="199" t="s">
        <v>504</v>
      </c>
      <c r="J185" s="111"/>
      <c r="K185" s="114"/>
      <c r="L185" s="135">
        <v>740752</v>
      </c>
      <c r="M185" s="136"/>
      <c r="N185" s="137"/>
      <c r="O185" s="138"/>
      <c r="P185" s="138"/>
      <c r="Q185" s="138"/>
      <c r="R185" s="139"/>
    </row>
    <row r="186" spans="1:18" x14ac:dyDescent="0.25">
      <c r="A186" s="110">
        <v>185</v>
      </c>
      <c r="B186" s="113" t="s">
        <v>495</v>
      </c>
      <c r="C186" s="113" t="s">
        <v>83</v>
      </c>
      <c r="D186" s="123" t="s">
        <v>84</v>
      </c>
      <c r="E186" s="129">
        <v>38293</v>
      </c>
      <c r="F186" s="130" t="s">
        <v>496</v>
      </c>
      <c r="G186" s="131" t="s">
        <v>497</v>
      </c>
      <c r="H186" s="132" t="s">
        <v>498</v>
      </c>
      <c r="I186" s="198"/>
      <c r="J186" s="133" t="s">
        <v>129</v>
      </c>
      <c r="K186" s="134">
        <v>1334493</v>
      </c>
      <c r="L186" s="135"/>
      <c r="M186" s="136">
        <v>0.55914245658609996</v>
      </c>
      <c r="N186" s="137"/>
      <c r="O186" s="140"/>
      <c r="P186" s="140"/>
      <c r="Q186" s="140"/>
      <c r="R186" s="108"/>
    </row>
    <row r="187" spans="1:18" x14ac:dyDescent="0.25">
      <c r="A187" s="110">
        <v>186</v>
      </c>
      <c r="B187" s="113" t="s">
        <v>491</v>
      </c>
      <c r="C187" s="113" t="s">
        <v>83</v>
      </c>
      <c r="D187" s="123" t="s">
        <v>84</v>
      </c>
      <c r="E187" s="129">
        <v>38293</v>
      </c>
      <c r="F187" s="130" t="s">
        <v>492</v>
      </c>
      <c r="G187" s="131" t="s">
        <v>493</v>
      </c>
      <c r="H187" s="132" t="s">
        <v>494</v>
      </c>
      <c r="I187" s="198"/>
      <c r="J187" s="133" t="s">
        <v>124</v>
      </c>
      <c r="K187" s="134">
        <v>1024703</v>
      </c>
      <c r="L187" s="135"/>
      <c r="M187" s="136">
        <v>0.42934279362360572</v>
      </c>
      <c r="N187" s="137"/>
      <c r="O187" s="140"/>
      <c r="P187" s="140"/>
      <c r="Q187" s="140"/>
      <c r="R187" s="108"/>
    </row>
    <row r="188" spans="1:18" x14ac:dyDescent="0.25">
      <c r="A188" s="110">
        <v>187</v>
      </c>
      <c r="B188" s="113" t="s">
        <v>130</v>
      </c>
      <c r="C188" s="113" t="s">
        <v>83</v>
      </c>
      <c r="D188" s="123" t="s">
        <v>84</v>
      </c>
      <c r="E188" s="129">
        <v>38293</v>
      </c>
      <c r="F188" s="130" t="s">
        <v>131</v>
      </c>
      <c r="G188" s="131" t="s">
        <v>132</v>
      </c>
      <c r="H188" s="132" t="s">
        <v>133</v>
      </c>
      <c r="I188" s="198"/>
      <c r="J188" s="133" t="s">
        <v>389</v>
      </c>
      <c r="K188" s="134">
        <v>11854</v>
      </c>
      <c r="L188" s="135"/>
      <c r="M188" s="136">
        <v>4.9667361914761858E-3</v>
      </c>
      <c r="N188" s="137"/>
      <c r="O188" s="140"/>
      <c r="P188" s="140"/>
      <c r="Q188" s="140"/>
      <c r="R188" s="108"/>
    </row>
    <row r="189" spans="1:18" x14ac:dyDescent="0.25">
      <c r="A189" s="110">
        <v>188</v>
      </c>
      <c r="B189" s="113" t="s">
        <v>499</v>
      </c>
      <c r="C189" s="113" t="s">
        <v>83</v>
      </c>
      <c r="D189" s="123" t="s">
        <v>84</v>
      </c>
      <c r="E189" s="129">
        <v>38293</v>
      </c>
      <c r="F189" s="130" t="s">
        <v>398</v>
      </c>
      <c r="G189" s="131" t="s">
        <v>500</v>
      </c>
      <c r="H189" s="132" t="s">
        <v>501</v>
      </c>
      <c r="I189" s="198"/>
      <c r="J189" s="133" t="s">
        <v>149</v>
      </c>
      <c r="K189" s="134">
        <v>6094</v>
      </c>
      <c r="L189" s="135"/>
      <c r="M189" s="136">
        <v>2.5533398305091848E-3</v>
      </c>
      <c r="N189" s="137"/>
      <c r="O189" s="138"/>
      <c r="P189" s="138"/>
      <c r="Q189" s="140"/>
      <c r="R189" s="110"/>
    </row>
    <row r="190" spans="1:18" x14ac:dyDescent="0.25">
      <c r="A190" s="110">
        <v>189</v>
      </c>
      <c r="B190" s="113" t="s">
        <v>506</v>
      </c>
      <c r="C190" s="113" t="s">
        <v>83</v>
      </c>
      <c r="D190" s="123" t="s">
        <v>84</v>
      </c>
      <c r="E190" s="129">
        <v>38293</v>
      </c>
      <c r="F190" s="130" t="s">
        <v>507</v>
      </c>
      <c r="G190" s="131" t="s">
        <v>508</v>
      </c>
      <c r="H190" s="132" t="s">
        <v>509</v>
      </c>
      <c r="I190" s="198"/>
      <c r="J190" s="133" t="s">
        <v>510</v>
      </c>
      <c r="K190" s="134">
        <v>3632</v>
      </c>
      <c r="L190" s="135"/>
      <c r="M190" s="136">
        <v>1.5217804831653035E-3</v>
      </c>
      <c r="N190" s="137"/>
      <c r="O190" s="138"/>
      <c r="P190" s="138"/>
      <c r="Q190" s="138"/>
      <c r="R190" s="139"/>
    </row>
    <row r="191" spans="1:18" x14ac:dyDescent="0.25">
      <c r="A191" s="110">
        <v>190</v>
      </c>
      <c r="B191" s="113" t="s">
        <v>502</v>
      </c>
      <c r="C191" s="113" t="s">
        <v>83</v>
      </c>
      <c r="D191" s="123" t="s">
        <v>84</v>
      </c>
      <c r="E191" s="129">
        <v>38293</v>
      </c>
      <c r="F191" s="141" t="s">
        <v>512</v>
      </c>
      <c r="G191" s="142" t="s">
        <v>238</v>
      </c>
      <c r="H191" s="132" t="s">
        <v>513</v>
      </c>
      <c r="I191" s="198"/>
      <c r="J191" s="133" t="s">
        <v>162</v>
      </c>
      <c r="K191" s="134">
        <v>3421</v>
      </c>
      <c r="L191" s="135"/>
      <c r="M191" s="136">
        <v>1.4333730817479358E-3</v>
      </c>
      <c r="N191" s="137"/>
      <c r="O191" s="138"/>
      <c r="P191" s="138"/>
      <c r="Q191" s="138"/>
      <c r="R191" s="139"/>
    </row>
    <row r="192" spans="1:18" x14ac:dyDescent="0.25">
      <c r="A192" s="110">
        <v>191</v>
      </c>
      <c r="B192" s="113" t="s">
        <v>143</v>
      </c>
      <c r="C192" s="113" t="s">
        <v>83</v>
      </c>
      <c r="D192" s="123" t="s">
        <v>84</v>
      </c>
      <c r="E192" s="129">
        <v>38293</v>
      </c>
      <c r="F192" s="130"/>
      <c r="G192" s="142" t="s">
        <v>144</v>
      </c>
      <c r="H192" s="142" t="s">
        <v>144</v>
      </c>
      <c r="I192" s="198"/>
      <c r="J192" s="111" t="s">
        <v>146</v>
      </c>
      <c r="K192" s="134">
        <v>2440</v>
      </c>
      <c r="L192" s="144"/>
      <c r="M192" s="136">
        <v>1.0223415140207435E-3</v>
      </c>
      <c r="N192" s="137"/>
      <c r="O192" s="138"/>
      <c r="P192" s="138"/>
      <c r="Q192" s="138"/>
      <c r="R192" s="139"/>
    </row>
    <row r="193" spans="1:18" x14ac:dyDescent="0.25">
      <c r="A193" s="110">
        <v>192</v>
      </c>
      <c r="B193" s="113" t="s">
        <v>308</v>
      </c>
      <c r="C193" s="113" t="s">
        <v>83</v>
      </c>
      <c r="D193" s="123" t="s">
        <v>84</v>
      </c>
      <c r="E193" s="129">
        <v>38293</v>
      </c>
      <c r="F193" s="130" t="s">
        <v>309</v>
      </c>
      <c r="G193" s="142" t="s">
        <v>310</v>
      </c>
      <c r="H193" s="132" t="s">
        <v>311</v>
      </c>
      <c r="I193" s="198"/>
      <c r="J193" s="111" t="s">
        <v>146</v>
      </c>
      <c r="K193" s="134">
        <v>27</v>
      </c>
      <c r="L193" s="144"/>
      <c r="M193" s="136">
        <v>1.1312795442032818E-5</v>
      </c>
      <c r="N193" s="137"/>
      <c r="O193" s="138"/>
      <c r="P193" s="138"/>
      <c r="Q193" s="138"/>
      <c r="R193" s="139"/>
    </row>
    <row r="194" spans="1:18" x14ac:dyDescent="0.25">
      <c r="A194" s="110">
        <v>193</v>
      </c>
      <c r="B194" s="113" t="s">
        <v>523</v>
      </c>
      <c r="C194" s="113" t="s">
        <v>83</v>
      </c>
      <c r="D194" s="123" t="s">
        <v>84</v>
      </c>
      <c r="E194" s="129">
        <v>38293</v>
      </c>
      <c r="F194" s="130" t="s">
        <v>258</v>
      </c>
      <c r="G194" s="142" t="s">
        <v>524</v>
      </c>
      <c r="H194" s="132" t="s">
        <v>525</v>
      </c>
      <c r="I194" s="198"/>
      <c r="J194" s="111" t="s">
        <v>146</v>
      </c>
      <c r="K194" s="134">
        <v>7</v>
      </c>
      <c r="L194" s="144"/>
      <c r="M194" s="136">
        <v>2.9329469664529528E-6</v>
      </c>
      <c r="N194" s="137"/>
      <c r="O194" s="138"/>
      <c r="P194" s="138"/>
      <c r="Q194" s="138"/>
      <c r="R194" s="139"/>
    </row>
    <row r="195" spans="1:18" x14ac:dyDescent="0.25">
      <c r="A195" s="110">
        <v>194</v>
      </c>
      <c r="B195" s="113" t="s">
        <v>143</v>
      </c>
      <c r="C195" s="113" t="s">
        <v>83</v>
      </c>
      <c r="D195" s="123" t="s">
        <v>84</v>
      </c>
      <c r="E195" s="129">
        <v>38293</v>
      </c>
      <c r="F195" s="130" t="s">
        <v>322</v>
      </c>
      <c r="G195" s="142" t="s">
        <v>244</v>
      </c>
      <c r="H195" s="132" t="s">
        <v>323</v>
      </c>
      <c r="I195" s="198"/>
      <c r="J195" s="111" t="s">
        <v>146</v>
      </c>
      <c r="K195" s="134">
        <v>4</v>
      </c>
      <c r="L195" s="144"/>
      <c r="M195" s="136">
        <v>1.675969695115973E-6</v>
      </c>
      <c r="N195" s="137"/>
      <c r="O195" s="138"/>
      <c r="P195" s="138"/>
      <c r="Q195" s="138"/>
      <c r="R195" s="139"/>
    </row>
    <row r="196" spans="1:18" x14ac:dyDescent="0.25">
      <c r="A196" s="110">
        <v>195</v>
      </c>
      <c r="B196" s="113" t="s">
        <v>143</v>
      </c>
      <c r="C196" s="113" t="s">
        <v>83</v>
      </c>
      <c r="D196" s="123" t="s">
        <v>84</v>
      </c>
      <c r="E196" s="129">
        <v>38293</v>
      </c>
      <c r="F196" s="130" t="s">
        <v>249</v>
      </c>
      <c r="G196" s="142" t="s">
        <v>250</v>
      </c>
      <c r="H196" s="132" t="s">
        <v>251</v>
      </c>
      <c r="I196" s="198"/>
      <c r="J196" s="111" t="s">
        <v>146</v>
      </c>
      <c r="K196" s="134">
        <v>2</v>
      </c>
      <c r="L196" s="144"/>
      <c r="M196" s="136">
        <v>8.379848475579865E-7</v>
      </c>
      <c r="N196" s="137"/>
      <c r="O196" s="138"/>
      <c r="P196" s="138"/>
      <c r="Q196" s="138"/>
      <c r="R196" s="139"/>
    </row>
    <row r="197" spans="1:18" x14ac:dyDescent="0.25">
      <c r="A197" s="110">
        <v>196</v>
      </c>
      <c r="B197" s="113" t="s">
        <v>143</v>
      </c>
      <c r="C197" s="113" t="s">
        <v>83</v>
      </c>
      <c r="D197" s="123" t="s">
        <v>84</v>
      </c>
      <c r="E197" s="129">
        <v>38293</v>
      </c>
      <c r="F197" s="130" t="s">
        <v>591</v>
      </c>
      <c r="G197" s="142" t="s">
        <v>592</v>
      </c>
      <c r="H197" s="132" t="s">
        <v>593</v>
      </c>
      <c r="I197" s="198"/>
      <c r="J197" s="111" t="s">
        <v>146</v>
      </c>
      <c r="K197" s="134">
        <v>1</v>
      </c>
      <c r="L197" s="144"/>
      <c r="M197" s="136">
        <v>4.1899242377899325E-7</v>
      </c>
      <c r="N197" s="137"/>
      <c r="O197" s="138"/>
      <c r="P197" s="138"/>
      <c r="Q197" s="138"/>
      <c r="R197" s="139"/>
    </row>
    <row r="198" spans="1:18" ht="38.25" x14ac:dyDescent="0.25">
      <c r="A198" s="110">
        <v>197</v>
      </c>
      <c r="B198" s="113" t="s">
        <v>143</v>
      </c>
      <c r="C198" s="113" t="s">
        <v>83</v>
      </c>
      <c r="D198" s="123" t="s">
        <v>84</v>
      </c>
      <c r="E198" s="129">
        <v>38293</v>
      </c>
      <c r="F198" s="130"/>
      <c r="G198" s="142"/>
      <c r="H198" s="156"/>
      <c r="I198" s="199" t="s">
        <v>504</v>
      </c>
      <c r="J198" s="111"/>
      <c r="K198" s="114"/>
      <c r="L198" s="135">
        <v>2386678</v>
      </c>
      <c r="M198" s="136"/>
      <c r="N198" s="137"/>
      <c r="O198" s="140"/>
      <c r="P198" s="140"/>
      <c r="Q198" s="140"/>
      <c r="R198" s="108"/>
    </row>
    <row r="199" spans="1:18" x14ac:dyDescent="0.25">
      <c r="A199" s="110">
        <v>198</v>
      </c>
      <c r="B199" s="113" t="s">
        <v>495</v>
      </c>
      <c r="C199" s="113" t="s">
        <v>87</v>
      </c>
      <c r="D199" s="123" t="s">
        <v>88</v>
      </c>
      <c r="E199" s="129">
        <v>38293</v>
      </c>
      <c r="F199" s="130" t="s">
        <v>496</v>
      </c>
      <c r="G199" s="131" t="s">
        <v>497</v>
      </c>
      <c r="H199" s="132" t="s">
        <v>498</v>
      </c>
      <c r="I199" s="198"/>
      <c r="J199" s="133" t="s">
        <v>129</v>
      </c>
      <c r="K199" s="134">
        <v>1803800</v>
      </c>
      <c r="L199" s="135"/>
      <c r="M199" s="136">
        <v>0.61935428933232795</v>
      </c>
      <c r="N199" s="137"/>
      <c r="O199" s="138"/>
      <c r="P199" s="138"/>
      <c r="Q199" s="138"/>
      <c r="R199" s="139"/>
    </row>
    <row r="200" spans="1:18" x14ac:dyDescent="0.25">
      <c r="A200" s="110">
        <v>199</v>
      </c>
      <c r="B200" s="113" t="s">
        <v>491</v>
      </c>
      <c r="C200" s="113" t="s">
        <v>87</v>
      </c>
      <c r="D200" s="123" t="s">
        <v>88</v>
      </c>
      <c r="E200" s="129">
        <v>38293</v>
      </c>
      <c r="F200" s="130" t="s">
        <v>492</v>
      </c>
      <c r="G200" s="131" t="s">
        <v>493</v>
      </c>
      <c r="H200" s="132" t="s">
        <v>494</v>
      </c>
      <c r="I200" s="198"/>
      <c r="J200" s="133" t="s">
        <v>124</v>
      </c>
      <c r="K200" s="134">
        <v>1071109</v>
      </c>
      <c r="L200" s="135"/>
      <c r="M200" s="136">
        <v>0.36777688961772953</v>
      </c>
      <c r="N200" s="137"/>
      <c r="O200" s="138"/>
      <c r="P200" s="138"/>
      <c r="Q200" s="138"/>
      <c r="R200" s="139"/>
    </row>
    <row r="201" spans="1:18" x14ac:dyDescent="0.25">
      <c r="A201" s="110">
        <v>200</v>
      </c>
      <c r="B201" s="113" t="s">
        <v>499</v>
      </c>
      <c r="C201" s="113" t="s">
        <v>87</v>
      </c>
      <c r="D201" s="123" t="s">
        <v>88</v>
      </c>
      <c r="E201" s="129">
        <v>38293</v>
      </c>
      <c r="F201" s="130" t="s">
        <v>398</v>
      </c>
      <c r="G201" s="131" t="s">
        <v>500</v>
      </c>
      <c r="H201" s="132" t="s">
        <v>501</v>
      </c>
      <c r="I201" s="198"/>
      <c r="J201" s="133" t="s">
        <v>149</v>
      </c>
      <c r="K201" s="134">
        <v>15022</v>
      </c>
      <c r="L201" s="135"/>
      <c r="M201" s="136">
        <v>5.1579665896164936E-3</v>
      </c>
      <c r="N201" s="137"/>
      <c r="O201" s="138"/>
      <c r="P201" s="138"/>
      <c r="Q201" s="140"/>
      <c r="R201" s="110"/>
    </row>
    <row r="202" spans="1:18" x14ac:dyDescent="0.25">
      <c r="A202" s="110">
        <v>201</v>
      </c>
      <c r="B202" s="113" t="s">
        <v>506</v>
      </c>
      <c r="C202" s="113" t="s">
        <v>87</v>
      </c>
      <c r="D202" s="123" t="s">
        <v>88</v>
      </c>
      <c r="E202" s="129">
        <v>38293</v>
      </c>
      <c r="F202" s="130" t="s">
        <v>507</v>
      </c>
      <c r="G202" s="131" t="s">
        <v>508</v>
      </c>
      <c r="H202" s="132" t="s">
        <v>509</v>
      </c>
      <c r="I202" s="198"/>
      <c r="J202" s="133" t="s">
        <v>324</v>
      </c>
      <c r="K202" s="134">
        <v>10623</v>
      </c>
      <c r="L202" s="135"/>
      <c r="M202" s="136">
        <v>3.6475222394818274E-3</v>
      </c>
      <c r="N202" s="137"/>
      <c r="O202" s="138"/>
      <c r="P202" s="138"/>
      <c r="Q202" s="138"/>
      <c r="R202" s="139"/>
    </row>
    <row r="203" spans="1:18" x14ac:dyDescent="0.25">
      <c r="A203" s="110">
        <v>202</v>
      </c>
      <c r="B203" s="113" t="s">
        <v>143</v>
      </c>
      <c r="C203" s="113" t="s">
        <v>87</v>
      </c>
      <c r="D203" s="123" t="s">
        <v>88</v>
      </c>
      <c r="E203" s="129">
        <v>38293</v>
      </c>
      <c r="F203" s="130"/>
      <c r="G203" s="142" t="s">
        <v>144</v>
      </c>
      <c r="H203" s="142" t="s">
        <v>144</v>
      </c>
      <c r="I203" s="198"/>
      <c r="J203" s="111" t="s">
        <v>146</v>
      </c>
      <c r="K203" s="134">
        <v>7028</v>
      </c>
      <c r="L203" s="144"/>
      <c r="M203" s="136">
        <v>2.413140007444063E-3</v>
      </c>
      <c r="N203" s="150"/>
      <c r="O203" s="138"/>
      <c r="P203" s="138"/>
      <c r="Q203" s="138"/>
      <c r="R203" s="139"/>
    </row>
    <row r="204" spans="1:18" x14ac:dyDescent="0.25">
      <c r="A204" s="110">
        <v>203</v>
      </c>
      <c r="B204" s="113" t="s">
        <v>130</v>
      </c>
      <c r="C204" s="113" t="s">
        <v>87</v>
      </c>
      <c r="D204" s="123" t="s">
        <v>88</v>
      </c>
      <c r="E204" s="129">
        <v>38293</v>
      </c>
      <c r="F204" s="130" t="s">
        <v>131</v>
      </c>
      <c r="G204" s="131" t="s">
        <v>132</v>
      </c>
      <c r="H204" s="132" t="s">
        <v>133</v>
      </c>
      <c r="I204" s="198"/>
      <c r="J204" s="133" t="s">
        <v>146</v>
      </c>
      <c r="K204" s="134">
        <v>4806</v>
      </c>
      <c r="L204" s="144"/>
      <c r="M204" s="136">
        <v>1.6501922134001376E-3</v>
      </c>
      <c r="N204" s="137"/>
      <c r="O204" s="140"/>
      <c r="P204" s="140"/>
      <c r="Q204" s="140"/>
      <c r="R204" s="108"/>
    </row>
    <row r="205" spans="1:18" ht="38.25" x14ac:dyDescent="0.25">
      <c r="A205" s="110">
        <v>204</v>
      </c>
      <c r="B205" s="113" t="s">
        <v>143</v>
      </c>
      <c r="C205" s="113" t="s">
        <v>87</v>
      </c>
      <c r="D205" s="123" t="s">
        <v>88</v>
      </c>
      <c r="E205" s="129">
        <v>38293</v>
      </c>
      <c r="F205" s="130"/>
      <c r="G205" s="142"/>
      <c r="H205" s="145"/>
      <c r="I205" s="199" t="s">
        <v>504</v>
      </c>
      <c r="J205" s="111"/>
      <c r="K205" s="114"/>
      <c r="L205" s="135">
        <v>2912388</v>
      </c>
      <c r="M205" s="136"/>
      <c r="N205" s="137"/>
      <c r="O205" s="138"/>
      <c r="P205" s="138"/>
      <c r="Q205" s="138"/>
      <c r="R205" s="139"/>
    </row>
    <row r="206" spans="1:18" x14ac:dyDescent="0.25">
      <c r="A206" s="110">
        <v>205</v>
      </c>
      <c r="B206" s="113" t="s">
        <v>495</v>
      </c>
      <c r="C206" s="113" t="s">
        <v>89</v>
      </c>
      <c r="D206" s="123" t="s">
        <v>90</v>
      </c>
      <c r="E206" s="129">
        <v>38293</v>
      </c>
      <c r="F206" s="130" t="s">
        <v>496</v>
      </c>
      <c r="G206" s="131" t="s">
        <v>497</v>
      </c>
      <c r="H206" s="132" t="s">
        <v>498</v>
      </c>
      <c r="I206" s="198"/>
      <c r="J206" s="133" t="s">
        <v>129</v>
      </c>
      <c r="K206" s="134">
        <v>2479183</v>
      </c>
      <c r="L206" s="135"/>
      <c r="M206" s="136">
        <v>0.51230706729056474</v>
      </c>
      <c r="N206" s="137"/>
      <c r="O206" s="140"/>
      <c r="P206" s="140"/>
      <c r="Q206" s="140"/>
      <c r="R206" s="108"/>
    </row>
    <row r="207" spans="1:18" x14ac:dyDescent="0.25">
      <c r="A207" s="110">
        <v>206</v>
      </c>
      <c r="B207" s="113" t="s">
        <v>491</v>
      </c>
      <c r="C207" s="113" t="s">
        <v>89</v>
      </c>
      <c r="D207" s="123" t="s">
        <v>90</v>
      </c>
      <c r="E207" s="129">
        <v>38293</v>
      </c>
      <c r="F207" s="130" t="s">
        <v>492</v>
      </c>
      <c r="G207" s="131" t="s">
        <v>493</v>
      </c>
      <c r="H207" s="132" t="s">
        <v>494</v>
      </c>
      <c r="I207" s="198"/>
      <c r="J207" s="133" t="s">
        <v>124</v>
      </c>
      <c r="K207" s="134">
        <v>2313746</v>
      </c>
      <c r="L207" s="135"/>
      <c r="M207" s="136">
        <v>0.47812058557810172</v>
      </c>
      <c r="N207" s="137"/>
      <c r="O207" s="138"/>
      <c r="P207" s="138"/>
      <c r="Q207" s="138"/>
      <c r="R207" s="139"/>
    </row>
    <row r="208" spans="1:18" x14ac:dyDescent="0.25">
      <c r="A208" s="110">
        <v>207</v>
      </c>
      <c r="B208" s="113" t="s">
        <v>130</v>
      </c>
      <c r="C208" s="113" t="s">
        <v>89</v>
      </c>
      <c r="D208" s="123" t="s">
        <v>90</v>
      </c>
      <c r="E208" s="129">
        <v>38293</v>
      </c>
      <c r="F208" s="130" t="s">
        <v>131</v>
      </c>
      <c r="G208" s="131" t="s">
        <v>132</v>
      </c>
      <c r="H208" s="132" t="s">
        <v>133</v>
      </c>
      <c r="I208" s="198"/>
      <c r="J208" s="133" t="s">
        <v>134</v>
      </c>
      <c r="K208" s="134">
        <v>24035</v>
      </c>
      <c r="L208" s="135"/>
      <c r="M208" s="136">
        <v>4.9666766682123602E-3</v>
      </c>
      <c r="N208" s="137"/>
      <c r="O208" s="140"/>
      <c r="P208" s="140"/>
      <c r="Q208" s="140"/>
      <c r="R208" s="108"/>
    </row>
    <row r="209" spans="1:18" x14ac:dyDescent="0.25">
      <c r="A209" s="110">
        <v>208</v>
      </c>
      <c r="B209" s="113" t="s">
        <v>499</v>
      </c>
      <c r="C209" s="113" t="s">
        <v>89</v>
      </c>
      <c r="D209" s="123" t="s">
        <v>90</v>
      </c>
      <c r="E209" s="129">
        <v>38293</v>
      </c>
      <c r="F209" s="130" t="s">
        <v>398</v>
      </c>
      <c r="G209" s="131" t="s">
        <v>500</v>
      </c>
      <c r="H209" s="132" t="s">
        <v>501</v>
      </c>
      <c r="I209" s="198"/>
      <c r="J209" s="133" t="s">
        <v>149</v>
      </c>
      <c r="K209" s="134">
        <v>10552</v>
      </c>
      <c r="L209" s="135"/>
      <c r="M209" s="136">
        <v>2.1805022759715758E-3</v>
      </c>
      <c r="N209" s="150"/>
      <c r="O209" s="138"/>
      <c r="P209" s="138"/>
      <c r="Q209" s="138"/>
      <c r="R209" s="110"/>
    </row>
    <row r="210" spans="1:18" x14ac:dyDescent="0.25">
      <c r="A210" s="110">
        <v>209</v>
      </c>
      <c r="B210" s="113" t="s">
        <v>506</v>
      </c>
      <c r="C210" s="113" t="s">
        <v>89</v>
      </c>
      <c r="D210" s="123" t="s">
        <v>90</v>
      </c>
      <c r="E210" s="129">
        <v>38293</v>
      </c>
      <c r="F210" s="130" t="s">
        <v>507</v>
      </c>
      <c r="G210" s="131" t="s">
        <v>508</v>
      </c>
      <c r="H210" s="132" t="s">
        <v>509</v>
      </c>
      <c r="I210" s="198"/>
      <c r="J210" s="133" t="s">
        <v>510</v>
      </c>
      <c r="K210" s="134">
        <v>5325</v>
      </c>
      <c r="L210" s="135"/>
      <c r="M210" s="136">
        <v>1.1003766697828508E-3</v>
      </c>
      <c r="N210" s="137"/>
      <c r="O210" s="138"/>
      <c r="P210" s="138"/>
      <c r="Q210" s="138"/>
      <c r="R210" s="139"/>
    </row>
    <row r="211" spans="1:18" x14ac:dyDescent="0.25">
      <c r="A211" s="110">
        <v>210</v>
      </c>
      <c r="B211" s="113" t="s">
        <v>502</v>
      </c>
      <c r="C211" s="113" t="s">
        <v>89</v>
      </c>
      <c r="D211" s="123" t="s">
        <v>90</v>
      </c>
      <c r="E211" s="129">
        <v>38293</v>
      </c>
      <c r="F211" s="141" t="s">
        <v>512</v>
      </c>
      <c r="G211" s="142" t="s">
        <v>238</v>
      </c>
      <c r="H211" s="132" t="s">
        <v>513</v>
      </c>
      <c r="I211" s="198"/>
      <c r="J211" s="133" t="s">
        <v>326</v>
      </c>
      <c r="K211" s="134">
        <v>4980</v>
      </c>
      <c r="L211" s="135"/>
      <c r="M211" s="136">
        <v>1.0290846601912857E-3</v>
      </c>
      <c r="N211" s="137"/>
      <c r="O211" s="138"/>
      <c r="P211" s="138"/>
      <c r="Q211" s="138"/>
      <c r="R211" s="139"/>
    </row>
    <row r="212" spans="1:18" x14ac:dyDescent="0.25">
      <c r="A212" s="110">
        <v>211</v>
      </c>
      <c r="B212" s="113" t="s">
        <v>541</v>
      </c>
      <c r="C212" s="113" t="s">
        <v>89</v>
      </c>
      <c r="D212" s="123" t="s">
        <v>90</v>
      </c>
      <c r="E212" s="129">
        <v>38293</v>
      </c>
      <c r="F212" s="130" t="s">
        <v>594</v>
      </c>
      <c r="G212" s="131" t="s">
        <v>244</v>
      </c>
      <c r="H212" s="132" t="s">
        <v>595</v>
      </c>
      <c r="I212" s="198"/>
      <c r="J212" s="133" t="s">
        <v>549</v>
      </c>
      <c r="K212" s="134">
        <v>1431</v>
      </c>
      <c r="L212" s="135"/>
      <c r="M212" s="136">
        <v>2.9570685717544777E-4</v>
      </c>
      <c r="N212" s="137"/>
      <c r="O212" s="138"/>
      <c r="P212" s="138"/>
      <c r="Q212" s="138"/>
      <c r="R212" s="139"/>
    </row>
    <row r="213" spans="1:18" ht="38.25" x14ac:dyDescent="0.25">
      <c r="A213" s="110">
        <v>212</v>
      </c>
      <c r="B213" s="113" t="s">
        <v>143</v>
      </c>
      <c r="C213" s="113" t="s">
        <v>89</v>
      </c>
      <c r="D213" s="123" t="s">
        <v>90</v>
      </c>
      <c r="E213" s="129">
        <v>38293</v>
      </c>
      <c r="F213" s="130"/>
      <c r="G213" s="142"/>
      <c r="H213" s="156"/>
      <c r="I213" s="199" t="s">
        <v>504</v>
      </c>
      <c r="J213" s="111"/>
      <c r="K213" s="114"/>
      <c r="L213" s="135">
        <v>4839252</v>
      </c>
      <c r="M213" s="136"/>
      <c r="N213" s="137"/>
      <c r="O213" s="140"/>
      <c r="P213" s="140"/>
      <c r="Q213" s="140"/>
      <c r="R213" s="108"/>
    </row>
    <row r="214" spans="1:18" x14ac:dyDescent="0.25">
      <c r="A214" s="110">
        <v>213</v>
      </c>
      <c r="B214" s="113" t="s">
        <v>495</v>
      </c>
      <c r="C214" s="113" t="s">
        <v>93</v>
      </c>
      <c r="D214" s="123" t="s">
        <v>94</v>
      </c>
      <c r="E214" s="129">
        <v>38293</v>
      </c>
      <c r="F214" s="130" t="s">
        <v>496</v>
      </c>
      <c r="G214" s="131" t="s">
        <v>497</v>
      </c>
      <c r="H214" s="132" t="s">
        <v>498</v>
      </c>
      <c r="I214" s="198"/>
      <c r="J214" s="133" t="s">
        <v>129</v>
      </c>
      <c r="K214" s="134">
        <v>1445014</v>
      </c>
      <c r="L214" s="135"/>
      <c r="M214" s="136">
        <v>0.51089684686006542</v>
      </c>
      <c r="N214" s="137"/>
      <c r="O214" s="138"/>
      <c r="P214" s="138"/>
      <c r="Q214" s="138"/>
      <c r="R214" s="139"/>
    </row>
    <row r="215" spans="1:18" x14ac:dyDescent="0.25">
      <c r="A215" s="110">
        <v>214</v>
      </c>
      <c r="B215" s="113" t="s">
        <v>491</v>
      </c>
      <c r="C215" s="113" t="s">
        <v>93</v>
      </c>
      <c r="D215" s="123" t="s">
        <v>94</v>
      </c>
      <c r="E215" s="129">
        <v>38293</v>
      </c>
      <c r="F215" s="130" t="s">
        <v>492</v>
      </c>
      <c r="G215" s="131" t="s">
        <v>493</v>
      </c>
      <c r="H215" s="132" t="s">
        <v>494</v>
      </c>
      <c r="I215" s="198"/>
      <c r="J215" s="133" t="s">
        <v>124</v>
      </c>
      <c r="K215" s="134">
        <v>1346695</v>
      </c>
      <c r="L215" s="135"/>
      <c r="M215" s="136">
        <v>0.47613533791521456</v>
      </c>
      <c r="N215" s="137"/>
      <c r="O215" s="138"/>
      <c r="P215" s="138"/>
      <c r="Q215" s="138"/>
      <c r="R215" s="139"/>
    </row>
    <row r="216" spans="1:18" x14ac:dyDescent="0.25">
      <c r="A216" s="110">
        <v>215</v>
      </c>
      <c r="B216" s="113" t="s">
        <v>130</v>
      </c>
      <c r="C216" s="113" t="s">
        <v>93</v>
      </c>
      <c r="D216" s="123" t="s">
        <v>94</v>
      </c>
      <c r="E216" s="129">
        <v>38293</v>
      </c>
      <c r="F216" s="130" t="s">
        <v>131</v>
      </c>
      <c r="G216" s="131" t="s">
        <v>132</v>
      </c>
      <c r="H216" s="132" t="s">
        <v>133</v>
      </c>
      <c r="I216" s="198"/>
      <c r="J216" s="133" t="s">
        <v>588</v>
      </c>
      <c r="K216" s="134">
        <v>18683</v>
      </c>
      <c r="L216" s="135"/>
      <c r="M216" s="136">
        <v>6.6055317041126271E-3</v>
      </c>
      <c r="N216" s="137"/>
      <c r="O216" s="138"/>
      <c r="P216" s="138"/>
      <c r="Q216" s="138"/>
      <c r="R216" s="139"/>
    </row>
    <row r="217" spans="1:18" x14ac:dyDescent="0.25">
      <c r="A217" s="110">
        <v>216</v>
      </c>
      <c r="B217" s="113" t="s">
        <v>499</v>
      </c>
      <c r="C217" s="113" t="s">
        <v>93</v>
      </c>
      <c r="D217" s="123" t="s">
        <v>94</v>
      </c>
      <c r="E217" s="129">
        <v>38293</v>
      </c>
      <c r="F217" s="130" t="s">
        <v>398</v>
      </c>
      <c r="G217" s="131" t="s">
        <v>500</v>
      </c>
      <c r="H217" s="132" t="s">
        <v>501</v>
      </c>
      <c r="I217" s="198"/>
      <c r="J217" s="133" t="s">
        <v>149</v>
      </c>
      <c r="K217" s="134">
        <v>4639</v>
      </c>
      <c r="L217" s="135"/>
      <c r="M217" s="136">
        <v>1.6401574466294747E-3</v>
      </c>
      <c r="N217" s="150"/>
      <c r="O217" s="138"/>
      <c r="P217" s="138"/>
      <c r="Q217" s="138"/>
      <c r="R217" s="110"/>
    </row>
    <row r="218" spans="1:18" x14ac:dyDescent="0.25">
      <c r="A218" s="110">
        <v>217</v>
      </c>
      <c r="B218" s="113" t="s">
        <v>506</v>
      </c>
      <c r="C218" s="113" t="s">
        <v>93</v>
      </c>
      <c r="D218" s="123" t="s">
        <v>94</v>
      </c>
      <c r="E218" s="129">
        <v>38293</v>
      </c>
      <c r="F218" s="130" t="s">
        <v>507</v>
      </c>
      <c r="G218" s="131" t="s">
        <v>508</v>
      </c>
      <c r="H218" s="132" t="s">
        <v>509</v>
      </c>
      <c r="I218" s="198"/>
      <c r="J218" s="133" t="s">
        <v>510</v>
      </c>
      <c r="K218" s="134">
        <v>4408</v>
      </c>
      <c r="L218" s="135"/>
      <c r="M218" s="136">
        <v>1.5584854547839458E-3</v>
      </c>
      <c r="N218" s="137"/>
      <c r="O218" s="140"/>
      <c r="P218" s="140"/>
      <c r="Q218" s="140"/>
      <c r="R218" s="108"/>
    </row>
    <row r="219" spans="1:18" x14ac:dyDescent="0.25">
      <c r="A219" s="110">
        <v>218</v>
      </c>
      <c r="B219" s="113" t="s">
        <v>502</v>
      </c>
      <c r="C219" s="113" t="s">
        <v>93</v>
      </c>
      <c r="D219" s="123" t="s">
        <v>94</v>
      </c>
      <c r="E219" s="129">
        <v>38293</v>
      </c>
      <c r="F219" s="141" t="s">
        <v>398</v>
      </c>
      <c r="G219" s="142" t="s">
        <v>238</v>
      </c>
      <c r="H219" s="132" t="s">
        <v>503</v>
      </c>
      <c r="I219" s="198"/>
      <c r="J219" s="133" t="s">
        <v>162</v>
      </c>
      <c r="K219" s="134">
        <v>3074</v>
      </c>
      <c r="L219" s="135"/>
      <c r="M219" s="136">
        <v>1.0868385408361726E-3</v>
      </c>
      <c r="N219" s="137"/>
      <c r="O219" s="138"/>
      <c r="P219" s="138"/>
      <c r="Q219" s="138"/>
      <c r="R219" s="139"/>
    </row>
    <row r="220" spans="1:18" x14ac:dyDescent="0.25">
      <c r="A220" s="110">
        <v>219</v>
      </c>
      <c r="B220" s="113" t="s">
        <v>143</v>
      </c>
      <c r="C220" s="113" t="s">
        <v>93</v>
      </c>
      <c r="D220" s="123" t="s">
        <v>94</v>
      </c>
      <c r="E220" s="129">
        <v>38293</v>
      </c>
      <c r="F220" s="130"/>
      <c r="G220" s="142" t="s">
        <v>144</v>
      </c>
      <c r="H220" s="142" t="s">
        <v>144</v>
      </c>
      <c r="I220" s="198"/>
      <c r="J220" s="111" t="s">
        <v>146</v>
      </c>
      <c r="K220" s="134">
        <v>2521</v>
      </c>
      <c r="L220" s="144"/>
      <c r="M220" s="136">
        <v>8.9132074217566405E-4</v>
      </c>
      <c r="N220" s="137"/>
      <c r="O220" s="140"/>
      <c r="P220" s="140"/>
      <c r="Q220" s="140"/>
      <c r="R220" s="108"/>
    </row>
    <row r="221" spans="1:18" x14ac:dyDescent="0.25">
      <c r="A221" s="110">
        <v>220</v>
      </c>
      <c r="B221" s="113" t="s">
        <v>143</v>
      </c>
      <c r="C221" s="113" t="s">
        <v>93</v>
      </c>
      <c r="D221" s="123" t="s">
        <v>94</v>
      </c>
      <c r="E221" s="129">
        <v>38293</v>
      </c>
      <c r="F221" s="130" t="s">
        <v>596</v>
      </c>
      <c r="G221" s="131" t="s">
        <v>597</v>
      </c>
      <c r="H221" s="132" t="s">
        <v>598</v>
      </c>
      <c r="I221" s="198"/>
      <c r="J221" s="133" t="s">
        <v>599</v>
      </c>
      <c r="K221" s="134">
        <v>2387</v>
      </c>
      <c r="L221" s="135"/>
      <c r="M221" s="136">
        <v>8.4394391573713217E-4</v>
      </c>
      <c r="N221" s="137"/>
      <c r="O221" s="162"/>
      <c r="P221" s="162"/>
      <c r="Q221" s="162"/>
      <c r="R221" s="110"/>
    </row>
    <row r="222" spans="1:18" ht="25.5" x14ac:dyDescent="0.25">
      <c r="A222" s="110">
        <v>221</v>
      </c>
      <c r="B222" s="113" t="s">
        <v>143</v>
      </c>
      <c r="C222" s="113" t="s">
        <v>93</v>
      </c>
      <c r="D222" s="123" t="s">
        <v>94</v>
      </c>
      <c r="E222" s="129">
        <v>38293</v>
      </c>
      <c r="F222" s="130" t="s">
        <v>377</v>
      </c>
      <c r="G222" s="142" t="s">
        <v>538</v>
      </c>
      <c r="H222" s="132" t="s">
        <v>539</v>
      </c>
      <c r="I222" s="198"/>
      <c r="J222" s="133" t="s">
        <v>540</v>
      </c>
      <c r="K222" s="134">
        <v>539</v>
      </c>
      <c r="L222" s="135"/>
      <c r="M222" s="136">
        <v>1.905679809729008E-4</v>
      </c>
      <c r="N222" s="137"/>
      <c r="O222" s="138"/>
      <c r="P222" s="138"/>
      <c r="Q222" s="138"/>
      <c r="R222" s="139"/>
    </row>
    <row r="223" spans="1:18" x14ac:dyDescent="0.25">
      <c r="A223" s="110">
        <v>222</v>
      </c>
      <c r="B223" s="113" t="s">
        <v>143</v>
      </c>
      <c r="C223" s="113" t="s">
        <v>93</v>
      </c>
      <c r="D223" s="123" t="s">
        <v>94</v>
      </c>
      <c r="E223" s="129">
        <v>38293</v>
      </c>
      <c r="F223" s="120" t="s">
        <v>327</v>
      </c>
      <c r="G223" s="131" t="s">
        <v>217</v>
      </c>
      <c r="H223" s="132" t="s">
        <v>328</v>
      </c>
      <c r="I223" s="198"/>
      <c r="J223" s="133" t="s">
        <v>206</v>
      </c>
      <c r="K223" s="134">
        <v>416</v>
      </c>
      <c r="L223" s="135"/>
      <c r="M223" s="136">
        <v>1.4708029700320359E-4</v>
      </c>
      <c r="N223" s="137"/>
      <c r="O223" s="138"/>
      <c r="P223" s="138"/>
      <c r="Q223" s="138"/>
      <c r="R223" s="139"/>
    </row>
    <row r="224" spans="1:18" x14ac:dyDescent="0.25">
      <c r="A224" s="110">
        <v>223</v>
      </c>
      <c r="B224" s="113" t="s">
        <v>523</v>
      </c>
      <c r="C224" s="113" t="s">
        <v>93</v>
      </c>
      <c r="D224" s="123" t="s">
        <v>94</v>
      </c>
      <c r="E224" s="129">
        <v>38293</v>
      </c>
      <c r="F224" s="130" t="s">
        <v>258</v>
      </c>
      <c r="G224" s="142" t="s">
        <v>524</v>
      </c>
      <c r="H224" s="132" t="s">
        <v>525</v>
      </c>
      <c r="I224" s="198"/>
      <c r="J224" s="133" t="s">
        <v>146</v>
      </c>
      <c r="K224" s="134">
        <v>4</v>
      </c>
      <c r="L224" s="135"/>
      <c r="M224" s="136">
        <v>1.4142336250308037E-6</v>
      </c>
      <c r="N224" s="137"/>
      <c r="O224" s="138"/>
      <c r="P224" s="138"/>
      <c r="Q224" s="138"/>
      <c r="R224" s="139"/>
    </row>
    <row r="225" spans="1:18" ht="25.5" x14ac:dyDescent="0.25">
      <c r="A225" s="110">
        <v>224</v>
      </c>
      <c r="B225" s="113" t="s">
        <v>143</v>
      </c>
      <c r="C225" s="113" t="s">
        <v>93</v>
      </c>
      <c r="D225" s="123" t="s">
        <v>94</v>
      </c>
      <c r="E225" s="129">
        <v>38293</v>
      </c>
      <c r="F225" s="130" t="s">
        <v>600</v>
      </c>
      <c r="G225" s="142" t="s">
        <v>601</v>
      </c>
      <c r="H225" s="132" t="s">
        <v>602</v>
      </c>
      <c r="I225" s="198"/>
      <c r="J225" s="133" t="s">
        <v>146</v>
      </c>
      <c r="K225" s="134">
        <v>2</v>
      </c>
      <c r="L225" s="135"/>
      <c r="M225" s="136">
        <v>7.0711681251540184E-7</v>
      </c>
      <c r="N225" s="137"/>
      <c r="O225" s="138"/>
      <c r="P225" s="138"/>
      <c r="Q225" s="138"/>
      <c r="R225" s="139"/>
    </row>
    <row r="226" spans="1:18" x14ac:dyDescent="0.25">
      <c r="A226" s="110">
        <v>225</v>
      </c>
      <c r="B226" s="113" t="s">
        <v>143</v>
      </c>
      <c r="C226" s="113" t="s">
        <v>93</v>
      </c>
      <c r="D226" s="123" t="s">
        <v>94</v>
      </c>
      <c r="E226" s="129">
        <v>38293</v>
      </c>
      <c r="F226" s="130" t="s">
        <v>603</v>
      </c>
      <c r="G226" s="142" t="s">
        <v>604</v>
      </c>
      <c r="H226" s="132" t="s">
        <v>605</v>
      </c>
      <c r="I226" s="198"/>
      <c r="J226" s="133" t="s">
        <v>146</v>
      </c>
      <c r="K226" s="134">
        <v>2</v>
      </c>
      <c r="L226" s="135"/>
      <c r="M226" s="136">
        <v>7.0711681251540184E-7</v>
      </c>
      <c r="N226" s="137"/>
      <c r="O226" s="138"/>
      <c r="P226" s="138"/>
      <c r="Q226" s="138"/>
      <c r="R226" s="139"/>
    </row>
    <row r="227" spans="1:18" x14ac:dyDescent="0.25">
      <c r="A227" s="110">
        <v>226</v>
      </c>
      <c r="B227" s="113" t="s">
        <v>541</v>
      </c>
      <c r="C227" s="113" t="s">
        <v>93</v>
      </c>
      <c r="D227" s="123" t="s">
        <v>94</v>
      </c>
      <c r="E227" s="129">
        <v>38293</v>
      </c>
      <c r="F227" s="130" t="s">
        <v>558</v>
      </c>
      <c r="G227" s="131" t="s">
        <v>244</v>
      </c>
      <c r="H227" s="132" t="s">
        <v>559</v>
      </c>
      <c r="I227" s="198"/>
      <c r="J227" s="133" t="s">
        <v>146</v>
      </c>
      <c r="K227" s="134">
        <v>2</v>
      </c>
      <c r="L227" s="144"/>
      <c r="M227" s="136">
        <v>7.0711681251540184E-7</v>
      </c>
      <c r="N227" s="137"/>
      <c r="O227" s="138"/>
      <c r="P227" s="138"/>
      <c r="Q227" s="138"/>
      <c r="R227" s="139"/>
    </row>
    <row r="228" spans="1:18" ht="38.25" x14ac:dyDescent="0.25">
      <c r="A228" s="110">
        <v>227</v>
      </c>
      <c r="B228" s="113" t="s">
        <v>143</v>
      </c>
      <c r="C228" s="113" t="s">
        <v>93</v>
      </c>
      <c r="D228" s="123" t="s">
        <v>94</v>
      </c>
      <c r="E228" s="129">
        <v>38293</v>
      </c>
      <c r="F228" s="130" t="s">
        <v>606</v>
      </c>
      <c r="G228" s="142" t="s">
        <v>607</v>
      </c>
      <c r="H228" s="132" t="s">
        <v>608</v>
      </c>
      <c r="I228" s="198"/>
      <c r="J228" s="133" t="s">
        <v>146</v>
      </c>
      <c r="K228" s="134">
        <v>1</v>
      </c>
      <c r="L228" s="135"/>
      <c r="M228" s="136">
        <v>3.5355840625770092E-7</v>
      </c>
      <c r="N228" s="137"/>
      <c r="O228" s="138"/>
      <c r="P228" s="138"/>
      <c r="Q228" s="138"/>
      <c r="R228" s="139"/>
    </row>
    <row r="229" spans="1:18" ht="38.25" x14ac:dyDescent="0.25">
      <c r="A229" s="110">
        <v>228</v>
      </c>
      <c r="B229" s="113" t="s">
        <v>143</v>
      </c>
      <c r="C229" s="113" t="s">
        <v>93</v>
      </c>
      <c r="D229" s="123" t="s">
        <v>94</v>
      </c>
      <c r="E229" s="129">
        <v>38293</v>
      </c>
      <c r="F229" s="130"/>
      <c r="G229" s="142"/>
      <c r="H229" s="156"/>
      <c r="I229" s="199" t="s">
        <v>504</v>
      </c>
      <c r="J229" s="111"/>
      <c r="K229" s="114"/>
      <c r="L229" s="135">
        <v>2828387</v>
      </c>
      <c r="M229" s="136"/>
      <c r="N229" s="137"/>
      <c r="O229" s="140"/>
      <c r="P229" s="152"/>
      <c r="Q229" s="140"/>
      <c r="R229" s="108"/>
    </row>
    <row r="230" spans="1:18" x14ac:dyDescent="0.25">
      <c r="A230" s="110">
        <v>229</v>
      </c>
      <c r="B230" s="113" t="s">
        <v>491</v>
      </c>
      <c r="C230" s="113" t="s">
        <v>97</v>
      </c>
      <c r="D230" s="123" t="s">
        <v>98</v>
      </c>
      <c r="E230" s="129">
        <v>38293</v>
      </c>
      <c r="F230" s="130" t="s">
        <v>492</v>
      </c>
      <c r="G230" s="131" t="s">
        <v>493</v>
      </c>
      <c r="H230" s="132" t="s">
        <v>494</v>
      </c>
      <c r="I230" s="198"/>
      <c r="J230" s="133" t="s">
        <v>124</v>
      </c>
      <c r="K230" s="134">
        <v>684981</v>
      </c>
      <c r="L230" s="135"/>
      <c r="M230" s="136">
        <v>0.59452673057644656</v>
      </c>
      <c r="N230" s="137"/>
      <c r="O230" s="138"/>
      <c r="P230" s="138"/>
      <c r="Q230" s="138"/>
      <c r="R230" s="139"/>
    </row>
    <row r="231" spans="1:18" x14ac:dyDescent="0.25">
      <c r="A231" s="110">
        <v>230</v>
      </c>
      <c r="B231" s="113" t="s">
        <v>495</v>
      </c>
      <c r="C231" s="113" t="s">
        <v>97</v>
      </c>
      <c r="D231" s="123" t="s">
        <v>98</v>
      </c>
      <c r="E231" s="129">
        <v>38293</v>
      </c>
      <c r="F231" s="130" t="s">
        <v>496</v>
      </c>
      <c r="G231" s="131" t="s">
        <v>497</v>
      </c>
      <c r="H231" s="132" t="s">
        <v>498</v>
      </c>
      <c r="I231" s="198"/>
      <c r="J231" s="133" t="s">
        <v>129</v>
      </c>
      <c r="K231" s="134">
        <v>458094</v>
      </c>
      <c r="L231" s="135"/>
      <c r="M231" s="136">
        <v>0.39760099640236257</v>
      </c>
      <c r="N231" s="137"/>
      <c r="O231" s="138"/>
      <c r="P231" s="138"/>
      <c r="Q231" s="138"/>
      <c r="R231" s="139"/>
    </row>
    <row r="232" spans="1:18" x14ac:dyDescent="0.25">
      <c r="A232" s="110">
        <v>231</v>
      </c>
      <c r="B232" s="113" t="s">
        <v>130</v>
      </c>
      <c r="C232" s="113" t="s">
        <v>97</v>
      </c>
      <c r="D232" s="123" t="s">
        <v>98</v>
      </c>
      <c r="E232" s="129">
        <v>38293</v>
      </c>
      <c r="F232" s="130" t="s">
        <v>131</v>
      </c>
      <c r="G232" s="131" t="s">
        <v>132</v>
      </c>
      <c r="H232" s="132" t="s">
        <v>133</v>
      </c>
      <c r="I232" s="198"/>
      <c r="J232" s="133" t="s">
        <v>287</v>
      </c>
      <c r="K232" s="134">
        <v>3177</v>
      </c>
      <c r="L232" s="135"/>
      <c r="M232" s="136">
        <v>2.7574654231889216E-3</v>
      </c>
      <c r="N232" s="137"/>
      <c r="O232" s="140"/>
      <c r="P232" s="140"/>
      <c r="Q232" s="140"/>
      <c r="R232" s="108"/>
    </row>
    <row r="233" spans="1:18" x14ac:dyDescent="0.25">
      <c r="A233" s="110">
        <v>232</v>
      </c>
      <c r="B233" s="113" t="s">
        <v>499</v>
      </c>
      <c r="C233" s="113" t="s">
        <v>97</v>
      </c>
      <c r="D233" s="123" t="s">
        <v>98</v>
      </c>
      <c r="E233" s="129">
        <v>38293</v>
      </c>
      <c r="F233" s="130" t="s">
        <v>398</v>
      </c>
      <c r="G233" s="131" t="s">
        <v>500</v>
      </c>
      <c r="H233" s="132" t="s">
        <v>501</v>
      </c>
      <c r="I233" s="198"/>
      <c r="J233" s="133" t="s">
        <v>149</v>
      </c>
      <c r="K233" s="134">
        <v>1793</v>
      </c>
      <c r="L233" s="135"/>
      <c r="M233" s="136">
        <v>1.5562277317525137E-3</v>
      </c>
      <c r="N233" s="137"/>
      <c r="O233" s="138"/>
      <c r="P233" s="138"/>
      <c r="Q233" s="140"/>
      <c r="R233" s="110"/>
    </row>
    <row r="234" spans="1:18" x14ac:dyDescent="0.25">
      <c r="A234" s="110">
        <v>233</v>
      </c>
      <c r="B234" s="113" t="s">
        <v>502</v>
      </c>
      <c r="C234" s="113" t="s">
        <v>97</v>
      </c>
      <c r="D234" s="123" t="s">
        <v>98</v>
      </c>
      <c r="E234" s="129">
        <v>38293</v>
      </c>
      <c r="F234" s="141" t="s">
        <v>237</v>
      </c>
      <c r="G234" s="142" t="s">
        <v>238</v>
      </c>
      <c r="H234" s="132" t="s">
        <v>239</v>
      </c>
      <c r="I234" s="198"/>
      <c r="J234" s="133" t="s">
        <v>162</v>
      </c>
      <c r="K234" s="134">
        <v>1759</v>
      </c>
      <c r="L234" s="135"/>
      <c r="M234" s="136">
        <v>1.5267175572519084E-3</v>
      </c>
      <c r="N234" s="137"/>
      <c r="O234" s="140"/>
      <c r="P234" s="140"/>
      <c r="Q234" s="140"/>
      <c r="R234" s="108"/>
    </row>
    <row r="235" spans="1:18" x14ac:dyDescent="0.25">
      <c r="A235" s="110">
        <v>234</v>
      </c>
      <c r="B235" s="113" t="s">
        <v>178</v>
      </c>
      <c r="C235" s="113" t="s">
        <v>97</v>
      </c>
      <c r="D235" s="123" t="s">
        <v>98</v>
      </c>
      <c r="E235" s="129">
        <v>38293</v>
      </c>
      <c r="F235" s="141" t="s">
        <v>179</v>
      </c>
      <c r="G235" s="131" t="s">
        <v>180</v>
      </c>
      <c r="H235" s="132" t="s">
        <v>181</v>
      </c>
      <c r="I235" s="198"/>
      <c r="J235" s="133" t="s">
        <v>134</v>
      </c>
      <c r="K235" s="134">
        <v>1268</v>
      </c>
      <c r="L235" s="135"/>
      <c r="M235" s="136">
        <v>1.1005559196108129E-3</v>
      </c>
      <c r="N235" s="150"/>
      <c r="O235" s="157"/>
      <c r="P235" s="157"/>
      <c r="Q235" s="157"/>
      <c r="R235" s="108"/>
    </row>
    <row r="236" spans="1:18" x14ac:dyDescent="0.25">
      <c r="A236" s="110">
        <v>235</v>
      </c>
      <c r="B236" s="113" t="s">
        <v>506</v>
      </c>
      <c r="C236" s="113" t="s">
        <v>97</v>
      </c>
      <c r="D236" s="123" t="s">
        <v>98</v>
      </c>
      <c r="E236" s="129">
        <v>38293</v>
      </c>
      <c r="F236" s="130" t="s">
        <v>507</v>
      </c>
      <c r="G236" s="131" t="s">
        <v>508</v>
      </c>
      <c r="H236" s="132" t="s">
        <v>509</v>
      </c>
      <c r="I236" s="198"/>
      <c r="J236" s="133" t="s">
        <v>510</v>
      </c>
      <c r="K236" s="134">
        <v>1073</v>
      </c>
      <c r="L236" s="135"/>
      <c r="M236" s="136">
        <v>9.3130638938675257E-4</v>
      </c>
      <c r="N236" s="137"/>
      <c r="O236" s="138"/>
      <c r="P236" s="138"/>
      <c r="Q236" s="138"/>
      <c r="R236" s="139"/>
    </row>
    <row r="237" spans="1:18" ht="38.25" x14ac:dyDescent="0.25">
      <c r="A237" s="110">
        <v>236</v>
      </c>
      <c r="B237" s="113" t="s">
        <v>143</v>
      </c>
      <c r="C237" s="113" t="s">
        <v>97</v>
      </c>
      <c r="D237" s="123" t="s">
        <v>98</v>
      </c>
      <c r="E237" s="129">
        <v>38293</v>
      </c>
      <c r="F237" s="141"/>
      <c r="G237" s="142"/>
      <c r="H237" s="156"/>
      <c r="I237" s="199" t="s">
        <v>504</v>
      </c>
      <c r="J237" s="159"/>
      <c r="K237" s="114"/>
      <c r="L237" s="135">
        <v>1152145</v>
      </c>
      <c r="M237" s="136"/>
      <c r="N237" s="153"/>
      <c r="O237" s="154"/>
      <c r="P237" s="154"/>
      <c r="Q237" s="154"/>
      <c r="R237" s="108"/>
    </row>
    <row r="238" spans="1:18" x14ac:dyDescent="0.25">
      <c r="A238" s="110">
        <v>237</v>
      </c>
      <c r="B238" s="113" t="s">
        <v>491</v>
      </c>
      <c r="C238" s="113" t="s">
        <v>101</v>
      </c>
      <c r="D238" s="123" t="s">
        <v>102</v>
      </c>
      <c r="E238" s="129">
        <v>38293</v>
      </c>
      <c r="F238" s="130" t="s">
        <v>492</v>
      </c>
      <c r="G238" s="131" t="s">
        <v>493</v>
      </c>
      <c r="H238" s="132" t="s">
        <v>494</v>
      </c>
      <c r="I238" s="198"/>
      <c r="J238" s="133" t="s">
        <v>124</v>
      </c>
      <c r="K238" s="134">
        <v>1455713</v>
      </c>
      <c r="L238" s="135"/>
      <c r="M238" s="136">
        <v>0.53296191939265514</v>
      </c>
      <c r="N238" s="137"/>
      <c r="O238" s="138"/>
      <c r="P238" s="138"/>
      <c r="Q238" s="138"/>
      <c r="R238" s="139"/>
    </row>
    <row r="239" spans="1:18" x14ac:dyDescent="0.25">
      <c r="A239" s="110">
        <v>238</v>
      </c>
      <c r="B239" s="113" t="s">
        <v>495</v>
      </c>
      <c r="C239" s="113" t="s">
        <v>101</v>
      </c>
      <c r="D239" s="123" t="s">
        <v>102</v>
      </c>
      <c r="E239" s="129">
        <v>38293</v>
      </c>
      <c r="F239" s="130" t="s">
        <v>496</v>
      </c>
      <c r="G239" s="131" t="s">
        <v>497</v>
      </c>
      <c r="H239" s="132" t="s">
        <v>498</v>
      </c>
      <c r="I239" s="198"/>
      <c r="J239" s="133" t="s">
        <v>129</v>
      </c>
      <c r="K239" s="134">
        <v>1259171</v>
      </c>
      <c r="L239" s="135"/>
      <c r="M239" s="136">
        <v>0.46100446516831883</v>
      </c>
      <c r="N239" s="137"/>
      <c r="O239" s="140"/>
      <c r="P239" s="140"/>
      <c r="Q239" s="140"/>
      <c r="R239" s="108"/>
    </row>
    <row r="240" spans="1:18" x14ac:dyDescent="0.25">
      <c r="A240" s="110">
        <v>239</v>
      </c>
      <c r="B240" s="113" t="s">
        <v>499</v>
      </c>
      <c r="C240" s="113" t="s">
        <v>101</v>
      </c>
      <c r="D240" s="123" t="s">
        <v>102</v>
      </c>
      <c r="E240" s="129">
        <v>38293</v>
      </c>
      <c r="F240" s="130" t="s">
        <v>398</v>
      </c>
      <c r="G240" s="131" t="s">
        <v>500</v>
      </c>
      <c r="H240" s="132" t="s">
        <v>501</v>
      </c>
      <c r="I240" s="198"/>
      <c r="J240" s="133" t="s">
        <v>149</v>
      </c>
      <c r="K240" s="134">
        <v>9831</v>
      </c>
      <c r="L240" s="135"/>
      <c r="M240" s="136">
        <v>3.5993005692393984E-3</v>
      </c>
      <c r="N240" s="137"/>
      <c r="O240" s="140"/>
      <c r="P240" s="140"/>
      <c r="Q240" s="140"/>
      <c r="R240" s="110"/>
    </row>
    <row r="241" spans="1:18" x14ac:dyDescent="0.25">
      <c r="A241" s="110">
        <v>240</v>
      </c>
      <c r="B241" s="113" t="s">
        <v>502</v>
      </c>
      <c r="C241" s="113" t="s">
        <v>101</v>
      </c>
      <c r="D241" s="123" t="s">
        <v>102</v>
      </c>
      <c r="E241" s="129">
        <v>38293</v>
      </c>
      <c r="F241" s="141" t="s">
        <v>237</v>
      </c>
      <c r="G241" s="142" t="s">
        <v>238</v>
      </c>
      <c r="H241" s="132" t="s">
        <v>239</v>
      </c>
      <c r="I241" s="198"/>
      <c r="J241" s="133" t="s">
        <v>162</v>
      </c>
      <c r="K241" s="134">
        <v>5355</v>
      </c>
      <c r="L241" s="135"/>
      <c r="M241" s="136">
        <v>1.9605589002417842E-3</v>
      </c>
      <c r="N241" s="137"/>
      <c r="O241" s="138"/>
      <c r="P241" s="138"/>
      <c r="Q241" s="138"/>
      <c r="R241" s="139"/>
    </row>
    <row r="242" spans="1:18" x14ac:dyDescent="0.25">
      <c r="A242" s="110">
        <v>241</v>
      </c>
      <c r="B242" s="113" t="s">
        <v>130</v>
      </c>
      <c r="C242" s="113" t="s">
        <v>101</v>
      </c>
      <c r="D242" s="123" t="s">
        <v>102</v>
      </c>
      <c r="E242" s="129">
        <v>38293</v>
      </c>
      <c r="F242" s="130" t="s">
        <v>131</v>
      </c>
      <c r="G242" s="131" t="s">
        <v>132</v>
      </c>
      <c r="H242" s="132" t="s">
        <v>133</v>
      </c>
      <c r="I242" s="198"/>
      <c r="J242" s="133" t="s">
        <v>146</v>
      </c>
      <c r="K242" s="134">
        <v>1294</v>
      </c>
      <c r="L242" s="144"/>
      <c r="M242" s="136">
        <v>4.7375596954488672E-4</v>
      </c>
      <c r="N242" s="137"/>
      <c r="O242" s="138"/>
      <c r="P242" s="138"/>
      <c r="Q242" s="138"/>
      <c r="R242" s="139"/>
    </row>
    <row r="243" spans="1:18" ht="38.25" x14ac:dyDescent="0.25">
      <c r="A243" s="110">
        <v>242</v>
      </c>
      <c r="B243" s="113" t="s">
        <v>143</v>
      </c>
      <c r="C243" s="113" t="s">
        <v>101</v>
      </c>
      <c r="D243" s="123" t="s">
        <v>102</v>
      </c>
      <c r="E243" s="129">
        <v>38293</v>
      </c>
      <c r="F243" s="141"/>
      <c r="G243" s="142"/>
      <c r="H243" s="113"/>
      <c r="I243" s="199" t="s">
        <v>504</v>
      </c>
      <c r="J243" s="159"/>
      <c r="K243" s="114"/>
      <c r="L243" s="135">
        <v>2731364</v>
      </c>
      <c r="M243" s="136"/>
      <c r="N243" s="137"/>
      <c r="O243" s="138"/>
      <c r="P243" s="138"/>
      <c r="Q243" s="138"/>
      <c r="R243" s="139"/>
    </row>
    <row r="244" spans="1:18" x14ac:dyDescent="0.25">
      <c r="A244" s="110">
        <v>243</v>
      </c>
      <c r="B244" s="113" t="s">
        <v>491</v>
      </c>
      <c r="C244" s="113" t="s">
        <v>105</v>
      </c>
      <c r="D244" s="123" t="s">
        <v>106</v>
      </c>
      <c r="E244" s="129">
        <v>38293</v>
      </c>
      <c r="F244" s="130" t="s">
        <v>492</v>
      </c>
      <c r="G244" s="131" t="s">
        <v>493</v>
      </c>
      <c r="H244" s="132" t="s">
        <v>494</v>
      </c>
      <c r="I244" s="198"/>
      <c r="J244" s="133" t="s">
        <v>124</v>
      </c>
      <c r="K244" s="134">
        <v>266063</v>
      </c>
      <c r="L244" s="135"/>
      <c r="M244" s="136">
        <v>0.59066700707078557</v>
      </c>
      <c r="N244" s="137"/>
      <c r="O244" s="140"/>
      <c r="P244" s="140"/>
      <c r="Q244" s="140"/>
      <c r="R244" s="108"/>
    </row>
    <row r="245" spans="1:18" x14ac:dyDescent="0.25">
      <c r="A245" s="110">
        <v>244</v>
      </c>
      <c r="B245" s="113" t="s">
        <v>495</v>
      </c>
      <c r="C245" s="113" t="s">
        <v>105</v>
      </c>
      <c r="D245" s="123" t="s">
        <v>106</v>
      </c>
      <c r="E245" s="129">
        <v>38293</v>
      </c>
      <c r="F245" s="130" t="s">
        <v>121</v>
      </c>
      <c r="G245" s="131" t="s">
        <v>497</v>
      </c>
      <c r="H245" s="132" t="s">
        <v>609</v>
      </c>
      <c r="I245" s="198"/>
      <c r="J245" s="133" t="s">
        <v>129</v>
      </c>
      <c r="K245" s="134">
        <v>173710</v>
      </c>
      <c r="L245" s="135"/>
      <c r="M245" s="136">
        <v>0.38564086625448168</v>
      </c>
      <c r="N245" s="150"/>
      <c r="O245" s="138"/>
      <c r="P245" s="138"/>
      <c r="Q245" s="138"/>
      <c r="R245" s="139"/>
    </row>
    <row r="246" spans="1:18" x14ac:dyDescent="0.25">
      <c r="A246" s="110">
        <v>245</v>
      </c>
      <c r="B246" s="113" t="s">
        <v>130</v>
      </c>
      <c r="C246" s="113" t="s">
        <v>105</v>
      </c>
      <c r="D246" s="123" t="s">
        <v>106</v>
      </c>
      <c r="E246" s="129">
        <v>38293</v>
      </c>
      <c r="F246" s="130" t="s">
        <v>131</v>
      </c>
      <c r="G246" s="131" t="s">
        <v>132</v>
      </c>
      <c r="H246" s="132" t="s">
        <v>133</v>
      </c>
      <c r="I246" s="198"/>
      <c r="J246" s="133" t="s">
        <v>134</v>
      </c>
      <c r="K246" s="134">
        <v>6168</v>
      </c>
      <c r="L246" s="135"/>
      <c r="M246" s="136">
        <v>1.3693125686820811E-2</v>
      </c>
      <c r="N246" s="137"/>
      <c r="O246" s="138"/>
      <c r="P246" s="138"/>
      <c r="Q246" s="138"/>
      <c r="R246" s="139"/>
    </row>
    <row r="247" spans="1:18" x14ac:dyDescent="0.25">
      <c r="A247" s="110">
        <v>246</v>
      </c>
      <c r="B247" s="113" t="s">
        <v>502</v>
      </c>
      <c r="C247" s="113" t="s">
        <v>105</v>
      </c>
      <c r="D247" s="123" t="s">
        <v>106</v>
      </c>
      <c r="E247" s="129">
        <v>38293</v>
      </c>
      <c r="F247" s="141" t="s">
        <v>237</v>
      </c>
      <c r="G247" s="142" t="s">
        <v>238</v>
      </c>
      <c r="H247" s="132" t="s">
        <v>239</v>
      </c>
      <c r="I247" s="198"/>
      <c r="J247" s="133" t="s">
        <v>162</v>
      </c>
      <c r="K247" s="134">
        <v>1764</v>
      </c>
      <c r="L247" s="135"/>
      <c r="M247" s="136">
        <v>3.9161273851413599E-3</v>
      </c>
      <c r="N247" s="137"/>
      <c r="O247" s="140"/>
      <c r="P247" s="140"/>
      <c r="Q247" s="140"/>
      <c r="R247" s="108"/>
    </row>
    <row r="248" spans="1:18" x14ac:dyDescent="0.25">
      <c r="A248" s="110">
        <v>247</v>
      </c>
      <c r="B248" s="113" t="s">
        <v>499</v>
      </c>
      <c r="C248" s="113" t="s">
        <v>105</v>
      </c>
      <c r="D248" s="123" t="s">
        <v>106</v>
      </c>
      <c r="E248" s="129">
        <v>38293</v>
      </c>
      <c r="F248" s="130" t="s">
        <v>398</v>
      </c>
      <c r="G248" s="131" t="s">
        <v>500</v>
      </c>
      <c r="H248" s="132" t="s">
        <v>501</v>
      </c>
      <c r="I248" s="198"/>
      <c r="J248" s="133" t="s">
        <v>149</v>
      </c>
      <c r="K248" s="134">
        <v>1733</v>
      </c>
      <c r="L248" s="135"/>
      <c r="M248" s="136">
        <v>3.8473065524092841E-3</v>
      </c>
      <c r="N248" s="137"/>
      <c r="O248" s="140"/>
      <c r="P248" s="140"/>
      <c r="Q248" s="140"/>
      <c r="R248" s="110"/>
    </row>
    <row r="249" spans="1:18" x14ac:dyDescent="0.25">
      <c r="A249" s="110">
        <v>248</v>
      </c>
      <c r="B249" s="113" t="s">
        <v>506</v>
      </c>
      <c r="C249" s="113" t="s">
        <v>105</v>
      </c>
      <c r="D249" s="123" t="s">
        <v>106</v>
      </c>
      <c r="E249" s="129">
        <v>38293</v>
      </c>
      <c r="F249" s="130" t="s">
        <v>507</v>
      </c>
      <c r="G249" s="131" t="s">
        <v>508</v>
      </c>
      <c r="H249" s="132" t="s">
        <v>509</v>
      </c>
      <c r="I249" s="198"/>
      <c r="J249" s="133" t="s">
        <v>510</v>
      </c>
      <c r="K249" s="134">
        <v>996</v>
      </c>
      <c r="L249" s="135"/>
      <c r="M249" s="136">
        <v>2.2111467548757342E-3</v>
      </c>
      <c r="N249" s="137"/>
      <c r="O249" s="140"/>
      <c r="P249" s="140"/>
      <c r="Q249" s="140"/>
      <c r="R249" s="108"/>
    </row>
    <row r="250" spans="1:18" x14ac:dyDescent="0.25">
      <c r="A250" s="110">
        <v>249</v>
      </c>
      <c r="B250" s="113" t="s">
        <v>523</v>
      </c>
      <c r="C250" s="113" t="s">
        <v>105</v>
      </c>
      <c r="D250" s="123" t="s">
        <v>106</v>
      </c>
      <c r="E250" s="129">
        <v>38293</v>
      </c>
      <c r="F250" s="130" t="s">
        <v>258</v>
      </c>
      <c r="G250" s="131" t="s">
        <v>524</v>
      </c>
      <c r="H250" s="132" t="s">
        <v>525</v>
      </c>
      <c r="I250" s="198"/>
      <c r="J250" s="133" t="s">
        <v>146</v>
      </c>
      <c r="K250" s="134">
        <v>6</v>
      </c>
      <c r="L250" s="135"/>
      <c r="M250" s="136">
        <v>1.3320161173950205E-5</v>
      </c>
      <c r="N250" s="137"/>
      <c r="O250" s="140"/>
      <c r="P250" s="140"/>
      <c r="Q250" s="140"/>
      <c r="R250" s="108"/>
    </row>
    <row r="251" spans="1:18" x14ac:dyDescent="0.25">
      <c r="A251" s="110">
        <v>250</v>
      </c>
      <c r="B251" s="113" t="s">
        <v>143</v>
      </c>
      <c r="C251" s="113" t="s">
        <v>105</v>
      </c>
      <c r="D251" s="123" t="s">
        <v>106</v>
      </c>
      <c r="E251" s="129">
        <v>38293</v>
      </c>
      <c r="F251" s="130" t="s">
        <v>610</v>
      </c>
      <c r="G251" s="131" t="s">
        <v>611</v>
      </c>
      <c r="H251" s="132" t="s">
        <v>612</v>
      </c>
      <c r="I251" s="198"/>
      <c r="J251" s="133" t="s">
        <v>146</v>
      </c>
      <c r="K251" s="134">
        <v>3</v>
      </c>
      <c r="L251" s="135"/>
      <c r="M251" s="136">
        <v>6.6600805869751023E-6</v>
      </c>
      <c r="N251" s="137"/>
      <c r="O251" s="140"/>
      <c r="P251" s="140"/>
      <c r="Q251" s="140"/>
      <c r="R251" s="108"/>
    </row>
    <row r="252" spans="1:18" x14ac:dyDescent="0.25">
      <c r="A252" s="110">
        <v>251</v>
      </c>
      <c r="B252" s="113" t="s">
        <v>541</v>
      </c>
      <c r="C252" s="113" t="s">
        <v>105</v>
      </c>
      <c r="D252" s="123" t="s">
        <v>106</v>
      </c>
      <c r="E252" s="129">
        <v>38293</v>
      </c>
      <c r="F252" s="130" t="s">
        <v>613</v>
      </c>
      <c r="G252" s="131" t="s">
        <v>244</v>
      </c>
      <c r="H252" s="132" t="s">
        <v>614</v>
      </c>
      <c r="I252" s="198"/>
      <c r="J252" s="133" t="s">
        <v>146</v>
      </c>
      <c r="K252" s="134">
        <v>2</v>
      </c>
      <c r="L252" s="135"/>
      <c r="M252" s="136">
        <v>4.4400537246500685E-6</v>
      </c>
      <c r="N252" s="137"/>
      <c r="O252" s="140"/>
      <c r="P252" s="140"/>
      <c r="Q252" s="140"/>
      <c r="R252" s="108"/>
    </row>
    <row r="253" spans="1:18" ht="38.25" x14ac:dyDescent="0.25">
      <c r="A253" s="110">
        <v>252</v>
      </c>
      <c r="B253" s="113" t="s">
        <v>143</v>
      </c>
      <c r="C253" s="113" t="s">
        <v>105</v>
      </c>
      <c r="D253" s="123" t="s">
        <v>106</v>
      </c>
      <c r="E253" s="129">
        <v>38293</v>
      </c>
      <c r="F253" s="141"/>
      <c r="G253" s="142"/>
      <c r="H253" s="113"/>
      <c r="I253" s="199" t="s">
        <v>504</v>
      </c>
      <c r="J253" s="159"/>
      <c r="K253" s="114"/>
      <c r="L253" s="135">
        <v>450445</v>
      </c>
      <c r="M253" s="136"/>
      <c r="N253" s="137"/>
      <c r="O253" s="138"/>
      <c r="P253" s="138"/>
      <c r="Q253" s="138"/>
      <c r="R253" s="139"/>
    </row>
    <row r="254" spans="1:18" x14ac:dyDescent="0.25">
      <c r="A254" s="110">
        <v>253</v>
      </c>
      <c r="B254" s="113" t="s">
        <v>491</v>
      </c>
      <c r="C254" s="113" t="s">
        <v>7</v>
      </c>
      <c r="D254" s="123" t="s">
        <v>8</v>
      </c>
      <c r="E254" s="129">
        <v>38293</v>
      </c>
      <c r="F254" s="130" t="s">
        <v>492</v>
      </c>
      <c r="G254" s="131" t="s">
        <v>493</v>
      </c>
      <c r="H254" s="132" t="s">
        <v>494</v>
      </c>
      <c r="I254" s="198"/>
      <c r="J254" s="133" t="s">
        <v>124</v>
      </c>
      <c r="K254" s="134">
        <v>512814</v>
      </c>
      <c r="L254" s="135"/>
      <c r="M254" s="136">
        <v>0.65898641198890751</v>
      </c>
      <c r="N254" s="137"/>
      <c r="O254" s="138"/>
      <c r="P254" s="138"/>
      <c r="Q254" s="138"/>
      <c r="R254" s="139"/>
    </row>
    <row r="255" spans="1:18" x14ac:dyDescent="0.25">
      <c r="A255" s="110">
        <v>254</v>
      </c>
      <c r="B255" s="113" t="s">
        <v>495</v>
      </c>
      <c r="C255" s="113" t="s">
        <v>7</v>
      </c>
      <c r="D255" s="123" t="s">
        <v>8</v>
      </c>
      <c r="E255" s="129">
        <v>38293</v>
      </c>
      <c r="F255" s="130" t="s">
        <v>496</v>
      </c>
      <c r="G255" s="131" t="s">
        <v>497</v>
      </c>
      <c r="H255" s="132" t="s">
        <v>498</v>
      </c>
      <c r="I255" s="198"/>
      <c r="J255" s="133" t="s">
        <v>129</v>
      </c>
      <c r="K255" s="134">
        <v>254328</v>
      </c>
      <c r="L255" s="135"/>
      <c r="M255" s="136">
        <v>0.32682160820163819</v>
      </c>
      <c r="N255" s="137"/>
      <c r="O255" s="138"/>
      <c r="P255" s="138"/>
      <c r="Q255" s="138"/>
      <c r="R255" s="139"/>
    </row>
    <row r="256" spans="1:18" x14ac:dyDescent="0.25">
      <c r="A256" s="110">
        <v>255</v>
      </c>
      <c r="B256" s="113" t="s">
        <v>130</v>
      </c>
      <c r="C256" s="113" t="s">
        <v>7</v>
      </c>
      <c r="D256" s="123" t="s">
        <v>8</v>
      </c>
      <c r="E256" s="129">
        <v>38293</v>
      </c>
      <c r="F256" s="130" t="s">
        <v>131</v>
      </c>
      <c r="G256" s="131" t="s">
        <v>132</v>
      </c>
      <c r="H256" s="132" t="s">
        <v>133</v>
      </c>
      <c r="I256" s="198"/>
      <c r="J256" s="133" t="s">
        <v>347</v>
      </c>
      <c r="K256" s="134">
        <v>5698</v>
      </c>
      <c r="L256" s="135"/>
      <c r="M256" s="136">
        <v>7.3221569136427541E-3</v>
      </c>
      <c r="N256" s="137"/>
      <c r="O256" s="138"/>
      <c r="P256" s="138"/>
      <c r="Q256" s="140"/>
      <c r="R256" s="108"/>
    </row>
    <row r="257" spans="1:18" x14ac:dyDescent="0.25">
      <c r="A257" s="110">
        <v>256</v>
      </c>
      <c r="B257" s="113" t="s">
        <v>499</v>
      </c>
      <c r="C257" s="113" t="s">
        <v>7</v>
      </c>
      <c r="D257" s="123" t="s">
        <v>8</v>
      </c>
      <c r="E257" s="129">
        <v>38293</v>
      </c>
      <c r="F257" s="130" t="s">
        <v>398</v>
      </c>
      <c r="G257" s="131" t="s">
        <v>500</v>
      </c>
      <c r="H257" s="132" t="s">
        <v>501</v>
      </c>
      <c r="I257" s="198"/>
      <c r="J257" s="133" t="s">
        <v>149</v>
      </c>
      <c r="K257" s="134">
        <v>2041</v>
      </c>
      <c r="L257" s="135"/>
      <c r="M257" s="136">
        <v>2.6227662795270026E-3</v>
      </c>
      <c r="N257" s="137"/>
      <c r="O257" s="140"/>
      <c r="P257" s="140"/>
      <c r="Q257" s="140"/>
      <c r="R257" s="110"/>
    </row>
    <row r="258" spans="1:18" x14ac:dyDescent="0.25">
      <c r="A258" s="110">
        <v>257</v>
      </c>
      <c r="B258" s="113" t="s">
        <v>502</v>
      </c>
      <c r="C258" s="113" t="s">
        <v>7</v>
      </c>
      <c r="D258" s="123" t="s">
        <v>8</v>
      </c>
      <c r="E258" s="129">
        <v>38293</v>
      </c>
      <c r="F258" s="141" t="s">
        <v>237</v>
      </c>
      <c r="G258" s="142" t="s">
        <v>238</v>
      </c>
      <c r="H258" s="132" t="s">
        <v>239</v>
      </c>
      <c r="I258" s="198"/>
      <c r="J258" s="133" t="s">
        <v>348</v>
      </c>
      <c r="K258" s="134">
        <v>1314</v>
      </c>
      <c r="L258" s="135"/>
      <c r="M258" s="136">
        <v>1.6885423279267425E-3</v>
      </c>
      <c r="N258" s="137"/>
      <c r="O258" s="138"/>
      <c r="P258" s="138"/>
      <c r="Q258" s="138"/>
      <c r="R258" s="139"/>
    </row>
    <row r="259" spans="1:18" x14ac:dyDescent="0.25">
      <c r="A259" s="110">
        <v>258</v>
      </c>
      <c r="B259" s="113" t="s">
        <v>506</v>
      </c>
      <c r="C259" s="113" t="s">
        <v>7</v>
      </c>
      <c r="D259" s="123" t="s">
        <v>8</v>
      </c>
      <c r="E259" s="129">
        <v>38293</v>
      </c>
      <c r="F259" s="130" t="s">
        <v>507</v>
      </c>
      <c r="G259" s="131" t="s">
        <v>508</v>
      </c>
      <c r="H259" s="132" t="s">
        <v>509</v>
      </c>
      <c r="I259" s="198"/>
      <c r="J259" s="133" t="s">
        <v>510</v>
      </c>
      <c r="K259" s="134">
        <v>978</v>
      </c>
      <c r="L259" s="135"/>
      <c r="M259" s="136">
        <v>1.2567689472696758E-3</v>
      </c>
      <c r="N259" s="137"/>
      <c r="O259" s="138"/>
      <c r="P259" s="138"/>
      <c r="Q259" s="138"/>
      <c r="R259" s="139"/>
    </row>
    <row r="260" spans="1:18" x14ac:dyDescent="0.25">
      <c r="A260" s="110">
        <v>259</v>
      </c>
      <c r="B260" s="113" t="s">
        <v>143</v>
      </c>
      <c r="C260" s="113" t="s">
        <v>7</v>
      </c>
      <c r="D260" s="123" t="s">
        <v>8</v>
      </c>
      <c r="E260" s="129">
        <v>38293</v>
      </c>
      <c r="F260" s="130"/>
      <c r="G260" s="142" t="s">
        <v>144</v>
      </c>
      <c r="H260" s="142" t="s">
        <v>144</v>
      </c>
      <c r="I260" s="198"/>
      <c r="J260" s="111" t="s">
        <v>146</v>
      </c>
      <c r="K260" s="134">
        <v>931</v>
      </c>
      <c r="L260" s="144"/>
      <c r="M260" s="136">
        <v>1.1963720755706218E-3</v>
      </c>
      <c r="N260" s="137"/>
      <c r="O260" s="138"/>
      <c r="P260" s="138"/>
      <c r="Q260" s="138"/>
      <c r="R260" s="139"/>
    </row>
    <row r="261" spans="1:18" x14ac:dyDescent="0.25">
      <c r="A261" s="110">
        <v>260</v>
      </c>
      <c r="B261" s="113" t="s">
        <v>143</v>
      </c>
      <c r="C261" s="113" t="s">
        <v>7</v>
      </c>
      <c r="D261" s="123" t="s">
        <v>8</v>
      </c>
      <c r="E261" s="129">
        <v>38293</v>
      </c>
      <c r="F261" s="120" t="s">
        <v>327</v>
      </c>
      <c r="G261" s="131" t="s">
        <v>217</v>
      </c>
      <c r="H261" s="132" t="s">
        <v>328</v>
      </c>
      <c r="I261" s="198"/>
      <c r="J261" s="133" t="s">
        <v>347</v>
      </c>
      <c r="K261" s="134">
        <v>82</v>
      </c>
      <c r="L261" s="135"/>
      <c r="M261" s="136">
        <v>1.0537326551749839E-4</v>
      </c>
      <c r="N261" s="137"/>
      <c r="O261" s="138"/>
      <c r="P261" s="138"/>
      <c r="Q261" s="138"/>
      <c r="R261" s="139"/>
    </row>
    <row r="262" spans="1:18" ht="38.25" x14ac:dyDescent="0.25">
      <c r="A262" s="110">
        <v>261</v>
      </c>
      <c r="B262" s="113" t="s">
        <v>143</v>
      </c>
      <c r="C262" s="113" t="s">
        <v>7</v>
      </c>
      <c r="D262" s="123" t="s">
        <v>8</v>
      </c>
      <c r="E262" s="129">
        <v>38293</v>
      </c>
      <c r="F262" s="141"/>
      <c r="G262" s="142"/>
      <c r="H262" s="113"/>
      <c r="I262" s="199" t="s">
        <v>504</v>
      </c>
      <c r="J262" s="159"/>
      <c r="K262" s="114"/>
      <c r="L262" s="135">
        <v>778186</v>
      </c>
      <c r="M262" s="136"/>
      <c r="N262" s="137"/>
      <c r="O262" s="138"/>
      <c r="P262" s="138"/>
      <c r="Q262" s="138"/>
      <c r="R262" s="139"/>
    </row>
    <row r="263" spans="1:18" x14ac:dyDescent="0.25">
      <c r="A263" s="110">
        <v>262</v>
      </c>
      <c r="B263" s="113" t="s">
        <v>491</v>
      </c>
      <c r="C263" s="113" t="s">
        <v>11</v>
      </c>
      <c r="D263" s="123" t="s">
        <v>12</v>
      </c>
      <c r="E263" s="129">
        <v>38293</v>
      </c>
      <c r="F263" s="130" t="s">
        <v>492</v>
      </c>
      <c r="G263" s="131" t="s">
        <v>493</v>
      </c>
      <c r="H263" s="132" t="s">
        <v>494</v>
      </c>
      <c r="I263" s="198"/>
      <c r="J263" s="133" t="s">
        <v>124</v>
      </c>
      <c r="K263" s="134">
        <v>418690</v>
      </c>
      <c r="L263" s="135"/>
      <c r="M263" s="136">
        <v>0.50469691545311102</v>
      </c>
      <c r="N263" s="137"/>
      <c r="O263" s="140"/>
      <c r="P263" s="140"/>
      <c r="Q263" s="140"/>
      <c r="R263" s="108"/>
    </row>
    <row r="264" spans="1:18" x14ac:dyDescent="0.25">
      <c r="A264" s="110">
        <v>263</v>
      </c>
      <c r="B264" s="113" t="s">
        <v>495</v>
      </c>
      <c r="C264" s="113" t="s">
        <v>11</v>
      </c>
      <c r="D264" s="123" t="s">
        <v>12</v>
      </c>
      <c r="E264" s="129">
        <v>38293</v>
      </c>
      <c r="F264" s="130" t="s">
        <v>496</v>
      </c>
      <c r="G264" s="131" t="s">
        <v>497</v>
      </c>
      <c r="H264" s="132" t="s">
        <v>498</v>
      </c>
      <c r="I264" s="198"/>
      <c r="J264" s="133" t="s">
        <v>129</v>
      </c>
      <c r="K264" s="134">
        <v>397190</v>
      </c>
      <c r="L264" s="135"/>
      <c r="M264" s="136">
        <v>0.47878040518957021</v>
      </c>
      <c r="N264" s="137"/>
      <c r="O264" s="140"/>
      <c r="P264" s="140"/>
      <c r="Q264" s="140"/>
      <c r="R264" s="108"/>
    </row>
    <row r="265" spans="1:18" x14ac:dyDescent="0.25">
      <c r="A265" s="110">
        <v>264</v>
      </c>
      <c r="B265" s="113" t="s">
        <v>130</v>
      </c>
      <c r="C265" s="113" t="s">
        <v>11</v>
      </c>
      <c r="D265" s="123" t="s">
        <v>12</v>
      </c>
      <c r="E265" s="129">
        <v>38293</v>
      </c>
      <c r="F265" s="130" t="s">
        <v>131</v>
      </c>
      <c r="G265" s="131" t="s">
        <v>132</v>
      </c>
      <c r="H265" s="132" t="s">
        <v>133</v>
      </c>
      <c r="I265" s="198"/>
      <c r="J265" s="133" t="s">
        <v>134</v>
      </c>
      <c r="K265" s="134">
        <v>4838</v>
      </c>
      <c r="L265" s="135"/>
      <c r="M265" s="136">
        <v>5.8318175188376868E-3</v>
      </c>
      <c r="N265" s="137"/>
      <c r="O265" s="140"/>
      <c r="P265" s="140"/>
      <c r="Q265" s="140"/>
      <c r="R265" s="108"/>
    </row>
    <row r="266" spans="1:18" ht="51" x14ac:dyDescent="0.25">
      <c r="A266" s="110">
        <v>265</v>
      </c>
      <c r="B266" s="113" t="s">
        <v>143</v>
      </c>
      <c r="C266" s="113" t="s">
        <v>11</v>
      </c>
      <c r="D266" s="123" t="s">
        <v>12</v>
      </c>
      <c r="E266" s="129">
        <v>38293</v>
      </c>
      <c r="F266" s="130"/>
      <c r="G266" s="142" t="s">
        <v>349</v>
      </c>
      <c r="H266" s="142" t="s">
        <v>349</v>
      </c>
      <c r="I266" s="198"/>
      <c r="J266" s="111" t="s">
        <v>615</v>
      </c>
      <c r="K266" s="134">
        <v>3688</v>
      </c>
      <c r="L266" s="135"/>
      <c r="M266" s="136">
        <v>4.4455855745087619E-3</v>
      </c>
      <c r="N266" s="137"/>
      <c r="O266" s="140"/>
      <c r="P266" s="140"/>
      <c r="Q266" s="140"/>
      <c r="R266" s="108"/>
    </row>
    <row r="267" spans="1:18" x14ac:dyDescent="0.25">
      <c r="A267" s="110">
        <v>266</v>
      </c>
      <c r="B267" s="113" t="s">
        <v>499</v>
      </c>
      <c r="C267" s="113" t="s">
        <v>11</v>
      </c>
      <c r="D267" s="123" t="s">
        <v>12</v>
      </c>
      <c r="E267" s="129">
        <v>38293</v>
      </c>
      <c r="F267" s="130" t="s">
        <v>398</v>
      </c>
      <c r="G267" s="131" t="s">
        <v>500</v>
      </c>
      <c r="H267" s="132" t="s">
        <v>501</v>
      </c>
      <c r="I267" s="198"/>
      <c r="J267" s="133" t="s">
        <v>149</v>
      </c>
      <c r="K267" s="134">
        <v>3176</v>
      </c>
      <c r="L267" s="135"/>
      <c r="M267" s="136">
        <v>3.8284110045118838E-3</v>
      </c>
      <c r="N267" s="137"/>
      <c r="O267" s="140"/>
      <c r="P267" s="140"/>
      <c r="Q267" s="140"/>
      <c r="R267" s="110"/>
    </row>
    <row r="268" spans="1:18" x14ac:dyDescent="0.25">
      <c r="A268" s="110">
        <v>267</v>
      </c>
      <c r="B268" s="113" t="s">
        <v>502</v>
      </c>
      <c r="C268" s="113" t="s">
        <v>11</v>
      </c>
      <c r="D268" s="123" t="s">
        <v>12</v>
      </c>
      <c r="E268" s="129">
        <v>38293</v>
      </c>
      <c r="F268" s="141" t="s">
        <v>237</v>
      </c>
      <c r="G268" s="142" t="s">
        <v>238</v>
      </c>
      <c r="H268" s="132" t="s">
        <v>239</v>
      </c>
      <c r="I268" s="198"/>
      <c r="J268" s="133" t="s">
        <v>352</v>
      </c>
      <c r="K268" s="134">
        <v>1152</v>
      </c>
      <c r="L268" s="135"/>
      <c r="M268" s="136">
        <v>1.3886427824929754E-3</v>
      </c>
      <c r="N268" s="137"/>
      <c r="O268" s="140"/>
      <c r="P268" s="140"/>
      <c r="Q268" s="140"/>
      <c r="R268" s="108"/>
    </row>
    <row r="269" spans="1:18" x14ac:dyDescent="0.25">
      <c r="A269" s="110">
        <v>268</v>
      </c>
      <c r="B269" s="113" t="s">
        <v>506</v>
      </c>
      <c r="C269" s="113" t="s">
        <v>11</v>
      </c>
      <c r="D269" s="123" t="s">
        <v>12</v>
      </c>
      <c r="E269" s="129">
        <v>38293</v>
      </c>
      <c r="F269" s="130" t="s">
        <v>507</v>
      </c>
      <c r="G269" s="131" t="s">
        <v>508</v>
      </c>
      <c r="H269" s="132" t="s">
        <v>509</v>
      </c>
      <c r="I269" s="198"/>
      <c r="J269" s="133" t="s">
        <v>510</v>
      </c>
      <c r="K269" s="134">
        <v>853</v>
      </c>
      <c r="L269" s="135"/>
      <c r="M269" s="136">
        <v>1.028222476967455E-3</v>
      </c>
      <c r="N269" s="137"/>
      <c r="O269" s="140"/>
      <c r="P269" s="140"/>
      <c r="Q269" s="140"/>
      <c r="R269" s="108"/>
    </row>
    <row r="270" spans="1:18" ht="38.25" x14ac:dyDescent="0.25">
      <c r="A270" s="110">
        <v>269</v>
      </c>
      <c r="B270" s="113" t="s">
        <v>143</v>
      </c>
      <c r="C270" s="113" t="s">
        <v>11</v>
      </c>
      <c r="D270" s="123" t="s">
        <v>12</v>
      </c>
      <c r="E270" s="129">
        <v>38293</v>
      </c>
      <c r="F270" s="141"/>
      <c r="G270" s="142"/>
      <c r="H270" s="113"/>
      <c r="I270" s="199" t="s">
        <v>504</v>
      </c>
      <c r="J270" s="159"/>
      <c r="K270" s="114"/>
      <c r="L270" s="135">
        <v>829587</v>
      </c>
      <c r="M270" s="136"/>
      <c r="N270" s="137"/>
      <c r="O270" s="138"/>
      <c r="P270" s="138"/>
      <c r="Q270" s="138"/>
      <c r="R270" s="139"/>
    </row>
    <row r="271" spans="1:18" x14ac:dyDescent="0.25">
      <c r="A271" s="110">
        <v>270</v>
      </c>
      <c r="B271" s="113" t="s">
        <v>495</v>
      </c>
      <c r="C271" s="113" t="s">
        <v>15</v>
      </c>
      <c r="D271" s="123" t="s">
        <v>16</v>
      </c>
      <c r="E271" s="129">
        <v>38293</v>
      </c>
      <c r="F271" s="130" t="s">
        <v>496</v>
      </c>
      <c r="G271" s="131" t="s">
        <v>497</v>
      </c>
      <c r="H271" s="132" t="s">
        <v>498</v>
      </c>
      <c r="I271" s="198"/>
      <c r="J271" s="133" t="s">
        <v>129</v>
      </c>
      <c r="K271" s="134">
        <v>340511</v>
      </c>
      <c r="L271" s="135"/>
      <c r="M271" s="136">
        <v>0.50242276513933115</v>
      </c>
      <c r="N271" s="150"/>
      <c r="O271" s="138"/>
      <c r="P271" s="138"/>
      <c r="Q271" s="138"/>
      <c r="R271" s="139"/>
    </row>
    <row r="272" spans="1:18" x14ac:dyDescent="0.25">
      <c r="A272" s="110">
        <v>271</v>
      </c>
      <c r="B272" s="113" t="s">
        <v>491</v>
      </c>
      <c r="C272" s="113" t="s">
        <v>15</v>
      </c>
      <c r="D272" s="123" t="s">
        <v>16</v>
      </c>
      <c r="E272" s="129">
        <v>38293</v>
      </c>
      <c r="F272" s="130" t="s">
        <v>492</v>
      </c>
      <c r="G272" s="131" t="s">
        <v>493</v>
      </c>
      <c r="H272" s="132" t="s">
        <v>494</v>
      </c>
      <c r="I272" s="198"/>
      <c r="J272" s="133" t="s">
        <v>124</v>
      </c>
      <c r="K272" s="134">
        <v>331237</v>
      </c>
      <c r="L272" s="135"/>
      <c r="M272" s="136">
        <v>0.48873901124033181</v>
      </c>
      <c r="N272" s="137"/>
      <c r="O272" s="138"/>
      <c r="P272" s="138"/>
      <c r="Q272" s="138"/>
      <c r="R272" s="139"/>
    </row>
    <row r="273" spans="1:18" x14ac:dyDescent="0.25">
      <c r="A273" s="110">
        <v>272</v>
      </c>
      <c r="B273" s="113" t="s">
        <v>130</v>
      </c>
      <c r="C273" s="113" t="s">
        <v>15</v>
      </c>
      <c r="D273" s="123" t="s">
        <v>16</v>
      </c>
      <c r="E273" s="129">
        <v>38293</v>
      </c>
      <c r="F273" s="130" t="s">
        <v>131</v>
      </c>
      <c r="G273" s="131" t="s">
        <v>132</v>
      </c>
      <c r="H273" s="132" t="s">
        <v>133</v>
      </c>
      <c r="I273" s="198"/>
      <c r="J273" s="133" t="s">
        <v>134</v>
      </c>
      <c r="K273" s="134">
        <v>4479</v>
      </c>
      <c r="L273" s="135"/>
      <c r="M273" s="136">
        <v>6.6087485134373458E-3</v>
      </c>
      <c r="N273" s="137"/>
      <c r="O273" s="140"/>
      <c r="P273" s="140"/>
      <c r="Q273" s="140"/>
      <c r="R273" s="108"/>
    </row>
    <row r="274" spans="1:18" x14ac:dyDescent="0.25">
      <c r="A274" s="110">
        <v>273</v>
      </c>
      <c r="B274" s="113" t="s">
        <v>143</v>
      </c>
      <c r="C274" s="113" t="s">
        <v>15</v>
      </c>
      <c r="D274" s="123" t="s">
        <v>16</v>
      </c>
      <c r="E274" s="129">
        <v>38293</v>
      </c>
      <c r="F274" s="130"/>
      <c r="G274" s="142" t="s">
        <v>144</v>
      </c>
      <c r="H274" s="142" t="s">
        <v>144</v>
      </c>
      <c r="I274" s="198"/>
      <c r="J274" s="111" t="s">
        <v>146</v>
      </c>
      <c r="K274" s="134">
        <v>538</v>
      </c>
      <c r="L274" s="144"/>
      <c r="M274" s="136">
        <v>7.9381707975648402E-4</v>
      </c>
      <c r="N274" s="150"/>
      <c r="O274" s="138"/>
      <c r="P274" s="138"/>
      <c r="Q274" s="138"/>
      <c r="R274" s="139"/>
    </row>
    <row r="275" spans="1:18" x14ac:dyDescent="0.25">
      <c r="A275" s="110">
        <v>274</v>
      </c>
      <c r="B275" s="113" t="s">
        <v>499</v>
      </c>
      <c r="C275" s="113" t="s">
        <v>15</v>
      </c>
      <c r="D275" s="123" t="s">
        <v>16</v>
      </c>
      <c r="E275" s="129">
        <v>38293</v>
      </c>
      <c r="F275" s="130" t="s">
        <v>398</v>
      </c>
      <c r="G275" s="131" t="s">
        <v>500</v>
      </c>
      <c r="H275" s="132" t="s">
        <v>501</v>
      </c>
      <c r="I275" s="198"/>
      <c r="J275" s="133" t="s">
        <v>146</v>
      </c>
      <c r="K275" s="134">
        <v>372</v>
      </c>
      <c r="L275" s="144"/>
      <c r="M275" s="136">
        <v>5.488846722479778E-4</v>
      </c>
      <c r="N275" s="150"/>
      <c r="O275" s="138"/>
      <c r="P275" s="138"/>
      <c r="Q275" s="138"/>
      <c r="R275" s="110"/>
    </row>
    <row r="276" spans="1:18" x14ac:dyDescent="0.25">
      <c r="A276" s="110">
        <v>275</v>
      </c>
      <c r="B276" s="113" t="s">
        <v>120</v>
      </c>
      <c r="C276" s="113" t="s">
        <v>15</v>
      </c>
      <c r="D276" s="123" t="s">
        <v>16</v>
      </c>
      <c r="E276" s="129">
        <v>38293</v>
      </c>
      <c r="F276" s="130" t="s">
        <v>121</v>
      </c>
      <c r="G276" s="131" t="s">
        <v>122</v>
      </c>
      <c r="H276" s="132" t="s">
        <v>123</v>
      </c>
      <c r="I276" s="198"/>
      <c r="J276" s="111" t="s">
        <v>146</v>
      </c>
      <c r="K276" s="134">
        <v>357</v>
      </c>
      <c r="L276" s="144"/>
      <c r="M276" s="136">
        <v>5.2675222578636586E-4</v>
      </c>
      <c r="N276" s="137"/>
      <c r="O276" s="140"/>
      <c r="P276" s="140"/>
      <c r="Q276" s="140"/>
      <c r="R276" s="108"/>
    </row>
    <row r="277" spans="1:18" x14ac:dyDescent="0.25">
      <c r="A277" s="110">
        <v>276</v>
      </c>
      <c r="B277" s="113" t="s">
        <v>502</v>
      </c>
      <c r="C277" s="113" t="s">
        <v>15</v>
      </c>
      <c r="D277" s="123" t="s">
        <v>16</v>
      </c>
      <c r="E277" s="129">
        <v>38293</v>
      </c>
      <c r="F277" s="141" t="s">
        <v>237</v>
      </c>
      <c r="G277" s="142" t="s">
        <v>238</v>
      </c>
      <c r="H277" s="132" t="s">
        <v>239</v>
      </c>
      <c r="I277" s="198"/>
      <c r="J277" s="133" t="s">
        <v>146</v>
      </c>
      <c r="K277" s="134">
        <v>161</v>
      </c>
      <c r="L277" s="144"/>
      <c r="M277" s="136">
        <v>2.3755492535463556E-4</v>
      </c>
      <c r="N277" s="137"/>
      <c r="O277" s="138"/>
      <c r="P277" s="138"/>
      <c r="Q277" s="138"/>
      <c r="R277" s="139"/>
    </row>
    <row r="278" spans="1:18" x14ac:dyDescent="0.25">
      <c r="A278" s="110">
        <v>277</v>
      </c>
      <c r="B278" s="113" t="s">
        <v>616</v>
      </c>
      <c r="C278" s="113" t="s">
        <v>15</v>
      </c>
      <c r="D278" s="123" t="s">
        <v>16</v>
      </c>
      <c r="E278" s="129">
        <v>38293</v>
      </c>
      <c r="F278" s="141" t="s">
        <v>617</v>
      </c>
      <c r="G278" s="142" t="s">
        <v>618</v>
      </c>
      <c r="H278" s="132" t="s">
        <v>619</v>
      </c>
      <c r="I278" s="198"/>
      <c r="J278" s="133" t="s">
        <v>146</v>
      </c>
      <c r="K278" s="134">
        <v>42</v>
      </c>
      <c r="L278" s="144"/>
      <c r="M278" s="136">
        <v>6.1970850092513626E-5</v>
      </c>
      <c r="N278" s="137"/>
      <c r="O278" s="138"/>
      <c r="P278" s="138"/>
      <c r="Q278" s="138"/>
      <c r="R278" s="139"/>
    </row>
    <row r="279" spans="1:18" x14ac:dyDescent="0.25">
      <c r="A279" s="110">
        <v>278</v>
      </c>
      <c r="B279" s="113" t="s">
        <v>620</v>
      </c>
      <c r="C279" s="113" t="s">
        <v>15</v>
      </c>
      <c r="D279" s="123" t="s">
        <v>16</v>
      </c>
      <c r="E279" s="129">
        <v>38293</v>
      </c>
      <c r="F279" s="130" t="s">
        <v>621</v>
      </c>
      <c r="G279" s="131" t="s">
        <v>622</v>
      </c>
      <c r="H279" s="132" t="s">
        <v>623</v>
      </c>
      <c r="I279" s="198"/>
      <c r="J279" s="133" t="s">
        <v>146</v>
      </c>
      <c r="K279" s="134">
        <v>14</v>
      </c>
      <c r="L279" s="144"/>
      <c r="M279" s="136">
        <v>2.0656950030837876E-5</v>
      </c>
      <c r="N279" s="137"/>
      <c r="O279" s="140"/>
      <c r="P279" s="140"/>
      <c r="Q279" s="140"/>
      <c r="R279" s="108"/>
    </row>
    <row r="280" spans="1:18" x14ac:dyDescent="0.25">
      <c r="A280" s="110">
        <v>279</v>
      </c>
      <c r="B280" s="113" t="s">
        <v>143</v>
      </c>
      <c r="C280" s="113" t="s">
        <v>15</v>
      </c>
      <c r="D280" s="123" t="s">
        <v>16</v>
      </c>
      <c r="E280" s="129">
        <v>38293</v>
      </c>
      <c r="F280" s="130" t="s">
        <v>621</v>
      </c>
      <c r="G280" s="131" t="s">
        <v>425</v>
      </c>
      <c r="H280" s="132" t="s">
        <v>624</v>
      </c>
      <c r="I280" s="198"/>
      <c r="J280" s="133" t="s">
        <v>146</v>
      </c>
      <c r="K280" s="134">
        <v>14</v>
      </c>
      <c r="L280" s="144"/>
      <c r="M280" s="136">
        <v>2.0656950030837876E-5</v>
      </c>
      <c r="N280" s="137"/>
      <c r="O280" s="140"/>
      <c r="P280" s="140"/>
      <c r="Q280" s="140"/>
      <c r="R280" s="108"/>
    </row>
    <row r="281" spans="1:18" x14ac:dyDescent="0.25">
      <c r="A281" s="110">
        <v>280</v>
      </c>
      <c r="B281" s="113" t="s">
        <v>443</v>
      </c>
      <c r="C281" s="113" t="s">
        <v>15</v>
      </c>
      <c r="D281" s="123" t="s">
        <v>16</v>
      </c>
      <c r="E281" s="129">
        <v>38293</v>
      </c>
      <c r="F281" s="130" t="s">
        <v>444</v>
      </c>
      <c r="G281" s="131" t="s">
        <v>445</v>
      </c>
      <c r="H281" s="132" t="s">
        <v>446</v>
      </c>
      <c r="I281" s="198"/>
      <c r="J281" s="133" t="s">
        <v>146</v>
      </c>
      <c r="K281" s="134">
        <v>8</v>
      </c>
      <c r="L281" s="144"/>
      <c r="M281" s="136">
        <v>1.1803971446193072E-5</v>
      </c>
      <c r="N281" s="137"/>
      <c r="O281" s="140"/>
      <c r="P281" s="140"/>
      <c r="Q281" s="140"/>
      <c r="R281" s="108"/>
    </row>
    <row r="282" spans="1:18" x14ac:dyDescent="0.25">
      <c r="A282" s="110">
        <v>281</v>
      </c>
      <c r="B282" s="113" t="s">
        <v>625</v>
      </c>
      <c r="C282" s="113" t="s">
        <v>15</v>
      </c>
      <c r="D282" s="123" t="s">
        <v>16</v>
      </c>
      <c r="E282" s="129">
        <v>38293</v>
      </c>
      <c r="F282" s="130" t="s">
        <v>121</v>
      </c>
      <c r="G282" s="131" t="s">
        <v>626</v>
      </c>
      <c r="H282" s="132" t="s">
        <v>627</v>
      </c>
      <c r="I282" s="198"/>
      <c r="J282" s="111" t="s">
        <v>146</v>
      </c>
      <c r="K282" s="134">
        <v>5</v>
      </c>
      <c r="L282" s="144"/>
      <c r="M282" s="136">
        <v>7.3774821538706694E-6</v>
      </c>
      <c r="N282" s="137"/>
      <c r="O282" s="140"/>
      <c r="P282" s="140"/>
      <c r="Q282" s="140"/>
      <c r="R282" s="108"/>
    </row>
    <row r="283" spans="1:18" ht="38.25" x14ac:dyDescent="0.25">
      <c r="A283" s="110">
        <v>282</v>
      </c>
      <c r="B283" s="113" t="s">
        <v>143</v>
      </c>
      <c r="C283" s="113" t="s">
        <v>15</v>
      </c>
      <c r="D283" s="123" t="s">
        <v>16</v>
      </c>
      <c r="E283" s="129">
        <v>38293</v>
      </c>
      <c r="F283" s="141"/>
      <c r="G283" s="142"/>
      <c r="H283" s="113"/>
      <c r="I283" s="199" t="s">
        <v>504</v>
      </c>
      <c r="J283" s="159"/>
      <c r="K283" s="115"/>
      <c r="L283" s="135">
        <v>677738</v>
      </c>
      <c r="M283" s="136"/>
      <c r="N283" s="137"/>
      <c r="O283" s="138"/>
      <c r="P283" s="138"/>
      <c r="Q283" s="138"/>
      <c r="R283" s="139"/>
    </row>
    <row r="284" spans="1:18" x14ac:dyDescent="0.25">
      <c r="A284" s="110">
        <v>283</v>
      </c>
      <c r="B284" s="113" t="s">
        <v>495</v>
      </c>
      <c r="C284" s="113" t="s">
        <v>19</v>
      </c>
      <c r="D284" s="123" t="s">
        <v>20</v>
      </c>
      <c r="E284" s="129">
        <v>38293</v>
      </c>
      <c r="F284" s="130" t="s">
        <v>496</v>
      </c>
      <c r="G284" s="131" t="s">
        <v>497</v>
      </c>
      <c r="H284" s="132" t="s">
        <v>498</v>
      </c>
      <c r="I284" s="198"/>
      <c r="J284" s="133" t="s">
        <v>129</v>
      </c>
      <c r="K284" s="134">
        <v>1911430</v>
      </c>
      <c r="L284" s="135"/>
      <c r="M284" s="136">
        <v>0.52923409007027455</v>
      </c>
      <c r="N284" s="137"/>
      <c r="O284" s="138"/>
      <c r="P284" s="138"/>
      <c r="Q284" s="138"/>
      <c r="R284" s="139"/>
    </row>
    <row r="285" spans="1:18" x14ac:dyDescent="0.25">
      <c r="A285" s="110">
        <v>284</v>
      </c>
      <c r="B285" s="113" t="s">
        <v>491</v>
      </c>
      <c r="C285" s="113" t="s">
        <v>19</v>
      </c>
      <c r="D285" s="123" t="s">
        <v>20</v>
      </c>
      <c r="E285" s="129">
        <v>38293</v>
      </c>
      <c r="F285" s="130" t="s">
        <v>492</v>
      </c>
      <c r="G285" s="131" t="s">
        <v>493</v>
      </c>
      <c r="H285" s="132" t="s">
        <v>494</v>
      </c>
      <c r="I285" s="198"/>
      <c r="J285" s="133" t="s">
        <v>124</v>
      </c>
      <c r="K285" s="134">
        <v>1670003</v>
      </c>
      <c r="L285" s="135"/>
      <c r="M285" s="136">
        <v>0.4623881168128724</v>
      </c>
      <c r="N285" s="137"/>
      <c r="O285" s="138"/>
      <c r="P285" s="138"/>
      <c r="Q285" s="138"/>
      <c r="R285" s="139"/>
    </row>
    <row r="286" spans="1:18" x14ac:dyDescent="0.25">
      <c r="A286" s="110">
        <v>285</v>
      </c>
      <c r="B286" s="113" t="s">
        <v>130</v>
      </c>
      <c r="C286" s="113" t="s">
        <v>19</v>
      </c>
      <c r="D286" s="123" t="s">
        <v>20</v>
      </c>
      <c r="E286" s="129">
        <v>38293</v>
      </c>
      <c r="F286" s="130" t="s">
        <v>131</v>
      </c>
      <c r="G286" s="131" t="s">
        <v>132</v>
      </c>
      <c r="H286" s="132" t="s">
        <v>133</v>
      </c>
      <c r="I286" s="198"/>
      <c r="J286" s="133" t="s">
        <v>134</v>
      </c>
      <c r="K286" s="134">
        <v>19418</v>
      </c>
      <c r="L286" s="135"/>
      <c r="M286" s="136">
        <v>5.3764289359194903E-3</v>
      </c>
      <c r="N286" s="137"/>
      <c r="O286" s="140"/>
      <c r="P286" s="140"/>
      <c r="Q286" s="140"/>
      <c r="R286" s="108"/>
    </row>
    <row r="287" spans="1:18" x14ac:dyDescent="0.25">
      <c r="A287" s="110">
        <v>286</v>
      </c>
      <c r="B287" s="113" t="s">
        <v>499</v>
      </c>
      <c r="C287" s="113" t="s">
        <v>19</v>
      </c>
      <c r="D287" s="123" t="s">
        <v>20</v>
      </c>
      <c r="E287" s="129">
        <v>38293</v>
      </c>
      <c r="F287" s="130" t="s">
        <v>398</v>
      </c>
      <c r="G287" s="131" t="s">
        <v>500</v>
      </c>
      <c r="H287" s="132" t="s">
        <v>501</v>
      </c>
      <c r="I287" s="198"/>
      <c r="J287" s="133" t="s">
        <v>149</v>
      </c>
      <c r="K287" s="134">
        <v>4514</v>
      </c>
      <c r="L287" s="135"/>
      <c r="M287" s="136">
        <v>1.2498300657503645E-3</v>
      </c>
      <c r="N287" s="137"/>
      <c r="O287" s="140"/>
      <c r="P287" s="152"/>
      <c r="Q287" s="140"/>
      <c r="R287" s="108"/>
    </row>
    <row r="288" spans="1:18" x14ac:dyDescent="0.25">
      <c r="A288" s="110">
        <v>287</v>
      </c>
      <c r="B288" s="113" t="s">
        <v>502</v>
      </c>
      <c r="C288" s="113" t="s">
        <v>19</v>
      </c>
      <c r="D288" s="123" t="s">
        <v>20</v>
      </c>
      <c r="E288" s="129">
        <v>38293</v>
      </c>
      <c r="F288" s="141" t="s">
        <v>237</v>
      </c>
      <c r="G288" s="142" t="s">
        <v>238</v>
      </c>
      <c r="H288" s="132" t="s">
        <v>239</v>
      </c>
      <c r="I288" s="198"/>
      <c r="J288" s="133" t="s">
        <v>162</v>
      </c>
      <c r="K288" s="134">
        <v>2750</v>
      </c>
      <c r="L288" s="135"/>
      <c r="M288" s="136">
        <v>7.6141618981247293E-4</v>
      </c>
      <c r="N288" s="137"/>
      <c r="O288" s="138"/>
      <c r="P288" s="138"/>
      <c r="Q288" s="138"/>
      <c r="R288" s="139"/>
    </row>
    <row r="289" spans="1:17" x14ac:dyDescent="0.25">
      <c r="A289" s="110">
        <v>288</v>
      </c>
      <c r="B289" s="113" t="s">
        <v>506</v>
      </c>
      <c r="C289" s="113" t="s">
        <v>19</v>
      </c>
      <c r="D289" s="123" t="s">
        <v>20</v>
      </c>
      <c r="E289" s="129">
        <v>38293</v>
      </c>
      <c r="F289" s="130" t="s">
        <v>507</v>
      </c>
      <c r="G289" s="131" t="s">
        <v>508</v>
      </c>
      <c r="H289" s="132" t="s">
        <v>509</v>
      </c>
      <c r="I289" s="198"/>
      <c r="J289" s="133" t="s">
        <v>510</v>
      </c>
      <c r="K289" s="134">
        <v>1807</v>
      </c>
      <c r="L289" s="135"/>
      <c r="M289" s="136">
        <v>5.0031965636041398E-4</v>
      </c>
      <c r="N289" s="137"/>
      <c r="O289" s="140"/>
      <c r="P289" s="140"/>
      <c r="Q289" s="140"/>
    </row>
    <row r="290" spans="1:17" x14ac:dyDescent="0.25">
      <c r="A290" s="110">
        <v>289</v>
      </c>
      <c r="B290" s="113" t="s">
        <v>541</v>
      </c>
      <c r="C290" s="113" t="s">
        <v>19</v>
      </c>
      <c r="D290" s="123" t="s">
        <v>20</v>
      </c>
      <c r="E290" s="129">
        <v>38293</v>
      </c>
      <c r="F290" s="130" t="s">
        <v>594</v>
      </c>
      <c r="G290" s="131" t="s">
        <v>244</v>
      </c>
      <c r="H290" s="132" t="s">
        <v>595</v>
      </c>
      <c r="I290" s="198"/>
      <c r="J290" s="133" t="s">
        <v>205</v>
      </c>
      <c r="K290" s="134">
        <v>664</v>
      </c>
      <c r="L290" s="135"/>
      <c r="M290" s="136">
        <v>1.8384740001290255E-4</v>
      </c>
      <c r="N290" s="137"/>
      <c r="O290" s="138"/>
      <c r="P290" s="138"/>
      <c r="Q290" s="138"/>
    </row>
    <row r="291" spans="1:17" ht="25.5" x14ac:dyDescent="0.25">
      <c r="A291" s="110">
        <v>290</v>
      </c>
      <c r="B291" s="113" t="s">
        <v>143</v>
      </c>
      <c r="C291" s="113" t="s">
        <v>19</v>
      </c>
      <c r="D291" s="123" t="s">
        <v>20</v>
      </c>
      <c r="E291" s="129">
        <v>38293</v>
      </c>
      <c r="F291" s="130" t="s">
        <v>377</v>
      </c>
      <c r="G291" s="142" t="s">
        <v>538</v>
      </c>
      <c r="H291" s="132" t="s">
        <v>539</v>
      </c>
      <c r="I291" s="198"/>
      <c r="J291" s="133" t="s">
        <v>540</v>
      </c>
      <c r="K291" s="134">
        <v>575</v>
      </c>
      <c r="L291" s="135"/>
      <c r="M291" s="136">
        <v>1.5920520332442616E-4</v>
      </c>
      <c r="N291" s="137"/>
      <c r="O291" s="140"/>
      <c r="P291" s="140"/>
      <c r="Q291" s="140"/>
    </row>
    <row r="292" spans="1:17" x14ac:dyDescent="0.25">
      <c r="A292" s="110">
        <v>291</v>
      </c>
      <c r="B292" s="113" t="s">
        <v>143</v>
      </c>
      <c r="C292" s="113" t="s">
        <v>19</v>
      </c>
      <c r="D292" s="123" t="s">
        <v>20</v>
      </c>
      <c r="E292" s="129">
        <v>38293</v>
      </c>
      <c r="F292" s="120" t="s">
        <v>327</v>
      </c>
      <c r="G292" s="131" t="s">
        <v>217</v>
      </c>
      <c r="H292" s="132" t="s">
        <v>328</v>
      </c>
      <c r="I292" s="198"/>
      <c r="J292" s="133" t="s">
        <v>206</v>
      </c>
      <c r="K292" s="134">
        <v>530</v>
      </c>
      <c r="L292" s="135"/>
      <c r="M292" s="136">
        <v>1.4674566567294932E-4</v>
      </c>
      <c r="N292" s="137"/>
      <c r="O292" s="138"/>
      <c r="P292" s="138"/>
      <c r="Q292" s="138"/>
    </row>
    <row r="293" spans="1:17" ht="38.25" x14ac:dyDescent="0.25">
      <c r="A293" s="110">
        <v>292</v>
      </c>
      <c r="B293" s="113" t="s">
        <v>143</v>
      </c>
      <c r="C293" s="113" t="s">
        <v>19</v>
      </c>
      <c r="D293" s="123" t="s">
        <v>20</v>
      </c>
      <c r="E293" s="129">
        <v>38293</v>
      </c>
      <c r="F293" s="130"/>
      <c r="G293" s="142"/>
      <c r="H293" s="113"/>
      <c r="I293" s="199" t="s">
        <v>504</v>
      </c>
      <c r="J293" s="111"/>
      <c r="K293" s="114"/>
      <c r="L293" s="135">
        <v>3611691</v>
      </c>
      <c r="M293" s="136"/>
      <c r="N293" s="137"/>
      <c r="O293" s="138"/>
      <c r="P293" s="138"/>
      <c r="Q293" s="138"/>
    </row>
    <row r="294" spans="1:17" x14ac:dyDescent="0.25">
      <c r="A294" s="110">
        <v>293</v>
      </c>
      <c r="B294" s="113" t="s">
        <v>491</v>
      </c>
      <c r="C294" s="113" t="s">
        <v>23</v>
      </c>
      <c r="D294" s="123" t="s">
        <v>24</v>
      </c>
      <c r="E294" s="129">
        <v>38293</v>
      </c>
      <c r="F294" s="130" t="s">
        <v>492</v>
      </c>
      <c r="G294" s="131" t="s">
        <v>493</v>
      </c>
      <c r="H294" s="132" t="s">
        <v>494</v>
      </c>
      <c r="I294" s="198"/>
      <c r="J294" s="133" t="s">
        <v>124</v>
      </c>
      <c r="K294" s="134">
        <v>376930</v>
      </c>
      <c r="L294" s="135"/>
      <c r="M294" s="136">
        <v>0.49838424760413802</v>
      </c>
      <c r="N294" s="137"/>
      <c r="O294" s="138"/>
      <c r="P294" s="138"/>
      <c r="Q294" s="138"/>
    </row>
    <row r="295" spans="1:17" x14ac:dyDescent="0.25">
      <c r="A295" s="110">
        <v>294</v>
      </c>
      <c r="B295" s="113" t="s">
        <v>495</v>
      </c>
      <c r="C295" s="113" t="s">
        <v>23</v>
      </c>
      <c r="D295" s="123" t="s">
        <v>24</v>
      </c>
      <c r="E295" s="129">
        <v>38293</v>
      </c>
      <c r="F295" s="130" t="s">
        <v>496</v>
      </c>
      <c r="G295" s="131" t="s">
        <v>497</v>
      </c>
      <c r="H295" s="132" t="s">
        <v>498</v>
      </c>
      <c r="I295" s="198"/>
      <c r="J295" s="133" t="s">
        <v>129</v>
      </c>
      <c r="K295" s="134">
        <v>370942</v>
      </c>
      <c r="L295" s="135"/>
      <c r="M295" s="136">
        <v>0.49046679642048702</v>
      </c>
      <c r="N295" s="150"/>
      <c r="O295" s="138"/>
      <c r="P295" s="138"/>
      <c r="Q295" s="138"/>
    </row>
    <row r="296" spans="1:17" x14ac:dyDescent="0.25">
      <c r="A296" s="110">
        <v>295</v>
      </c>
      <c r="B296" s="113" t="s">
        <v>130</v>
      </c>
      <c r="C296" s="113" t="s">
        <v>23</v>
      </c>
      <c r="D296" s="123" t="s">
        <v>24</v>
      </c>
      <c r="E296" s="129">
        <v>38293</v>
      </c>
      <c r="F296" s="130" t="s">
        <v>131</v>
      </c>
      <c r="G296" s="131" t="s">
        <v>132</v>
      </c>
      <c r="H296" s="132" t="s">
        <v>133</v>
      </c>
      <c r="I296" s="198"/>
      <c r="J296" s="133" t="s">
        <v>134</v>
      </c>
      <c r="K296" s="134">
        <v>4053</v>
      </c>
      <c r="L296" s="135"/>
      <c r="M296" s="136">
        <v>5.3589561869301231E-3</v>
      </c>
      <c r="N296" s="137"/>
      <c r="O296" s="140"/>
      <c r="P296" s="140"/>
      <c r="Q296" s="140"/>
    </row>
    <row r="297" spans="1:17" x14ac:dyDescent="0.25">
      <c r="A297" s="110">
        <v>296</v>
      </c>
      <c r="B297" s="113" t="s">
        <v>499</v>
      </c>
      <c r="C297" s="113" t="s">
        <v>23</v>
      </c>
      <c r="D297" s="123" t="s">
        <v>24</v>
      </c>
      <c r="E297" s="129">
        <v>38293</v>
      </c>
      <c r="F297" s="130" t="s">
        <v>398</v>
      </c>
      <c r="G297" s="131" t="s">
        <v>500</v>
      </c>
      <c r="H297" s="132" t="s">
        <v>501</v>
      </c>
      <c r="I297" s="198"/>
      <c r="J297" s="133" t="s">
        <v>149</v>
      </c>
      <c r="K297" s="134">
        <v>2382</v>
      </c>
      <c r="L297" s="135"/>
      <c r="M297" s="136">
        <v>3.1495271742579705E-3</v>
      </c>
      <c r="N297" s="153"/>
      <c r="O297" s="154"/>
      <c r="P297" s="154"/>
      <c r="Q297" s="154"/>
    </row>
    <row r="298" spans="1:17" x14ac:dyDescent="0.25">
      <c r="A298" s="110">
        <v>297</v>
      </c>
      <c r="B298" s="113" t="s">
        <v>506</v>
      </c>
      <c r="C298" s="113" t="s">
        <v>23</v>
      </c>
      <c r="D298" s="123" t="s">
        <v>24</v>
      </c>
      <c r="E298" s="129">
        <v>38293</v>
      </c>
      <c r="F298" s="130" t="s">
        <v>507</v>
      </c>
      <c r="G298" s="131" t="s">
        <v>508</v>
      </c>
      <c r="H298" s="132" t="s">
        <v>509</v>
      </c>
      <c r="I298" s="198"/>
      <c r="J298" s="133" t="s">
        <v>510</v>
      </c>
      <c r="K298" s="134">
        <v>1226</v>
      </c>
      <c r="L298" s="135"/>
      <c r="M298" s="136">
        <v>1.6210412744081745E-3</v>
      </c>
      <c r="N298" s="137"/>
      <c r="O298" s="138"/>
      <c r="P298" s="138"/>
      <c r="Q298" s="138"/>
    </row>
    <row r="299" spans="1:17" x14ac:dyDescent="0.25">
      <c r="A299" s="110">
        <v>298</v>
      </c>
      <c r="B299" s="113" t="s">
        <v>502</v>
      </c>
      <c r="C299" s="113" t="s">
        <v>23</v>
      </c>
      <c r="D299" s="123" t="s">
        <v>24</v>
      </c>
      <c r="E299" s="129">
        <v>38293</v>
      </c>
      <c r="F299" s="141" t="s">
        <v>398</v>
      </c>
      <c r="G299" s="142" t="s">
        <v>238</v>
      </c>
      <c r="H299" s="132" t="s">
        <v>503</v>
      </c>
      <c r="I299" s="198"/>
      <c r="J299" s="133" t="s">
        <v>162</v>
      </c>
      <c r="K299" s="134">
        <v>771</v>
      </c>
      <c r="L299" s="135"/>
      <c r="M299" s="136">
        <v>1.0194313397787133E-3</v>
      </c>
      <c r="N299" s="137"/>
      <c r="O299" s="138"/>
      <c r="P299" s="138"/>
      <c r="Q299" s="138"/>
    </row>
    <row r="300" spans="1:17" ht="25.5" x14ac:dyDescent="0.25">
      <c r="A300" s="110">
        <v>299</v>
      </c>
      <c r="B300" s="113" t="s">
        <v>143</v>
      </c>
      <c r="C300" s="113" t="s">
        <v>23</v>
      </c>
      <c r="D300" s="123" t="s">
        <v>24</v>
      </c>
      <c r="E300" s="129">
        <v>38293</v>
      </c>
      <c r="F300" s="141"/>
      <c r="G300" s="142"/>
      <c r="H300" s="113"/>
      <c r="I300" s="199" t="s">
        <v>504</v>
      </c>
      <c r="J300" s="159"/>
      <c r="K300" s="114"/>
      <c r="L300" s="135">
        <v>756304</v>
      </c>
      <c r="M300" s="136"/>
      <c r="N300" s="137"/>
      <c r="O300" s="138"/>
      <c r="P300" s="138"/>
      <c r="Q300" s="138"/>
    </row>
    <row r="301" spans="1:17" x14ac:dyDescent="0.25">
      <c r="A301" s="110">
        <v>300</v>
      </c>
      <c r="B301" s="113" t="s">
        <v>495</v>
      </c>
      <c r="C301" s="113" t="s">
        <v>27</v>
      </c>
      <c r="D301" s="123" t="s">
        <v>28</v>
      </c>
      <c r="E301" s="129">
        <v>38293</v>
      </c>
      <c r="F301" s="130" t="s">
        <v>496</v>
      </c>
      <c r="G301" s="131" t="s">
        <v>497</v>
      </c>
      <c r="H301" s="132" t="s">
        <v>498</v>
      </c>
      <c r="I301" s="198" t="s">
        <v>385</v>
      </c>
      <c r="J301" s="133" t="s">
        <v>129</v>
      </c>
      <c r="K301" s="134">
        <v>4314280</v>
      </c>
      <c r="L301" s="139"/>
      <c r="M301" s="136">
        <v>0.58371789827569509</v>
      </c>
      <c r="N301" s="137"/>
      <c r="O301" s="138"/>
      <c r="P301" s="138"/>
      <c r="Q301" s="138"/>
    </row>
    <row r="302" spans="1:17" ht="25.5" x14ac:dyDescent="0.25">
      <c r="A302" s="110">
        <v>301</v>
      </c>
      <c r="B302" s="113" t="s">
        <v>495</v>
      </c>
      <c r="C302" s="113" t="s">
        <v>27</v>
      </c>
      <c r="D302" s="123" t="s">
        <v>28</v>
      </c>
      <c r="E302" s="129">
        <v>38293</v>
      </c>
      <c r="F302" s="130" t="s">
        <v>496</v>
      </c>
      <c r="G302" s="131" t="s">
        <v>497</v>
      </c>
      <c r="H302" s="132" t="s">
        <v>498</v>
      </c>
      <c r="I302" s="198"/>
      <c r="K302" s="134" t="s">
        <v>628</v>
      </c>
      <c r="L302" s="163"/>
      <c r="M302" s="136">
        <v>0.56565209532195482</v>
      </c>
      <c r="N302" s="137"/>
      <c r="O302" s="138"/>
      <c r="P302" s="138"/>
      <c r="Q302" s="138"/>
    </row>
    <row r="303" spans="1:17" x14ac:dyDescent="0.25">
      <c r="A303" s="110">
        <v>302</v>
      </c>
      <c r="B303" s="113" t="s">
        <v>495</v>
      </c>
      <c r="C303" s="113" t="s">
        <v>27</v>
      </c>
      <c r="D303" s="123" t="s">
        <v>28</v>
      </c>
      <c r="E303" s="129">
        <v>38293</v>
      </c>
      <c r="F303" s="130" t="s">
        <v>496</v>
      </c>
      <c r="G303" s="131" t="s">
        <v>497</v>
      </c>
      <c r="H303" s="132" t="s">
        <v>498</v>
      </c>
      <c r="I303" s="198"/>
      <c r="J303" s="133" t="s">
        <v>388</v>
      </c>
      <c r="K303" s="134" t="s">
        <v>629</v>
      </c>
      <c r="L303" s="163"/>
      <c r="M303" s="136">
        <v>1.8065802953740179E-2</v>
      </c>
      <c r="N303" s="137"/>
      <c r="O303" s="138"/>
      <c r="P303" s="138"/>
      <c r="Q303" s="138"/>
    </row>
    <row r="304" spans="1:17" x14ac:dyDescent="0.25">
      <c r="A304" s="110">
        <v>303</v>
      </c>
      <c r="B304" s="113" t="s">
        <v>491</v>
      </c>
      <c r="C304" s="113" t="s">
        <v>27</v>
      </c>
      <c r="D304" s="123" t="s">
        <v>28</v>
      </c>
      <c r="E304" s="129">
        <v>38293</v>
      </c>
      <c r="F304" s="130" t="s">
        <v>492</v>
      </c>
      <c r="G304" s="131" t="s">
        <v>493</v>
      </c>
      <c r="H304" s="132" t="s">
        <v>494</v>
      </c>
      <c r="I304" s="198" t="s">
        <v>385</v>
      </c>
      <c r="J304" s="133" t="s">
        <v>124</v>
      </c>
      <c r="K304" s="134">
        <v>2962567</v>
      </c>
      <c r="L304" s="163"/>
      <c r="M304" s="136">
        <v>0.40083244081073344</v>
      </c>
      <c r="N304" s="137"/>
      <c r="O304" s="138"/>
      <c r="P304" s="138"/>
      <c r="Q304" s="138"/>
    </row>
    <row r="305" spans="1:18" ht="25.5" x14ac:dyDescent="0.25">
      <c r="A305" s="110">
        <v>304</v>
      </c>
      <c r="B305" s="113" t="s">
        <v>491</v>
      </c>
      <c r="C305" s="113" t="s">
        <v>27</v>
      </c>
      <c r="D305" s="123" t="s">
        <v>28</v>
      </c>
      <c r="E305" s="129">
        <v>38293</v>
      </c>
      <c r="F305" s="130" t="s">
        <v>492</v>
      </c>
      <c r="G305" s="131" t="s">
        <v>493</v>
      </c>
      <c r="H305" s="132" t="s">
        <v>494</v>
      </c>
      <c r="I305" s="198"/>
      <c r="K305" s="134" t="s">
        <v>630</v>
      </c>
      <c r="L305" s="163"/>
      <c r="M305" s="136">
        <v>0.37978342954898336</v>
      </c>
      <c r="N305" s="137"/>
      <c r="O305" s="138"/>
      <c r="P305" s="138"/>
      <c r="Q305" s="138"/>
      <c r="R305" s="139"/>
    </row>
    <row r="306" spans="1:18" x14ac:dyDescent="0.25">
      <c r="A306" s="110">
        <v>305</v>
      </c>
      <c r="B306" s="113" t="s">
        <v>491</v>
      </c>
      <c r="C306" s="113" t="s">
        <v>27</v>
      </c>
      <c r="D306" s="123" t="s">
        <v>28</v>
      </c>
      <c r="E306" s="129">
        <v>38293</v>
      </c>
      <c r="F306" s="130" t="s">
        <v>492</v>
      </c>
      <c r="G306" s="131" t="s">
        <v>493</v>
      </c>
      <c r="H306" s="132" t="s">
        <v>494</v>
      </c>
      <c r="I306" s="198"/>
      <c r="J306" s="133" t="s">
        <v>631</v>
      </c>
      <c r="K306" s="134" t="s">
        <v>632</v>
      </c>
      <c r="L306" s="163"/>
      <c r="M306" s="136">
        <v>2.1049011261750045E-2</v>
      </c>
      <c r="N306" s="137"/>
      <c r="O306" s="138"/>
      <c r="P306" s="138"/>
      <c r="Q306" s="138"/>
      <c r="R306" s="139"/>
    </row>
    <row r="307" spans="1:18" x14ac:dyDescent="0.25">
      <c r="A307" s="110">
        <v>306</v>
      </c>
      <c r="B307" s="113" t="s">
        <v>130</v>
      </c>
      <c r="C307" s="113" t="s">
        <v>27</v>
      </c>
      <c r="D307" s="123" t="s">
        <v>28</v>
      </c>
      <c r="E307" s="129">
        <v>38293</v>
      </c>
      <c r="F307" s="130" t="s">
        <v>131</v>
      </c>
      <c r="G307" s="131" t="s">
        <v>132</v>
      </c>
      <c r="H307" s="132" t="s">
        <v>133</v>
      </c>
      <c r="I307" s="198" t="s">
        <v>385</v>
      </c>
      <c r="J307" s="133"/>
      <c r="K307" s="134">
        <v>99873</v>
      </c>
      <c r="L307" s="108"/>
      <c r="M307" s="136">
        <v>1.3512720002987403E-2</v>
      </c>
      <c r="N307" s="137"/>
      <c r="O307" s="140"/>
      <c r="P307" s="140"/>
      <c r="Q307" s="140"/>
      <c r="R307" s="108"/>
    </row>
    <row r="308" spans="1:18" x14ac:dyDescent="0.25">
      <c r="A308" s="110">
        <v>307</v>
      </c>
      <c r="B308" s="113" t="s">
        <v>130</v>
      </c>
      <c r="C308" s="113" t="s">
        <v>27</v>
      </c>
      <c r="D308" s="123" t="s">
        <v>28</v>
      </c>
      <c r="E308" s="129">
        <v>38293</v>
      </c>
      <c r="F308" s="130" t="s">
        <v>131</v>
      </c>
      <c r="G308" s="131" t="s">
        <v>132</v>
      </c>
      <c r="H308" s="132" t="s">
        <v>133</v>
      </c>
      <c r="I308" s="198"/>
      <c r="J308" s="133" t="s">
        <v>387</v>
      </c>
      <c r="K308" s="134" t="s">
        <v>633</v>
      </c>
      <c r="L308" s="163"/>
      <c r="M308" s="136">
        <v>1.1398537363368275E-2</v>
      </c>
      <c r="N308" s="137"/>
      <c r="O308" s="140"/>
      <c r="P308" s="140"/>
      <c r="Q308" s="140"/>
      <c r="R308" s="108"/>
    </row>
    <row r="309" spans="1:18" x14ac:dyDescent="0.25">
      <c r="A309" s="110">
        <v>308</v>
      </c>
      <c r="B309" s="113" t="s">
        <v>130</v>
      </c>
      <c r="C309" s="113" t="s">
        <v>27</v>
      </c>
      <c r="D309" s="123" t="s">
        <v>28</v>
      </c>
      <c r="E309" s="129">
        <v>38293</v>
      </c>
      <c r="F309" s="130" t="s">
        <v>131</v>
      </c>
      <c r="G309" s="131" t="s">
        <v>132</v>
      </c>
      <c r="H309" s="132" t="s">
        <v>133</v>
      </c>
      <c r="I309" s="198"/>
      <c r="J309" s="133" t="s">
        <v>634</v>
      </c>
      <c r="K309" s="134" t="s">
        <v>635</v>
      </c>
      <c r="L309" s="163"/>
      <c r="M309" s="136">
        <v>2.1141826396191277E-3</v>
      </c>
      <c r="N309" s="137"/>
      <c r="O309" s="140"/>
      <c r="P309" s="140"/>
      <c r="Q309" s="140"/>
      <c r="R309" s="108"/>
    </row>
    <row r="310" spans="1:18" x14ac:dyDescent="0.25">
      <c r="A310" s="110">
        <v>309</v>
      </c>
      <c r="B310" s="113" t="s">
        <v>499</v>
      </c>
      <c r="C310" s="113" t="s">
        <v>27</v>
      </c>
      <c r="D310" s="123" t="s">
        <v>28</v>
      </c>
      <c r="E310" s="129">
        <v>38293</v>
      </c>
      <c r="F310" s="130" t="s">
        <v>398</v>
      </c>
      <c r="G310" s="131" t="s">
        <v>500</v>
      </c>
      <c r="H310" s="132" t="s">
        <v>501</v>
      </c>
      <c r="I310" s="198"/>
      <c r="J310" s="133" t="s">
        <v>149</v>
      </c>
      <c r="K310" s="134">
        <v>11607</v>
      </c>
      <c r="L310" s="135"/>
      <c r="M310" s="136">
        <v>1.5704158388621027E-3</v>
      </c>
      <c r="N310" s="137"/>
      <c r="O310" s="138"/>
      <c r="P310" s="138"/>
      <c r="Q310" s="140"/>
      <c r="R310" s="155"/>
    </row>
    <row r="311" spans="1:18" x14ac:dyDescent="0.25">
      <c r="A311" s="110">
        <v>310</v>
      </c>
      <c r="B311" s="113" t="s">
        <v>143</v>
      </c>
      <c r="C311" s="113" t="s">
        <v>27</v>
      </c>
      <c r="D311" s="123" t="s">
        <v>28</v>
      </c>
      <c r="E311" s="129">
        <v>38293</v>
      </c>
      <c r="F311" s="120" t="s">
        <v>327</v>
      </c>
      <c r="G311" s="131" t="s">
        <v>217</v>
      </c>
      <c r="H311" s="132" t="s">
        <v>328</v>
      </c>
      <c r="I311" s="198"/>
      <c r="J311" s="133" t="s">
        <v>206</v>
      </c>
      <c r="K311" s="134">
        <v>2405</v>
      </c>
      <c r="L311" s="135"/>
      <c r="M311" s="136">
        <v>3.2539416666350972E-4</v>
      </c>
      <c r="N311" s="137"/>
      <c r="O311" s="138"/>
      <c r="P311" s="138"/>
      <c r="Q311" s="138"/>
      <c r="R311" s="139"/>
    </row>
    <row r="312" spans="1:18" x14ac:dyDescent="0.25">
      <c r="A312" s="110">
        <v>311</v>
      </c>
      <c r="B312" s="113" t="s">
        <v>502</v>
      </c>
      <c r="C312" s="113" t="s">
        <v>27</v>
      </c>
      <c r="D312" s="123" t="s">
        <v>28</v>
      </c>
      <c r="E312" s="129">
        <v>38293</v>
      </c>
      <c r="F312" s="141" t="s">
        <v>237</v>
      </c>
      <c r="G312" s="142" t="s">
        <v>238</v>
      </c>
      <c r="H312" s="132" t="s">
        <v>239</v>
      </c>
      <c r="I312" s="198"/>
      <c r="J312" s="133" t="s">
        <v>146</v>
      </c>
      <c r="K312" s="134">
        <v>207</v>
      </c>
      <c r="L312" s="144"/>
      <c r="M312" s="136">
        <v>2.8006899168127446E-5</v>
      </c>
      <c r="N312" s="137"/>
      <c r="O312" s="140"/>
      <c r="P312" s="140"/>
      <c r="Q312" s="140"/>
      <c r="R312" s="108"/>
    </row>
    <row r="313" spans="1:18" x14ac:dyDescent="0.25">
      <c r="A313" s="110">
        <v>312</v>
      </c>
      <c r="B313" s="113" t="s">
        <v>506</v>
      </c>
      <c r="C313" s="113" t="s">
        <v>27</v>
      </c>
      <c r="D313" s="123" t="s">
        <v>28</v>
      </c>
      <c r="E313" s="129">
        <v>38293</v>
      </c>
      <c r="F313" s="130" t="s">
        <v>507</v>
      </c>
      <c r="G313" s="131" t="s">
        <v>508</v>
      </c>
      <c r="H313" s="132" t="s">
        <v>509</v>
      </c>
      <c r="I313" s="198"/>
      <c r="J313" s="133" t="s">
        <v>146</v>
      </c>
      <c r="K313" s="134">
        <v>87</v>
      </c>
      <c r="L313" s="144"/>
      <c r="M313" s="136">
        <v>1.177101559240139E-5</v>
      </c>
      <c r="N313" s="137"/>
      <c r="O313" s="140"/>
      <c r="P313" s="140"/>
      <c r="Q313" s="140"/>
      <c r="R313" s="108"/>
    </row>
    <row r="314" spans="1:18" x14ac:dyDescent="0.25">
      <c r="A314" s="110">
        <v>313</v>
      </c>
      <c r="B314" s="113" t="s">
        <v>523</v>
      </c>
      <c r="C314" s="113" t="s">
        <v>27</v>
      </c>
      <c r="D314" s="123" t="s">
        <v>28</v>
      </c>
      <c r="E314" s="129">
        <v>38293</v>
      </c>
      <c r="F314" s="141" t="s">
        <v>258</v>
      </c>
      <c r="G314" s="142" t="s">
        <v>524</v>
      </c>
      <c r="H314" s="132" t="s">
        <v>525</v>
      </c>
      <c r="I314" s="198"/>
      <c r="J314" s="159" t="s">
        <v>146</v>
      </c>
      <c r="K314" s="134">
        <v>4</v>
      </c>
      <c r="L314" s="144"/>
      <c r="M314" s="136">
        <v>5.411961191908685E-7</v>
      </c>
      <c r="N314" s="137"/>
      <c r="O314" s="140"/>
      <c r="P314" s="140"/>
      <c r="Q314" s="140"/>
      <c r="R314" s="108"/>
    </row>
    <row r="315" spans="1:18" x14ac:dyDescent="0.25">
      <c r="A315" s="110">
        <v>314</v>
      </c>
      <c r="B315" s="113" t="s">
        <v>636</v>
      </c>
      <c r="C315" s="113" t="s">
        <v>27</v>
      </c>
      <c r="D315" s="123" t="s">
        <v>28</v>
      </c>
      <c r="E315" s="129">
        <v>38293</v>
      </c>
      <c r="F315" s="130" t="s">
        <v>398</v>
      </c>
      <c r="G315" s="131" t="s">
        <v>637</v>
      </c>
      <c r="H315" s="132" t="s">
        <v>638</v>
      </c>
      <c r="I315" s="198"/>
      <c r="J315" s="133" t="s">
        <v>146</v>
      </c>
      <c r="K315" s="134">
        <v>4</v>
      </c>
      <c r="L315" s="144"/>
      <c r="M315" s="136">
        <v>5.411961191908685E-7</v>
      </c>
      <c r="N315" s="137"/>
      <c r="O315" s="140"/>
      <c r="P315" s="140"/>
      <c r="Q315" s="140"/>
      <c r="R315" s="108"/>
    </row>
    <row r="316" spans="1:18" ht="25.5" x14ac:dyDescent="0.25">
      <c r="A316" s="110">
        <v>315</v>
      </c>
      <c r="B316" s="113" t="s">
        <v>143</v>
      </c>
      <c r="C316" s="113" t="s">
        <v>27</v>
      </c>
      <c r="D316" s="123" t="s">
        <v>28</v>
      </c>
      <c r="E316" s="129">
        <v>38293</v>
      </c>
      <c r="F316" s="130" t="s">
        <v>377</v>
      </c>
      <c r="G316" s="142" t="s">
        <v>538</v>
      </c>
      <c r="H316" s="132" t="s">
        <v>539</v>
      </c>
      <c r="I316" s="198"/>
      <c r="J316" s="133" t="s">
        <v>146</v>
      </c>
      <c r="K316" s="134">
        <v>2</v>
      </c>
      <c r="L316" s="144"/>
      <c r="M316" s="136">
        <v>2.7059805959543425E-7</v>
      </c>
      <c r="N316" s="137"/>
      <c r="O316" s="140"/>
      <c r="P316" s="140"/>
      <c r="Q316" s="140"/>
      <c r="R316" s="108"/>
    </row>
    <row r="317" spans="1:18" ht="38.25" x14ac:dyDescent="0.25">
      <c r="A317" s="110">
        <v>316</v>
      </c>
      <c r="B317" s="113" t="s">
        <v>143</v>
      </c>
      <c r="C317" s="113" t="s">
        <v>27</v>
      </c>
      <c r="D317" s="123" t="s">
        <v>28</v>
      </c>
      <c r="E317" s="129">
        <v>38293</v>
      </c>
      <c r="F317" s="130"/>
      <c r="G317" s="142"/>
      <c r="H317" s="113"/>
      <c r="I317" s="199" t="s">
        <v>504</v>
      </c>
      <c r="J317" s="111"/>
      <c r="K317" s="115"/>
      <c r="L317" s="135">
        <v>7391036</v>
      </c>
      <c r="M317" s="136"/>
      <c r="N317" s="195" t="s">
        <v>639</v>
      </c>
      <c r="O317" s="138"/>
      <c r="P317" s="138"/>
      <c r="Q317" s="138"/>
      <c r="R317" s="139"/>
    </row>
    <row r="318" spans="1:18" x14ac:dyDescent="0.25">
      <c r="A318" s="110">
        <v>317</v>
      </c>
      <c r="B318" s="113" t="s">
        <v>491</v>
      </c>
      <c r="C318" s="113" t="s">
        <v>31</v>
      </c>
      <c r="D318" s="123" t="s">
        <v>32</v>
      </c>
      <c r="E318" s="129">
        <v>38293</v>
      </c>
      <c r="F318" s="130" t="s">
        <v>492</v>
      </c>
      <c r="G318" s="131" t="s">
        <v>493</v>
      </c>
      <c r="H318" s="132" t="s">
        <v>494</v>
      </c>
      <c r="I318" s="198"/>
      <c r="J318" s="133" t="s">
        <v>124</v>
      </c>
      <c r="K318" s="134">
        <v>1961166</v>
      </c>
      <c r="L318" s="135"/>
      <c r="M318" s="136">
        <v>0.56017197337794522</v>
      </c>
      <c r="N318" s="137"/>
      <c r="O318" s="138"/>
      <c r="P318" s="138"/>
      <c r="Q318" s="138"/>
      <c r="R318" s="139"/>
    </row>
    <row r="319" spans="1:18" x14ac:dyDescent="0.25">
      <c r="A319" s="110">
        <v>318</v>
      </c>
      <c r="B319" s="113" t="s">
        <v>495</v>
      </c>
      <c r="C319" s="113" t="s">
        <v>31</v>
      </c>
      <c r="D319" s="123" t="s">
        <v>32</v>
      </c>
      <c r="E319" s="129">
        <v>38293</v>
      </c>
      <c r="F319" s="130" t="s">
        <v>496</v>
      </c>
      <c r="G319" s="131" t="s">
        <v>497</v>
      </c>
      <c r="H319" s="132" t="s">
        <v>498</v>
      </c>
      <c r="I319" s="198"/>
      <c r="J319" s="133" t="s">
        <v>129</v>
      </c>
      <c r="K319" s="134">
        <v>1525849</v>
      </c>
      <c r="L319" s="135"/>
      <c r="M319" s="136">
        <v>0.43583146220501701</v>
      </c>
      <c r="N319" s="150"/>
      <c r="O319" s="138"/>
      <c r="P319" s="138"/>
      <c r="Q319" s="138"/>
      <c r="R319" s="139"/>
    </row>
    <row r="320" spans="1:18" x14ac:dyDescent="0.25">
      <c r="A320" s="110">
        <v>319</v>
      </c>
      <c r="B320" s="113" t="s">
        <v>499</v>
      </c>
      <c r="C320" s="113" t="s">
        <v>31</v>
      </c>
      <c r="D320" s="123" t="s">
        <v>32</v>
      </c>
      <c r="E320" s="129">
        <v>38293</v>
      </c>
      <c r="F320" s="130" t="s">
        <v>398</v>
      </c>
      <c r="G320" s="131" t="s">
        <v>500</v>
      </c>
      <c r="H320" s="132" t="s">
        <v>501</v>
      </c>
      <c r="I320" s="198"/>
      <c r="J320" s="133" t="s">
        <v>149</v>
      </c>
      <c r="K320" s="134">
        <v>11731</v>
      </c>
      <c r="L320" s="135"/>
      <c r="M320" s="136">
        <v>3.3507502270061157E-3</v>
      </c>
      <c r="N320" s="137"/>
      <c r="O320" s="138"/>
      <c r="P320" s="138"/>
      <c r="Q320" s="140"/>
      <c r="R320" s="110"/>
    </row>
    <row r="321" spans="1:18" x14ac:dyDescent="0.25">
      <c r="A321" s="110">
        <v>320</v>
      </c>
      <c r="B321" s="113" t="s">
        <v>130</v>
      </c>
      <c r="C321" s="113" t="s">
        <v>31</v>
      </c>
      <c r="D321" s="123" t="s">
        <v>32</v>
      </c>
      <c r="E321" s="129">
        <v>38293</v>
      </c>
      <c r="F321" s="130" t="s">
        <v>131</v>
      </c>
      <c r="G321" s="131" t="s">
        <v>132</v>
      </c>
      <c r="H321" s="132" t="s">
        <v>133</v>
      </c>
      <c r="I321" s="198"/>
      <c r="J321" s="133" t="s">
        <v>146</v>
      </c>
      <c r="K321" s="134">
        <v>1805</v>
      </c>
      <c r="L321" s="144"/>
      <c r="M321" s="136">
        <v>5.1556595002523562E-4</v>
      </c>
      <c r="N321" s="137"/>
      <c r="O321" s="140"/>
      <c r="P321" s="140"/>
      <c r="Q321" s="140"/>
      <c r="R321" s="108"/>
    </row>
    <row r="322" spans="1:18" x14ac:dyDescent="0.25">
      <c r="A322" s="110">
        <v>321</v>
      </c>
      <c r="B322" s="113" t="s">
        <v>541</v>
      </c>
      <c r="C322" s="113" t="s">
        <v>31</v>
      </c>
      <c r="D322" s="123" t="s">
        <v>32</v>
      </c>
      <c r="E322" s="129">
        <v>38293</v>
      </c>
      <c r="F322" s="130" t="s">
        <v>558</v>
      </c>
      <c r="G322" s="131" t="s">
        <v>244</v>
      </c>
      <c r="H322" s="132" t="s">
        <v>559</v>
      </c>
      <c r="I322" s="198"/>
      <c r="J322" s="133" t="s">
        <v>146</v>
      </c>
      <c r="K322" s="134">
        <v>348</v>
      </c>
      <c r="L322" s="144"/>
      <c r="M322" s="136">
        <v>9.9399972636444314E-5</v>
      </c>
      <c r="N322" s="137"/>
      <c r="O322" s="138"/>
      <c r="P322" s="138"/>
      <c r="Q322" s="138"/>
      <c r="R322" s="139"/>
    </row>
    <row r="323" spans="1:18" x14ac:dyDescent="0.25">
      <c r="A323" s="110">
        <v>322</v>
      </c>
      <c r="B323" s="113" t="s">
        <v>506</v>
      </c>
      <c r="C323" s="113" t="s">
        <v>31</v>
      </c>
      <c r="D323" s="123" t="s">
        <v>32</v>
      </c>
      <c r="E323" s="129">
        <v>38293</v>
      </c>
      <c r="F323" s="130" t="s">
        <v>507</v>
      </c>
      <c r="G323" s="131" t="s">
        <v>508</v>
      </c>
      <c r="H323" s="132" t="s">
        <v>509</v>
      </c>
      <c r="I323" s="198"/>
      <c r="J323" s="133" t="s">
        <v>146</v>
      </c>
      <c r="K323" s="134">
        <v>108</v>
      </c>
      <c r="L323" s="144"/>
      <c r="M323" s="136">
        <v>3.0848267369930991E-5</v>
      </c>
      <c r="N323" s="137"/>
      <c r="O323" s="140"/>
      <c r="P323" s="140"/>
      <c r="Q323" s="140"/>
      <c r="R323" s="108"/>
    </row>
    <row r="324" spans="1:18" ht="38.25" x14ac:dyDescent="0.25">
      <c r="A324" s="110">
        <v>323</v>
      </c>
      <c r="B324" s="113" t="s">
        <v>143</v>
      </c>
      <c r="C324" s="113" t="s">
        <v>31</v>
      </c>
      <c r="D324" s="123" t="s">
        <v>32</v>
      </c>
      <c r="E324" s="129">
        <v>38293</v>
      </c>
      <c r="F324" s="130"/>
      <c r="G324" s="142"/>
      <c r="H324" s="113"/>
      <c r="I324" s="199" t="s">
        <v>504</v>
      </c>
      <c r="J324" s="111"/>
      <c r="K324" s="115"/>
      <c r="L324" s="135">
        <v>3501007</v>
      </c>
      <c r="M324" s="136"/>
      <c r="N324" s="137"/>
      <c r="O324" s="138"/>
      <c r="P324" s="138"/>
      <c r="Q324" s="138"/>
      <c r="R324" s="139"/>
    </row>
    <row r="325" spans="1:18" x14ac:dyDescent="0.25">
      <c r="A325" s="110">
        <v>324</v>
      </c>
      <c r="B325" s="113" t="s">
        <v>491</v>
      </c>
      <c r="C325" s="113" t="s">
        <v>35</v>
      </c>
      <c r="D325" s="123" t="s">
        <v>36</v>
      </c>
      <c r="E325" s="129">
        <v>38293</v>
      </c>
      <c r="F325" s="130" t="s">
        <v>492</v>
      </c>
      <c r="G325" s="131" t="s">
        <v>493</v>
      </c>
      <c r="H325" s="132" t="s">
        <v>494</v>
      </c>
      <c r="I325" s="198"/>
      <c r="J325" s="133" t="s">
        <v>124</v>
      </c>
      <c r="K325" s="134">
        <v>196651</v>
      </c>
      <c r="L325" s="135"/>
      <c r="M325" s="136">
        <v>0.62861334961465065</v>
      </c>
      <c r="N325" s="137"/>
      <c r="O325" s="138"/>
      <c r="P325" s="138"/>
      <c r="Q325" s="138"/>
      <c r="R325" s="139"/>
    </row>
    <row r="326" spans="1:18" x14ac:dyDescent="0.25">
      <c r="A326" s="110">
        <v>325</v>
      </c>
      <c r="B326" s="113" t="s">
        <v>495</v>
      </c>
      <c r="C326" s="113" t="s">
        <v>35</v>
      </c>
      <c r="D326" s="123" t="s">
        <v>36</v>
      </c>
      <c r="E326" s="129">
        <v>38293</v>
      </c>
      <c r="F326" s="130" t="s">
        <v>496</v>
      </c>
      <c r="G326" s="131" t="s">
        <v>497</v>
      </c>
      <c r="H326" s="132" t="s">
        <v>498</v>
      </c>
      <c r="I326" s="198"/>
      <c r="J326" s="133" t="s">
        <v>129</v>
      </c>
      <c r="K326" s="134">
        <v>111052</v>
      </c>
      <c r="L326" s="135"/>
      <c r="M326" s="136">
        <v>0.3549881246543683</v>
      </c>
      <c r="N326" s="137"/>
      <c r="O326" s="140"/>
      <c r="P326" s="140"/>
      <c r="Q326" s="140"/>
      <c r="R326" s="108"/>
    </row>
    <row r="327" spans="1:18" x14ac:dyDescent="0.25">
      <c r="A327" s="110">
        <v>326</v>
      </c>
      <c r="B327" s="113" t="s">
        <v>130</v>
      </c>
      <c r="C327" s="113" t="s">
        <v>35</v>
      </c>
      <c r="D327" s="123" t="s">
        <v>36</v>
      </c>
      <c r="E327" s="129">
        <v>38293</v>
      </c>
      <c r="F327" s="130" t="s">
        <v>131</v>
      </c>
      <c r="G327" s="131" t="s">
        <v>132</v>
      </c>
      <c r="H327" s="132" t="s">
        <v>133</v>
      </c>
      <c r="I327" s="198"/>
      <c r="J327" s="133" t="s">
        <v>134</v>
      </c>
      <c r="K327" s="134">
        <v>3756</v>
      </c>
      <c r="L327" s="135"/>
      <c r="M327" s="136">
        <v>1.2006405973794324E-2</v>
      </c>
      <c r="N327" s="137"/>
      <c r="O327" s="138"/>
      <c r="P327" s="138"/>
      <c r="Q327" s="138"/>
      <c r="R327" s="139"/>
    </row>
    <row r="328" spans="1:18" x14ac:dyDescent="0.25">
      <c r="A328" s="110">
        <v>327</v>
      </c>
      <c r="B328" s="113" t="s">
        <v>499</v>
      </c>
      <c r="C328" s="113" t="s">
        <v>35</v>
      </c>
      <c r="D328" s="123" t="s">
        <v>36</v>
      </c>
      <c r="E328" s="129">
        <v>38293</v>
      </c>
      <c r="F328" s="130" t="s">
        <v>398</v>
      </c>
      <c r="G328" s="131" t="s">
        <v>500</v>
      </c>
      <c r="H328" s="132" t="s">
        <v>501</v>
      </c>
      <c r="I328" s="198"/>
      <c r="J328" s="133" t="s">
        <v>149</v>
      </c>
      <c r="K328" s="134">
        <v>851</v>
      </c>
      <c r="L328" s="135"/>
      <c r="M328" s="136">
        <v>2.7203012469912062E-3</v>
      </c>
      <c r="N328" s="137"/>
      <c r="O328" s="138"/>
      <c r="P328" s="138"/>
      <c r="Q328" s="140"/>
      <c r="R328" s="110"/>
    </row>
    <row r="329" spans="1:18" x14ac:dyDescent="0.25">
      <c r="A329" s="110">
        <v>328</v>
      </c>
      <c r="B329" s="113" t="s">
        <v>502</v>
      </c>
      <c r="C329" s="113" t="s">
        <v>35</v>
      </c>
      <c r="D329" s="123" t="s">
        <v>36</v>
      </c>
      <c r="E329" s="129">
        <v>38293</v>
      </c>
      <c r="F329" s="141" t="s">
        <v>237</v>
      </c>
      <c r="G329" s="142" t="s">
        <v>238</v>
      </c>
      <c r="H329" s="132" t="s">
        <v>239</v>
      </c>
      <c r="I329" s="198"/>
      <c r="J329" s="133" t="s">
        <v>162</v>
      </c>
      <c r="K329" s="134">
        <v>514</v>
      </c>
      <c r="L329" s="135"/>
      <c r="M329" s="136">
        <v>1.6430491668078496E-3</v>
      </c>
      <c r="N329" s="137"/>
      <c r="O329" s="138"/>
      <c r="P329" s="138"/>
      <c r="Q329" s="138"/>
      <c r="R329" s="139"/>
    </row>
    <row r="330" spans="1:18" ht="25.5" x14ac:dyDescent="0.25">
      <c r="A330" s="110">
        <v>329</v>
      </c>
      <c r="B330" s="113" t="s">
        <v>143</v>
      </c>
      <c r="C330" s="113" t="s">
        <v>35</v>
      </c>
      <c r="D330" s="123" t="s">
        <v>36</v>
      </c>
      <c r="E330" s="129">
        <v>38293</v>
      </c>
      <c r="F330" s="141" t="s">
        <v>600</v>
      </c>
      <c r="G330" s="142" t="s">
        <v>601</v>
      </c>
      <c r="H330" s="132" t="s">
        <v>602</v>
      </c>
      <c r="I330" s="198"/>
      <c r="J330" s="159" t="s">
        <v>146</v>
      </c>
      <c r="K330" s="134">
        <v>9</v>
      </c>
      <c r="L330" s="144"/>
      <c r="M330" s="136">
        <v>2.8769343387686082E-5</v>
      </c>
      <c r="N330" s="150"/>
      <c r="O330" s="138"/>
      <c r="P330" s="138"/>
      <c r="Q330" s="138"/>
      <c r="R330" s="139"/>
    </row>
    <row r="331" spans="1:18" ht="38.25" x14ac:dyDescent="0.25">
      <c r="A331" s="110">
        <v>330</v>
      </c>
      <c r="B331" s="113" t="s">
        <v>143</v>
      </c>
      <c r="C331" s="113" t="s">
        <v>35</v>
      </c>
      <c r="D331" s="123" t="s">
        <v>36</v>
      </c>
      <c r="E331" s="129">
        <v>38293</v>
      </c>
      <c r="F331" s="130"/>
      <c r="G331" s="142"/>
      <c r="H331" s="113"/>
      <c r="I331" s="199" t="s">
        <v>504</v>
      </c>
      <c r="J331" s="111"/>
      <c r="K331" s="114"/>
      <c r="L331" s="135">
        <v>312833</v>
      </c>
      <c r="M331" s="136"/>
      <c r="N331" s="137"/>
      <c r="O331" s="138"/>
      <c r="P331" s="138"/>
      <c r="Q331" s="138"/>
      <c r="R331" s="139"/>
    </row>
    <row r="332" spans="1:18" x14ac:dyDescent="0.25">
      <c r="A332" s="110">
        <v>331</v>
      </c>
      <c r="B332" s="113" t="s">
        <v>491</v>
      </c>
      <c r="C332" s="113" t="s">
        <v>39</v>
      </c>
      <c r="D332" s="123" t="s">
        <v>40</v>
      </c>
      <c r="E332" s="129">
        <v>38293</v>
      </c>
      <c r="F332" s="130" t="s">
        <v>492</v>
      </c>
      <c r="G332" s="131" t="s">
        <v>493</v>
      </c>
      <c r="H332" s="132" t="s">
        <v>494</v>
      </c>
      <c r="I332" s="198"/>
      <c r="J332" s="133" t="s">
        <v>124</v>
      </c>
      <c r="K332" s="134">
        <v>2859768</v>
      </c>
      <c r="L332" s="135"/>
      <c r="M332" s="136">
        <v>0.50814050265214006</v>
      </c>
      <c r="N332" s="137"/>
      <c r="O332" s="138"/>
      <c r="P332" s="138"/>
      <c r="Q332" s="138"/>
      <c r="R332" s="139"/>
    </row>
    <row r="333" spans="1:18" x14ac:dyDescent="0.25">
      <c r="A333" s="110">
        <v>332</v>
      </c>
      <c r="B333" s="113" t="s">
        <v>495</v>
      </c>
      <c r="C333" s="113" t="s">
        <v>39</v>
      </c>
      <c r="D333" s="123" t="s">
        <v>40</v>
      </c>
      <c r="E333" s="129">
        <v>38293</v>
      </c>
      <c r="F333" s="130" t="s">
        <v>496</v>
      </c>
      <c r="G333" s="131" t="s">
        <v>497</v>
      </c>
      <c r="H333" s="132" t="s">
        <v>498</v>
      </c>
      <c r="I333" s="198"/>
      <c r="J333" s="133" t="s">
        <v>129</v>
      </c>
      <c r="K333" s="134">
        <v>2741167</v>
      </c>
      <c r="L333" s="135"/>
      <c r="M333" s="136">
        <v>0.48706677507876817</v>
      </c>
      <c r="N333" s="137"/>
      <c r="O333" s="138"/>
      <c r="P333" s="138"/>
      <c r="Q333" s="138"/>
      <c r="R333" s="139"/>
    </row>
    <row r="334" spans="1:18" x14ac:dyDescent="0.25">
      <c r="A334" s="110">
        <v>333</v>
      </c>
      <c r="B334" s="113" t="s">
        <v>499</v>
      </c>
      <c r="C334" s="113" t="s">
        <v>39</v>
      </c>
      <c r="D334" s="123" t="s">
        <v>40</v>
      </c>
      <c r="E334" s="129">
        <v>38293</v>
      </c>
      <c r="F334" s="130" t="s">
        <v>398</v>
      </c>
      <c r="G334" s="131" t="s">
        <v>500</v>
      </c>
      <c r="H334" s="132" t="s">
        <v>501</v>
      </c>
      <c r="I334" s="198"/>
      <c r="J334" s="133" t="s">
        <v>640</v>
      </c>
      <c r="K334" s="134">
        <v>14676</v>
      </c>
      <c r="L334" s="135"/>
      <c r="M334" s="136">
        <v>2.6077185341338203E-3</v>
      </c>
      <c r="N334" s="137"/>
      <c r="O334" s="138"/>
      <c r="P334" s="138"/>
      <c r="Q334" s="140"/>
      <c r="R334" s="110"/>
    </row>
    <row r="335" spans="1:18" x14ac:dyDescent="0.25">
      <c r="A335" s="110">
        <v>334</v>
      </c>
      <c r="B335" s="113" t="s">
        <v>502</v>
      </c>
      <c r="C335" s="113" t="s">
        <v>39</v>
      </c>
      <c r="D335" s="123" t="s">
        <v>40</v>
      </c>
      <c r="E335" s="129">
        <v>38293</v>
      </c>
      <c r="F335" s="141" t="s">
        <v>512</v>
      </c>
      <c r="G335" s="142" t="s">
        <v>238</v>
      </c>
      <c r="H335" s="132" t="s">
        <v>513</v>
      </c>
      <c r="I335" s="198"/>
      <c r="J335" s="133" t="s">
        <v>640</v>
      </c>
      <c r="K335" s="134">
        <v>11939</v>
      </c>
      <c r="L335" s="135"/>
      <c r="M335" s="136">
        <v>2.1213921762758027E-3</v>
      </c>
      <c r="N335" s="137"/>
      <c r="O335" s="140"/>
      <c r="P335" s="140"/>
      <c r="Q335" s="140"/>
      <c r="R335" s="108"/>
    </row>
    <row r="336" spans="1:18" x14ac:dyDescent="0.25">
      <c r="A336" s="110">
        <v>335</v>
      </c>
      <c r="B336" s="113" t="s">
        <v>506</v>
      </c>
      <c r="C336" s="113" t="s">
        <v>39</v>
      </c>
      <c r="D336" s="123" t="s">
        <v>40</v>
      </c>
      <c r="E336" s="129">
        <v>38293</v>
      </c>
      <c r="F336" s="130" t="s">
        <v>641</v>
      </c>
      <c r="G336" s="131" t="s">
        <v>508</v>
      </c>
      <c r="H336" s="132" t="s">
        <v>642</v>
      </c>
      <c r="I336" s="198"/>
      <c r="J336" s="133" t="s">
        <v>146</v>
      </c>
      <c r="K336" s="134">
        <v>192</v>
      </c>
      <c r="L336" s="144"/>
      <c r="M336" s="136">
        <v>3.4115696276484976E-5</v>
      </c>
      <c r="N336" s="137"/>
      <c r="O336" s="138"/>
      <c r="P336" s="138"/>
      <c r="Q336" s="138"/>
      <c r="R336" s="139"/>
    </row>
    <row r="337" spans="1:18" x14ac:dyDescent="0.25">
      <c r="A337" s="110">
        <v>336</v>
      </c>
      <c r="B337" s="113" t="s">
        <v>308</v>
      </c>
      <c r="C337" s="113" t="s">
        <v>39</v>
      </c>
      <c r="D337" s="123" t="s">
        <v>40</v>
      </c>
      <c r="E337" s="129">
        <v>38293</v>
      </c>
      <c r="F337" s="130" t="s">
        <v>309</v>
      </c>
      <c r="G337" s="131" t="s">
        <v>310</v>
      </c>
      <c r="H337" s="132" t="s">
        <v>311</v>
      </c>
      <c r="I337" s="198"/>
      <c r="J337" s="111" t="s">
        <v>146</v>
      </c>
      <c r="K337" s="134">
        <v>114</v>
      </c>
      <c r="L337" s="144"/>
      <c r="M337" s="136">
        <v>2.0256194664162953E-5</v>
      </c>
      <c r="N337" s="137"/>
      <c r="O337" s="140"/>
      <c r="P337" s="140"/>
      <c r="Q337" s="140"/>
      <c r="R337" s="108"/>
    </row>
    <row r="338" spans="1:18" x14ac:dyDescent="0.25">
      <c r="A338" s="110">
        <v>337</v>
      </c>
      <c r="B338" s="113" t="s">
        <v>178</v>
      </c>
      <c r="C338" s="113" t="s">
        <v>39</v>
      </c>
      <c r="D338" s="123" t="s">
        <v>40</v>
      </c>
      <c r="E338" s="129">
        <v>38293</v>
      </c>
      <c r="F338" s="141" t="s">
        <v>179</v>
      </c>
      <c r="G338" s="131" t="s">
        <v>180</v>
      </c>
      <c r="H338" s="132" t="s">
        <v>181</v>
      </c>
      <c r="I338" s="198"/>
      <c r="J338" s="133" t="s">
        <v>146</v>
      </c>
      <c r="K338" s="134">
        <v>22</v>
      </c>
      <c r="L338" s="144"/>
      <c r="M338" s="136">
        <v>3.9090901983472367E-6</v>
      </c>
      <c r="N338" s="150"/>
      <c r="O338" s="157"/>
      <c r="P338" s="157"/>
      <c r="Q338" s="157"/>
      <c r="R338" s="108"/>
    </row>
    <row r="339" spans="1:18" x14ac:dyDescent="0.25">
      <c r="A339" s="110">
        <v>338</v>
      </c>
      <c r="B339" s="113" t="s">
        <v>143</v>
      </c>
      <c r="C339" s="113" t="s">
        <v>39</v>
      </c>
      <c r="D339" s="123" t="s">
        <v>40</v>
      </c>
      <c r="E339" s="129">
        <v>38293</v>
      </c>
      <c r="F339" s="130" t="s">
        <v>643</v>
      </c>
      <c r="G339" s="131" t="s">
        <v>402</v>
      </c>
      <c r="H339" s="132" t="s">
        <v>644</v>
      </c>
      <c r="I339" s="198"/>
      <c r="J339" s="111" t="s">
        <v>146</v>
      </c>
      <c r="K339" s="134">
        <v>17</v>
      </c>
      <c r="L339" s="144"/>
      <c r="M339" s="136">
        <v>3.0206606078137739E-6</v>
      </c>
      <c r="N339" s="137"/>
      <c r="O339" s="140"/>
      <c r="P339" s="140"/>
      <c r="Q339" s="140"/>
      <c r="R339" s="108"/>
    </row>
    <row r="340" spans="1:18" x14ac:dyDescent="0.25">
      <c r="A340" s="110">
        <v>339</v>
      </c>
      <c r="B340" s="113" t="s">
        <v>645</v>
      </c>
      <c r="C340" s="113" t="s">
        <v>39</v>
      </c>
      <c r="D340" s="123" t="s">
        <v>40</v>
      </c>
      <c r="E340" s="129">
        <v>38293</v>
      </c>
      <c r="F340" s="130" t="s">
        <v>646</v>
      </c>
      <c r="G340" s="131" t="s">
        <v>647</v>
      </c>
      <c r="H340" s="132" t="s">
        <v>648</v>
      </c>
      <c r="I340" s="198"/>
      <c r="J340" s="111" t="s">
        <v>146</v>
      </c>
      <c r="K340" s="134">
        <v>11</v>
      </c>
      <c r="L340" s="144"/>
      <c r="M340" s="136">
        <v>1.9545450991736184E-6</v>
      </c>
      <c r="N340" s="137"/>
      <c r="O340" s="140"/>
      <c r="P340" s="140"/>
      <c r="Q340" s="140"/>
      <c r="R340" s="108"/>
    </row>
    <row r="341" spans="1:18" x14ac:dyDescent="0.25">
      <c r="A341" s="110">
        <v>340</v>
      </c>
      <c r="B341" s="113" t="s">
        <v>529</v>
      </c>
      <c r="C341" s="113" t="s">
        <v>39</v>
      </c>
      <c r="D341" s="123" t="s">
        <v>40</v>
      </c>
      <c r="E341" s="129">
        <v>38293</v>
      </c>
      <c r="F341" s="130" t="s">
        <v>649</v>
      </c>
      <c r="G341" s="131" t="s">
        <v>530</v>
      </c>
      <c r="H341" s="132" t="s">
        <v>650</v>
      </c>
      <c r="I341" s="198"/>
      <c r="J341" s="111" t="s">
        <v>146</v>
      </c>
      <c r="K341" s="134">
        <v>2</v>
      </c>
      <c r="L341" s="144"/>
      <c r="M341" s="136">
        <v>3.5537183621338515E-7</v>
      </c>
      <c r="N341" s="137"/>
      <c r="O341" s="140"/>
      <c r="P341" s="140"/>
      <c r="Q341" s="140"/>
      <c r="R341" s="108"/>
    </row>
    <row r="342" spans="1:18" ht="38.25" x14ac:dyDescent="0.25">
      <c r="A342" s="110">
        <v>341</v>
      </c>
      <c r="B342" s="113" t="s">
        <v>143</v>
      </c>
      <c r="C342" s="113" t="s">
        <v>39</v>
      </c>
      <c r="D342" s="123" t="s">
        <v>40</v>
      </c>
      <c r="E342" s="129">
        <v>38293</v>
      </c>
      <c r="F342" s="130"/>
      <c r="G342" s="142"/>
      <c r="H342" s="113"/>
      <c r="I342" s="199" t="s">
        <v>504</v>
      </c>
      <c r="J342" s="111"/>
      <c r="K342" s="115"/>
      <c r="L342" s="135">
        <v>5627908</v>
      </c>
      <c r="M342" s="136"/>
      <c r="N342" s="137"/>
      <c r="O342" s="138"/>
      <c r="P342" s="138"/>
      <c r="Q342" s="164"/>
      <c r="R342" s="139"/>
    </row>
    <row r="343" spans="1:18" x14ac:dyDescent="0.25">
      <c r="A343" s="110">
        <v>342</v>
      </c>
      <c r="B343" s="113" t="s">
        <v>491</v>
      </c>
      <c r="C343" s="113" t="s">
        <v>43</v>
      </c>
      <c r="D343" s="123" t="s">
        <v>44</v>
      </c>
      <c r="E343" s="129">
        <v>38293</v>
      </c>
      <c r="F343" s="130" t="s">
        <v>492</v>
      </c>
      <c r="G343" s="131" t="s">
        <v>493</v>
      </c>
      <c r="H343" s="132" t="s">
        <v>494</v>
      </c>
      <c r="I343" s="198"/>
      <c r="J343" s="133" t="s">
        <v>124</v>
      </c>
      <c r="K343" s="134">
        <v>959792</v>
      </c>
      <c r="L343" s="135"/>
      <c r="M343" s="136">
        <v>0.65570401664756062</v>
      </c>
      <c r="N343" s="137"/>
      <c r="O343" s="138"/>
      <c r="P343" s="138"/>
      <c r="Q343" s="138"/>
      <c r="R343" s="139"/>
    </row>
    <row r="344" spans="1:18" x14ac:dyDescent="0.25">
      <c r="A344" s="110">
        <v>343</v>
      </c>
      <c r="B344" s="113" t="s">
        <v>495</v>
      </c>
      <c r="C344" s="113" t="s">
        <v>43</v>
      </c>
      <c r="D344" s="123" t="s">
        <v>44</v>
      </c>
      <c r="E344" s="129">
        <v>38293</v>
      </c>
      <c r="F344" s="130" t="s">
        <v>496</v>
      </c>
      <c r="G344" s="131" t="s">
        <v>497</v>
      </c>
      <c r="H344" s="132" t="s">
        <v>498</v>
      </c>
      <c r="I344" s="198"/>
      <c r="J344" s="133" t="s">
        <v>129</v>
      </c>
      <c r="K344" s="134">
        <v>503966</v>
      </c>
      <c r="L344" s="135"/>
      <c r="M344" s="136">
        <v>0.34429598335243938</v>
      </c>
      <c r="N344" s="137"/>
      <c r="O344" s="140"/>
      <c r="P344" s="140"/>
      <c r="Q344" s="140"/>
      <c r="R344" s="108"/>
    </row>
    <row r="345" spans="1:18" ht="38.25" x14ac:dyDescent="0.25">
      <c r="A345" s="110">
        <v>344</v>
      </c>
      <c r="B345" s="113" t="s">
        <v>143</v>
      </c>
      <c r="C345" s="113" t="s">
        <v>43</v>
      </c>
      <c r="D345" s="123" t="s">
        <v>44</v>
      </c>
      <c r="E345" s="129">
        <v>38293</v>
      </c>
      <c r="F345" s="130"/>
      <c r="G345" s="142"/>
      <c r="H345" s="113"/>
      <c r="I345" s="199" t="s">
        <v>504</v>
      </c>
      <c r="J345" s="111"/>
      <c r="K345" s="114"/>
      <c r="L345" s="135">
        <v>1463758</v>
      </c>
      <c r="M345" s="136"/>
      <c r="N345" s="137"/>
      <c r="O345" s="138"/>
      <c r="P345" s="138"/>
      <c r="Q345" s="138"/>
      <c r="R345" s="139"/>
    </row>
    <row r="346" spans="1:18" x14ac:dyDescent="0.25">
      <c r="A346" s="110">
        <v>345</v>
      </c>
      <c r="B346" s="113" t="s">
        <v>495</v>
      </c>
      <c r="C346" s="113" t="s">
        <v>47</v>
      </c>
      <c r="D346" s="123" t="s">
        <v>48</v>
      </c>
      <c r="E346" s="129">
        <v>38293</v>
      </c>
      <c r="F346" s="130" t="s">
        <v>496</v>
      </c>
      <c r="G346" s="131" t="s">
        <v>497</v>
      </c>
      <c r="H346" s="132" t="s">
        <v>498</v>
      </c>
      <c r="I346" s="198"/>
      <c r="J346" s="133" t="s">
        <v>129</v>
      </c>
      <c r="K346" s="134">
        <v>943163</v>
      </c>
      <c r="L346" s="135"/>
      <c r="M346" s="136">
        <v>0.51348663042211873</v>
      </c>
      <c r="N346" s="137"/>
      <c r="O346" s="140"/>
      <c r="P346" s="140"/>
      <c r="Q346" s="140"/>
      <c r="R346" s="108"/>
    </row>
    <row r="347" spans="1:18" x14ac:dyDescent="0.25">
      <c r="A347" s="110">
        <v>346</v>
      </c>
      <c r="B347" s="113" t="s">
        <v>491</v>
      </c>
      <c r="C347" s="113" t="s">
        <v>47</v>
      </c>
      <c r="D347" s="123" t="s">
        <v>48</v>
      </c>
      <c r="E347" s="129">
        <v>38293</v>
      </c>
      <c r="F347" s="130" t="s">
        <v>492</v>
      </c>
      <c r="G347" s="131" t="s">
        <v>493</v>
      </c>
      <c r="H347" s="132" t="s">
        <v>494</v>
      </c>
      <c r="I347" s="198"/>
      <c r="J347" s="133" t="s">
        <v>124</v>
      </c>
      <c r="K347" s="134">
        <v>866831</v>
      </c>
      <c r="L347" s="135"/>
      <c r="M347" s="136">
        <v>0.47192916742433233</v>
      </c>
      <c r="N347" s="137"/>
      <c r="O347" s="138"/>
      <c r="P347" s="138"/>
      <c r="Q347" s="138"/>
      <c r="R347" s="139"/>
    </row>
    <row r="348" spans="1:18" x14ac:dyDescent="0.25">
      <c r="A348" s="110">
        <v>347</v>
      </c>
      <c r="B348" s="113" t="s">
        <v>143</v>
      </c>
      <c r="C348" s="113" t="s">
        <v>47</v>
      </c>
      <c r="D348" s="123" t="s">
        <v>48</v>
      </c>
      <c r="E348" s="129">
        <v>38293</v>
      </c>
      <c r="F348" s="141"/>
      <c r="G348" s="142" t="s">
        <v>144</v>
      </c>
      <c r="H348" s="142" t="s">
        <v>144</v>
      </c>
      <c r="I348" s="198"/>
      <c r="J348" s="159" t="s">
        <v>146</v>
      </c>
      <c r="K348" s="134">
        <v>8956</v>
      </c>
      <c r="L348" s="144"/>
      <c r="M348" s="136">
        <v>4.8759188624452983E-3</v>
      </c>
      <c r="N348" s="150"/>
      <c r="O348" s="138"/>
      <c r="P348" s="138"/>
      <c r="Q348" s="138"/>
      <c r="R348" s="139"/>
    </row>
    <row r="349" spans="1:18" x14ac:dyDescent="0.25">
      <c r="A349" s="110">
        <v>348</v>
      </c>
      <c r="B349" s="113" t="s">
        <v>499</v>
      </c>
      <c r="C349" s="113" t="s">
        <v>47</v>
      </c>
      <c r="D349" s="123" t="s">
        <v>48</v>
      </c>
      <c r="E349" s="129">
        <v>38293</v>
      </c>
      <c r="F349" s="130" t="s">
        <v>398</v>
      </c>
      <c r="G349" s="131" t="s">
        <v>500</v>
      </c>
      <c r="H349" s="132" t="s">
        <v>501</v>
      </c>
      <c r="I349" s="198"/>
      <c r="J349" s="133" t="s">
        <v>149</v>
      </c>
      <c r="K349" s="134">
        <v>7260</v>
      </c>
      <c r="L349" s="135"/>
      <c r="M349" s="136">
        <v>3.9525648661626689E-3</v>
      </c>
      <c r="N349" s="137"/>
      <c r="O349" s="138"/>
      <c r="P349" s="138"/>
      <c r="Q349" s="140"/>
      <c r="R349" s="110"/>
    </row>
    <row r="350" spans="1:18" x14ac:dyDescent="0.25">
      <c r="A350" s="110">
        <v>349</v>
      </c>
      <c r="B350" s="113" t="s">
        <v>506</v>
      </c>
      <c r="C350" s="113" t="s">
        <v>47</v>
      </c>
      <c r="D350" s="123" t="s">
        <v>48</v>
      </c>
      <c r="E350" s="129">
        <v>38293</v>
      </c>
      <c r="F350" s="130" t="s">
        <v>507</v>
      </c>
      <c r="G350" s="131" t="s">
        <v>508</v>
      </c>
      <c r="H350" s="132" t="s">
        <v>509</v>
      </c>
      <c r="I350" s="198"/>
      <c r="J350" s="133" t="s">
        <v>414</v>
      </c>
      <c r="K350" s="134">
        <v>5315</v>
      </c>
      <c r="L350" s="135"/>
      <c r="M350" s="136">
        <v>2.8936476947182626E-3</v>
      </c>
      <c r="N350" s="137"/>
      <c r="O350" s="140"/>
      <c r="P350" s="140"/>
      <c r="Q350" s="140"/>
      <c r="R350" s="108"/>
    </row>
    <row r="351" spans="1:18" x14ac:dyDescent="0.25">
      <c r="A351" s="110">
        <v>350</v>
      </c>
      <c r="B351" s="113" t="s">
        <v>502</v>
      </c>
      <c r="C351" s="113" t="s">
        <v>47</v>
      </c>
      <c r="D351" s="123" t="s">
        <v>48</v>
      </c>
      <c r="E351" s="129">
        <v>38293</v>
      </c>
      <c r="F351" s="141" t="s">
        <v>512</v>
      </c>
      <c r="G351" s="142" t="s">
        <v>238</v>
      </c>
      <c r="H351" s="132" t="s">
        <v>513</v>
      </c>
      <c r="I351" s="198"/>
      <c r="J351" s="133" t="s">
        <v>162</v>
      </c>
      <c r="K351" s="134">
        <v>5257</v>
      </c>
      <c r="L351" s="135"/>
      <c r="M351" s="136">
        <v>2.8620707302227481E-3</v>
      </c>
      <c r="N351" s="137"/>
      <c r="O351" s="140"/>
      <c r="P351" s="140"/>
      <c r="Q351" s="140"/>
      <c r="R351" s="108"/>
    </row>
    <row r="352" spans="1:18" ht="38.25" x14ac:dyDescent="0.25">
      <c r="A352" s="110">
        <v>351</v>
      </c>
      <c r="B352" s="113" t="s">
        <v>143</v>
      </c>
      <c r="C352" s="113" t="s">
        <v>47</v>
      </c>
      <c r="D352" s="123" t="s">
        <v>48</v>
      </c>
      <c r="E352" s="129">
        <v>38293</v>
      </c>
      <c r="F352" s="130"/>
      <c r="G352" s="142"/>
      <c r="H352" s="113"/>
      <c r="I352" s="199" t="s">
        <v>504</v>
      </c>
      <c r="J352" s="111"/>
      <c r="K352" s="114"/>
      <c r="L352" s="135">
        <v>1836782</v>
      </c>
      <c r="M352" s="136"/>
      <c r="N352" s="137"/>
      <c r="O352" s="138"/>
      <c r="P352" s="138"/>
      <c r="Q352" s="138"/>
      <c r="R352" s="139"/>
    </row>
    <row r="353" spans="1:18" x14ac:dyDescent="0.25">
      <c r="A353" s="110">
        <v>352</v>
      </c>
      <c r="B353" s="113" t="s">
        <v>495</v>
      </c>
      <c r="C353" s="113" t="s">
        <v>51</v>
      </c>
      <c r="D353" s="123" t="s">
        <v>52</v>
      </c>
      <c r="E353" s="129">
        <v>38293</v>
      </c>
      <c r="F353" s="130" t="s">
        <v>496</v>
      </c>
      <c r="G353" s="131" t="s">
        <v>497</v>
      </c>
      <c r="H353" s="132" t="s">
        <v>498</v>
      </c>
      <c r="I353" s="198"/>
      <c r="J353" s="133" t="s">
        <v>129</v>
      </c>
      <c r="K353" s="134">
        <v>2938095</v>
      </c>
      <c r="L353" s="135"/>
      <c r="M353" s="136">
        <v>0.50923809144150622</v>
      </c>
      <c r="N353" s="137"/>
      <c r="O353" s="138"/>
      <c r="P353" s="138"/>
      <c r="Q353" s="138"/>
      <c r="R353" s="139"/>
    </row>
    <row r="354" spans="1:18" x14ac:dyDescent="0.25">
      <c r="A354" s="110">
        <v>353</v>
      </c>
      <c r="B354" s="113" t="s">
        <v>491</v>
      </c>
      <c r="C354" s="113" t="s">
        <v>51</v>
      </c>
      <c r="D354" s="123" t="s">
        <v>52</v>
      </c>
      <c r="E354" s="129">
        <v>38293</v>
      </c>
      <c r="F354" s="130" t="s">
        <v>492</v>
      </c>
      <c r="G354" s="131" t="s">
        <v>493</v>
      </c>
      <c r="H354" s="132" t="s">
        <v>494</v>
      </c>
      <c r="I354" s="198"/>
      <c r="J354" s="133" t="s">
        <v>124</v>
      </c>
      <c r="K354" s="134">
        <v>2793847</v>
      </c>
      <c r="L354" s="135"/>
      <c r="M354" s="136">
        <v>0.48423666153054201</v>
      </c>
      <c r="N354" s="137"/>
      <c r="O354" s="138"/>
      <c r="P354" s="138"/>
      <c r="Q354" s="138"/>
      <c r="R354" s="139"/>
    </row>
    <row r="355" spans="1:18" x14ac:dyDescent="0.25">
      <c r="A355" s="110">
        <v>354</v>
      </c>
      <c r="B355" s="113" t="s">
        <v>499</v>
      </c>
      <c r="C355" s="113" t="s">
        <v>51</v>
      </c>
      <c r="D355" s="123" t="s">
        <v>52</v>
      </c>
      <c r="E355" s="129">
        <v>38293</v>
      </c>
      <c r="F355" s="130" t="s">
        <v>398</v>
      </c>
      <c r="G355" s="131" t="s">
        <v>500</v>
      </c>
      <c r="H355" s="132" t="s">
        <v>501</v>
      </c>
      <c r="I355" s="198"/>
      <c r="J355" s="133" t="s">
        <v>149</v>
      </c>
      <c r="K355" s="134">
        <v>21185</v>
      </c>
      <c r="L355" s="135"/>
      <c r="M355" s="136">
        <v>3.6718380335517774E-3</v>
      </c>
      <c r="N355" s="137"/>
      <c r="O355" s="138"/>
      <c r="P355" s="138"/>
      <c r="Q355" s="140"/>
      <c r="R355" s="110"/>
    </row>
    <row r="356" spans="1:18" x14ac:dyDescent="0.25">
      <c r="A356" s="110">
        <v>355</v>
      </c>
      <c r="B356" s="113" t="s">
        <v>506</v>
      </c>
      <c r="C356" s="113" t="s">
        <v>51</v>
      </c>
      <c r="D356" s="123" t="s">
        <v>52</v>
      </c>
      <c r="E356" s="129">
        <v>38293</v>
      </c>
      <c r="F356" s="130" t="s">
        <v>651</v>
      </c>
      <c r="G356" s="131" t="s">
        <v>508</v>
      </c>
      <c r="H356" s="132" t="s">
        <v>652</v>
      </c>
      <c r="I356" s="198"/>
      <c r="J356" s="133" t="s">
        <v>510</v>
      </c>
      <c r="K356" s="134">
        <v>6319</v>
      </c>
      <c r="L356" s="135"/>
      <c r="M356" s="136">
        <v>1.0952251373147833E-3</v>
      </c>
      <c r="N356" s="137"/>
      <c r="O356" s="140"/>
      <c r="P356" s="140"/>
      <c r="Q356" s="140"/>
      <c r="R356" s="108"/>
    </row>
    <row r="357" spans="1:18" x14ac:dyDescent="0.25">
      <c r="A357" s="110">
        <v>356</v>
      </c>
      <c r="B357" s="113" t="s">
        <v>502</v>
      </c>
      <c r="C357" s="113" t="s">
        <v>51</v>
      </c>
      <c r="D357" s="123" t="s">
        <v>52</v>
      </c>
      <c r="E357" s="129">
        <v>38293</v>
      </c>
      <c r="F357" s="141" t="s">
        <v>512</v>
      </c>
      <c r="G357" s="142" t="s">
        <v>238</v>
      </c>
      <c r="H357" s="132" t="s">
        <v>513</v>
      </c>
      <c r="I357" s="198"/>
      <c r="J357" s="133" t="s">
        <v>162</v>
      </c>
      <c r="K357" s="134">
        <v>6318</v>
      </c>
      <c r="L357" s="135"/>
      <c r="M357" s="136">
        <v>1.0950518147736668E-3</v>
      </c>
      <c r="N357" s="137"/>
      <c r="O357" s="138"/>
      <c r="P357" s="138"/>
      <c r="Q357" s="138"/>
      <c r="R357" s="139"/>
    </row>
    <row r="358" spans="1:18" x14ac:dyDescent="0.25">
      <c r="A358" s="110">
        <v>357</v>
      </c>
      <c r="B358" s="113" t="s">
        <v>130</v>
      </c>
      <c r="C358" s="113" t="s">
        <v>51</v>
      </c>
      <c r="D358" s="123" t="s">
        <v>52</v>
      </c>
      <c r="E358" s="129">
        <v>38293</v>
      </c>
      <c r="F358" s="130" t="s">
        <v>131</v>
      </c>
      <c r="G358" s="131" t="s">
        <v>132</v>
      </c>
      <c r="H358" s="132" t="s">
        <v>133</v>
      </c>
      <c r="I358" s="198"/>
      <c r="J358" s="133" t="s">
        <v>146</v>
      </c>
      <c r="K358" s="134">
        <v>2656</v>
      </c>
      <c r="L358" s="144"/>
      <c r="M358" s="136">
        <v>4.6034466920526413E-4</v>
      </c>
      <c r="N358" s="137"/>
      <c r="O358" s="138"/>
      <c r="P358" s="138"/>
      <c r="Q358" s="138"/>
      <c r="R358" s="139"/>
    </row>
    <row r="359" spans="1:18" x14ac:dyDescent="0.25">
      <c r="A359" s="110">
        <v>358</v>
      </c>
      <c r="B359" s="113" t="s">
        <v>143</v>
      </c>
      <c r="C359" s="113" t="s">
        <v>51</v>
      </c>
      <c r="D359" s="123" t="s">
        <v>52</v>
      </c>
      <c r="E359" s="129">
        <v>38293</v>
      </c>
      <c r="F359" s="141"/>
      <c r="G359" s="142" t="s">
        <v>144</v>
      </c>
      <c r="H359" s="142" t="s">
        <v>144</v>
      </c>
      <c r="I359" s="198"/>
      <c r="J359" s="159" t="s">
        <v>146</v>
      </c>
      <c r="K359" s="134">
        <v>1170</v>
      </c>
      <c r="L359" s="144"/>
      <c r="M359" s="136">
        <v>2.0278737310623458E-4</v>
      </c>
      <c r="N359" s="137"/>
      <c r="O359" s="140"/>
      <c r="P359" s="152"/>
      <c r="Q359" s="140"/>
      <c r="R359" s="108"/>
    </row>
    <row r="360" spans="1:18" ht="38.25" x14ac:dyDescent="0.25">
      <c r="A360" s="110">
        <v>359</v>
      </c>
      <c r="B360" s="113" t="s">
        <v>143</v>
      </c>
      <c r="C360" s="113" t="s">
        <v>51</v>
      </c>
      <c r="D360" s="123" t="s">
        <v>52</v>
      </c>
      <c r="E360" s="129">
        <v>38293</v>
      </c>
      <c r="F360" s="130"/>
      <c r="G360" s="142"/>
      <c r="H360" s="113"/>
      <c r="I360" s="199" t="s">
        <v>504</v>
      </c>
      <c r="J360" s="111"/>
      <c r="K360" s="115"/>
      <c r="L360" s="135">
        <v>5769590</v>
      </c>
      <c r="M360" s="136"/>
      <c r="N360" s="137"/>
      <c r="O360" s="138"/>
      <c r="P360" s="138"/>
      <c r="Q360" s="164"/>
      <c r="R360" s="139"/>
    </row>
    <row r="361" spans="1:18" x14ac:dyDescent="0.25">
      <c r="A361" s="110">
        <v>360</v>
      </c>
      <c r="B361" s="113" t="s">
        <v>495</v>
      </c>
      <c r="C361" s="113" t="s">
        <v>57</v>
      </c>
      <c r="D361" s="123" t="s">
        <v>58</v>
      </c>
      <c r="E361" s="129">
        <v>38293</v>
      </c>
      <c r="F361" s="130" t="s">
        <v>496</v>
      </c>
      <c r="G361" s="131" t="s">
        <v>497</v>
      </c>
      <c r="H361" s="132" t="s">
        <v>498</v>
      </c>
      <c r="I361" s="198"/>
      <c r="J361" s="133" t="s">
        <v>129</v>
      </c>
      <c r="K361" s="134">
        <v>259760</v>
      </c>
      <c r="L361" s="135"/>
      <c r="M361" s="136">
        <v>0.59423426226283016</v>
      </c>
      <c r="N361" s="137"/>
      <c r="O361" s="140"/>
      <c r="P361" s="140"/>
      <c r="Q361" s="140"/>
      <c r="R361" s="108"/>
    </row>
    <row r="362" spans="1:18" x14ac:dyDescent="0.25">
      <c r="A362" s="110">
        <v>361</v>
      </c>
      <c r="B362" s="113" t="s">
        <v>491</v>
      </c>
      <c r="C362" s="113" t="s">
        <v>57</v>
      </c>
      <c r="D362" s="123" t="s">
        <v>58</v>
      </c>
      <c r="E362" s="129">
        <v>38293</v>
      </c>
      <c r="F362" s="130" t="s">
        <v>492</v>
      </c>
      <c r="G362" s="131" t="s">
        <v>493</v>
      </c>
      <c r="H362" s="132" t="s">
        <v>494</v>
      </c>
      <c r="I362" s="198"/>
      <c r="J362" s="133" t="s">
        <v>124</v>
      </c>
      <c r="K362" s="134">
        <v>169046</v>
      </c>
      <c r="L362" s="135"/>
      <c r="M362" s="136">
        <v>0.38671437133693559</v>
      </c>
      <c r="N362" s="137"/>
      <c r="O362" s="138"/>
      <c r="P362" s="138"/>
      <c r="Q362" s="138"/>
      <c r="R362" s="139"/>
    </row>
    <row r="363" spans="1:18" x14ac:dyDescent="0.25">
      <c r="A363" s="110">
        <v>362</v>
      </c>
      <c r="B363" s="113" t="s">
        <v>130</v>
      </c>
      <c r="C363" s="113" t="s">
        <v>57</v>
      </c>
      <c r="D363" s="123" t="s">
        <v>58</v>
      </c>
      <c r="E363" s="129">
        <v>38293</v>
      </c>
      <c r="F363" s="130" t="s">
        <v>131</v>
      </c>
      <c r="G363" s="131" t="s">
        <v>132</v>
      </c>
      <c r="H363" s="132" t="s">
        <v>133</v>
      </c>
      <c r="I363" s="198"/>
      <c r="J363" s="133" t="s">
        <v>287</v>
      </c>
      <c r="K363" s="134">
        <v>4651</v>
      </c>
      <c r="L363" s="135"/>
      <c r="M363" s="136">
        <v>1.0639758060457433E-2</v>
      </c>
      <c r="N363" s="137"/>
      <c r="O363" s="138"/>
      <c r="P363" s="138"/>
      <c r="Q363" s="140"/>
      <c r="R363" s="108"/>
    </row>
    <row r="364" spans="1:18" x14ac:dyDescent="0.25">
      <c r="A364" s="110">
        <v>363</v>
      </c>
      <c r="B364" s="113" t="s">
        <v>506</v>
      </c>
      <c r="C364" s="113" t="s">
        <v>57</v>
      </c>
      <c r="D364" s="123" t="s">
        <v>58</v>
      </c>
      <c r="E364" s="129">
        <v>38293</v>
      </c>
      <c r="F364" s="130" t="s">
        <v>507</v>
      </c>
      <c r="G364" s="131" t="s">
        <v>508</v>
      </c>
      <c r="H364" s="132" t="s">
        <v>509</v>
      </c>
      <c r="I364" s="198"/>
      <c r="J364" s="133" t="s">
        <v>510</v>
      </c>
      <c r="K364" s="134">
        <v>1333</v>
      </c>
      <c r="L364" s="135"/>
      <c r="M364" s="136">
        <v>3.0494081906234701E-3</v>
      </c>
      <c r="N364" s="137"/>
      <c r="O364" s="138"/>
      <c r="P364" s="138"/>
      <c r="Q364" s="138"/>
      <c r="R364" s="139"/>
    </row>
    <row r="365" spans="1:18" x14ac:dyDescent="0.25">
      <c r="A365" s="110">
        <v>364</v>
      </c>
      <c r="B365" s="113" t="s">
        <v>499</v>
      </c>
      <c r="C365" s="113" t="s">
        <v>57</v>
      </c>
      <c r="D365" s="123" t="s">
        <v>58</v>
      </c>
      <c r="E365" s="129">
        <v>38293</v>
      </c>
      <c r="F365" s="130" t="s">
        <v>398</v>
      </c>
      <c r="G365" s="131" t="s">
        <v>500</v>
      </c>
      <c r="H365" s="132" t="s">
        <v>501</v>
      </c>
      <c r="I365" s="198"/>
      <c r="J365" s="133" t="s">
        <v>149</v>
      </c>
      <c r="K365" s="134">
        <v>907</v>
      </c>
      <c r="L365" s="135"/>
      <c r="M365" s="136">
        <v>2.0748786413319485E-3</v>
      </c>
      <c r="N365" s="137"/>
      <c r="O365" s="138"/>
      <c r="P365" s="138"/>
      <c r="Q365" s="140"/>
      <c r="R365" s="155"/>
    </row>
    <row r="366" spans="1:18" x14ac:dyDescent="0.25">
      <c r="A366" s="110">
        <v>365</v>
      </c>
      <c r="B366" s="113" t="s">
        <v>143</v>
      </c>
      <c r="C366" s="113" t="s">
        <v>57</v>
      </c>
      <c r="D366" s="123" t="s">
        <v>58</v>
      </c>
      <c r="E366" s="129">
        <v>38293</v>
      </c>
      <c r="F366" s="130"/>
      <c r="G366" s="142" t="s">
        <v>144</v>
      </c>
      <c r="H366" s="142" t="s">
        <v>144</v>
      </c>
      <c r="I366" s="198"/>
      <c r="J366" s="111" t="s">
        <v>146</v>
      </c>
      <c r="K366" s="134">
        <v>413</v>
      </c>
      <c r="L366" s="144"/>
      <c r="M366" s="136">
        <v>9.4479038464178027E-4</v>
      </c>
      <c r="N366" s="153"/>
      <c r="O366" s="154"/>
      <c r="P366" s="154"/>
      <c r="Q366" s="154"/>
      <c r="R366" s="149"/>
    </row>
    <row r="367" spans="1:18" x14ac:dyDescent="0.25">
      <c r="A367" s="110">
        <v>366</v>
      </c>
      <c r="B367" s="113" t="s">
        <v>502</v>
      </c>
      <c r="C367" s="113" t="s">
        <v>57</v>
      </c>
      <c r="D367" s="123" t="s">
        <v>58</v>
      </c>
      <c r="E367" s="129">
        <v>38293</v>
      </c>
      <c r="F367" s="141" t="s">
        <v>237</v>
      </c>
      <c r="G367" s="142" t="s">
        <v>238</v>
      </c>
      <c r="H367" s="132" t="s">
        <v>239</v>
      </c>
      <c r="I367" s="198"/>
      <c r="J367" s="133" t="s">
        <v>162</v>
      </c>
      <c r="K367" s="134">
        <v>339</v>
      </c>
      <c r="L367" s="135"/>
      <c r="M367" s="136">
        <v>7.7550590894325314E-4</v>
      </c>
      <c r="N367" s="137"/>
      <c r="O367" s="140"/>
      <c r="P367" s="140"/>
      <c r="Q367" s="140"/>
      <c r="R367" s="108"/>
    </row>
    <row r="368" spans="1:18" x14ac:dyDescent="0.25">
      <c r="A368" s="110">
        <v>367</v>
      </c>
      <c r="B368" s="113" t="s">
        <v>120</v>
      </c>
      <c r="C368" s="113" t="s">
        <v>57</v>
      </c>
      <c r="D368" s="123" t="s">
        <v>58</v>
      </c>
      <c r="E368" s="129">
        <v>38293</v>
      </c>
      <c r="F368" s="130" t="s">
        <v>121</v>
      </c>
      <c r="G368" s="131" t="s">
        <v>122</v>
      </c>
      <c r="H368" s="119" t="s">
        <v>123</v>
      </c>
      <c r="I368" s="198"/>
      <c r="J368" s="133" t="s">
        <v>146</v>
      </c>
      <c r="K368" s="134">
        <v>284</v>
      </c>
      <c r="L368" s="135"/>
      <c r="M368" s="136">
        <v>6.4968636619434775E-4</v>
      </c>
      <c r="N368" s="137"/>
      <c r="O368" s="140"/>
      <c r="P368" s="140"/>
      <c r="Q368" s="140"/>
      <c r="R368" s="108"/>
    </row>
    <row r="369" spans="1:17" x14ac:dyDescent="0.25">
      <c r="A369" s="110">
        <v>368</v>
      </c>
      <c r="B369" s="113" t="s">
        <v>529</v>
      </c>
      <c r="C369" s="113" t="s">
        <v>57</v>
      </c>
      <c r="D369" s="123" t="s">
        <v>58</v>
      </c>
      <c r="E369" s="129">
        <v>38293</v>
      </c>
      <c r="F369" s="130" t="s">
        <v>121</v>
      </c>
      <c r="G369" s="131" t="s">
        <v>530</v>
      </c>
      <c r="H369" s="132" t="s">
        <v>531</v>
      </c>
      <c r="I369" s="198"/>
      <c r="J369" s="133" t="s">
        <v>653</v>
      </c>
      <c r="K369" s="134">
        <v>253</v>
      </c>
      <c r="L369" s="135"/>
      <c r="M369" s="136">
        <v>5.7876989664496468E-4</v>
      </c>
      <c r="N369" s="137"/>
      <c r="O369" s="140"/>
      <c r="P369" s="140"/>
      <c r="Q369" s="140"/>
    </row>
    <row r="370" spans="1:17" x14ac:dyDescent="0.25">
      <c r="A370" s="110">
        <v>369</v>
      </c>
      <c r="B370" s="113" t="s">
        <v>423</v>
      </c>
      <c r="C370" s="113" t="s">
        <v>57</v>
      </c>
      <c r="D370" s="123" t="s">
        <v>58</v>
      </c>
      <c r="E370" s="129">
        <v>38293</v>
      </c>
      <c r="F370" s="130" t="s">
        <v>424</v>
      </c>
      <c r="G370" s="131" t="s">
        <v>425</v>
      </c>
      <c r="H370" s="119" t="s">
        <v>426</v>
      </c>
      <c r="I370" s="198"/>
      <c r="J370" s="133" t="s">
        <v>146</v>
      </c>
      <c r="K370" s="134">
        <v>35</v>
      </c>
      <c r="L370" s="135"/>
      <c r="M370" s="136">
        <v>8.0066981749303423E-5</v>
      </c>
      <c r="N370" s="137"/>
      <c r="O370" s="140"/>
      <c r="P370" s="140"/>
      <c r="Q370" s="140"/>
    </row>
    <row r="371" spans="1:17" x14ac:dyDescent="0.25">
      <c r="A371" s="110">
        <v>370</v>
      </c>
      <c r="B371" s="113" t="s">
        <v>143</v>
      </c>
      <c r="C371" s="113" t="s">
        <v>57</v>
      </c>
      <c r="D371" s="123" t="s">
        <v>58</v>
      </c>
      <c r="E371" s="129">
        <v>38293</v>
      </c>
      <c r="F371" s="130" t="s">
        <v>654</v>
      </c>
      <c r="G371" s="131" t="s">
        <v>655</v>
      </c>
      <c r="H371" s="119" t="s">
        <v>656</v>
      </c>
      <c r="I371" s="198"/>
      <c r="J371" s="133" t="s">
        <v>146</v>
      </c>
      <c r="K371" s="134">
        <v>12</v>
      </c>
      <c r="L371" s="135"/>
      <c r="M371" s="136">
        <v>2.7451536599761172E-5</v>
      </c>
      <c r="N371" s="137"/>
      <c r="O371" s="140"/>
      <c r="P371" s="140"/>
      <c r="Q371" s="140"/>
    </row>
    <row r="372" spans="1:17" x14ac:dyDescent="0.25">
      <c r="A372" s="110">
        <v>371</v>
      </c>
      <c r="B372" s="113" t="s">
        <v>616</v>
      </c>
      <c r="C372" s="113" t="s">
        <v>57</v>
      </c>
      <c r="D372" s="123" t="s">
        <v>58</v>
      </c>
      <c r="E372" s="129">
        <v>38293</v>
      </c>
      <c r="F372" s="130" t="s">
        <v>617</v>
      </c>
      <c r="G372" s="131" t="s">
        <v>618</v>
      </c>
      <c r="H372" s="119" t="s">
        <v>619</v>
      </c>
      <c r="I372" s="198"/>
      <c r="J372" s="133" t="s">
        <v>146</v>
      </c>
      <c r="K372" s="134">
        <v>12</v>
      </c>
      <c r="L372" s="135"/>
      <c r="M372" s="136">
        <v>2.7451536599761172E-5</v>
      </c>
      <c r="N372" s="137"/>
      <c r="O372" s="140"/>
      <c r="P372" s="140"/>
      <c r="Q372" s="140"/>
    </row>
    <row r="373" spans="1:17" ht="25.5" x14ac:dyDescent="0.25">
      <c r="A373" s="110">
        <v>372</v>
      </c>
      <c r="B373" s="113" t="s">
        <v>657</v>
      </c>
      <c r="C373" s="113" t="s">
        <v>57</v>
      </c>
      <c r="D373" s="123" t="s">
        <v>58</v>
      </c>
      <c r="E373" s="129">
        <v>38293</v>
      </c>
      <c r="F373" s="130" t="s">
        <v>658</v>
      </c>
      <c r="G373" s="131" t="s">
        <v>659</v>
      </c>
      <c r="H373" s="119" t="s">
        <v>660</v>
      </c>
      <c r="I373" s="198"/>
      <c r="J373" s="133" t="s">
        <v>146</v>
      </c>
      <c r="K373" s="134">
        <v>10</v>
      </c>
      <c r="L373" s="135"/>
      <c r="M373" s="136">
        <v>2.2876280499800978E-5</v>
      </c>
      <c r="N373" s="137"/>
      <c r="O373" s="140"/>
      <c r="P373" s="140"/>
      <c r="Q373" s="140"/>
    </row>
    <row r="374" spans="1:17" x14ac:dyDescent="0.25">
      <c r="A374" s="110">
        <v>373</v>
      </c>
      <c r="B374" s="113" t="s">
        <v>130</v>
      </c>
      <c r="C374" s="113" t="s">
        <v>57</v>
      </c>
      <c r="D374" s="123" t="s">
        <v>58</v>
      </c>
      <c r="E374" s="129">
        <v>38293</v>
      </c>
      <c r="F374" s="130" t="s">
        <v>131</v>
      </c>
      <c r="G374" s="131" t="s">
        <v>132</v>
      </c>
      <c r="H374" s="119" t="s">
        <v>133</v>
      </c>
      <c r="I374" s="198"/>
      <c r="J374" s="133" t="s">
        <v>146</v>
      </c>
      <c r="K374" s="134">
        <v>10</v>
      </c>
      <c r="L374" s="135"/>
      <c r="M374" s="136">
        <v>2.2876280499800978E-5</v>
      </c>
      <c r="N374" s="137"/>
      <c r="O374" s="140"/>
      <c r="P374" s="140"/>
      <c r="Q374" s="140"/>
    </row>
    <row r="375" spans="1:17" x14ac:dyDescent="0.25">
      <c r="A375" s="110">
        <v>374</v>
      </c>
      <c r="B375" s="113" t="s">
        <v>661</v>
      </c>
      <c r="C375" s="113" t="s">
        <v>57</v>
      </c>
      <c r="D375" s="123" t="s">
        <v>58</v>
      </c>
      <c r="E375" s="129">
        <v>38293</v>
      </c>
      <c r="F375" s="130" t="s">
        <v>662</v>
      </c>
      <c r="G375" s="131" t="s">
        <v>493</v>
      </c>
      <c r="H375" s="119" t="s">
        <v>663</v>
      </c>
      <c r="I375" s="198"/>
      <c r="J375" s="133" t="s">
        <v>146</v>
      </c>
      <c r="K375" s="134">
        <v>9</v>
      </c>
      <c r="L375" s="135"/>
      <c r="M375" s="136">
        <v>2.0588652449820879E-5</v>
      </c>
      <c r="N375" s="137"/>
      <c r="O375" s="140"/>
      <c r="P375" s="140"/>
      <c r="Q375" s="140"/>
    </row>
    <row r="376" spans="1:17" x14ac:dyDescent="0.25">
      <c r="A376" s="110">
        <v>375</v>
      </c>
      <c r="B376" s="113" t="s">
        <v>143</v>
      </c>
      <c r="C376" s="113" t="s">
        <v>57</v>
      </c>
      <c r="D376" s="123" t="s">
        <v>58</v>
      </c>
      <c r="E376" s="129">
        <v>38293</v>
      </c>
      <c r="F376" s="130" t="s">
        <v>664</v>
      </c>
      <c r="G376" s="131" t="s">
        <v>665</v>
      </c>
      <c r="H376" s="119" t="s">
        <v>666</v>
      </c>
      <c r="I376" s="198"/>
      <c r="J376" s="133" t="s">
        <v>146</v>
      </c>
      <c r="K376" s="134">
        <v>9</v>
      </c>
      <c r="L376" s="135"/>
      <c r="M376" s="136">
        <v>2.0588652449820879E-5</v>
      </c>
      <c r="N376" s="137"/>
      <c r="O376" s="140"/>
      <c r="P376" s="140"/>
      <c r="Q376" s="140"/>
    </row>
    <row r="377" spans="1:17" x14ac:dyDescent="0.25">
      <c r="A377" s="110">
        <v>376</v>
      </c>
      <c r="B377" s="113" t="s">
        <v>355</v>
      </c>
      <c r="C377" s="113" t="s">
        <v>57</v>
      </c>
      <c r="D377" s="123" t="s">
        <v>58</v>
      </c>
      <c r="E377" s="129">
        <v>38293</v>
      </c>
      <c r="F377" s="130" t="s">
        <v>415</v>
      </c>
      <c r="G377" s="131" t="s">
        <v>357</v>
      </c>
      <c r="H377" s="119" t="s">
        <v>416</v>
      </c>
      <c r="I377" s="198"/>
      <c r="J377" s="133" t="s">
        <v>146</v>
      </c>
      <c r="K377" s="134">
        <v>8</v>
      </c>
      <c r="L377" s="135"/>
      <c r="M377" s="136">
        <v>1.830102439984078E-5</v>
      </c>
      <c r="N377" s="137"/>
      <c r="O377" s="140"/>
      <c r="P377" s="140"/>
      <c r="Q377" s="140"/>
    </row>
    <row r="378" spans="1:17" x14ac:dyDescent="0.25">
      <c r="A378" s="110">
        <v>377</v>
      </c>
      <c r="B378" s="165" t="s">
        <v>443</v>
      </c>
      <c r="C378" s="113" t="s">
        <v>57</v>
      </c>
      <c r="D378" s="123" t="s">
        <v>58</v>
      </c>
      <c r="E378" s="129">
        <v>38293</v>
      </c>
      <c r="F378" s="130" t="s">
        <v>667</v>
      </c>
      <c r="G378" s="131" t="s">
        <v>445</v>
      </c>
      <c r="H378" s="119" t="s">
        <v>668</v>
      </c>
      <c r="I378" s="198"/>
      <c r="J378" s="133" t="s">
        <v>146</v>
      </c>
      <c r="K378" s="134">
        <v>8</v>
      </c>
      <c r="L378" s="135"/>
      <c r="M378" s="136">
        <v>1.830102439984078E-5</v>
      </c>
      <c r="N378" s="137"/>
      <c r="O378" s="140"/>
      <c r="P378" s="140"/>
      <c r="Q378" s="140"/>
    </row>
    <row r="379" spans="1:17" x14ac:dyDescent="0.25">
      <c r="A379" s="110">
        <v>378</v>
      </c>
      <c r="B379" s="113" t="s">
        <v>376</v>
      </c>
      <c r="C379" s="113" t="s">
        <v>57</v>
      </c>
      <c r="D379" s="123" t="s">
        <v>58</v>
      </c>
      <c r="E379" s="129">
        <v>38293</v>
      </c>
      <c r="F379" s="130" t="s">
        <v>377</v>
      </c>
      <c r="G379" s="131" t="s">
        <v>357</v>
      </c>
      <c r="H379" s="119" t="s">
        <v>378</v>
      </c>
      <c r="I379" s="198"/>
      <c r="J379" s="133" t="s">
        <v>146</v>
      </c>
      <c r="K379" s="134">
        <v>7</v>
      </c>
      <c r="L379" s="135"/>
      <c r="M379" s="136">
        <v>1.6013396349860685E-5</v>
      </c>
      <c r="N379" s="137"/>
      <c r="O379" s="140"/>
      <c r="P379" s="140"/>
      <c r="Q379" s="140"/>
    </row>
    <row r="380" spans="1:17" ht="25.5" x14ac:dyDescent="0.25">
      <c r="A380" s="110">
        <v>379</v>
      </c>
      <c r="B380" s="165" t="s">
        <v>669</v>
      </c>
      <c r="C380" s="113" t="s">
        <v>57</v>
      </c>
      <c r="D380" s="123" t="s">
        <v>58</v>
      </c>
      <c r="E380" s="129">
        <v>38293</v>
      </c>
      <c r="F380" s="130" t="s">
        <v>670</v>
      </c>
      <c r="G380" s="131" t="s">
        <v>671</v>
      </c>
      <c r="H380" s="119" t="s">
        <v>672</v>
      </c>
      <c r="I380" s="198"/>
      <c r="J380" s="133" t="s">
        <v>146</v>
      </c>
      <c r="K380" s="134">
        <v>6</v>
      </c>
      <c r="L380" s="135"/>
      <c r="M380" s="136">
        <v>1.3725768299880586E-5</v>
      </c>
      <c r="N380" s="137"/>
      <c r="O380" s="140"/>
      <c r="P380" s="140"/>
      <c r="Q380" s="140"/>
    </row>
    <row r="381" spans="1:17" x14ac:dyDescent="0.25">
      <c r="A381" s="110">
        <v>380</v>
      </c>
      <c r="B381" s="113" t="s">
        <v>143</v>
      </c>
      <c r="C381" s="113" t="s">
        <v>57</v>
      </c>
      <c r="D381" s="123" t="s">
        <v>58</v>
      </c>
      <c r="E381" s="129">
        <v>38293</v>
      </c>
      <c r="F381" s="130" t="s">
        <v>427</v>
      </c>
      <c r="G381" s="131" t="s">
        <v>428</v>
      </c>
      <c r="H381" s="119" t="s">
        <v>429</v>
      </c>
      <c r="I381" s="198"/>
      <c r="J381" s="133" t="s">
        <v>146</v>
      </c>
      <c r="K381" s="134">
        <v>6</v>
      </c>
      <c r="L381" s="135"/>
      <c r="M381" s="136">
        <v>1.3725768299880586E-5</v>
      </c>
      <c r="N381" s="137"/>
      <c r="O381" s="140"/>
      <c r="P381" s="140"/>
      <c r="Q381" s="140"/>
    </row>
    <row r="382" spans="1:17" x14ac:dyDescent="0.25">
      <c r="A382" s="110">
        <v>381</v>
      </c>
      <c r="B382" s="113" t="s">
        <v>143</v>
      </c>
      <c r="C382" s="113" t="s">
        <v>57</v>
      </c>
      <c r="D382" s="123" t="s">
        <v>58</v>
      </c>
      <c r="E382" s="129">
        <v>38293</v>
      </c>
      <c r="F382" s="130" t="s">
        <v>673</v>
      </c>
      <c r="G382" s="131" t="s">
        <v>674</v>
      </c>
      <c r="H382" s="119" t="s">
        <v>675</v>
      </c>
      <c r="I382" s="198"/>
      <c r="J382" s="133" t="s">
        <v>146</v>
      </c>
      <c r="K382" s="134">
        <v>6</v>
      </c>
      <c r="L382" s="135"/>
      <c r="M382" s="136">
        <v>1.3725768299880586E-5</v>
      </c>
      <c r="N382" s="137"/>
      <c r="O382" s="140"/>
      <c r="P382" s="140"/>
      <c r="Q382" s="140"/>
    </row>
    <row r="383" spans="1:17" x14ac:dyDescent="0.25">
      <c r="A383" s="110">
        <v>382</v>
      </c>
      <c r="B383" s="113" t="s">
        <v>495</v>
      </c>
      <c r="C383" s="113" t="s">
        <v>57</v>
      </c>
      <c r="D383" s="123" t="s">
        <v>58</v>
      </c>
      <c r="E383" s="129">
        <v>38293</v>
      </c>
      <c r="F383" s="130" t="s">
        <v>496</v>
      </c>
      <c r="G383" s="131" t="s">
        <v>497</v>
      </c>
      <c r="H383" s="119" t="s">
        <v>498</v>
      </c>
      <c r="I383" s="198"/>
      <c r="J383" s="133" t="s">
        <v>146</v>
      </c>
      <c r="K383" s="134">
        <v>5</v>
      </c>
      <c r="L383" s="135"/>
      <c r="M383" s="136">
        <v>1.1438140249900489E-5</v>
      </c>
      <c r="N383" s="137"/>
      <c r="O383" s="140"/>
      <c r="P383" s="140"/>
      <c r="Q383" s="140"/>
    </row>
    <row r="384" spans="1:17" x14ac:dyDescent="0.25">
      <c r="A384" s="110">
        <v>383</v>
      </c>
      <c r="B384" s="113" t="s">
        <v>143</v>
      </c>
      <c r="C384" s="113" t="s">
        <v>57</v>
      </c>
      <c r="D384" s="123" t="s">
        <v>58</v>
      </c>
      <c r="E384" s="129">
        <v>38293</v>
      </c>
      <c r="F384" s="108"/>
      <c r="G384" s="130" t="s">
        <v>676</v>
      </c>
      <c r="H384" s="130" t="s">
        <v>676</v>
      </c>
      <c r="I384" s="198"/>
      <c r="J384" s="133" t="s">
        <v>146</v>
      </c>
      <c r="K384" s="134">
        <v>5</v>
      </c>
      <c r="L384" s="135"/>
      <c r="M384" s="136">
        <v>1.1438140249900489E-5</v>
      </c>
      <c r="N384" s="137"/>
      <c r="O384" s="140"/>
      <c r="P384" s="140"/>
      <c r="Q384" s="140"/>
    </row>
    <row r="385" spans="1:18" ht="38.25" x14ac:dyDescent="0.25">
      <c r="A385" s="110">
        <v>384</v>
      </c>
      <c r="B385" s="113" t="s">
        <v>143</v>
      </c>
      <c r="C385" s="113" t="s">
        <v>57</v>
      </c>
      <c r="D385" s="123" t="s">
        <v>58</v>
      </c>
      <c r="E385" s="129">
        <v>38293</v>
      </c>
      <c r="F385" s="130"/>
      <c r="G385" s="142"/>
      <c r="H385" s="113"/>
      <c r="I385" s="199" t="s">
        <v>504</v>
      </c>
      <c r="J385" s="111"/>
      <c r="K385" s="115"/>
      <c r="L385" s="135">
        <v>437134</v>
      </c>
      <c r="M385" s="136"/>
      <c r="N385" s="137"/>
      <c r="O385" s="138"/>
      <c r="P385" s="138"/>
      <c r="Q385" s="138"/>
      <c r="R385" s="139"/>
    </row>
    <row r="386" spans="1:18" x14ac:dyDescent="0.25">
      <c r="A386" s="110">
        <v>385</v>
      </c>
      <c r="B386" s="113" t="s">
        <v>491</v>
      </c>
      <c r="C386" s="113" t="s">
        <v>61</v>
      </c>
      <c r="D386" s="123" t="s">
        <v>62</v>
      </c>
      <c r="E386" s="129">
        <v>38293</v>
      </c>
      <c r="F386" s="130" t="s">
        <v>492</v>
      </c>
      <c r="G386" s="131" t="s">
        <v>493</v>
      </c>
      <c r="H386" s="132" t="s">
        <v>494</v>
      </c>
      <c r="I386" s="198"/>
      <c r="J386" s="133" t="s">
        <v>124</v>
      </c>
      <c r="K386" s="134">
        <v>937974</v>
      </c>
      <c r="L386" s="135"/>
      <c r="M386" s="136">
        <v>0.57980874435165319</v>
      </c>
      <c r="N386" s="137"/>
      <c r="O386" s="138"/>
      <c r="P386" s="138"/>
      <c r="Q386" s="138"/>
      <c r="R386" s="139"/>
    </row>
    <row r="387" spans="1:18" x14ac:dyDescent="0.25">
      <c r="A387" s="110">
        <v>386</v>
      </c>
      <c r="B387" s="113" t="s">
        <v>495</v>
      </c>
      <c r="C387" s="113" t="s">
        <v>61</v>
      </c>
      <c r="D387" s="123" t="s">
        <v>62</v>
      </c>
      <c r="E387" s="129">
        <v>38293</v>
      </c>
      <c r="F387" s="130" t="s">
        <v>496</v>
      </c>
      <c r="G387" s="131" t="s">
        <v>497</v>
      </c>
      <c r="H387" s="132" t="s">
        <v>498</v>
      </c>
      <c r="I387" s="198"/>
      <c r="J387" s="133" t="s">
        <v>129</v>
      </c>
      <c r="K387" s="134">
        <v>661699</v>
      </c>
      <c r="L387" s="135"/>
      <c r="M387" s="136">
        <v>0.40902931886037841</v>
      </c>
      <c r="N387" s="137"/>
      <c r="O387" s="138"/>
      <c r="P387" s="138"/>
      <c r="Q387" s="138"/>
      <c r="R387" s="139"/>
    </row>
    <row r="388" spans="1:18" x14ac:dyDescent="0.25">
      <c r="A388" s="110">
        <v>387</v>
      </c>
      <c r="B388" s="113" t="s">
        <v>130</v>
      </c>
      <c r="C388" s="113" t="s">
        <v>61</v>
      </c>
      <c r="D388" s="123" t="s">
        <v>62</v>
      </c>
      <c r="E388" s="129">
        <v>38293</v>
      </c>
      <c r="F388" s="130" t="s">
        <v>131</v>
      </c>
      <c r="G388" s="131" t="s">
        <v>132</v>
      </c>
      <c r="H388" s="132" t="s">
        <v>133</v>
      </c>
      <c r="I388" s="198"/>
      <c r="J388" s="133" t="s">
        <v>387</v>
      </c>
      <c r="K388" s="134">
        <v>5520</v>
      </c>
      <c r="L388" s="135"/>
      <c r="M388" s="136">
        <v>3.412188684143831E-3</v>
      </c>
      <c r="N388" s="137"/>
      <c r="O388" s="140"/>
      <c r="P388" s="140"/>
      <c r="Q388" s="140"/>
      <c r="R388" s="108"/>
    </row>
    <row r="389" spans="1:18" x14ac:dyDescent="0.25">
      <c r="A389" s="110">
        <v>388</v>
      </c>
      <c r="B389" s="113" t="s">
        <v>502</v>
      </c>
      <c r="C389" s="113" t="s">
        <v>61</v>
      </c>
      <c r="D389" s="123" t="s">
        <v>62</v>
      </c>
      <c r="E389" s="129">
        <v>38293</v>
      </c>
      <c r="F389" s="141" t="s">
        <v>398</v>
      </c>
      <c r="G389" s="142" t="s">
        <v>238</v>
      </c>
      <c r="H389" s="132" t="s">
        <v>503</v>
      </c>
      <c r="I389" s="198"/>
      <c r="J389" s="133" t="s">
        <v>162</v>
      </c>
      <c r="K389" s="134">
        <v>5317</v>
      </c>
      <c r="L389" s="135"/>
      <c r="M389" s="136">
        <v>3.2867042089841938E-3</v>
      </c>
      <c r="N389" s="137"/>
      <c r="O389" s="140"/>
      <c r="P389" s="140"/>
      <c r="Q389" s="140"/>
      <c r="R389" s="108"/>
    </row>
    <row r="390" spans="1:18" x14ac:dyDescent="0.25">
      <c r="A390" s="110">
        <v>389</v>
      </c>
      <c r="B390" s="113" t="s">
        <v>499</v>
      </c>
      <c r="C390" s="113" t="s">
        <v>61</v>
      </c>
      <c r="D390" s="123" t="s">
        <v>62</v>
      </c>
      <c r="E390" s="129">
        <v>38293</v>
      </c>
      <c r="F390" s="141" t="s">
        <v>398</v>
      </c>
      <c r="G390" s="131" t="s">
        <v>500</v>
      </c>
      <c r="H390" s="132" t="s">
        <v>501</v>
      </c>
      <c r="I390" s="198"/>
      <c r="J390" s="133" t="s">
        <v>149</v>
      </c>
      <c r="K390" s="134">
        <v>3608</v>
      </c>
      <c r="L390" s="135"/>
      <c r="M390" s="136">
        <v>2.2302856471722722E-3</v>
      </c>
      <c r="N390" s="137"/>
      <c r="O390" s="138"/>
      <c r="P390" s="138"/>
      <c r="Q390" s="140"/>
      <c r="R390" s="155"/>
    </row>
    <row r="391" spans="1:18" x14ac:dyDescent="0.25">
      <c r="A391" s="110">
        <v>390</v>
      </c>
      <c r="B391" s="113" t="s">
        <v>541</v>
      </c>
      <c r="C391" s="113" t="s">
        <v>61</v>
      </c>
      <c r="D391" s="123" t="s">
        <v>62</v>
      </c>
      <c r="E391" s="129">
        <v>38293</v>
      </c>
      <c r="F391" s="130" t="s">
        <v>677</v>
      </c>
      <c r="G391" s="131" t="s">
        <v>244</v>
      </c>
      <c r="H391" s="132" t="s">
        <v>678</v>
      </c>
      <c r="I391" s="198"/>
      <c r="J391" s="133" t="s">
        <v>679</v>
      </c>
      <c r="K391" s="134">
        <v>2124</v>
      </c>
      <c r="L391" s="135"/>
      <c r="M391" s="136">
        <v>1.312950863246648E-3</v>
      </c>
      <c r="N391" s="137"/>
      <c r="O391" s="140"/>
      <c r="P391" s="140"/>
      <c r="Q391" s="140"/>
      <c r="R391" s="108"/>
    </row>
    <row r="392" spans="1:18" x14ac:dyDescent="0.25">
      <c r="A392" s="110">
        <v>391</v>
      </c>
      <c r="B392" s="113" t="s">
        <v>506</v>
      </c>
      <c r="C392" s="113" t="s">
        <v>61</v>
      </c>
      <c r="D392" s="123" t="s">
        <v>62</v>
      </c>
      <c r="E392" s="129">
        <v>38293</v>
      </c>
      <c r="F392" s="130" t="s">
        <v>507</v>
      </c>
      <c r="G392" s="131" t="s">
        <v>508</v>
      </c>
      <c r="H392" s="132" t="s">
        <v>509</v>
      </c>
      <c r="I392" s="198"/>
      <c r="J392" s="133" t="s">
        <v>510</v>
      </c>
      <c r="K392" s="134">
        <v>1488</v>
      </c>
      <c r="L392" s="135"/>
      <c r="M392" s="136">
        <v>9.198073844213806E-4</v>
      </c>
      <c r="N392" s="137"/>
      <c r="O392" s="138"/>
      <c r="P392" s="138"/>
      <c r="Q392" s="138"/>
      <c r="R392" s="139"/>
    </row>
    <row r="393" spans="1:18" ht="38.25" x14ac:dyDescent="0.25">
      <c r="A393" s="110">
        <v>392</v>
      </c>
      <c r="B393" s="113" t="s">
        <v>143</v>
      </c>
      <c r="C393" s="113" t="s">
        <v>61</v>
      </c>
      <c r="D393" s="123" t="s">
        <v>62</v>
      </c>
      <c r="E393" s="129">
        <v>38293</v>
      </c>
      <c r="F393" s="130"/>
      <c r="G393" s="142"/>
      <c r="H393" s="113"/>
      <c r="I393" s="199" t="s">
        <v>504</v>
      </c>
      <c r="J393" s="111"/>
      <c r="K393" s="114"/>
      <c r="L393" s="135">
        <v>1617730</v>
      </c>
      <c r="M393" s="136"/>
      <c r="N393" s="137"/>
      <c r="O393" s="138"/>
      <c r="P393" s="138"/>
      <c r="Q393" s="138"/>
      <c r="R393" s="139"/>
    </row>
    <row r="394" spans="1:18" x14ac:dyDescent="0.25">
      <c r="A394" s="110">
        <v>393</v>
      </c>
      <c r="B394" s="113" t="s">
        <v>491</v>
      </c>
      <c r="C394" s="113" t="s">
        <v>65</v>
      </c>
      <c r="D394" s="123" t="s">
        <v>66</v>
      </c>
      <c r="E394" s="129">
        <v>38293</v>
      </c>
      <c r="F394" s="130" t="s">
        <v>492</v>
      </c>
      <c r="G394" s="131" t="s">
        <v>493</v>
      </c>
      <c r="H394" s="132" t="s">
        <v>494</v>
      </c>
      <c r="I394" s="198"/>
      <c r="J394" s="133" t="s">
        <v>124</v>
      </c>
      <c r="K394" s="134">
        <v>232584</v>
      </c>
      <c r="L394" s="135"/>
      <c r="M394" s="136">
        <v>0.59911131718248911</v>
      </c>
      <c r="N394" s="137"/>
      <c r="O394" s="138"/>
      <c r="P394" s="138"/>
      <c r="Q394" s="138"/>
      <c r="R394" s="139"/>
    </row>
    <row r="395" spans="1:18" x14ac:dyDescent="0.25">
      <c r="A395" s="110">
        <v>394</v>
      </c>
      <c r="B395" s="113" t="s">
        <v>495</v>
      </c>
      <c r="C395" s="113" t="s">
        <v>65</v>
      </c>
      <c r="D395" s="123" t="s">
        <v>66</v>
      </c>
      <c r="E395" s="129">
        <v>38293</v>
      </c>
      <c r="F395" s="130" t="s">
        <v>496</v>
      </c>
      <c r="G395" s="131" t="s">
        <v>497</v>
      </c>
      <c r="H395" s="132" t="s">
        <v>498</v>
      </c>
      <c r="I395" s="198"/>
      <c r="J395" s="133" t="s">
        <v>129</v>
      </c>
      <c r="K395" s="134">
        <v>149244</v>
      </c>
      <c r="L395" s="135"/>
      <c r="M395" s="136">
        <v>0.38443645917854796</v>
      </c>
      <c r="N395" s="137"/>
      <c r="O395" s="140"/>
      <c r="P395" s="140"/>
      <c r="Q395" s="140"/>
      <c r="R395" s="108"/>
    </row>
    <row r="396" spans="1:18" x14ac:dyDescent="0.25">
      <c r="A396" s="110">
        <v>395</v>
      </c>
      <c r="B396" s="113" t="s">
        <v>130</v>
      </c>
      <c r="C396" s="113" t="s">
        <v>65</v>
      </c>
      <c r="D396" s="123" t="s">
        <v>66</v>
      </c>
      <c r="E396" s="129">
        <v>38293</v>
      </c>
      <c r="F396" s="130" t="s">
        <v>131</v>
      </c>
      <c r="G396" s="131" t="s">
        <v>132</v>
      </c>
      <c r="H396" s="132" t="s">
        <v>133</v>
      </c>
      <c r="I396" s="198"/>
      <c r="J396" s="133" t="s">
        <v>134</v>
      </c>
      <c r="K396" s="134">
        <v>4320</v>
      </c>
      <c r="L396" s="135"/>
      <c r="M396" s="136">
        <v>1.1127854410571462E-2</v>
      </c>
      <c r="N396" s="137"/>
      <c r="O396" s="140"/>
      <c r="P396" s="140"/>
      <c r="Q396" s="140"/>
      <c r="R396" s="108"/>
    </row>
    <row r="397" spans="1:18" x14ac:dyDescent="0.25">
      <c r="A397" s="110">
        <v>396</v>
      </c>
      <c r="B397" s="113" t="s">
        <v>502</v>
      </c>
      <c r="C397" s="113" t="s">
        <v>65</v>
      </c>
      <c r="D397" s="123" t="s">
        <v>66</v>
      </c>
      <c r="E397" s="129">
        <v>38293</v>
      </c>
      <c r="F397" s="141" t="s">
        <v>237</v>
      </c>
      <c r="G397" s="142" t="s">
        <v>238</v>
      </c>
      <c r="H397" s="132" t="s">
        <v>239</v>
      </c>
      <c r="I397" s="198"/>
      <c r="J397" s="133" t="s">
        <v>162</v>
      </c>
      <c r="K397" s="134">
        <v>1103</v>
      </c>
      <c r="L397" s="135"/>
      <c r="M397" s="136">
        <v>2.8412091238102597E-3</v>
      </c>
      <c r="N397" s="137"/>
      <c r="O397" s="138"/>
      <c r="P397" s="138"/>
      <c r="Q397" s="138"/>
      <c r="R397" s="139"/>
    </row>
    <row r="398" spans="1:18" x14ac:dyDescent="0.25">
      <c r="A398" s="110">
        <v>397</v>
      </c>
      <c r="B398" s="113" t="s">
        <v>499</v>
      </c>
      <c r="C398" s="113" t="s">
        <v>65</v>
      </c>
      <c r="D398" s="123" t="s">
        <v>66</v>
      </c>
      <c r="E398" s="129">
        <v>38293</v>
      </c>
      <c r="F398" s="130" t="s">
        <v>398</v>
      </c>
      <c r="G398" s="131" t="s">
        <v>500</v>
      </c>
      <c r="H398" s="132" t="s">
        <v>501</v>
      </c>
      <c r="I398" s="198"/>
      <c r="J398" s="133" t="s">
        <v>149</v>
      </c>
      <c r="K398" s="134">
        <v>964</v>
      </c>
      <c r="L398" s="135"/>
      <c r="M398" s="136">
        <v>2.4831601045812242E-3</v>
      </c>
      <c r="N398" s="137"/>
      <c r="O398" s="138"/>
      <c r="P398" s="138"/>
      <c r="Q398" s="140"/>
      <c r="R398" s="110"/>
    </row>
    <row r="399" spans="1:18" ht="38.25" x14ac:dyDescent="0.25">
      <c r="A399" s="110">
        <v>398</v>
      </c>
      <c r="B399" s="113" t="s">
        <v>143</v>
      </c>
      <c r="C399" s="113" t="s">
        <v>65</v>
      </c>
      <c r="D399" s="123" t="s">
        <v>66</v>
      </c>
      <c r="E399" s="129">
        <v>38293</v>
      </c>
      <c r="F399" s="130"/>
      <c r="G399" s="142"/>
      <c r="H399" s="113"/>
      <c r="I399" s="199" t="s">
        <v>504</v>
      </c>
      <c r="J399" s="111"/>
      <c r="K399" s="114"/>
      <c r="L399" s="135">
        <v>388215</v>
      </c>
      <c r="M399" s="136"/>
      <c r="N399" s="137"/>
      <c r="O399" s="138"/>
      <c r="P399" s="138"/>
      <c r="Q399" s="166"/>
      <c r="R399" s="139"/>
    </row>
    <row r="400" spans="1:18" x14ac:dyDescent="0.25">
      <c r="A400" s="110">
        <v>399</v>
      </c>
      <c r="B400" s="113" t="s">
        <v>491</v>
      </c>
      <c r="C400" s="113" t="s">
        <v>69</v>
      </c>
      <c r="D400" s="123" t="s">
        <v>70</v>
      </c>
      <c r="E400" s="129">
        <v>38293</v>
      </c>
      <c r="F400" s="130" t="s">
        <v>492</v>
      </c>
      <c r="G400" s="131" t="s">
        <v>493</v>
      </c>
      <c r="H400" s="132" t="s">
        <v>494</v>
      </c>
      <c r="I400" s="198"/>
      <c r="J400" s="133" t="s">
        <v>124</v>
      </c>
      <c r="K400" s="134">
        <v>1384375</v>
      </c>
      <c r="L400" s="135"/>
      <c r="M400" s="136">
        <v>0.56799089491363253</v>
      </c>
      <c r="N400" s="137"/>
      <c r="O400" s="138"/>
      <c r="P400" s="138"/>
      <c r="Q400" s="138"/>
      <c r="R400" s="139"/>
    </row>
    <row r="401" spans="1:18" x14ac:dyDescent="0.25">
      <c r="A401" s="110">
        <v>400</v>
      </c>
      <c r="B401" s="113" t="s">
        <v>495</v>
      </c>
      <c r="C401" s="113" t="s">
        <v>69</v>
      </c>
      <c r="D401" s="123" t="s">
        <v>70</v>
      </c>
      <c r="E401" s="129">
        <v>38293</v>
      </c>
      <c r="F401" s="130" t="s">
        <v>496</v>
      </c>
      <c r="G401" s="131" t="s">
        <v>497</v>
      </c>
      <c r="H401" s="132" t="s">
        <v>498</v>
      </c>
      <c r="I401" s="198"/>
      <c r="J401" s="133" t="s">
        <v>129</v>
      </c>
      <c r="K401" s="134">
        <v>1036477</v>
      </c>
      <c r="L401" s="135"/>
      <c r="M401" s="136">
        <v>0.42525291108796182</v>
      </c>
      <c r="N401" s="137"/>
      <c r="O401" s="151"/>
      <c r="P401" s="151"/>
      <c r="Q401" s="151"/>
      <c r="R401" s="139"/>
    </row>
    <row r="402" spans="1:18" x14ac:dyDescent="0.25">
      <c r="A402" s="110">
        <v>401</v>
      </c>
      <c r="B402" s="113" t="s">
        <v>130</v>
      </c>
      <c r="C402" s="113" t="s">
        <v>69</v>
      </c>
      <c r="D402" s="123" t="s">
        <v>70</v>
      </c>
      <c r="E402" s="129">
        <v>38293</v>
      </c>
      <c r="F402" s="130" t="s">
        <v>131</v>
      </c>
      <c r="G402" s="131" t="s">
        <v>132</v>
      </c>
      <c r="H402" s="132" t="s">
        <v>133</v>
      </c>
      <c r="I402" s="198"/>
      <c r="J402" s="133" t="s">
        <v>134</v>
      </c>
      <c r="K402" s="134">
        <v>8992</v>
      </c>
      <c r="L402" s="135"/>
      <c r="M402" s="136">
        <v>3.6892995951699386E-3</v>
      </c>
      <c r="N402" s="137"/>
      <c r="O402" s="140"/>
      <c r="P402" s="140"/>
      <c r="Q402" s="140"/>
      <c r="R402" s="108"/>
    </row>
    <row r="403" spans="1:18" x14ac:dyDescent="0.25">
      <c r="A403" s="110">
        <v>402</v>
      </c>
      <c r="B403" s="113" t="s">
        <v>499</v>
      </c>
      <c r="C403" s="113" t="s">
        <v>69</v>
      </c>
      <c r="D403" s="123" t="s">
        <v>70</v>
      </c>
      <c r="E403" s="129">
        <v>38293</v>
      </c>
      <c r="F403" s="130" t="s">
        <v>398</v>
      </c>
      <c r="G403" s="131" t="s">
        <v>500</v>
      </c>
      <c r="H403" s="132" t="s">
        <v>501</v>
      </c>
      <c r="I403" s="198"/>
      <c r="J403" s="133" t="s">
        <v>134</v>
      </c>
      <c r="K403" s="134">
        <v>4866</v>
      </c>
      <c r="L403" s="135"/>
      <c r="M403" s="136">
        <v>1.9964559419591772E-3</v>
      </c>
      <c r="N403" s="137"/>
      <c r="O403" s="138"/>
      <c r="P403" s="138"/>
      <c r="Q403" s="140"/>
      <c r="R403" s="110"/>
    </row>
    <row r="404" spans="1:18" x14ac:dyDescent="0.25">
      <c r="A404" s="110">
        <v>403</v>
      </c>
      <c r="B404" s="113" t="s">
        <v>502</v>
      </c>
      <c r="C404" s="113" t="s">
        <v>69</v>
      </c>
      <c r="D404" s="123" t="s">
        <v>70</v>
      </c>
      <c r="E404" s="129">
        <v>38293</v>
      </c>
      <c r="F404" s="141" t="s">
        <v>512</v>
      </c>
      <c r="G404" s="142" t="s">
        <v>238</v>
      </c>
      <c r="H404" s="132" t="s">
        <v>513</v>
      </c>
      <c r="I404" s="198"/>
      <c r="J404" s="133" t="s">
        <v>134</v>
      </c>
      <c r="K404" s="134">
        <v>2570</v>
      </c>
      <c r="L404" s="135"/>
      <c r="M404" s="136">
        <v>1.0544372730857143E-3</v>
      </c>
      <c r="N404" s="150"/>
      <c r="O404" s="138"/>
      <c r="P404" s="138"/>
      <c r="Q404" s="138"/>
      <c r="R404" s="139"/>
    </row>
    <row r="405" spans="1:18" x14ac:dyDescent="0.25">
      <c r="A405" s="110">
        <v>404</v>
      </c>
      <c r="B405" s="113" t="s">
        <v>506</v>
      </c>
      <c r="C405" s="113" t="s">
        <v>69</v>
      </c>
      <c r="D405" s="123" t="s">
        <v>70</v>
      </c>
      <c r="E405" s="129">
        <v>38293</v>
      </c>
      <c r="F405" s="130" t="s">
        <v>507</v>
      </c>
      <c r="G405" s="131" t="s">
        <v>508</v>
      </c>
      <c r="H405" s="132" t="s">
        <v>509</v>
      </c>
      <c r="I405" s="198"/>
      <c r="J405" s="133" t="s">
        <v>146</v>
      </c>
      <c r="K405" s="134">
        <v>33</v>
      </c>
      <c r="L405" s="144"/>
      <c r="M405" s="136">
        <v>1.3539466930672596E-5</v>
      </c>
      <c r="N405" s="137"/>
      <c r="O405" s="138"/>
      <c r="P405" s="138"/>
      <c r="Q405" s="138"/>
      <c r="R405" s="139"/>
    </row>
    <row r="406" spans="1:18" x14ac:dyDescent="0.25">
      <c r="A406" s="110">
        <v>405</v>
      </c>
      <c r="B406" s="113" t="s">
        <v>541</v>
      </c>
      <c r="C406" s="113" t="s">
        <v>69</v>
      </c>
      <c r="D406" s="123" t="s">
        <v>70</v>
      </c>
      <c r="E406" s="129">
        <v>38293</v>
      </c>
      <c r="F406" s="130" t="s">
        <v>558</v>
      </c>
      <c r="G406" s="131" t="s">
        <v>244</v>
      </c>
      <c r="H406" s="132" t="s">
        <v>559</v>
      </c>
      <c r="I406" s="198"/>
      <c r="J406" s="133" t="s">
        <v>146</v>
      </c>
      <c r="K406" s="134">
        <v>6</v>
      </c>
      <c r="L406" s="144"/>
      <c r="M406" s="136">
        <v>2.4617212601222901E-6</v>
      </c>
      <c r="N406" s="137"/>
      <c r="O406" s="138"/>
      <c r="P406" s="138"/>
      <c r="Q406" s="138"/>
      <c r="R406" s="139"/>
    </row>
    <row r="407" spans="1:18" ht="38.25" x14ac:dyDescent="0.25">
      <c r="A407" s="110">
        <v>406</v>
      </c>
      <c r="B407" s="113" t="s">
        <v>143</v>
      </c>
      <c r="C407" s="113" t="s">
        <v>69</v>
      </c>
      <c r="D407" s="123" t="s">
        <v>70</v>
      </c>
      <c r="E407" s="129">
        <v>38293</v>
      </c>
      <c r="F407" s="130"/>
      <c r="G407" s="142"/>
      <c r="H407" s="113"/>
      <c r="I407" s="199" t="s">
        <v>504</v>
      </c>
      <c r="J407" s="111"/>
      <c r="K407" s="115"/>
      <c r="L407" s="135">
        <v>2437319</v>
      </c>
      <c r="M407" s="136"/>
      <c r="N407" s="137"/>
      <c r="O407" s="138"/>
      <c r="P407" s="138"/>
      <c r="Q407" s="138"/>
      <c r="R407" s="139"/>
    </row>
    <row r="408" spans="1:18" x14ac:dyDescent="0.25">
      <c r="A408" s="110">
        <v>407</v>
      </c>
      <c r="B408" s="113" t="s">
        <v>491</v>
      </c>
      <c r="C408" s="113" t="s">
        <v>73</v>
      </c>
      <c r="D408" s="123" t="s">
        <v>74</v>
      </c>
      <c r="E408" s="129">
        <v>38293</v>
      </c>
      <c r="F408" s="130" t="s">
        <v>492</v>
      </c>
      <c r="G408" s="131" t="s">
        <v>493</v>
      </c>
      <c r="H408" s="132" t="s">
        <v>494</v>
      </c>
      <c r="I408" s="198"/>
      <c r="J408" s="133" t="s">
        <v>124</v>
      </c>
      <c r="K408" s="134">
        <v>4526917</v>
      </c>
      <c r="L408" s="135"/>
      <c r="M408" s="136">
        <v>0.61085690883464794</v>
      </c>
      <c r="N408" s="137"/>
      <c r="O408" s="138"/>
      <c r="P408" s="138"/>
      <c r="Q408" s="138"/>
      <c r="R408" s="139"/>
    </row>
    <row r="409" spans="1:18" x14ac:dyDescent="0.25">
      <c r="A409" s="110">
        <v>408</v>
      </c>
      <c r="B409" s="113" t="s">
        <v>495</v>
      </c>
      <c r="C409" s="113" t="s">
        <v>73</v>
      </c>
      <c r="D409" s="123" t="s">
        <v>74</v>
      </c>
      <c r="E409" s="129">
        <v>38293</v>
      </c>
      <c r="F409" s="130" t="s">
        <v>496</v>
      </c>
      <c r="G409" s="131" t="s">
        <v>497</v>
      </c>
      <c r="H409" s="132" t="s">
        <v>498</v>
      </c>
      <c r="I409" s="198"/>
      <c r="J409" s="133" t="s">
        <v>129</v>
      </c>
      <c r="K409" s="134">
        <v>2832704</v>
      </c>
      <c r="L409" s="135"/>
      <c r="M409" s="136">
        <v>0.38224177935746173</v>
      </c>
      <c r="N409" s="137"/>
      <c r="O409" s="140"/>
      <c r="P409" s="140"/>
      <c r="Q409" s="140"/>
      <c r="R409" s="108"/>
    </row>
    <row r="410" spans="1:18" x14ac:dyDescent="0.25">
      <c r="A410" s="110">
        <v>409</v>
      </c>
      <c r="B410" s="113" t="s">
        <v>499</v>
      </c>
      <c r="C410" s="113" t="s">
        <v>73</v>
      </c>
      <c r="D410" s="123" t="s">
        <v>74</v>
      </c>
      <c r="E410" s="129">
        <v>38293</v>
      </c>
      <c r="F410" s="130" t="s">
        <v>398</v>
      </c>
      <c r="G410" s="131" t="s">
        <v>500</v>
      </c>
      <c r="H410" s="132" t="s">
        <v>501</v>
      </c>
      <c r="I410" s="198"/>
      <c r="J410" s="133" t="s">
        <v>149</v>
      </c>
      <c r="K410" s="134">
        <v>38787</v>
      </c>
      <c r="L410" s="135"/>
      <c r="M410" s="136">
        <v>5.233872616389806E-3</v>
      </c>
      <c r="N410" s="137"/>
      <c r="O410" s="138"/>
      <c r="P410" s="138"/>
      <c r="Q410" s="140"/>
      <c r="R410" s="110"/>
    </row>
    <row r="411" spans="1:18" x14ac:dyDescent="0.25">
      <c r="A411" s="110">
        <v>410</v>
      </c>
      <c r="B411" s="113" t="s">
        <v>130</v>
      </c>
      <c r="C411" s="113" t="s">
        <v>73</v>
      </c>
      <c r="D411" s="123" t="s">
        <v>74</v>
      </c>
      <c r="E411" s="129">
        <v>38293</v>
      </c>
      <c r="F411" s="130" t="s">
        <v>131</v>
      </c>
      <c r="G411" s="131" t="s">
        <v>132</v>
      </c>
      <c r="H411" s="132" t="s">
        <v>133</v>
      </c>
      <c r="I411" s="198"/>
      <c r="J411" s="133" t="s">
        <v>146</v>
      </c>
      <c r="K411" s="134">
        <v>9159</v>
      </c>
      <c r="L411" s="144"/>
      <c r="M411" s="136">
        <v>1.2359047952539312E-3</v>
      </c>
      <c r="N411" s="150"/>
      <c r="O411" s="138"/>
      <c r="P411" s="138"/>
      <c r="Q411" s="138"/>
      <c r="R411" s="139"/>
    </row>
    <row r="412" spans="1:18" x14ac:dyDescent="0.25">
      <c r="A412" s="110">
        <v>411</v>
      </c>
      <c r="B412" s="113" t="s">
        <v>502</v>
      </c>
      <c r="C412" s="113" t="s">
        <v>73</v>
      </c>
      <c r="D412" s="123" t="s">
        <v>74</v>
      </c>
      <c r="E412" s="129">
        <v>38293</v>
      </c>
      <c r="F412" s="141" t="s">
        <v>512</v>
      </c>
      <c r="G412" s="142" t="s">
        <v>238</v>
      </c>
      <c r="H412" s="132" t="s">
        <v>513</v>
      </c>
      <c r="I412" s="198"/>
      <c r="J412" s="133" t="s">
        <v>146</v>
      </c>
      <c r="K412" s="134">
        <v>1636</v>
      </c>
      <c r="L412" s="144"/>
      <c r="M412" s="136">
        <v>2.2075993504044455E-4</v>
      </c>
      <c r="N412" s="137"/>
      <c r="O412" s="138"/>
      <c r="P412" s="138"/>
      <c r="Q412" s="138"/>
      <c r="R412" s="139"/>
    </row>
    <row r="413" spans="1:18" x14ac:dyDescent="0.25">
      <c r="A413" s="110">
        <v>412</v>
      </c>
      <c r="B413" s="113" t="s">
        <v>506</v>
      </c>
      <c r="C413" s="113" t="s">
        <v>73</v>
      </c>
      <c r="D413" s="123" t="s">
        <v>74</v>
      </c>
      <c r="E413" s="129">
        <v>38293</v>
      </c>
      <c r="F413" s="130" t="s">
        <v>641</v>
      </c>
      <c r="G413" s="131" t="s">
        <v>508</v>
      </c>
      <c r="H413" s="132" t="s">
        <v>642</v>
      </c>
      <c r="I413" s="198"/>
      <c r="J413" s="133" t="s">
        <v>146</v>
      </c>
      <c r="K413" s="134">
        <v>1014</v>
      </c>
      <c r="L413" s="144"/>
      <c r="M413" s="136">
        <v>1.3682797929768384E-4</v>
      </c>
      <c r="N413" s="137"/>
      <c r="O413" s="138"/>
      <c r="P413" s="138"/>
      <c r="Q413" s="138"/>
      <c r="R413" s="139"/>
    </row>
    <row r="414" spans="1:18" x14ac:dyDescent="0.25">
      <c r="A414" s="110">
        <v>413</v>
      </c>
      <c r="B414" s="113" t="s">
        <v>143</v>
      </c>
      <c r="C414" s="113" t="s">
        <v>73</v>
      </c>
      <c r="D414" s="123" t="s">
        <v>74</v>
      </c>
      <c r="E414" s="129">
        <v>38293</v>
      </c>
      <c r="F414" s="130" t="s">
        <v>680</v>
      </c>
      <c r="G414" s="131" t="s">
        <v>681</v>
      </c>
      <c r="H414" s="132" t="s">
        <v>682</v>
      </c>
      <c r="I414" s="198"/>
      <c r="J414" s="133" t="s">
        <v>146</v>
      </c>
      <c r="K414" s="134">
        <v>219</v>
      </c>
      <c r="L414" s="144"/>
      <c r="M414" s="136">
        <v>2.9551604996245327E-5</v>
      </c>
      <c r="N414" s="137"/>
      <c r="O414" s="138"/>
      <c r="P414" s="138"/>
      <c r="Q414" s="138"/>
      <c r="R414" s="139"/>
    </row>
    <row r="415" spans="1:18" x14ac:dyDescent="0.25">
      <c r="A415" s="110">
        <v>414</v>
      </c>
      <c r="B415" s="113" t="s">
        <v>523</v>
      </c>
      <c r="C415" s="113" t="s">
        <v>73</v>
      </c>
      <c r="D415" s="123" t="s">
        <v>74</v>
      </c>
      <c r="E415" s="129">
        <v>38293</v>
      </c>
      <c r="F415" s="130" t="s">
        <v>258</v>
      </c>
      <c r="G415" s="131" t="s">
        <v>524</v>
      </c>
      <c r="H415" s="132" t="s">
        <v>525</v>
      </c>
      <c r="I415" s="198"/>
      <c r="J415" s="133" t="s">
        <v>146</v>
      </c>
      <c r="K415" s="134">
        <v>126</v>
      </c>
      <c r="L415" s="144"/>
      <c r="M415" s="136">
        <v>1.7002293285511011E-5</v>
      </c>
      <c r="N415" s="137"/>
      <c r="O415" s="138"/>
      <c r="P415" s="138"/>
      <c r="Q415" s="138"/>
      <c r="R415" s="139"/>
    </row>
    <row r="416" spans="1:18" x14ac:dyDescent="0.25">
      <c r="A416" s="110">
        <v>415</v>
      </c>
      <c r="B416" s="113" t="s">
        <v>541</v>
      </c>
      <c r="C416" s="113" t="s">
        <v>73</v>
      </c>
      <c r="D416" s="123" t="s">
        <v>74</v>
      </c>
      <c r="E416" s="129">
        <v>38293</v>
      </c>
      <c r="F416" s="130" t="s">
        <v>558</v>
      </c>
      <c r="G416" s="131" t="s">
        <v>244</v>
      </c>
      <c r="H416" s="132" t="s">
        <v>559</v>
      </c>
      <c r="I416" s="198"/>
      <c r="J416" s="133" t="s">
        <v>146</v>
      </c>
      <c r="K416" s="134">
        <v>111</v>
      </c>
      <c r="L416" s="144"/>
      <c r="M416" s="136">
        <v>1.4978210751521604E-5</v>
      </c>
      <c r="N416" s="137"/>
      <c r="O416" s="138"/>
      <c r="P416" s="138"/>
      <c r="Q416" s="138"/>
      <c r="R416" s="139"/>
    </row>
    <row r="417" spans="1:18" x14ac:dyDescent="0.25">
      <c r="A417" s="110">
        <v>416</v>
      </c>
      <c r="B417" s="113" t="s">
        <v>143</v>
      </c>
      <c r="C417" s="113" t="s">
        <v>73</v>
      </c>
      <c r="D417" s="123" t="s">
        <v>74</v>
      </c>
      <c r="E417" s="129">
        <v>38293</v>
      </c>
      <c r="F417" s="130" t="s">
        <v>683</v>
      </c>
      <c r="G417" s="131" t="s">
        <v>160</v>
      </c>
      <c r="H417" s="132" t="s">
        <v>684</v>
      </c>
      <c r="I417" s="198"/>
      <c r="J417" s="133" t="s">
        <v>146</v>
      </c>
      <c r="K417" s="134">
        <v>92</v>
      </c>
      <c r="L417" s="144"/>
      <c r="M417" s="136">
        <v>1.2414372875135023E-5</v>
      </c>
      <c r="N417" s="137"/>
      <c r="O417" s="138"/>
      <c r="P417" s="138"/>
      <c r="Q417" s="138"/>
      <c r="R417" s="139"/>
    </row>
    <row r="418" spans="1:18" ht="38.25" x14ac:dyDescent="0.25">
      <c r="A418" s="110">
        <v>417</v>
      </c>
      <c r="B418" s="113" t="s">
        <v>143</v>
      </c>
      <c r="C418" s="113" t="s">
        <v>73</v>
      </c>
      <c r="D418" s="123" t="s">
        <v>74</v>
      </c>
      <c r="E418" s="129">
        <v>38293</v>
      </c>
      <c r="F418" s="130"/>
      <c r="G418" s="142"/>
      <c r="H418" s="113"/>
      <c r="I418" s="199" t="s">
        <v>504</v>
      </c>
      <c r="J418" s="111"/>
      <c r="K418" s="115"/>
      <c r="L418" s="135">
        <v>7410765</v>
      </c>
      <c r="M418" s="136"/>
      <c r="N418" s="137"/>
      <c r="O418" s="138"/>
      <c r="P418" s="138"/>
      <c r="Q418" s="138"/>
      <c r="R418" s="139"/>
    </row>
    <row r="419" spans="1:18" x14ac:dyDescent="0.25">
      <c r="A419" s="110">
        <v>418</v>
      </c>
      <c r="B419" s="113" t="s">
        <v>491</v>
      </c>
      <c r="C419" s="113" t="s">
        <v>77</v>
      </c>
      <c r="D419" s="123" t="s">
        <v>78</v>
      </c>
      <c r="E419" s="129">
        <v>38293</v>
      </c>
      <c r="F419" s="130" t="s">
        <v>492</v>
      </c>
      <c r="G419" s="131" t="s">
        <v>493</v>
      </c>
      <c r="H419" s="132" t="s">
        <v>494</v>
      </c>
      <c r="I419" s="198"/>
      <c r="J419" s="133" t="s">
        <v>124</v>
      </c>
      <c r="K419" s="134">
        <v>663742</v>
      </c>
      <c r="L419" s="135"/>
      <c r="M419" s="136">
        <v>0.71535947853302928</v>
      </c>
      <c r="N419" s="137"/>
      <c r="O419" s="140"/>
      <c r="P419" s="140"/>
      <c r="Q419" s="140"/>
      <c r="R419" s="108"/>
    </row>
    <row r="420" spans="1:18" x14ac:dyDescent="0.25">
      <c r="A420" s="110">
        <v>419</v>
      </c>
      <c r="B420" s="113" t="s">
        <v>495</v>
      </c>
      <c r="C420" s="113" t="s">
        <v>77</v>
      </c>
      <c r="D420" s="123" t="s">
        <v>78</v>
      </c>
      <c r="E420" s="129">
        <v>38293</v>
      </c>
      <c r="F420" s="130" t="s">
        <v>496</v>
      </c>
      <c r="G420" s="131" t="s">
        <v>497</v>
      </c>
      <c r="H420" s="132" t="s">
        <v>498</v>
      </c>
      <c r="I420" s="198"/>
      <c r="J420" s="133" t="s">
        <v>129</v>
      </c>
      <c r="K420" s="134">
        <v>241199</v>
      </c>
      <c r="L420" s="135"/>
      <c r="M420" s="136">
        <v>0.25995641508701894</v>
      </c>
      <c r="N420" s="137"/>
      <c r="O420" s="140"/>
      <c r="P420" s="140"/>
      <c r="Q420" s="140"/>
      <c r="R420" s="108"/>
    </row>
    <row r="421" spans="1:18" x14ac:dyDescent="0.25">
      <c r="A421" s="110">
        <v>420</v>
      </c>
      <c r="B421" s="113" t="s">
        <v>130</v>
      </c>
      <c r="C421" s="113" t="s">
        <v>77</v>
      </c>
      <c r="D421" s="123" t="s">
        <v>78</v>
      </c>
      <c r="E421" s="129">
        <v>38293</v>
      </c>
      <c r="F421" s="130" t="s">
        <v>131</v>
      </c>
      <c r="G421" s="131" t="s">
        <v>132</v>
      </c>
      <c r="H421" s="132" t="s">
        <v>133</v>
      </c>
      <c r="I421" s="198"/>
      <c r="J421" s="133" t="s">
        <v>185</v>
      </c>
      <c r="K421" s="134">
        <v>11305</v>
      </c>
      <c r="L421" s="135"/>
      <c r="M421" s="136">
        <v>1.2184160268320967E-2</v>
      </c>
      <c r="N421" s="137"/>
      <c r="O421" s="138"/>
      <c r="P421" s="138"/>
      <c r="Q421" s="138"/>
      <c r="R421" s="139"/>
    </row>
    <row r="422" spans="1:18" x14ac:dyDescent="0.25">
      <c r="A422" s="110">
        <v>421</v>
      </c>
      <c r="B422" s="113" t="s">
        <v>502</v>
      </c>
      <c r="C422" s="113" t="s">
        <v>77</v>
      </c>
      <c r="D422" s="123" t="s">
        <v>78</v>
      </c>
      <c r="E422" s="129">
        <v>38293</v>
      </c>
      <c r="F422" s="141" t="s">
        <v>512</v>
      </c>
      <c r="G422" s="142" t="s">
        <v>238</v>
      </c>
      <c r="H422" s="132" t="s">
        <v>513</v>
      </c>
      <c r="I422" s="198"/>
      <c r="J422" s="133" t="s">
        <v>162</v>
      </c>
      <c r="K422" s="134">
        <v>6841</v>
      </c>
      <c r="L422" s="135"/>
      <c r="M422" s="136">
        <v>7.3730066692245678E-3</v>
      </c>
      <c r="N422" s="137"/>
      <c r="O422" s="138"/>
      <c r="P422" s="138"/>
      <c r="Q422" s="138"/>
      <c r="R422" s="139"/>
    </row>
    <row r="423" spans="1:18" x14ac:dyDescent="0.25">
      <c r="A423" s="110">
        <v>422</v>
      </c>
      <c r="B423" s="113" t="s">
        <v>499</v>
      </c>
      <c r="C423" s="113" t="s">
        <v>77</v>
      </c>
      <c r="D423" s="123" t="s">
        <v>78</v>
      </c>
      <c r="E423" s="129">
        <v>38293</v>
      </c>
      <c r="F423" s="130" t="s">
        <v>398</v>
      </c>
      <c r="G423" s="131" t="s">
        <v>500</v>
      </c>
      <c r="H423" s="132" t="s">
        <v>501</v>
      </c>
      <c r="I423" s="198"/>
      <c r="J423" s="133" t="s">
        <v>149</v>
      </c>
      <c r="K423" s="134">
        <v>3375</v>
      </c>
      <c r="L423" s="135"/>
      <c r="M423" s="136">
        <v>3.6374649186716734E-3</v>
      </c>
      <c r="N423" s="137"/>
      <c r="O423" s="138"/>
      <c r="P423" s="138"/>
      <c r="Q423" s="140"/>
      <c r="R423" s="155"/>
    </row>
    <row r="424" spans="1:18" x14ac:dyDescent="0.25">
      <c r="A424" s="110">
        <v>423</v>
      </c>
      <c r="B424" s="113" t="s">
        <v>143</v>
      </c>
      <c r="C424" s="113" t="s">
        <v>77</v>
      </c>
      <c r="D424" s="123" t="s">
        <v>78</v>
      </c>
      <c r="E424" s="129">
        <v>38293</v>
      </c>
      <c r="F424" s="141" t="s">
        <v>155</v>
      </c>
      <c r="G424" s="131" t="s">
        <v>156</v>
      </c>
      <c r="H424" s="132" t="s">
        <v>157</v>
      </c>
      <c r="I424" s="198"/>
      <c r="J424" s="133" t="s">
        <v>685</v>
      </c>
      <c r="K424" s="134">
        <v>946</v>
      </c>
      <c r="L424" s="135"/>
      <c r="M424" s="136">
        <v>1.0195679446113786E-3</v>
      </c>
      <c r="N424" s="137"/>
      <c r="O424" s="140"/>
      <c r="P424" s="140"/>
      <c r="Q424" s="140"/>
      <c r="R424" s="108"/>
    </row>
    <row r="425" spans="1:18" x14ac:dyDescent="0.25">
      <c r="A425" s="110">
        <v>424</v>
      </c>
      <c r="B425" s="113" t="s">
        <v>178</v>
      </c>
      <c r="C425" s="113" t="s">
        <v>77</v>
      </c>
      <c r="D425" s="123" t="s">
        <v>78</v>
      </c>
      <c r="E425" s="129">
        <v>38293</v>
      </c>
      <c r="F425" s="141" t="s">
        <v>179</v>
      </c>
      <c r="G425" s="131" t="s">
        <v>180</v>
      </c>
      <c r="H425" s="132" t="s">
        <v>181</v>
      </c>
      <c r="I425" s="198"/>
      <c r="J425" s="133" t="s">
        <v>206</v>
      </c>
      <c r="K425" s="134">
        <v>393</v>
      </c>
      <c r="L425" s="135"/>
      <c r="M425" s="136">
        <v>4.2356258164087928E-4</v>
      </c>
      <c r="N425" s="137"/>
      <c r="O425" s="140"/>
      <c r="P425" s="140"/>
      <c r="Q425" s="140"/>
      <c r="R425" s="108"/>
    </row>
    <row r="426" spans="1:18" x14ac:dyDescent="0.25">
      <c r="A426" s="110">
        <v>425</v>
      </c>
      <c r="B426" s="113" t="s">
        <v>506</v>
      </c>
      <c r="C426" s="113" t="s">
        <v>77</v>
      </c>
      <c r="D426" s="123" t="s">
        <v>78</v>
      </c>
      <c r="E426" s="129">
        <v>38293</v>
      </c>
      <c r="F426" s="130" t="s">
        <v>507</v>
      </c>
      <c r="G426" s="131" t="s">
        <v>508</v>
      </c>
      <c r="H426" s="132" t="s">
        <v>509</v>
      </c>
      <c r="I426" s="198"/>
      <c r="J426" s="133" t="s">
        <v>146</v>
      </c>
      <c r="K426" s="134">
        <v>39</v>
      </c>
      <c r="L426" s="144"/>
      <c r="M426" s="136">
        <v>4.2032927949094891E-5</v>
      </c>
      <c r="N426" s="137"/>
      <c r="O426" s="138"/>
      <c r="P426" s="138"/>
      <c r="Q426" s="138"/>
      <c r="R426" s="139"/>
    </row>
    <row r="427" spans="1:18" x14ac:dyDescent="0.25">
      <c r="A427" s="110">
        <v>426</v>
      </c>
      <c r="B427" s="113" t="s">
        <v>686</v>
      </c>
      <c r="C427" s="113" t="s">
        <v>77</v>
      </c>
      <c r="D427" s="123" t="s">
        <v>78</v>
      </c>
      <c r="E427" s="129">
        <v>38293</v>
      </c>
      <c r="F427" s="130" t="s">
        <v>687</v>
      </c>
      <c r="G427" s="131" t="s">
        <v>688</v>
      </c>
      <c r="H427" s="132" t="s">
        <v>689</v>
      </c>
      <c r="I427" s="198"/>
      <c r="J427" s="133" t="s">
        <v>146</v>
      </c>
      <c r="K427" s="134">
        <v>2</v>
      </c>
      <c r="L427" s="144"/>
      <c r="M427" s="136">
        <v>2.1555347666202509E-6</v>
      </c>
      <c r="N427" s="137"/>
      <c r="O427" s="138"/>
      <c r="P427" s="138"/>
      <c r="Q427" s="138"/>
      <c r="R427" s="139"/>
    </row>
    <row r="428" spans="1:18" x14ac:dyDescent="0.25">
      <c r="A428" s="110">
        <v>427</v>
      </c>
      <c r="B428" s="113" t="s">
        <v>308</v>
      </c>
      <c r="C428" s="113" t="s">
        <v>77</v>
      </c>
      <c r="D428" s="123" t="s">
        <v>78</v>
      </c>
      <c r="E428" s="129">
        <v>38293</v>
      </c>
      <c r="F428" s="130" t="s">
        <v>309</v>
      </c>
      <c r="G428" s="131" t="s">
        <v>310</v>
      </c>
      <c r="H428" s="132" t="s">
        <v>311</v>
      </c>
      <c r="I428" s="198"/>
      <c r="J428" s="133" t="s">
        <v>146</v>
      </c>
      <c r="K428" s="134">
        <v>1</v>
      </c>
      <c r="L428" s="144"/>
      <c r="M428" s="136">
        <v>1.0777673833101255E-6</v>
      </c>
      <c r="N428" s="137"/>
      <c r="O428" s="138"/>
      <c r="P428" s="138"/>
      <c r="Q428" s="138"/>
      <c r="R428" s="139"/>
    </row>
    <row r="429" spans="1:18" x14ac:dyDescent="0.25">
      <c r="A429" s="110">
        <v>428</v>
      </c>
      <c r="B429" s="113" t="s">
        <v>523</v>
      </c>
      <c r="C429" s="113" t="s">
        <v>77</v>
      </c>
      <c r="D429" s="123" t="s">
        <v>78</v>
      </c>
      <c r="E429" s="129">
        <v>38293</v>
      </c>
      <c r="F429" s="130" t="s">
        <v>258</v>
      </c>
      <c r="G429" s="131" t="s">
        <v>524</v>
      </c>
      <c r="H429" s="132" t="s">
        <v>525</v>
      </c>
      <c r="I429" s="198"/>
      <c r="J429" s="133" t="s">
        <v>146</v>
      </c>
      <c r="K429" s="134">
        <v>1</v>
      </c>
      <c r="L429" s="144"/>
      <c r="M429" s="136">
        <v>1.0777673833101255E-6</v>
      </c>
      <c r="N429" s="137"/>
      <c r="O429" s="138"/>
      <c r="P429" s="138"/>
      <c r="Q429" s="138"/>
      <c r="R429" s="139"/>
    </row>
    <row r="430" spans="1:18" ht="38.25" x14ac:dyDescent="0.25">
      <c r="A430" s="110">
        <v>429</v>
      </c>
      <c r="B430" s="113" t="s">
        <v>143</v>
      </c>
      <c r="C430" s="113" t="s">
        <v>77</v>
      </c>
      <c r="D430" s="123" t="s">
        <v>78</v>
      </c>
      <c r="E430" s="129">
        <v>38293</v>
      </c>
      <c r="F430" s="130"/>
      <c r="G430" s="142"/>
      <c r="H430" s="113"/>
      <c r="I430" s="199" t="s">
        <v>504</v>
      </c>
      <c r="J430" s="111"/>
      <c r="K430" s="115"/>
      <c r="L430" s="135">
        <v>927844</v>
      </c>
      <c r="M430" s="136"/>
      <c r="N430" s="137"/>
      <c r="O430" s="138"/>
      <c r="P430" s="138"/>
      <c r="Q430" s="138"/>
      <c r="R430" s="139"/>
    </row>
    <row r="431" spans="1:18" x14ac:dyDescent="0.25">
      <c r="A431" s="110">
        <v>430</v>
      </c>
      <c r="B431" s="113" t="s">
        <v>495</v>
      </c>
      <c r="C431" s="113" t="s">
        <v>81</v>
      </c>
      <c r="D431" s="123" t="s">
        <v>82</v>
      </c>
      <c r="E431" s="129">
        <v>38293</v>
      </c>
      <c r="F431" s="130" t="s">
        <v>496</v>
      </c>
      <c r="G431" s="131" t="s">
        <v>497</v>
      </c>
      <c r="H431" s="132" t="s">
        <v>498</v>
      </c>
      <c r="I431" s="198"/>
      <c r="J431" s="133" t="s">
        <v>129</v>
      </c>
      <c r="K431" s="134">
        <v>184067</v>
      </c>
      <c r="L431" s="135"/>
      <c r="M431" s="136">
        <v>0.58937462577127142</v>
      </c>
      <c r="N431" s="137"/>
      <c r="O431" s="140"/>
      <c r="P431" s="140"/>
      <c r="Q431" s="140"/>
      <c r="R431" s="108"/>
    </row>
    <row r="432" spans="1:18" x14ac:dyDescent="0.25">
      <c r="A432" s="110">
        <v>431</v>
      </c>
      <c r="B432" s="113" t="s">
        <v>491</v>
      </c>
      <c r="C432" s="113" t="s">
        <v>81</v>
      </c>
      <c r="D432" s="123" t="s">
        <v>82</v>
      </c>
      <c r="E432" s="129">
        <v>38293</v>
      </c>
      <c r="F432" s="130" t="s">
        <v>492</v>
      </c>
      <c r="G432" s="131" t="s">
        <v>493</v>
      </c>
      <c r="H432" s="132" t="s">
        <v>494</v>
      </c>
      <c r="I432" s="198"/>
      <c r="J432" s="133" t="s">
        <v>124</v>
      </c>
      <c r="K432" s="134">
        <v>121180</v>
      </c>
      <c r="L432" s="135"/>
      <c r="M432" s="136">
        <v>0.38801315363950445</v>
      </c>
      <c r="N432" s="137"/>
      <c r="O432" s="138"/>
      <c r="P432" s="138"/>
      <c r="Q432" s="138"/>
      <c r="R432" s="139"/>
    </row>
    <row r="433" spans="1:18" x14ac:dyDescent="0.25">
      <c r="A433" s="110">
        <v>432</v>
      </c>
      <c r="B433" s="113" t="s">
        <v>130</v>
      </c>
      <c r="C433" s="113" t="s">
        <v>81</v>
      </c>
      <c r="D433" s="123" t="s">
        <v>82</v>
      </c>
      <c r="E433" s="129">
        <v>38293</v>
      </c>
      <c r="F433" s="130" t="s">
        <v>131</v>
      </c>
      <c r="G433" s="131" t="s">
        <v>132</v>
      </c>
      <c r="H433" s="132" t="s">
        <v>133</v>
      </c>
      <c r="I433" s="198"/>
      <c r="J433" s="133" t="s">
        <v>134</v>
      </c>
      <c r="K433" s="134">
        <v>4494</v>
      </c>
      <c r="L433" s="135"/>
      <c r="M433" s="136">
        <v>1.4389594920415357E-2</v>
      </c>
      <c r="N433" s="137"/>
      <c r="O433" s="138"/>
      <c r="P433" s="138"/>
      <c r="Q433" s="138"/>
      <c r="R433" s="139"/>
    </row>
    <row r="434" spans="1:18" x14ac:dyDescent="0.25">
      <c r="A434" s="110">
        <v>433</v>
      </c>
      <c r="B434" s="113" t="s">
        <v>499</v>
      </c>
      <c r="C434" s="113" t="s">
        <v>81</v>
      </c>
      <c r="D434" s="123" t="s">
        <v>82</v>
      </c>
      <c r="E434" s="129">
        <v>38293</v>
      </c>
      <c r="F434" s="130" t="s">
        <v>398</v>
      </c>
      <c r="G434" s="131" t="s">
        <v>500</v>
      </c>
      <c r="H434" s="132" t="s">
        <v>501</v>
      </c>
      <c r="I434" s="198"/>
      <c r="J434" s="133" t="s">
        <v>149</v>
      </c>
      <c r="K434" s="134">
        <v>1102</v>
      </c>
      <c r="L434" s="135"/>
      <c r="M434" s="136">
        <v>3.528556653826819E-3</v>
      </c>
      <c r="N434" s="137"/>
      <c r="O434" s="138"/>
      <c r="P434" s="138"/>
      <c r="Q434" s="140"/>
      <c r="R434" s="110"/>
    </row>
    <row r="435" spans="1:18" x14ac:dyDescent="0.25">
      <c r="A435" s="110">
        <v>434</v>
      </c>
      <c r="B435" s="113" t="s">
        <v>143</v>
      </c>
      <c r="C435" s="113" t="s">
        <v>81</v>
      </c>
      <c r="D435" s="123" t="s">
        <v>82</v>
      </c>
      <c r="E435" s="129">
        <v>38293</v>
      </c>
      <c r="F435" s="130"/>
      <c r="G435" s="142" t="s">
        <v>144</v>
      </c>
      <c r="H435" s="142" t="s">
        <v>144</v>
      </c>
      <c r="I435" s="198"/>
      <c r="J435" s="111" t="s">
        <v>146</v>
      </c>
      <c r="K435" s="134">
        <v>957</v>
      </c>
      <c r="L435" s="144"/>
      <c r="M435" s="136">
        <v>3.0642728835864482E-3</v>
      </c>
      <c r="N435" s="137"/>
      <c r="O435" s="140"/>
      <c r="P435" s="140"/>
      <c r="Q435" s="140"/>
      <c r="R435" s="108"/>
    </row>
    <row r="436" spans="1:18" x14ac:dyDescent="0.25">
      <c r="A436" s="110">
        <v>435</v>
      </c>
      <c r="B436" s="113" t="s">
        <v>529</v>
      </c>
      <c r="C436" s="113" t="s">
        <v>81</v>
      </c>
      <c r="D436" s="123" t="s">
        <v>82</v>
      </c>
      <c r="E436" s="129">
        <v>38293</v>
      </c>
      <c r="F436" s="130" t="s">
        <v>690</v>
      </c>
      <c r="G436" s="131" t="s">
        <v>530</v>
      </c>
      <c r="H436" s="132" t="s">
        <v>691</v>
      </c>
      <c r="I436" s="198"/>
      <c r="J436" s="133" t="s">
        <v>462</v>
      </c>
      <c r="K436" s="134">
        <v>265</v>
      </c>
      <c r="L436" s="135"/>
      <c r="M436" s="136">
        <v>8.4851861457722964E-4</v>
      </c>
      <c r="N436" s="137"/>
      <c r="O436" s="138"/>
      <c r="P436" s="138"/>
      <c r="Q436" s="138"/>
      <c r="R436" s="139"/>
    </row>
    <row r="437" spans="1:18" x14ac:dyDescent="0.25">
      <c r="A437" s="110">
        <v>436</v>
      </c>
      <c r="B437" s="113" t="s">
        <v>143</v>
      </c>
      <c r="C437" s="113" t="s">
        <v>81</v>
      </c>
      <c r="D437" s="123" t="s">
        <v>82</v>
      </c>
      <c r="E437" s="129">
        <v>38293</v>
      </c>
      <c r="F437" s="120" t="s">
        <v>327</v>
      </c>
      <c r="G437" s="131" t="s">
        <v>217</v>
      </c>
      <c r="H437" s="132" t="s">
        <v>328</v>
      </c>
      <c r="I437" s="198"/>
      <c r="J437" s="133" t="s">
        <v>206</v>
      </c>
      <c r="K437" s="134">
        <v>244</v>
      </c>
      <c r="L437" s="135"/>
      <c r="M437" s="136">
        <v>7.8127751681827929E-4</v>
      </c>
      <c r="N437" s="137"/>
      <c r="O437" s="138"/>
      <c r="P437" s="138"/>
      <c r="Q437" s="138"/>
      <c r="R437" s="139"/>
    </row>
    <row r="438" spans="1:18" ht="38.25" x14ac:dyDescent="0.25">
      <c r="A438" s="110">
        <v>437</v>
      </c>
      <c r="B438" s="113" t="s">
        <v>143</v>
      </c>
      <c r="C438" s="113" t="s">
        <v>81</v>
      </c>
      <c r="D438" s="123" t="s">
        <v>82</v>
      </c>
      <c r="E438" s="129">
        <v>38293</v>
      </c>
      <c r="F438" s="130"/>
      <c r="G438" s="142"/>
      <c r="H438" s="113"/>
      <c r="I438" s="199" t="s">
        <v>504</v>
      </c>
      <c r="J438" s="111"/>
      <c r="K438" s="114"/>
      <c r="L438" s="135">
        <v>312309</v>
      </c>
      <c r="M438" s="136"/>
      <c r="N438" s="137"/>
      <c r="O438" s="138"/>
      <c r="P438" s="138"/>
      <c r="Q438" s="138"/>
      <c r="R438" s="139"/>
    </row>
    <row r="439" spans="1:18" x14ac:dyDescent="0.25">
      <c r="A439" s="110">
        <v>438</v>
      </c>
      <c r="B439" s="113" t="s">
        <v>491</v>
      </c>
      <c r="C439" s="113" t="s">
        <v>85</v>
      </c>
      <c r="D439" s="123" t="s">
        <v>86</v>
      </c>
      <c r="E439" s="129">
        <v>38293</v>
      </c>
      <c r="F439" s="130" t="s">
        <v>492</v>
      </c>
      <c r="G439" s="131" t="s">
        <v>493</v>
      </c>
      <c r="H439" s="132" t="s">
        <v>494</v>
      </c>
      <c r="I439" s="198"/>
      <c r="J439" s="133" t="s">
        <v>124</v>
      </c>
      <c r="K439" s="134">
        <v>1716959</v>
      </c>
      <c r="L439" s="135"/>
      <c r="M439" s="136">
        <v>0.53682363531139488</v>
      </c>
      <c r="N439" s="137"/>
      <c r="O439" s="138"/>
      <c r="P439" s="138"/>
      <c r="Q439" s="138"/>
      <c r="R439" s="139"/>
    </row>
    <row r="440" spans="1:18" x14ac:dyDescent="0.25">
      <c r="A440" s="110">
        <v>439</v>
      </c>
      <c r="B440" s="113" t="s">
        <v>495</v>
      </c>
      <c r="C440" s="113" t="s">
        <v>85</v>
      </c>
      <c r="D440" s="123" t="s">
        <v>86</v>
      </c>
      <c r="E440" s="129">
        <v>38293</v>
      </c>
      <c r="F440" s="130" t="s">
        <v>496</v>
      </c>
      <c r="G440" s="131" t="s">
        <v>497</v>
      </c>
      <c r="H440" s="132" t="s">
        <v>498</v>
      </c>
      <c r="I440" s="198"/>
      <c r="J440" s="133" t="s">
        <v>129</v>
      </c>
      <c r="K440" s="134">
        <v>1454742</v>
      </c>
      <c r="L440" s="135"/>
      <c r="M440" s="136">
        <v>0.45483898501954279</v>
      </c>
      <c r="N440" s="137"/>
      <c r="O440" s="151"/>
      <c r="P440" s="151"/>
      <c r="Q440" s="151"/>
      <c r="R440" s="139"/>
    </row>
    <row r="441" spans="1:18" x14ac:dyDescent="0.25">
      <c r="A441" s="110">
        <v>440</v>
      </c>
      <c r="B441" s="113" t="s">
        <v>499</v>
      </c>
      <c r="C441" s="113" t="s">
        <v>85</v>
      </c>
      <c r="D441" s="123" t="s">
        <v>86</v>
      </c>
      <c r="E441" s="129">
        <v>38293</v>
      </c>
      <c r="F441" s="130" t="s">
        <v>398</v>
      </c>
      <c r="G441" s="131" t="s">
        <v>500</v>
      </c>
      <c r="H441" s="132" t="s">
        <v>501</v>
      </c>
      <c r="I441" s="198"/>
      <c r="J441" s="133" t="s">
        <v>149</v>
      </c>
      <c r="K441" s="134">
        <v>11032</v>
      </c>
      <c r="L441" s="135"/>
      <c r="M441" s="136">
        <v>3.4492602005961165E-3</v>
      </c>
      <c r="N441" s="137"/>
      <c r="O441" s="138"/>
      <c r="P441" s="138"/>
      <c r="Q441" s="140"/>
      <c r="R441" s="110"/>
    </row>
    <row r="442" spans="1:18" x14ac:dyDescent="0.25">
      <c r="A442" s="110">
        <v>441</v>
      </c>
      <c r="B442" s="113" t="s">
        <v>502</v>
      </c>
      <c r="C442" s="113" t="s">
        <v>85</v>
      </c>
      <c r="D442" s="123" t="s">
        <v>86</v>
      </c>
      <c r="E442" s="129">
        <v>38293</v>
      </c>
      <c r="F442" s="141" t="s">
        <v>237</v>
      </c>
      <c r="G442" s="142" t="s">
        <v>238</v>
      </c>
      <c r="H442" s="132" t="s">
        <v>239</v>
      </c>
      <c r="I442" s="198"/>
      <c r="J442" s="133" t="s">
        <v>162</v>
      </c>
      <c r="K442" s="134">
        <v>10161</v>
      </c>
      <c r="L442" s="135"/>
      <c r="M442" s="136">
        <v>3.1769337289935771E-3</v>
      </c>
      <c r="N442" s="137"/>
      <c r="O442" s="138"/>
      <c r="P442" s="138"/>
      <c r="Q442" s="138"/>
      <c r="R442" s="139"/>
    </row>
    <row r="443" spans="1:18" x14ac:dyDescent="0.25">
      <c r="A443" s="110">
        <v>442</v>
      </c>
      <c r="B443" s="113" t="s">
        <v>143</v>
      </c>
      <c r="C443" s="113" t="s">
        <v>85</v>
      </c>
      <c r="D443" s="123" t="s">
        <v>86</v>
      </c>
      <c r="E443" s="129">
        <v>38293</v>
      </c>
      <c r="F443" s="130"/>
      <c r="G443" s="142" t="s">
        <v>144</v>
      </c>
      <c r="H443" s="142" t="s">
        <v>144</v>
      </c>
      <c r="I443" s="198"/>
      <c r="J443" s="111" t="s">
        <v>146</v>
      </c>
      <c r="K443" s="134">
        <v>2952</v>
      </c>
      <c r="L443" s="144"/>
      <c r="M443" s="136">
        <v>9.2328366319437388E-4</v>
      </c>
      <c r="N443" s="137"/>
      <c r="O443" s="138"/>
      <c r="P443" s="138"/>
      <c r="Q443" s="138"/>
      <c r="R443" s="139"/>
    </row>
    <row r="444" spans="1:18" x14ac:dyDescent="0.25">
      <c r="A444" s="110">
        <v>443</v>
      </c>
      <c r="B444" s="113" t="s">
        <v>130</v>
      </c>
      <c r="C444" s="113" t="s">
        <v>85</v>
      </c>
      <c r="D444" s="123" t="s">
        <v>86</v>
      </c>
      <c r="E444" s="129">
        <v>38293</v>
      </c>
      <c r="F444" s="130" t="s">
        <v>131</v>
      </c>
      <c r="G444" s="131" t="s">
        <v>132</v>
      </c>
      <c r="H444" s="132" t="s">
        <v>133</v>
      </c>
      <c r="I444" s="198"/>
      <c r="J444" s="133" t="s">
        <v>146</v>
      </c>
      <c r="K444" s="134">
        <v>2393</v>
      </c>
      <c r="L444" s="144"/>
      <c r="M444" s="136">
        <v>7.4819431291030703E-4</v>
      </c>
      <c r="N444" s="137"/>
      <c r="O444" s="138"/>
      <c r="P444" s="138"/>
      <c r="Q444" s="138"/>
      <c r="R444" s="139"/>
    </row>
    <row r="445" spans="1:18" x14ac:dyDescent="0.25">
      <c r="A445" s="110">
        <v>444</v>
      </c>
      <c r="B445" s="113" t="s">
        <v>506</v>
      </c>
      <c r="C445" s="113" t="s">
        <v>85</v>
      </c>
      <c r="D445" s="123" t="s">
        <v>86</v>
      </c>
      <c r="E445" s="129">
        <v>38293</v>
      </c>
      <c r="F445" s="130" t="s">
        <v>507</v>
      </c>
      <c r="G445" s="131" t="s">
        <v>508</v>
      </c>
      <c r="H445" s="132" t="s">
        <v>509</v>
      </c>
      <c r="I445" s="198"/>
      <c r="J445" s="133" t="s">
        <v>146</v>
      </c>
      <c r="K445" s="134">
        <v>104</v>
      </c>
      <c r="L445" s="144"/>
      <c r="M445" s="136">
        <v>3.2516593624183845E-5</v>
      </c>
      <c r="N445" s="137"/>
      <c r="O445" s="138"/>
      <c r="P445" s="138"/>
      <c r="Q445" s="138"/>
      <c r="R445" s="139"/>
    </row>
    <row r="446" spans="1:18" x14ac:dyDescent="0.25">
      <c r="A446" s="110">
        <v>445</v>
      </c>
      <c r="B446" s="113" t="s">
        <v>541</v>
      </c>
      <c r="C446" s="113" t="s">
        <v>85</v>
      </c>
      <c r="D446" s="123" t="s">
        <v>86</v>
      </c>
      <c r="E446" s="129">
        <v>38293</v>
      </c>
      <c r="F446" s="130" t="s">
        <v>542</v>
      </c>
      <c r="G446" s="131" t="s">
        <v>244</v>
      </c>
      <c r="H446" s="132" t="s">
        <v>543</v>
      </c>
      <c r="I446" s="198"/>
      <c r="J446" s="133" t="s">
        <v>146</v>
      </c>
      <c r="K446" s="134">
        <v>23</v>
      </c>
      <c r="L446" s="144"/>
      <c r="M446" s="136">
        <v>7.1911697438098879E-6</v>
      </c>
      <c r="N446" s="137"/>
      <c r="O446" s="138"/>
      <c r="P446" s="138"/>
      <c r="Q446" s="138"/>
      <c r="R446" s="139"/>
    </row>
    <row r="447" spans="1:18" x14ac:dyDescent="0.25">
      <c r="A447" s="110">
        <v>446</v>
      </c>
      <c r="B447" s="113" t="s">
        <v>143</v>
      </c>
      <c r="C447" s="113" t="s">
        <v>85</v>
      </c>
      <c r="D447" s="123" t="s">
        <v>86</v>
      </c>
      <c r="E447" s="129">
        <v>38293</v>
      </c>
      <c r="F447" s="130" t="s">
        <v>670</v>
      </c>
      <c r="G447" s="131" t="s">
        <v>692</v>
      </c>
      <c r="H447" s="132" t="s">
        <v>693</v>
      </c>
      <c r="I447" s="198"/>
      <c r="J447" s="133" t="s">
        <v>146</v>
      </c>
      <c r="K447" s="134">
        <v>1</v>
      </c>
      <c r="L447" s="144"/>
      <c r="M447" s="136">
        <v>3.1265955407869076E-7</v>
      </c>
      <c r="N447" s="137"/>
      <c r="O447" s="138"/>
      <c r="P447" s="138"/>
      <c r="Q447" s="138"/>
      <c r="R447" s="139"/>
    </row>
    <row r="448" spans="1:18" ht="38.25" x14ac:dyDescent="0.25">
      <c r="A448" s="110">
        <v>447</v>
      </c>
      <c r="B448" s="113" t="s">
        <v>143</v>
      </c>
      <c r="C448" s="113" t="s">
        <v>85</v>
      </c>
      <c r="D448" s="123" t="s">
        <v>86</v>
      </c>
      <c r="E448" s="129">
        <v>38293</v>
      </c>
      <c r="F448" s="130"/>
      <c r="G448" s="142"/>
      <c r="H448" s="113"/>
      <c r="I448" s="199" t="s">
        <v>504</v>
      </c>
      <c r="J448" s="111"/>
      <c r="K448" s="115"/>
      <c r="L448" s="135">
        <v>3198367</v>
      </c>
      <c r="M448" s="136"/>
      <c r="N448" s="137"/>
      <c r="O448" s="138"/>
      <c r="P448" s="138"/>
      <c r="Q448" s="138"/>
      <c r="R448" s="139"/>
    </row>
    <row r="449" spans="1:18" x14ac:dyDescent="0.25">
      <c r="A449" s="110">
        <v>448</v>
      </c>
      <c r="B449" s="113" t="s">
        <v>495</v>
      </c>
      <c r="C449" s="113" t="s">
        <v>91</v>
      </c>
      <c r="D449" s="123" t="s">
        <v>92</v>
      </c>
      <c r="E449" s="129">
        <v>38293</v>
      </c>
      <c r="F449" s="130" t="s">
        <v>121</v>
      </c>
      <c r="G449" s="131" t="s">
        <v>497</v>
      </c>
      <c r="H449" s="132" t="s">
        <v>609</v>
      </c>
      <c r="I449" s="198"/>
      <c r="J449" s="133" t="s">
        <v>129</v>
      </c>
      <c r="K449" s="134">
        <v>1510201</v>
      </c>
      <c r="L449" s="135"/>
      <c r="M449" s="136">
        <v>0.52821148311836941</v>
      </c>
      <c r="N449" s="137"/>
      <c r="O449" s="140"/>
      <c r="P449" s="140"/>
      <c r="Q449" s="140"/>
      <c r="R449" s="108"/>
    </row>
    <row r="450" spans="1:18" x14ac:dyDescent="0.25">
      <c r="A450" s="110">
        <v>449</v>
      </c>
      <c r="B450" s="113" t="s">
        <v>491</v>
      </c>
      <c r="C450" s="113" t="s">
        <v>91</v>
      </c>
      <c r="D450" s="123" t="s">
        <v>92</v>
      </c>
      <c r="E450" s="129">
        <v>38293</v>
      </c>
      <c r="F450" s="130" t="s">
        <v>362</v>
      </c>
      <c r="G450" s="131" t="s">
        <v>493</v>
      </c>
      <c r="H450" s="132" t="s">
        <v>694</v>
      </c>
      <c r="I450" s="198"/>
      <c r="J450" s="133" t="s">
        <v>124</v>
      </c>
      <c r="K450" s="134">
        <v>1304894</v>
      </c>
      <c r="L450" s="135"/>
      <c r="M450" s="136">
        <v>0.45640281992414355</v>
      </c>
      <c r="N450" s="137"/>
      <c r="O450" s="138"/>
      <c r="P450" s="138"/>
      <c r="Q450" s="138"/>
      <c r="R450" s="139"/>
    </row>
    <row r="451" spans="1:18" x14ac:dyDescent="0.25">
      <c r="A451" s="110">
        <v>450</v>
      </c>
      <c r="B451" s="113" t="s">
        <v>130</v>
      </c>
      <c r="C451" s="113" t="s">
        <v>91</v>
      </c>
      <c r="D451" s="123" t="s">
        <v>92</v>
      </c>
      <c r="E451" s="129">
        <v>38293</v>
      </c>
      <c r="F451" s="130" t="s">
        <v>131</v>
      </c>
      <c r="G451" s="131" t="s">
        <v>132</v>
      </c>
      <c r="H451" s="132" t="s">
        <v>133</v>
      </c>
      <c r="I451" s="198"/>
      <c r="J451" s="133" t="s">
        <v>134</v>
      </c>
      <c r="K451" s="134">
        <v>23283</v>
      </c>
      <c r="L451" s="135"/>
      <c r="M451" s="136">
        <v>8.143517294350219E-3</v>
      </c>
      <c r="N451" s="137"/>
      <c r="O451" s="138"/>
      <c r="P451" s="138"/>
      <c r="Q451" s="138"/>
      <c r="R451" s="139"/>
    </row>
    <row r="452" spans="1:18" x14ac:dyDescent="0.25">
      <c r="A452" s="110">
        <v>451</v>
      </c>
      <c r="B452" s="113" t="s">
        <v>499</v>
      </c>
      <c r="C452" s="113" t="s">
        <v>91</v>
      </c>
      <c r="D452" s="123" t="s">
        <v>92</v>
      </c>
      <c r="E452" s="129">
        <v>38293</v>
      </c>
      <c r="F452" s="130" t="s">
        <v>398</v>
      </c>
      <c r="G452" s="131" t="s">
        <v>500</v>
      </c>
      <c r="H452" s="132" t="s">
        <v>501</v>
      </c>
      <c r="I452" s="198"/>
      <c r="J452" s="133" t="s">
        <v>149</v>
      </c>
      <c r="K452" s="134">
        <v>11955</v>
      </c>
      <c r="L452" s="135"/>
      <c r="M452" s="136">
        <v>4.1814091506230666E-3</v>
      </c>
      <c r="N452" s="137"/>
      <c r="O452" s="138"/>
      <c r="P452" s="138"/>
      <c r="Q452" s="140"/>
      <c r="R452" s="155"/>
    </row>
    <row r="453" spans="1:18" x14ac:dyDescent="0.25">
      <c r="A453" s="110">
        <v>452</v>
      </c>
      <c r="B453" s="113" t="s">
        <v>502</v>
      </c>
      <c r="C453" s="113" t="s">
        <v>91</v>
      </c>
      <c r="D453" s="123" t="s">
        <v>92</v>
      </c>
      <c r="E453" s="129">
        <v>38293</v>
      </c>
      <c r="F453" s="141" t="s">
        <v>512</v>
      </c>
      <c r="G453" s="142" t="s">
        <v>238</v>
      </c>
      <c r="H453" s="132" t="s">
        <v>513</v>
      </c>
      <c r="I453" s="198"/>
      <c r="J453" s="133" t="s">
        <v>162</v>
      </c>
      <c r="K453" s="134">
        <v>3922</v>
      </c>
      <c r="L453" s="135"/>
      <c r="M453" s="136">
        <v>1.3717680208066639E-3</v>
      </c>
      <c r="N453" s="137"/>
      <c r="O453" s="138"/>
      <c r="P453" s="138"/>
      <c r="Q453" s="138"/>
      <c r="R453" s="139"/>
    </row>
    <row r="454" spans="1:18" x14ac:dyDescent="0.25">
      <c r="A454" s="110">
        <v>453</v>
      </c>
      <c r="B454" s="113" t="s">
        <v>506</v>
      </c>
      <c r="C454" s="113" t="s">
        <v>91</v>
      </c>
      <c r="D454" s="123" t="s">
        <v>92</v>
      </c>
      <c r="E454" s="129">
        <v>38293</v>
      </c>
      <c r="F454" s="130" t="s">
        <v>507</v>
      </c>
      <c r="G454" s="131" t="s">
        <v>508</v>
      </c>
      <c r="H454" s="132" t="s">
        <v>509</v>
      </c>
      <c r="I454" s="198"/>
      <c r="J454" s="133" t="s">
        <v>510</v>
      </c>
      <c r="K454" s="134">
        <v>2974</v>
      </c>
      <c r="L454" s="135"/>
      <c r="M454" s="136">
        <v>1.0401932926769552E-3</v>
      </c>
      <c r="N454" s="137"/>
      <c r="O454" s="138"/>
      <c r="P454" s="138"/>
      <c r="Q454" s="138"/>
      <c r="R454" s="139"/>
    </row>
    <row r="455" spans="1:18" x14ac:dyDescent="0.25">
      <c r="A455" s="110">
        <v>454</v>
      </c>
      <c r="B455" s="113" t="s">
        <v>529</v>
      </c>
      <c r="C455" s="113" t="s">
        <v>91</v>
      </c>
      <c r="D455" s="123" t="s">
        <v>92</v>
      </c>
      <c r="E455" s="129">
        <v>38293</v>
      </c>
      <c r="F455" s="130" t="s">
        <v>121</v>
      </c>
      <c r="G455" s="131" t="s">
        <v>530</v>
      </c>
      <c r="H455" s="132" t="s">
        <v>531</v>
      </c>
      <c r="I455" s="198"/>
      <c r="J455" s="133" t="s">
        <v>653</v>
      </c>
      <c r="K455" s="134">
        <v>1077</v>
      </c>
      <c r="L455" s="135"/>
      <c r="M455" s="136">
        <v>3.766940740460931E-4</v>
      </c>
      <c r="N455" s="137"/>
      <c r="O455" s="140"/>
      <c r="P455" s="140"/>
      <c r="Q455" s="140"/>
      <c r="R455" s="108"/>
    </row>
    <row r="456" spans="1:18" x14ac:dyDescent="0.25">
      <c r="A456" s="110">
        <v>455</v>
      </c>
      <c r="B456" s="113" t="s">
        <v>178</v>
      </c>
      <c r="C456" s="113" t="s">
        <v>91</v>
      </c>
      <c r="D456" s="123" t="s">
        <v>92</v>
      </c>
      <c r="E456" s="129">
        <v>38293</v>
      </c>
      <c r="F456" s="141" t="s">
        <v>179</v>
      </c>
      <c r="G456" s="131" t="s">
        <v>180</v>
      </c>
      <c r="H456" s="132" t="s">
        <v>181</v>
      </c>
      <c r="I456" s="198"/>
      <c r="J456" s="133" t="s">
        <v>206</v>
      </c>
      <c r="K456" s="134">
        <v>547</v>
      </c>
      <c r="L456" s="135"/>
      <c r="M456" s="136">
        <v>1.9132001718032769E-4</v>
      </c>
      <c r="N456" s="150"/>
      <c r="O456" s="138"/>
      <c r="P456" s="138"/>
      <c r="Q456" s="138"/>
      <c r="R456" s="139"/>
    </row>
    <row r="457" spans="1:18" ht="25.5" x14ac:dyDescent="0.25">
      <c r="A457" s="110">
        <v>456</v>
      </c>
      <c r="B457" s="113" t="s">
        <v>143</v>
      </c>
      <c r="C457" s="113" t="s">
        <v>91</v>
      </c>
      <c r="D457" s="123" t="s">
        <v>92</v>
      </c>
      <c r="E457" s="129">
        <v>38293</v>
      </c>
      <c r="F457" s="130" t="s">
        <v>377</v>
      </c>
      <c r="G457" s="142" t="s">
        <v>538</v>
      </c>
      <c r="H457" s="132" t="s">
        <v>539</v>
      </c>
      <c r="I457" s="198"/>
      <c r="J457" s="133" t="s">
        <v>540</v>
      </c>
      <c r="K457" s="134">
        <v>231</v>
      </c>
      <c r="L457" s="135"/>
      <c r="M457" s="136">
        <v>8.0795107803758123E-5</v>
      </c>
      <c r="N457" s="137"/>
      <c r="O457" s="140"/>
      <c r="P457" s="140"/>
      <c r="Q457" s="140"/>
      <c r="R457" s="108"/>
    </row>
    <row r="458" spans="1:18" ht="38.25" x14ac:dyDescent="0.25">
      <c r="A458" s="110">
        <v>457</v>
      </c>
      <c r="B458" s="113" t="s">
        <v>143</v>
      </c>
      <c r="C458" s="113" t="s">
        <v>91</v>
      </c>
      <c r="D458" s="123" t="s">
        <v>92</v>
      </c>
      <c r="E458" s="129">
        <v>38293</v>
      </c>
      <c r="F458" s="130"/>
      <c r="G458" s="142"/>
      <c r="H458" s="113"/>
      <c r="I458" s="199" t="s">
        <v>504</v>
      </c>
      <c r="J458" s="111"/>
      <c r="K458" s="114"/>
      <c r="L458" s="135">
        <v>2859084</v>
      </c>
      <c r="M458" s="136"/>
      <c r="N458" s="137"/>
      <c r="O458" s="138"/>
      <c r="P458" s="138"/>
      <c r="Q458" s="138"/>
      <c r="R458" s="139"/>
    </row>
    <row r="459" spans="1:18" x14ac:dyDescent="0.25">
      <c r="A459" s="110">
        <v>458</v>
      </c>
      <c r="B459" s="113" t="s">
        <v>491</v>
      </c>
      <c r="C459" s="113" t="s">
        <v>95</v>
      </c>
      <c r="D459" s="123" t="s">
        <v>96</v>
      </c>
      <c r="E459" s="129">
        <v>38293</v>
      </c>
      <c r="F459" s="130" t="s">
        <v>492</v>
      </c>
      <c r="G459" s="131" t="s">
        <v>493</v>
      </c>
      <c r="H459" s="132" t="s">
        <v>494</v>
      </c>
      <c r="I459" s="198"/>
      <c r="J459" s="133" t="s">
        <v>124</v>
      </c>
      <c r="K459" s="134">
        <v>423778</v>
      </c>
      <c r="L459" s="135"/>
      <c r="M459" s="136">
        <v>0.56063670892606965</v>
      </c>
      <c r="N459" s="137"/>
      <c r="O459" s="140"/>
      <c r="P459" s="140"/>
      <c r="Q459" s="140"/>
      <c r="R459" s="108"/>
    </row>
    <row r="460" spans="1:18" x14ac:dyDescent="0.25">
      <c r="A460" s="110">
        <v>459</v>
      </c>
      <c r="B460" s="113" t="s">
        <v>495</v>
      </c>
      <c r="C460" s="113" t="s">
        <v>95</v>
      </c>
      <c r="D460" s="123" t="s">
        <v>96</v>
      </c>
      <c r="E460" s="129">
        <v>38293</v>
      </c>
      <c r="F460" s="130" t="s">
        <v>496</v>
      </c>
      <c r="G460" s="131" t="s">
        <v>497</v>
      </c>
      <c r="H460" s="132" t="s">
        <v>498</v>
      </c>
      <c r="I460" s="198"/>
      <c r="J460" s="133" t="s">
        <v>129</v>
      </c>
      <c r="K460" s="134">
        <v>326541</v>
      </c>
      <c r="L460" s="135"/>
      <c r="M460" s="136">
        <v>0.43199711067924174</v>
      </c>
      <c r="N460" s="137"/>
      <c r="O460" s="140"/>
      <c r="P460" s="140"/>
      <c r="Q460" s="140"/>
      <c r="R460" s="108"/>
    </row>
    <row r="461" spans="1:18" x14ac:dyDescent="0.25">
      <c r="A461" s="110">
        <v>460</v>
      </c>
      <c r="B461" s="113" t="s">
        <v>130</v>
      </c>
      <c r="C461" s="113" t="s">
        <v>95</v>
      </c>
      <c r="D461" s="123" t="s">
        <v>96</v>
      </c>
      <c r="E461" s="129">
        <v>38293</v>
      </c>
      <c r="F461" s="130" t="s">
        <v>131</v>
      </c>
      <c r="G461" s="131" t="s">
        <v>132</v>
      </c>
      <c r="H461" s="132" t="s">
        <v>133</v>
      </c>
      <c r="I461" s="198"/>
      <c r="J461" s="133" t="s">
        <v>134</v>
      </c>
      <c r="K461" s="134">
        <v>4063</v>
      </c>
      <c r="L461" s="135"/>
      <c r="M461" s="136">
        <v>5.3751420516558691E-3</v>
      </c>
      <c r="N461" s="137"/>
      <c r="O461" s="138"/>
      <c r="P461" s="138"/>
      <c r="Q461" s="138"/>
      <c r="R461" s="139"/>
    </row>
    <row r="462" spans="1:18" x14ac:dyDescent="0.25">
      <c r="A462" s="110">
        <v>461</v>
      </c>
      <c r="B462" s="113" t="s">
        <v>499</v>
      </c>
      <c r="C462" s="113" t="s">
        <v>95</v>
      </c>
      <c r="D462" s="123" t="s">
        <v>96</v>
      </c>
      <c r="E462" s="129">
        <v>38293</v>
      </c>
      <c r="F462" s="130" t="s">
        <v>398</v>
      </c>
      <c r="G462" s="131" t="s">
        <v>500</v>
      </c>
      <c r="H462" s="132" t="s">
        <v>501</v>
      </c>
      <c r="I462" s="198"/>
      <c r="J462" s="133" t="s">
        <v>149</v>
      </c>
      <c r="K462" s="134">
        <v>1405</v>
      </c>
      <c r="L462" s="135"/>
      <c r="M462" s="136">
        <v>1.8587434365189505E-3</v>
      </c>
      <c r="N462" s="137"/>
      <c r="O462" s="138"/>
      <c r="P462" s="138"/>
      <c r="Q462" s="140"/>
      <c r="R462" s="155"/>
    </row>
    <row r="463" spans="1:18" x14ac:dyDescent="0.25">
      <c r="A463" s="110">
        <v>462</v>
      </c>
      <c r="B463" s="113" t="s">
        <v>502</v>
      </c>
      <c r="C463" s="113" t="s">
        <v>95</v>
      </c>
      <c r="D463" s="123" t="s">
        <v>96</v>
      </c>
      <c r="E463" s="129">
        <v>38293</v>
      </c>
      <c r="F463" s="141" t="s">
        <v>398</v>
      </c>
      <c r="G463" s="142" t="s">
        <v>238</v>
      </c>
      <c r="H463" s="132" t="s">
        <v>503</v>
      </c>
      <c r="I463" s="198"/>
      <c r="J463" s="133" t="s">
        <v>146</v>
      </c>
      <c r="K463" s="134">
        <v>82</v>
      </c>
      <c r="L463" s="144"/>
      <c r="M463" s="136">
        <v>1.0848182334131954E-4</v>
      </c>
      <c r="N463" s="137"/>
      <c r="O463" s="138"/>
      <c r="P463" s="138"/>
      <c r="Q463" s="138"/>
      <c r="R463" s="139"/>
    </row>
    <row r="464" spans="1:18" x14ac:dyDescent="0.25">
      <c r="A464" s="110">
        <v>463</v>
      </c>
      <c r="B464" s="113" t="s">
        <v>523</v>
      </c>
      <c r="C464" s="113" t="s">
        <v>95</v>
      </c>
      <c r="D464" s="123" t="s">
        <v>96</v>
      </c>
      <c r="E464" s="129">
        <v>38293</v>
      </c>
      <c r="F464" s="130" t="s">
        <v>121</v>
      </c>
      <c r="G464" s="142" t="s">
        <v>524</v>
      </c>
      <c r="H464" s="132" t="s">
        <v>577</v>
      </c>
      <c r="I464" s="198"/>
      <c r="J464" s="111" t="s">
        <v>146</v>
      </c>
      <c r="K464" s="134">
        <v>13</v>
      </c>
      <c r="L464" s="144"/>
      <c r="M464" s="136">
        <v>1.7198337846794561E-5</v>
      </c>
      <c r="N464" s="137"/>
      <c r="O464" s="138"/>
      <c r="P464" s="138"/>
      <c r="Q464" s="138"/>
      <c r="R464" s="139"/>
    </row>
    <row r="465" spans="1:18" x14ac:dyDescent="0.25">
      <c r="A465" s="110">
        <v>464</v>
      </c>
      <c r="B465" s="113" t="s">
        <v>506</v>
      </c>
      <c r="C465" s="113" t="s">
        <v>95</v>
      </c>
      <c r="D465" s="123" t="s">
        <v>96</v>
      </c>
      <c r="E465" s="129">
        <v>38293</v>
      </c>
      <c r="F465" s="130" t="s">
        <v>507</v>
      </c>
      <c r="G465" s="131" t="s">
        <v>508</v>
      </c>
      <c r="H465" s="132" t="s">
        <v>509</v>
      </c>
      <c r="I465" s="198"/>
      <c r="J465" s="133" t="s">
        <v>146</v>
      </c>
      <c r="K465" s="134">
        <v>5</v>
      </c>
      <c r="L465" s="144"/>
      <c r="M465" s="136">
        <v>6.6147453256902153E-6</v>
      </c>
      <c r="N465" s="137"/>
      <c r="O465" s="138"/>
      <c r="P465" s="138"/>
      <c r="Q465" s="138"/>
      <c r="R465" s="139"/>
    </row>
    <row r="466" spans="1:18" ht="38.25" x14ac:dyDescent="0.25">
      <c r="A466" s="110">
        <v>465</v>
      </c>
      <c r="B466" s="113" t="s">
        <v>143</v>
      </c>
      <c r="C466" s="113" t="s">
        <v>95</v>
      </c>
      <c r="D466" s="123" t="s">
        <v>96</v>
      </c>
      <c r="E466" s="129">
        <v>38293</v>
      </c>
      <c r="F466" s="130"/>
      <c r="G466" s="142"/>
      <c r="H466" s="113"/>
      <c r="I466" s="199" t="s">
        <v>504</v>
      </c>
      <c r="J466" s="111"/>
      <c r="K466" s="115"/>
      <c r="L466" s="135">
        <v>755887</v>
      </c>
      <c r="M466" s="136"/>
      <c r="N466" s="137"/>
      <c r="O466" s="138"/>
      <c r="P466" s="138"/>
      <c r="Q466" s="138"/>
      <c r="R466" s="139"/>
    </row>
    <row r="467" spans="1:18" x14ac:dyDescent="0.25">
      <c r="A467" s="110">
        <v>466</v>
      </c>
      <c r="B467" s="113" t="s">
        <v>495</v>
      </c>
      <c r="C467" s="113" t="s">
        <v>99</v>
      </c>
      <c r="D467" s="123" t="s">
        <v>100</v>
      </c>
      <c r="E467" s="129">
        <v>38293</v>
      </c>
      <c r="F467" s="130" t="s">
        <v>496</v>
      </c>
      <c r="G467" s="131" t="s">
        <v>497</v>
      </c>
      <c r="H467" s="132" t="s">
        <v>498</v>
      </c>
      <c r="I467" s="198"/>
      <c r="J467" s="133" t="s">
        <v>129</v>
      </c>
      <c r="K467" s="134">
        <v>1489504</v>
      </c>
      <c r="L467" s="135"/>
      <c r="M467" s="136">
        <v>0.49699717084411216</v>
      </c>
      <c r="N467" s="137"/>
      <c r="O467" s="140"/>
      <c r="P467" s="140"/>
      <c r="Q467" s="140"/>
      <c r="R467" s="108"/>
    </row>
    <row r="468" spans="1:18" x14ac:dyDescent="0.25">
      <c r="A468" s="110">
        <v>467</v>
      </c>
      <c r="B468" s="113" t="s">
        <v>491</v>
      </c>
      <c r="C468" s="113" t="s">
        <v>99</v>
      </c>
      <c r="D468" s="123" t="s">
        <v>100</v>
      </c>
      <c r="E468" s="129">
        <v>38293</v>
      </c>
      <c r="F468" s="130" t="s">
        <v>492</v>
      </c>
      <c r="G468" s="131" t="s">
        <v>493</v>
      </c>
      <c r="H468" s="132" t="s">
        <v>494</v>
      </c>
      <c r="I468" s="198"/>
      <c r="J468" s="133" t="s">
        <v>124</v>
      </c>
      <c r="K468" s="134">
        <v>1478120</v>
      </c>
      <c r="L468" s="135"/>
      <c r="M468" s="136">
        <v>0.49319871458425024</v>
      </c>
      <c r="N468" s="137"/>
      <c r="O468" s="138"/>
      <c r="P468" s="138"/>
      <c r="Q468" s="138"/>
      <c r="R468" s="139"/>
    </row>
    <row r="469" spans="1:18" x14ac:dyDescent="0.25">
      <c r="A469" s="110">
        <v>468</v>
      </c>
      <c r="B469" s="113" t="s">
        <v>130</v>
      </c>
      <c r="C469" s="113" t="s">
        <v>99</v>
      </c>
      <c r="D469" s="123" t="s">
        <v>100</v>
      </c>
      <c r="E469" s="129">
        <v>38293</v>
      </c>
      <c r="F469" s="130" t="s">
        <v>131</v>
      </c>
      <c r="G469" s="131" t="s">
        <v>132</v>
      </c>
      <c r="H469" s="132" t="s">
        <v>133</v>
      </c>
      <c r="I469" s="198"/>
      <c r="J469" s="133" t="s">
        <v>588</v>
      </c>
      <c r="K469" s="134">
        <v>16390</v>
      </c>
      <c r="L469" s="135"/>
      <c r="M469" s="136">
        <v>5.4687893621870086E-3</v>
      </c>
      <c r="N469" s="137"/>
      <c r="O469" s="138"/>
      <c r="P469" s="138"/>
      <c r="Q469" s="138"/>
      <c r="R469" s="139"/>
    </row>
    <row r="470" spans="1:18" x14ac:dyDescent="0.25">
      <c r="A470" s="110">
        <v>469</v>
      </c>
      <c r="B470" s="113" t="s">
        <v>499</v>
      </c>
      <c r="C470" s="113" t="s">
        <v>99</v>
      </c>
      <c r="D470" s="123" t="s">
        <v>100</v>
      </c>
      <c r="E470" s="129">
        <v>38293</v>
      </c>
      <c r="F470" s="130" t="s">
        <v>398</v>
      </c>
      <c r="G470" s="131" t="s">
        <v>500</v>
      </c>
      <c r="H470" s="132" t="s">
        <v>501</v>
      </c>
      <c r="I470" s="198"/>
      <c r="J470" s="133" t="s">
        <v>149</v>
      </c>
      <c r="K470" s="134">
        <v>6464</v>
      </c>
      <c r="L470" s="135"/>
      <c r="M470" s="136">
        <v>2.1568184525428201E-3</v>
      </c>
      <c r="N470" s="137"/>
      <c r="O470" s="140"/>
      <c r="P470" s="140"/>
      <c r="Q470" s="140"/>
      <c r="R470" s="155"/>
    </row>
    <row r="471" spans="1:18" x14ac:dyDescent="0.25">
      <c r="A471" s="110">
        <v>470</v>
      </c>
      <c r="B471" s="113" t="s">
        <v>143</v>
      </c>
      <c r="C471" s="113" t="s">
        <v>99</v>
      </c>
      <c r="D471" s="123" t="s">
        <v>100</v>
      </c>
      <c r="E471" s="129">
        <v>38293</v>
      </c>
      <c r="F471" s="130"/>
      <c r="G471" s="142" t="s">
        <v>144</v>
      </c>
      <c r="H471" s="142" t="s">
        <v>144</v>
      </c>
      <c r="I471" s="198"/>
      <c r="J471" s="111" t="s">
        <v>146</v>
      </c>
      <c r="K471" s="134">
        <v>2986</v>
      </c>
      <c r="L471" s="144"/>
      <c r="M471" s="136">
        <v>9.963273359054549E-4</v>
      </c>
      <c r="N471" s="137"/>
      <c r="O471" s="140"/>
      <c r="P471" s="140"/>
      <c r="Q471" s="140"/>
      <c r="R471" s="108"/>
    </row>
    <row r="472" spans="1:18" x14ac:dyDescent="0.25">
      <c r="A472" s="110">
        <v>471</v>
      </c>
      <c r="B472" s="113" t="s">
        <v>506</v>
      </c>
      <c r="C472" s="113" t="s">
        <v>99</v>
      </c>
      <c r="D472" s="123" t="s">
        <v>100</v>
      </c>
      <c r="E472" s="129">
        <v>38293</v>
      </c>
      <c r="F472" s="130" t="s">
        <v>507</v>
      </c>
      <c r="G472" s="131" t="s">
        <v>508</v>
      </c>
      <c r="H472" s="132" t="s">
        <v>509</v>
      </c>
      <c r="I472" s="198"/>
      <c r="J472" s="133" t="s">
        <v>485</v>
      </c>
      <c r="K472" s="134">
        <v>2661</v>
      </c>
      <c r="L472" s="135"/>
      <c r="M472" s="136">
        <v>8.878858140805143E-4</v>
      </c>
      <c r="N472" s="137"/>
      <c r="O472" s="138"/>
      <c r="P472" s="138"/>
      <c r="Q472" s="138"/>
      <c r="R472" s="139"/>
    </row>
    <row r="473" spans="1:18" x14ac:dyDescent="0.25">
      <c r="A473" s="110">
        <v>472</v>
      </c>
      <c r="B473" s="113" t="s">
        <v>541</v>
      </c>
      <c r="C473" s="113" t="s">
        <v>99</v>
      </c>
      <c r="D473" s="123" t="s">
        <v>100</v>
      </c>
      <c r="E473" s="129">
        <v>38293</v>
      </c>
      <c r="F473" s="130" t="s">
        <v>542</v>
      </c>
      <c r="G473" s="131" t="s">
        <v>244</v>
      </c>
      <c r="H473" s="132" t="s">
        <v>543</v>
      </c>
      <c r="I473" s="198"/>
      <c r="J473" s="133" t="s">
        <v>695</v>
      </c>
      <c r="K473" s="134">
        <v>471</v>
      </c>
      <c r="L473" s="135"/>
      <c r="M473" s="136">
        <v>1.5715679009091404E-4</v>
      </c>
      <c r="N473" s="137"/>
      <c r="O473" s="138"/>
      <c r="P473" s="138"/>
      <c r="Q473" s="138"/>
      <c r="R473" s="139"/>
    </row>
    <row r="474" spans="1:18" x14ac:dyDescent="0.25">
      <c r="A474" s="110">
        <v>473</v>
      </c>
      <c r="B474" s="113" t="s">
        <v>178</v>
      </c>
      <c r="C474" s="113" t="s">
        <v>99</v>
      </c>
      <c r="D474" s="123" t="s">
        <v>100</v>
      </c>
      <c r="E474" s="129">
        <v>38293</v>
      </c>
      <c r="F474" s="141" t="s">
        <v>179</v>
      </c>
      <c r="G474" s="131" t="s">
        <v>180</v>
      </c>
      <c r="H474" s="132" t="s">
        <v>181</v>
      </c>
      <c r="I474" s="198"/>
      <c r="J474" s="133" t="s">
        <v>206</v>
      </c>
      <c r="K474" s="134">
        <v>411</v>
      </c>
      <c r="L474" s="135"/>
      <c r="M474" s="136">
        <v>1.37136816830925E-4</v>
      </c>
      <c r="N474" s="150"/>
      <c r="O474" s="138"/>
      <c r="P474" s="138"/>
      <c r="Q474" s="138"/>
      <c r="R474" s="139"/>
    </row>
    <row r="475" spans="1:18" ht="38.25" x14ac:dyDescent="0.25">
      <c r="A475" s="110">
        <v>474</v>
      </c>
      <c r="B475" s="113" t="s">
        <v>143</v>
      </c>
      <c r="C475" s="113" t="s">
        <v>99</v>
      </c>
      <c r="D475" s="123" t="s">
        <v>100</v>
      </c>
      <c r="E475" s="129">
        <v>38293</v>
      </c>
      <c r="F475" s="130"/>
      <c r="G475" s="142"/>
      <c r="H475" s="113"/>
      <c r="I475" s="199" t="s">
        <v>504</v>
      </c>
      <c r="J475" s="111"/>
      <c r="K475" s="115"/>
      <c r="L475" s="135">
        <v>2997007</v>
      </c>
      <c r="M475" s="136"/>
      <c r="N475" s="137"/>
      <c r="O475" s="138"/>
      <c r="P475" s="138"/>
      <c r="Q475" s="138"/>
      <c r="R475" s="139"/>
    </row>
    <row r="476" spans="1:18" x14ac:dyDescent="0.25">
      <c r="A476" s="110">
        <v>475</v>
      </c>
      <c r="B476" s="113" t="s">
        <v>491</v>
      </c>
      <c r="C476" s="113" t="s">
        <v>103</v>
      </c>
      <c r="D476" s="123" t="s">
        <v>104</v>
      </c>
      <c r="E476" s="129">
        <v>38293</v>
      </c>
      <c r="F476" s="130" t="s">
        <v>492</v>
      </c>
      <c r="G476" s="131" t="s">
        <v>493</v>
      </c>
      <c r="H476" s="132" t="s">
        <v>494</v>
      </c>
      <c r="I476" s="198"/>
      <c r="J476" s="133" t="s">
        <v>124</v>
      </c>
      <c r="K476" s="134">
        <v>167629</v>
      </c>
      <c r="L476" s="135"/>
      <c r="M476" s="136">
        <v>0.68861840051267731</v>
      </c>
      <c r="N476" s="137"/>
      <c r="O476" s="138"/>
      <c r="P476" s="138"/>
      <c r="Q476" s="138"/>
      <c r="R476" s="139"/>
    </row>
    <row r="477" spans="1:18" x14ac:dyDescent="0.25">
      <c r="A477" s="110">
        <v>476</v>
      </c>
      <c r="B477" s="113" t="s">
        <v>495</v>
      </c>
      <c r="C477" s="113" t="s">
        <v>103</v>
      </c>
      <c r="D477" s="123" t="s">
        <v>104</v>
      </c>
      <c r="E477" s="129">
        <v>38293</v>
      </c>
      <c r="F477" s="130" t="s">
        <v>496</v>
      </c>
      <c r="G477" s="131" t="s">
        <v>497</v>
      </c>
      <c r="H477" s="132" t="s">
        <v>498</v>
      </c>
      <c r="I477" s="198"/>
      <c r="J477" s="133" t="s">
        <v>129</v>
      </c>
      <c r="K477" s="134">
        <v>70776</v>
      </c>
      <c r="L477" s="135"/>
      <c r="M477" s="136">
        <v>0.29074716137831308</v>
      </c>
      <c r="N477" s="137"/>
      <c r="O477" s="140"/>
      <c r="P477" s="140"/>
      <c r="Q477" s="140"/>
      <c r="R477" s="108"/>
    </row>
    <row r="478" spans="1:18" x14ac:dyDescent="0.25">
      <c r="A478" s="110">
        <v>477</v>
      </c>
      <c r="B478" s="113" t="s">
        <v>130</v>
      </c>
      <c r="C478" s="113" t="s">
        <v>103</v>
      </c>
      <c r="D478" s="123" t="s">
        <v>104</v>
      </c>
      <c r="E478" s="129">
        <v>38293</v>
      </c>
      <c r="F478" s="130" t="s">
        <v>131</v>
      </c>
      <c r="G478" s="131" t="s">
        <v>132</v>
      </c>
      <c r="H478" s="132" t="s">
        <v>133</v>
      </c>
      <c r="I478" s="198"/>
      <c r="J478" s="133" t="s">
        <v>134</v>
      </c>
      <c r="K478" s="134">
        <v>2741</v>
      </c>
      <c r="L478" s="135"/>
      <c r="M478" s="136">
        <v>1.1260002957753422E-2</v>
      </c>
      <c r="N478" s="137"/>
      <c r="O478" s="138"/>
      <c r="P478" s="138"/>
      <c r="Q478" s="138"/>
      <c r="R478" s="139"/>
    </row>
    <row r="479" spans="1:18" x14ac:dyDescent="0.25">
      <c r="A479" s="110">
        <v>478</v>
      </c>
      <c r="B479" s="113" t="s">
        <v>499</v>
      </c>
      <c r="C479" s="113" t="s">
        <v>103</v>
      </c>
      <c r="D479" s="123" t="s">
        <v>104</v>
      </c>
      <c r="E479" s="129">
        <v>38293</v>
      </c>
      <c r="F479" s="130" t="s">
        <v>398</v>
      </c>
      <c r="G479" s="131" t="s">
        <v>500</v>
      </c>
      <c r="H479" s="132" t="s">
        <v>501</v>
      </c>
      <c r="I479" s="198"/>
      <c r="J479" s="133" t="s">
        <v>149</v>
      </c>
      <c r="K479" s="134">
        <v>1171</v>
      </c>
      <c r="L479" s="135"/>
      <c r="M479" s="136">
        <v>4.8104573015429614E-3</v>
      </c>
      <c r="N479" s="137"/>
      <c r="O479" s="138"/>
      <c r="P479" s="138"/>
      <c r="Q479" s="140"/>
      <c r="R479" s="110"/>
    </row>
    <row r="480" spans="1:18" x14ac:dyDescent="0.25">
      <c r="A480" s="110">
        <v>479</v>
      </c>
      <c r="B480" s="113" t="s">
        <v>502</v>
      </c>
      <c r="C480" s="113" t="s">
        <v>103</v>
      </c>
      <c r="D480" s="123" t="s">
        <v>104</v>
      </c>
      <c r="E480" s="129">
        <v>38293</v>
      </c>
      <c r="F480" s="141" t="s">
        <v>237</v>
      </c>
      <c r="G480" s="142" t="s">
        <v>238</v>
      </c>
      <c r="H480" s="132" t="s">
        <v>239</v>
      </c>
      <c r="I480" s="198"/>
      <c r="J480" s="133" t="s">
        <v>134</v>
      </c>
      <c r="K480" s="134">
        <v>631</v>
      </c>
      <c r="L480" s="135"/>
      <c r="M480" s="136">
        <v>2.5921422350756694E-3</v>
      </c>
      <c r="N480" s="137"/>
      <c r="O480" s="138"/>
      <c r="P480" s="138"/>
      <c r="Q480" s="138"/>
      <c r="R480" s="139"/>
    </row>
    <row r="481" spans="1:18" x14ac:dyDescent="0.25">
      <c r="A481" s="110">
        <v>480</v>
      </c>
      <c r="B481" s="113" t="s">
        <v>143</v>
      </c>
      <c r="C481" s="113" t="s">
        <v>103</v>
      </c>
      <c r="D481" s="123" t="s">
        <v>104</v>
      </c>
      <c r="E481" s="129">
        <v>38293</v>
      </c>
      <c r="F481" s="130"/>
      <c r="G481" s="142" t="s">
        <v>144</v>
      </c>
      <c r="H481" s="142" t="s">
        <v>144</v>
      </c>
      <c r="I481" s="198"/>
      <c r="J481" s="111" t="s">
        <v>146</v>
      </c>
      <c r="K481" s="134">
        <v>480</v>
      </c>
      <c r="L481" s="144"/>
      <c r="M481" s="136">
        <v>1.9718356146375929E-3</v>
      </c>
      <c r="N481" s="150"/>
      <c r="O481" s="138"/>
      <c r="P481" s="138"/>
      <c r="Q481" s="138"/>
      <c r="R481" s="139"/>
    </row>
    <row r="482" spans="1:18" ht="38.25" x14ac:dyDescent="0.25">
      <c r="A482" s="110">
        <v>481</v>
      </c>
      <c r="B482" s="113" t="s">
        <v>143</v>
      </c>
      <c r="C482" s="113" t="s">
        <v>103</v>
      </c>
      <c r="D482" s="123" t="s">
        <v>104</v>
      </c>
      <c r="E482" s="129">
        <v>38293</v>
      </c>
      <c r="F482" s="130"/>
      <c r="G482" s="142"/>
      <c r="H482" s="113"/>
      <c r="I482" s="199" t="s">
        <v>504</v>
      </c>
      <c r="J482" s="111"/>
      <c r="K482" s="114"/>
      <c r="L482" s="135">
        <v>243428</v>
      </c>
      <c r="M482" s="136"/>
      <c r="N482" s="137"/>
      <c r="O482" s="138"/>
      <c r="P482" s="138"/>
      <c r="Q482" s="138"/>
      <c r="R482" s="139"/>
    </row>
    <row r="483" spans="1:18" x14ac:dyDescent="0.25">
      <c r="A483" s="110"/>
      <c r="B483" s="113"/>
      <c r="C483" s="113"/>
      <c r="D483" s="146"/>
      <c r="E483" s="129"/>
      <c r="F483" s="130"/>
      <c r="G483" s="142"/>
      <c r="H483" s="113"/>
      <c r="I483" s="199"/>
      <c r="J483" s="111"/>
      <c r="K483" s="115"/>
      <c r="L483" s="135"/>
      <c r="M483" s="136"/>
      <c r="N483" s="137"/>
      <c r="O483" s="138"/>
      <c r="P483" s="138"/>
      <c r="Q483" s="138"/>
      <c r="R483" s="139"/>
    </row>
    <row r="484" spans="1:18" x14ac:dyDescent="0.25">
      <c r="A484" s="110"/>
      <c r="B484" s="113"/>
      <c r="C484" s="113"/>
      <c r="D484" s="123"/>
      <c r="E484" s="129"/>
      <c r="F484" s="130"/>
      <c r="G484" s="142"/>
      <c r="H484" s="113"/>
      <c r="I484" s="199"/>
      <c r="J484" s="111"/>
      <c r="K484" s="114"/>
      <c r="L484" s="135"/>
      <c r="M484" s="136"/>
      <c r="N484" s="137"/>
      <c r="O484" s="138"/>
      <c r="P484" s="138"/>
      <c r="Q484" s="138"/>
      <c r="R484" s="139"/>
    </row>
    <row r="485" spans="1:18" x14ac:dyDescent="0.25">
      <c r="A485" s="110"/>
      <c r="B485" s="113"/>
      <c r="C485" s="113"/>
      <c r="D485" s="167"/>
      <c r="E485" s="168"/>
      <c r="F485" s="141"/>
      <c r="G485" s="167"/>
      <c r="H485" s="156"/>
      <c r="I485" s="200"/>
      <c r="J485" s="159"/>
      <c r="K485" s="196"/>
      <c r="L485" s="169"/>
      <c r="M485" s="136"/>
      <c r="N485" s="137"/>
      <c r="O485" s="140"/>
      <c r="P485" s="140"/>
      <c r="Q485" s="140"/>
      <c r="R485" s="107"/>
    </row>
    <row r="486" spans="1:18" x14ac:dyDescent="0.25">
      <c r="A486" s="110"/>
      <c r="B486" s="113"/>
      <c r="C486" s="113"/>
      <c r="D486" s="167"/>
      <c r="E486" s="168"/>
      <c r="F486" s="130"/>
      <c r="G486" s="167"/>
      <c r="H486" s="156"/>
      <c r="I486" s="200"/>
      <c r="J486" s="111"/>
      <c r="K486" s="196"/>
      <c r="L486" s="169"/>
      <c r="M486" s="136"/>
      <c r="N486" s="137"/>
      <c r="O486" s="140"/>
      <c r="P486" s="140"/>
      <c r="Q486" s="140"/>
      <c r="R486" s="108"/>
    </row>
    <row r="487" spans="1:18" x14ac:dyDescent="0.25">
      <c r="A487" s="110"/>
      <c r="B487" s="113"/>
      <c r="C487" s="113"/>
      <c r="D487" s="167"/>
      <c r="E487" s="170"/>
      <c r="F487" s="130"/>
      <c r="G487" s="167"/>
      <c r="H487" s="113"/>
      <c r="I487" s="114"/>
      <c r="J487" s="111"/>
      <c r="K487" s="196"/>
      <c r="L487" s="169"/>
      <c r="M487" s="136"/>
      <c r="N487" s="137"/>
      <c r="O487" s="138"/>
      <c r="P487" s="138"/>
      <c r="Q487" s="138"/>
      <c r="R487" s="139"/>
    </row>
    <row r="488" spans="1:18" x14ac:dyDescent="0.25">
      <c r="A488" s="110"/>
      <c r="B488" s="113"/>
      <c r="C488" s="113"/>
      <c r="D488" s="167"/>
      <c r="E488" s="170"/>
      <c r="F488" s="130"/>
      <c r="G488" s="167"/>
      <c r="H488" s="113"/>
      <c r="I488" s="114"/>
      <c r="J488" s="111"/>
      <c r="K488" s="196"/>
      <c r="L488" s="169"/>
      <c r="M488" s="136"/>
      <c r="N488" s="137"/>
      <c r="O488" s="138"/>
      <c r="P488" s="138"/>
      <c r="Q488" s="138"/>
      <c r="R488" s="139"/>
    </row>
    <row r="489" spans="1:18" x14ac:dyDescent="0.25">
      <c r="A489" s="110"/>
      <c r="B489" s="113"/>
      <c r="C489" s="113"/>
      <c r="D489" s="167"/>
      <c r="E489" s="170"/>
      <c r="F489" s="130"/>
      <c r="G489" s="167"/>
      <c r="H489" s="113"/>
      <c r="I489" s="114"/>
      <c r="J489" s="111"/>
      <c r="K489" s="196"/>
      <c r="L489" s="169"/>
      <c r="M489" s="136"/>
      <c r="N489" s="137"/>
      <c r="O489" s="138"/>
      <c r="P489" s="138"/>
      <c r="Q489" s="138"/>
      <c r="R489" s="139"/>
    </row>
    <row r="490" spans="1:18" x14ac:dyDescent="0.25">
      <c r="A490" s="110"/>
      <c r="B490" s="113"/>
      <c r="C490" s="113"/>
      <c r="D490" s="167"/>
      <c r="E490" s="168"/>
      <c r="F490" s="130"/>
      <c r="G490" s="167"/>
      <c r="H490" s="156"/>
      <c r="I490" s="200"/>
      <c r="J490" s="111"/>
      <c r="K490" s="196"/>
      <c r="L490" s="169"/>
      <c r="M490" s="136"/>
      <c r="N490" s="137"/>
      <c r="O490" s="140"/>
      <c r="P490" s="140"/>
      <c r="Q490" s="140"/>
      <c r="R490" s="108"/>
    </row>
    <row r="491" spans="1:18" x14ac:dyDescent="0.25">
      <c r="A491" s="110"/>
      <c r="B491" s="113"/>
      <c r="C491" s="113"/>
      <c r="D491" s="167"/>
      <c r="E491" s="168"/>
      <c r="F491" s="130"/>
      <c r="G491" s="167"/>
      <c r="H491" s="156"/>
      <c r="I491" s="200"/>
      <c r="J491" s="111"/>
      <c r="K491" s="196"/>
      <c r="L491" s="169"/>
      <c r="M491" s="136"/>
      <c r="N491" s="137"/>
      <c r="O491" s="140"/>
      <c r="P491" s="140"/>
      <c r="Q491" s="140"/>
      <c r="R491" s="108"/>
    </row>
    <row r="492" spans="1:18" x14ac:dyDescent="0.25">
      <c r="A492" s="110"/>
      <c r="B492" s="113"/>
      <c r="C492" s="113"/>
      <c r="D492" s="167"/>
      <c r="E492" s="170"/>
      <c r="F492" s="130"/>
      <c r="G492" s="167"/>
      <c r="H492" s="113"/>
      <c r="I492" s="114"/>
      <c r="J492" s="111"/>
      <c r="K492" s="196"/>
      <c r="L492" s="169"/>
      <c r="M492" s="136"/>
      <c r="N492" s="137"/>
      <c r="O492" s="138"/>
      <c r="P492" s="138"/>
      <c r="Q492" s="138"/>
      <c r="R492" s="139"/>
    </row>
    <row r="493" spans="1:18" x14ac:dyDescent="0.25">
      <c r="A493" s="110"/>
      <c r="B493" s="113"/>
      <c r="C493" s="113"/>
      <c r="D493" s="167"/>
      <c r="E493" s="168"/>
      <c r="F493" s="130"/>
      <c r="G493" s="167"/>
      <c r="H493" s="156"/>
      <c r="I493" s="200"/>
      <c r="J493" s="111"/>
      <c r="K493" s="196"/>
      <c r="L493" s="169"/>
      <c r="M493" s="136"/>
      <c r="N493" s="137"/>
      <c r="O493" s="140"/>
      <c r="P493" s="140"/>
      <c r="Q493" s="140"/>
      <c r="R493" s="108"/>
    </row>
    <row r="494" spans="1:18" x14ac:dyDescent="0.25">
      <c r="A494" s="110"/>
      <c r="B494" s="113"/>
      <c r="C494" s="113"/>
      <c r="D494" s="167"/>
      <c r="E494" s="170"/>
      <c r="F494" s="130"/>
      <c r="G494" s="167"/>
      <c r="H494" s="113"/>
      <c r="I494" s="114"/>
      <c r="J494" s="111"/>
      <c r="K494" s="196"/>
      <c r="L494" s="169"/>
      <c r="M494" s="136"/>
      <c r="N494" s="137"/>
      <c r="O494" s="138"/>
      <c r="P494" s="138"/>
      <c r="Q494" s="138"/>
      <c r="R494" s="139"/>
    </row>
    <row r="495" spans="1:18" x14ac:dyDescent="0.25">
      <c r="A495" s="110"/>
      <c r="B495" s="113"/>
      <c r="C495" s="113"/>
      <c r="D495" s="167"/>
      <c r="E495" s="170"/>
      <c r="F495" s="130"/>
      <c r="G495" s="167"/>
      <c r="H495" s="113"/>
      <c r="I495" s="114"/>
      <c r="J495" s="111"/>
      <c r="K495" s="196"/>
      <c r="L495" s="169"/>
      <c r="M495" s="136"/>
      <c r="N495" s="137"/>
      <c r="O495" s="138"/>
      <c r="P495" s="138"/>
      <c r="Q495" s="138"/>
      <c r="R495" s="139"/>
    </row>
    <row r="496" spans="1:18" x14ac:dyDescent="0.25">
      <c r="A496" s="110"/>
      <c r="B496" s="113"/>
      <c r="C496" s="113"/>
      <c r="D496" s="167"/>
      <c r="E496" s="168"/>
      <c r="F496" s="130"/>
      <c r="G496" s="167"/>
      <c r="H496" s="156"/>
      <c r="I496" s="200"/>
      <c r="J496" s="111"/>
      <c r="K496" s="196"/>
      <c r="L496" s="169"/>
      <c r="M496" s="136"/>
      <c r="N496" s="137"/>
      <c r="O496" s="140"/>
      <c r="P496" s="140"/>
      <c r="Q496" s="140"/>
      <c r="R496" s="108"/>
    </row>
    <row r="497" spans="1:17" x14ac:dyDescent="0.25">
      <c r="A497" s="110"/>
      <c r="B497" s="113"/>
      <c r="C497" s="113"/>
      <c r="D497" s="167"/>
      <c r="E497" s="170"/>
      <c r="F497" s="130"/>
      <c r="G497" s="167"/>
      <c r="H497" s="113"/>
      <c r="I497" s="114"/>
      <c r="J497" s="111"/>
      <c r="K497" s="196"/>
      <c r="L497" s="169"/>
      <c r="M497" s="136"/>
      <c r="N497" s="137"/>
      <c r="O497" s="138"/>
      <c r="P497" s="138"/>
      <c r="Q497" s="138"/>
    </row>
    <row r="498" spans="1:17" x14ac:dyDescent="0.25">
      <c r="A498" s="110"/>
      <c r="B498" s="113"/>
      <c r="C498" s="113"/>
      <c r="D498" s="167"/>
      <c r="E498" s="170"/>
      <c r="F498" s="130"/>
      <c r="G498" s="167"/>
      <c r="H498" s="113"/>
      <c r="I498" s="114"/>
      <c r="J498" s="111"/>
      <c r="K498" s="196"/>
      <c r="L498" s="169"/>
      <c r="M498" s="136"/>
      <c r="N498" s="137"/>
      <c r="O498" s="138"/>
      <c r="P498" s="138"/>
      <c r="Q498" s="138"/>
    </row>
    <row r="499" spans="1:17" x14ac:dyDescent="0.25">
      <c r="A499" s="110"/>
      <c r="B499" s="113"/>
      <c r="C499" s="113"/>
      <c r="D499" s="167"/>
      <c r="E499" s="168"/>
      <c r="F499" s="130"/>
      <c r="G499" s="167"/>
      <c r="H499" s="156"/>
      <c r="I499" s="200"/>
      <c r="J499" s="111"/>
      <c r="K499" s="196"/>
      <c r="L499" s="169"/>
      <c r="M499" s="136"/>
      <c r="N499" s="137"/>
      <c r="O499" s="140"/>
      <c r="P499" s="140"/>
      <c r="Q499" s="140"/>
    </row>
    <row r="500" spans="1:17" x14ac:dyDescent="0.25">
      <c r="A500" s="110"/>
      <c r="B500" s="113"/>
      <c r="C500" s="113"/>
      <c r="D500" s="167"/>
      <c r="E500" s="168"/>
      <c r="F500" s="130"/>
      <c r="G500" s="167"/>
      <c r="H500" s="156"/>
      <c r="I500" s="200"/>
      <c r="J500" s="111"/>
      <c r="K500" s="196"/>
      <c r="L500" s="169"/>
      <c r="M500" s="136"/>
      <c r="N500" s="137"/>
      <c r="O500" s="140"/>
      <c r="P500" s="140"/>
      <c r="Q500" s="140"/>
    </row>
    <row r="501" spans="1:17" x14ac:dyDescent="0.25">
      <c r="A501" s="110"/>
      <c r="B501" s="113"/>
      <c r="C501" s="113"/>
      <c r="D501" s="167"/>
      <c r="E501" s="170"/>
      <c r="F501" s="130"/>
      <c r="G501" s="167"/>
      <c r="H501" s="113"/>
      <c r="I501" s="114"/>
      <c r="J501" s="111"/>
      <c r="K501" s="196"/>
      <c r="L501" s="169"/>
      <c r="M501" s="136"/>
      <c r="N501" s="137"/>
      <c r="O501" s="138"/>
      <c r="P501" s="138"/>
      <c r="Q501" s="138"/>
    </row>
    <row r="502" spans="1:17" x14ac:dyDescent="0.25">
      <c r="A502" s="110"/>
      <c r="B502" s="113"/>
      <c r="C502" s="113"/>
      <c r="D502" s="167"/>
      <c r="E502" s="170"/>
      <c r="F502" s="130"/>
      <c r="G502" s="167"/>
      <c r="H502" s="113"/>
      <c r="I502" s="114"/>
      <c r="J502" s="111"/>
      <c r="K502" s="196"/>
      <c r="L502" s="169"/>
      <c r="M502" s="136"/>
      <c r="N502" s="150"/>
      <c r="O502" s="138"/>
      <c r="P502" s="138"/>
      <c r="Q502" s="138"/>
    </row>
    <row r="503" spans="1:17" x14ac:dyDescent="0.25">
      <c r="A503" s="110"/>
      <c r="B503" s="113"/>
      <c r="C503" s="113"/>
      <c r="D503" s="167"/>
      <c r="E503" s="170"/>
      <c r="F503" s="130"/>
      <c r="G503" s="167"/>
      <c r="H503" s="113"/>
      <c r="I503" s="114"/>
      <c r="J503" s="111"/>
      <c r="K503" s="196"/>
      <c r="L503" s="169"/>
      <c r="M503" s="136"/>
      <c r="N503" s="137"/>
      <c r="O503" s="138"/>
      <c r="P503" s="138"/>
      <c r="Q503" s="138"/>
    </row>
    <row r="504" spans="1:17" x14ac:dyDescent="0.25">
      <c r="A504" s="110"/>
      <c r="B504" s="113"/>
      <c r="C504" s="113"/>
      <c r="D504" s="167"/>
      <c r="E504" s="168"/>
      <c r="F504" s="130"/>
      <c r="G504" s="167"/>
      <c r="H504" s="156"/>
      <c r="I504" s="200"/>
      <c r="J504" s="111"/>
      <c r="K504" s="196"/>
      <c r="L504" s="169"/>
      <c r="M504" s="136"/>
      <c r="N504" s="137"/>
      <c r="O504" s="140"/>
      <c r="P504" s="140"/>
      <c r="Q504" s="140"/>
    </row>
    <row r="505" spans="1:17" x14ac:dyDescent="0.25">
      <c r="A505" s="110"/>
      <c r="B505" s="113"/>
      <c r="C505" s="113"/>
      <c r="D505" s="167"/>
      <c r="E505" s="170"/>
      <c r="F505" s="130"/>
      <c r="G505" s="167"/>
      <c r="H505" s="113"/>
      <c r="I505" s="114"/>
      <c r="J505" s="111"/>
      <c r="K505" s="196"/>
      <c r="L505" s="169"/>
      <c r="M505" s="136"/>
      <c r="N505" s="137"/>
      <c r="O505" s="138"/>
      <c r="P505" s="138"/>
      <c r="Q505" s="138"/>
    </row>
    <row r="506" spans="1:17" x14ac:dyDescent="0.25">
      <c r="A506" s="110"/>
      <c r="B506" s="113"/>
      <c r="C506" s="113"/>
      <c r="D506" s="167"/>
      <c r="E506" s="170"/>
      <c r="F506" s="130"/>
      <c r="G506" s="167"/>
      <c r="H506" s="113"/>
      <c r="I506" s="114"/>
      <c r="J506" s="111"/>
      <c r="K506" s="196"/>
      <c r="L506" s="169"/>
      <c r="M506" s="136"/>
      <c r="N506" s="137"/>
      <c r="O506" s="138"/>
      <c r="P506" s="138"/>
      <c r="Q506" s="138"/>
    </row>
    <row r="507" spans="1:17" x14ac:dyDescent="0.25">
      <c r="A507" s="110"/>
      <c r="B507" s="113"/>
      <c r="C507" s="113"/>
      <c r="D507" s="167"/>
      <c r="E507" s="168"/>
      <c r="F507" s="130"/>
      <c r="G507" s="167"/>
      <c r="H507" s="156"/>
      <c r="I507" s="200"/>
      <c r="J507" s="111"/>
      <c r="K507" s="196"/>
      <c r="L507" s="169"/>
      <c r="M507" s="136"/>
      <c r="N507" s="137"/>
      <c r="O507" s="140"/>
      <c r="P507" s="140"/>
      <c r="Q507" s="140"/>
    </row>
    <row r="508" spans="1:17" x14ac:dyDescent="0.25">
      <c r="A508" s="110"/>
      <c r="B508" s="113"/>
      <c r="C508" s="113"/>
      <c r="D508" s="167"/>
      <c r="E508" s="168"/>
      <c r="F508" s="130"/>
      <c r="G508" s="167"/>
      <c r="H508" s="156"/>
      <c r="I508" s="200"/>
      <c r="J508" s="111"/>
      <c r="K508" s="196"/>
      <c r="L508" s="169"/>
      <c r="M508" s="136"/>
      <c r="N508" s="137"/>
      <c r="O508" s="140"/>
      <c r="P508" s="140"/>
      <c r="Q508" s="140"/>
    </row>
    <row r="509" spans="1:17" x14ac:dyDescent="0.25">
      <c r="A509" s="110"/>
      <c r="B509" s="113"/>
      <c r="C509" s="113"/>
      <c r="D509" s="167"/>
      <c r="E509" s="129"/>
      <c r="F509" s="130"/>
      <c r="G509" s="167"/>
      <c r="H509" s="113"/>
      <c r="I509" s="114"/>
      <c r="J509" s="111"/>
      <c r="K509" s="196"/>
      <c r="L509" s="169"/>
      <c r="M509" s="136"/>
      <c r="N509" s="137"/>
      <c r="O509" s="138"/>
      <c r="P509" s="138"/>
      <c r="Q509" s="138"/>
    </row>
    <row r="510" spans="1:17" x14ac:dyDescent="0.25">
      <c r="A510" s="110"/>
      <c r="B510" s="113"/>
      <c r="C510" s="113"/>
      <c r="D510" s="167"/>
      <c r="E510" s="129"/>
      <c r="F510" s="130"/>
      <c r="G510" s="167"/>
      <c r="H510" s="113"/>
      <c r="I510" s="114"/>
      <c r="J510" s="111"/>
      <c r="K510" s="196"/>
      <c r="L510" s="169"/>
      <c r="M510" s="136"/>
      <c r="N510" s="137"/>
      <c r="O510" s="138"/>
      <c r="P510" s="138"/>
      <c r="Q510" s="138"/>
    </row>
    <row r="511" spans="1:17" x14ac:dyDescent="0.25">
      <c r="A511" s="110"/>
      <c r="B511" s="113"/>
      <c r="C511" s="113"/>
      <c r="D511" s="167"/>
      <c r="E511" s="129"/>
      <c r="F511" s="130"/>
      <c r="G511" s="167"/>
      <c r="H511" s="113"/>
      <c r="I511" s="114"/>
      <c r="J511" s="111"/>
      <c r="K511" s="196"/>
      <c r="L511" s="169"/>
      <c r="M511" s="136"/>
      <c r="N511" s="137"/>
      <c r="O511" s="138"/>
      <c r="P511" s="138"/>
      <c r="Q511" s="138"/>
    </row>
    <row r="512" spans="1:17" x14ac:dyDescent="0.25">
      <c r="A512" s="110"/>
      <c r="B512" s="113"/>
      <c r="C512" s="113"/>
      <c r="D512" s="167"/>
      <c r="E512" s="170"/>
      <c r="F512" s="130"/>
      <c r="G512" s="167"/>
      <c r="H512" s="113"/>
      <c r="I512" s="114"/>
      <c r="J512" s="111"/>
      <c r="K512" s="196"/>
      <c r="L512" s="169"/>
      <c r="M512" s="136"/>
      <c r="N512" s="137"/>
      <c r="O512" s="138"/>
      <c r="P512" s="138"/>
      <c r="Q512" s="138"/>
    </row>
    <row r="513" spans="1:17" x14ac:dyDescent="0.25">
      <c r="A513" s="110"/>
      <c r="B513" s="113"/>
      <c r="C513" s="113"/>
      <c r="D513" s="167"/>
      <c r="E513" s="129"/>
      <c r="F513" s="130"/>
      <c r="G513" s="167"/>
      <c r="H513" s="113"/>
      <c r="I513" s="114"/>
      <c r="J513" s="111"/>
      <c r="K513" s="196"/>
      <c r="L513" s="169"/>
      <c r="M513" s="136"/>
      <c r="N513" s="137"/>
      <c r="O513" s="138"/>
      <c r="P513" s="138"/>
      <c r="Q513" s="138"/>
    </row>
    <row r="514" spans="1:17" x14ac:dyDescent="0.25">
      <c r="A514" s="110"/>
      <c r="B514" s="113"/>
      <c r="C514" s="113"/>
      <c r="D514" s="167"/>
      <c r="E514" s="170"/>
      <c r="F514" s="130"/>
      <c r="G514" s="167"/>
      <c r="H514" s="113"/>
      <c r="I514" s="114"/>
      <c r="J514" s="111"/>
      <c r="K514" s="196"/>
      <c r="L514" s="169"/>
      <c r="M514" s="136"/>
      <c r="N514" s="137"/>
      <c r="O514" s="138"/>
      <c r="P514" s="138"/>
      <c r="Q514" s="138"/>
    </row>
    <row r="515" spans="1:17" x14ac:dyDescent="0.25">
      <c r="A515" s="110"/>
      <c r="B515" s="113"/>
      <c r="C515" s="113"/>
      <c r="D515" s="167"/>
      <c r="E515" s="170"/>
      <c r="F515" s="130"/>
      <c r="G515" s="167"/>
      <c r="H515" s="113"/>
      <c r="I515" s="114"/>
      <c r="J515" s="111"/>
      <c r="K515" s="196"/>
      <c r="L515" s="169"/>
      <c r="M515" s="136"/>
      <c r="N515" s="137"/>
      <c r="O515" s="138"/>
      <c r="P515" s="138"/>
      <c r="Q515" s="138"/>
    </row>
    <row r="516" spans="1:17" x14ac:dyDescent="0.25">
      <c r="A516" s="110"/>
      <c r="B516" s="113"/>
      <c r="C516" s="113"/>
      <c r="D516" s="167"/>
      <c r="E516" s="170"/>
      <c r="F516" s="130"/>
      <c r="G516" s="167"/>
      <c r="H516" s="113"/>
      <c r="I516" s="114"/>
      <c r="J516" s="111"/>
      <c r="K516" s="196"/>
      <c r="L516" s="169"/>
      <c r="M516" s="136"/>
      <c r="N516" s="137"/>
      <c r="O516" s="138"/>
      <c r="P516" s="138"/>
      <c r="Q516" s="138"/>
    </row>
    <row r="517" spans="1:17" x14ac:dyDescent="0.25">
      <c r="A517" s="110"/>
      <c r="B517" s="113"/>
      <c r="C517" s="113"/>
      <c r="D517" s="167"/>
      <c r="E517" s="170"/>
      <c r="F517" s="130"/>
      <c r="G517" s="167"/>
      <c r="H517" s="113"/>
      <c r="I517" s="114"/>
      <c r="J517" s="111"/>
      <c r="K517" s="196"/>
      <c r="L517" s="169"/>
      <c r="M517" s="136"/>
      <c r="N517" s="137"/>
      <c r="O517" s="138"/>
      <c r="P517" s="138"/>
      <c r="Q517" s="138"/>
    </row>
    <row r="518" spans="1:17" x14ac:dyDescent="0.25">
      <c r="A518" s="110"/>
      <c r="B518" s="113"/>
      <c r="C518" s="113"/>
      <c r="D518" s="167"/>
      <c r="E518" s="168"/>
      <c r="F518" s="130"/>
      <c r="G518" s="167"/>
      <c r="H518" s="156"/>
      <c r="I518" s="200"/>
      <c r="J518" s="111"/>
      <c r="K518" s="196"/>
      <c r="L518" s="169"/>
      <c r="M518" s="136"/>
      <c r="N518" s="137"/>
      <c r="O518" s="140"/>
      <c r="P518" s="140"/>
      <c r="Q518" s="140"/>
    </row>
    <row r="519" spans="1:17" x14ac:dyDescent="0.25">
      <c r="A519" s="110"/>
      <c r="B519" s="113"/>
      <c r="C519" s="113"/>
      <c r="D519" s="167"/>
      <c r="E519" s="168"/>
      <c r="F519" s="130"/>
      <c r="G519" s="167"/>
      <c r="H519" s="156"/>
      <c r="I519" s="200"/>
      <c r="J519" s="111"/>
      <c r="K519" s="196"/>
      <c r="L519" s="169"/>
      <c r="M519" s="136"/>
      <c r="N519" s="137"/>
      <c r="O519" s="140"/>
      <c r="P519" s="140"/>
      <c r="Q519" s="140"/>
    </row>
    <row r="520" spans="1:17" x14ac:dyDescent="0.25">
      <c r="A520" s="110"/>
      <c r="B520" s="113"/>
      <c r="C520" s="113"/>
      <c r="D520" s="167"/>
      <c r="E520" s="170"/>
      <c r="F520" s="130"/>
      <c r="G520" s="167"/>
      <c r="H520" s="113"/>
      <c r="I520" s="114"/>
      <c r="J520" s="111"/>
      <c r="K520" s="196"/>
      <c r="L520" s="169"/>
      <c r="M520" s="136"/>
      <c r="N520" s="137"/>
      <c r="O520" s="138"/>
      <c r="P520" s="138"/>
      <c r="Q520" s="138"/>
    </row>
    <row r="521" spans="1:17" x14ac:dyDescent="0.25">
      <c r="A521" s="110"/>
      <c r="B521" s="113"/>
      <c r="C521" s="113"/>
      <c r="D521" s="167"/>
      <c r="E521" s="168"/>
      <c r="F521" s="130"/>
      <c r="G521" s="167"/>
      <c r="H521" s="156"/>
      <c r="I521" s="200"/>
      <c r="J521" s="111"/>
      <c r="K521" s="196"/>
      <c r="L521" s="169"/>
      <c r="M521" s="136"/>
      <c r="N521" s="137"/>
      <c r="O521" s="140"/>
      <c r="P521" s="140"/>
      <c r="Q521" s="140"/>
    </row>
    <row r="522" spans="1:17" x14ac:dyDescent="0.25">
      <c r="A522" s="110"/>
      <c r="B522" s="113"/>
      <c r="C522" s="113"/>
      <c r="D522" s="167"/>
      <c r="E522" s="170"/>
      <c r="F522" s="130"/>
      <c r="G522" s="167"/>
      <c r="H522" s="113"/>
      <c r="I522" s="114"/>
      <c r="J522" s="111"/>
      <c r="K522" s="196"/>
      <c r="L522" s="169"/>
      <c r="M522" s="136"/>
      <c r="N522" s="137"/>
      <c r="O522" s="138"/>
      <c r="P522" s="138"/>
      <c r="Q522" s="138"/>
    </row>
    <row r="523" spans="1:17" x14ac:dyDescent="0.25">
      <c r="A523" s="110"/>
      <c r="B523" s="113"/>
      <c r="C523" s="113"/>
      <c r="D523" s="167"/>
      <c r="E523" s="170"/>
      <c r="F523" s="130"/>
      <c r="G523" s="167"/>
      <c r="H523" s="113"/>
      <c r="I523" s="114"/>
      <c r="J523" s="111"/>
      <c r="K523" s="196"/>
      <c r="L523" s="169"/>
      <c r="M523" s="136"/>
      <c r="N523" s="137"/>
      <c r="O523" s="138"/>
      <c r="P523" s="138"/>
      <c r="Q523" s="138"/>
    </row>
    <row r="524" spans="1:17" x14ac:dyDescent="0.25">
      <c r="A524" s="110"/>
      <c r="B524" s="113"/>
      <c r="C524" s="113"/>
      <c r="D524" s="167"/>
      <c r="E524" s="170"/>
      <c r="F524" s="130"/>
      <c r="G524" s="167"/>
      <c r="H524" s="113"/>
      <c r="I524" s="114"/>
      <c r="J524" s="111"/>
      <c r="K524" s="196"/>
      <c r="L524" s="169"/>
      <c r="M524" s="136"/>
      <c r="N524" s="137"/>
      <c r="O524" s="138"/>
      <c r="P524" s="138"/>
      <c r="Q524" s="138"/>
    </row>
    <row r="525" spans="1:17" x14ac:dyDescent="0.25">
      <c r="A525" s="110"/>
      <c r="B525" s="113"/>
      <c r="C525" s="113"/>
      <c r="D525" s="167"/>
      <c r="E525" s="170"/>
      <c r="F525" s="130"/>
      <c r="G525" s="167"/>
      <c r="H525" s="113"/>
      <c r="I525" s="114"/>
      <c r="J525" s="111"/>
      <c r="K525" s="196"/>
      <c r="L525" s="169"/>
      <c r="M525" s="136"/>
      <c r="N525" s="137"/>
      <c r="O525" s="138"/>
      <c r="P525" s="138"/>
      <c r="Q525" s="138"/>
    </row>
    <row r="526" spans="1:17" x14ac:dyDescent="0.25">
      <c r="A526" s="110"/>
      <c r="B526" s="113"/>
      <c r="C526" s="113"/>
      <c r="D526" s="167"/>
      <c r="E526" s="168"/>
      <c r="F526" s="130"/>
      <c r="G526" s="167"/>
      <c r="H526" s="156"/>
      <c r="I526" s="200"/>
      <c r="J526" s="111"/>
      <c r="K526" s="196"/>
      <c r="L526" s="169"/>
      <c r="M526" s="136"/>
      <c r="N526" s="137"/>
      <c r="O526" s="140"/>
      <c r="P526" s="140"/>
      <c r="Q526" s="140"/>
    </row>
    <row r="527" spans="1:17" x14ac:dyDescent="0.25">
      <c r="A527" s="110"/>
      <c r="B527" s="113"/>
      <c r="C527" s="113"/>
      <c r="D527" s="167"/>
      <c r="E527" s="170"/>
      <c r="F527" s="130"/>
      <c r="G527" s="167"/>
      <c r="H527" s="113"/>
      <c r="I527" s="114"/>
      <c r="J527" s="111"/>
      <c r="K527" s="196"/>
      <c r="L527" s="169"/>
      <c r="M527" s="136"/>
      <c r="N527" s="137"/>
      <c r="O527" s="138"/>
      <c r="P527" s="138"/>
      <c r="Q527" s="138"/>
    </row>
    <row r="528" spans="1:17" x14ac:dyDescent="0.25">
      <c r="A528" s="110"/>
      <c r="B528" s="113"/>
      <c r="C528" s="113"/>
      <c r="D528" s="167"/>
      <c r="E528" s="170"/>
      <c r="F528" s="130"/>
      <c r="G528" s="167"/>
      <c r="H528" s="113"/>
      <c r="I528" s="114"/>
      <c r="J528" s="111"/>
      <c r="K528" s="196"/>
      <c r="L528" s="169"/>
      <c r="M528" s="136"/>
      <c r="N528" s="137"/>
      <c r="O528" s="138"/>
      <c r="P528" s="138"/>
      <c r="Q528" s="138"/>
    </row>
    <row r="529" spans="1:17" x14ac:dyDescent="0.25">
      <c r="A529" s="110"/>
      <c r="B529" s="113"/>
      <c r="C529" s="113"/>
      <c r="D529" s="167"/>
      <c r="E529" s="170"/>
      <c r="F529" s="130"/>
      <c r="G529" s="167"/>
      <c r="H529" s="113"/>
      <c r="I529" s="114"/>
      <c r="J529" s="111"/>
      <c r="K529" s="196"/>
      <c r="L529" s="169"/>
      <c r="M529" s="136"/>
      <c r="N529" s="137"/>
      <c r="O529" s="138"/>
      <c r="P529" s="138"/>
      <c r="Q529" s="138"/>
    </row>
    <row r="530" spans="1:17" x14ac:dyDescent="0.25">
      <c r="A530" s="110"/>
      <c r="B530" s="113"/>
      <c r="C530" s="113"/>
      <c r="D530" s="167"/>
      <c r="E530" s="170"/>
      <c r="F530" s="130"/>
      <c r="G530" s="167"/>
      <c r="H530" s="113"/>
      <c r="I530" s="114"/>
      <c r="J530" s="111"/>
      <c r="K530" s="196"/>
      <c r="L530" s="169"/>
      <c r="M530" s="136"/>
      <c r="N530" s="137"/>
      <c r="O530" s="138"/>
      <c r="P530" s="138"/>
      <c r="Q530" s="138"/>
    </row>
    <row r="531" spans="1:17" x14ac:dyDescent="0.25">
      <c r="A531" s="110"/>
      <c r="B531" s="113"/>
      <c r="C531" s="113"/>
      <c r="D531" s="167"/>
      <c r="E531" s="168"/>
      <c r="F531" s="130"/>
      <c r="G531" s="167"/>
      <c r="H531" s="156"/>
      <c r="I531" s="200"/>
      <c r="J531" s="111"/>
      <c r="K531" s="196"/>
      <c r="L531" s="169"/>
      <c r="M531" s="136"/>
      <c r="N531" s="137"/>
      <c r="O531" s="140"/>
      <c r="P531" s="140"/>
      <c r="Q531" s="140"/>
    </row>
    <row r="532" spans="1:17" x14ac:dyDescent="0.25">
      <c r="A532" s="110"/>
      <c r="B532" s="113"/>
      <c r="C532" s="113"/>
      <c r="D532" s="167"/>
      <c r="E532" s="168"/>
      <c r="F532" s="130"/>
      <c r="G532" s="167"/>
      <c r="H532" s="156"/>
      <c r="I532" s="200"/>
      <c r="J532" s="111"/>
      <c r="K532" s="196"/>
      <c r="L532" s="169"/>
      <c r="M532" s="136"/>
      <c r="N532" s="137"/>
      <c r="O532" s="140"/>
      <c r="P532" s="140"/>
      <c r="Q532" s="140"/>
    </row>
    <row r="533" spans="1:17" x14ac:dyDescent="0.25">
      <c r="A533" s="110"/>
      <c r="B533" s="113"/>
      <c r="C533" s="113"/>
      <c r="D533" s="167"/>
      <c r="E533" s="168"/>
      <c r="F533" s="130"/>
      <c r="G533" s="167"/>
      <c r="H533" s="156"/>
      <c r="I533" s="200"/>
      <c r="J533" s="111"/>
      <c r="K533" s="196"/>
      <c r="L533" s="169"/>
      <c r="M533" s="136"/>
      <c r="N533" s="137"/>
      <c r="O533" s="140"/>
      <c r="P533" s="140"/>
      <c r="Q533" s="140"/>
    </row>
    <row r="534" spans="1:17" x14ac:dyDescent="0.25">
      <c r="A534" s="110"/>
      <c r="B534" s="113"/>
      <c r="C534" s="113"/>
      <c r="D534" s="167"/>
      <c r="E534" s="170"/>
      <c r="F534" s="130"/>
      <c r="G534" s="167"/>
      <c r="H534" s="113"/>
      <c r="I534" s="114"/>
      <c r="J534" s="111"/>
      <c r="K534" s="196"/>
      <c r="L534" s="169"/>
      <c r="M534" s="136"/>
      <c r="N534" s="137"/>
      <c r="O534" s="138"/>
      <c r="P534" s="138"/>
      <c r="Q534" s="138"/>
    </row>
    <row r="535" spans="1:17" x14ac:dyDescent="0.25">
      <c r="A535" s="110"/>
      <c r="B535" s="113"/>
      <c r="C535" s="113"/>
      <c r="D535" s="167"/>
      <c r="E535" s="170"/>
      <c r="F535" s="130"/>
      <c r="G535" s="167"/>
      <c r="H535" s="113"/>
      <c r="I535" s="114"/>
      <c r="J535" s="111"/>
      <c r="K535" s="196"/>
      <c r="L535" s="169"/>
      <c r="M535" s="136"/>
      <c r="N535" s="137"/>
      <c r="O535" s="138"/>
      <c r="P535" s="138"/>
      <c r="Q535" s="138"/>
    </row>
    <row r="536" spans="1:17" x14ac:dyDescent="0.25">
      <c r="A536" s="110"/>
      <c r="B536" s="113"/>
      <c r="C536" s="113"/>
      <c r="D536" s="167"/>
      <c r="E536" s="170"/>
      <c r="F536" s="130"/>
      <c r="G536" s="167"/>
      <c r="H536" s="113"/>
      <c r="I536" s="114"/>
      <c r="J536" s="111"/>
      <c r="K536" s="196"/>
      <c r="L536" s="169"/>
      <c r="M536" s="136"/>
      <c r="N536" s="150"/>
      <c r="O536" s="138"/>
      <c r="P536" s="138"/>
      <c r="Q536" s="138"/>
    </row>
    <row r="537" spans="1:17" x14ac:dyDescent="0.25">
      <c r="A537" s="110"/>
      <c r="B537" s="113"/>
      <c r="C537" s="113"/>
      <c r="D537" s="167"/>
      <c r="E537" s="170"/>
      <c r="F537" s="130"/>
      <c r="G537" s="167"/>
      <c r="H537" s="113"/>
      <c r="I537" s="114"/>
      <c r="J537" s="111"/>
      <c r="K537" s="196"/>
      <c r="L537" s="169"/>
      <c r="M537" s="136"/>
      <c r="N537" s="137"/>
      <c r="O537" s="138"/>
      <c r="P537" s="138"/>
      <c r="Q537" s="138"/>
    </row>
    <row r="538" spans="1:17" x14ac:dyDescent="0.25">
      <c r="A538" s="110"/>
      <c r="B538" s="113"/>
      <c r="C538" s="113"/>
      <c r="D538" s="167"/>
      <c r="E538" s="168"/>
      <c r="F538" s="130"/>
      <c r="G538" s="167"/>
      <c r="H538" s="156"/>
      <c r="I538" s="200"/>
      <c r="J538" s="111"/>
      <c r="K538" s="196"/>
      <c r="L538" s="169"/>
      <c r="M538" s="136"/>
      <c r="N538" s="137"/>
      <c r="O538" s="140"/>
      <c r="P538" s="140"/>
      <c r="Q538" s="140"/>
    </row>
    <row r="539" spans="1:17" x14ac:dyDescent="0.25">
      <c r="A539" s="110"/>
      <c r="B539" s="113"/>
      <c r="C539" s="113"/>
      <c r="D539" s="167"/>
      <c r="E539" s="170"/>
      <c r="F539" s="130"/>
      <c r="G539" s="167"/>
      <c r="H539" s="113"/>
      <c r="I539" s="114"/>
      <c r="J539" s="111"/>
      <c r="K539" s="196"/>
      <c r="L539" s="169"/>
      <c r="M539" s="136"/>
      <c r="N539" s="137"/>
      <c r="O539" s="138"/>
      <c r="P539" s="138"/>
      <c r="Q539" s="138"/>
    </row>
    <row r="540" spans="1:17" x14ac:dyDescent="0.25">
      <c r="A540" s="110"/>
      <c r="B540" s="113"/>
      <c r="C540" s="113"/>
      <c r="D540" s="167"/>
      <c r="E540" s="170"/>
      <c r="F540" s="130"/>
      <c r="G540" s="167"/>
      <c r="H540" s="113"/>
      <c r="I540" s="114"/>
      <c r="J540" s="111"/>
      <c r="K540" s="196"/>
      <c r="L540" s="169"/>
      <c r="M540" s="136"/>
      <c r="N540" s="137"/>
      <c r="O540" s="138"/>
      <c r="P540" s="138"/>
      <c r="Q540" s="138"/>
    </row>
    <row r="541" spans="1:17" x14ac:dyDescent="0.25">
      <c r="A541" s="110"/>
      <c r="B541" s="113"/>
      <c r="C541" s="113"/>
      <c r="D541" s="167"/>
      <c r="E541" s="170"/>
      <c r="F541" s="130"/>
      <c r="G541" s="167"/>
      <c r="H541" s="113"/>
      <c r="I541" s="114"/>
      <c r="J541" s="111"/>
      <c r="K541" s="196"/>
      <c r="L541" s="169"/>
      <c r="M541" s="136"/>
      <c r="N541" s="137"/>
      <c r="O541" s="138"/>
      <c r="P541" s="138"/>
      <c r="Q541" s="138"/>
    </row>
    <row r="542" spans="1:17" x14ac:dyDescent="0.25">
      <c r="A542" s="110"/>
      <c r="B542" s="113"/>
      <c r="C542" s="113"/>
      <c r="D542" s="167"/>
      <c r="E542" s="170"/>
      <c r="F542" s="130"/>
      <c r="G542" s="167"/>
      <c r="H542" s="113"/>
      <c r="I542" s="114"/>
      <c r="J542" s="111"/>
      <c r="K542" s="196"/>
      <c r="L542" s="169"/>
      <c r="M542" s="136"/>
      <c r="N542" s="137"/>
      <c r="O542" s="138"/>
      <c r="P542" s="138"/>
      <c r="Q542" s="138"/>
    </row>
    <row r="543" spans="1:17" x14ac:dyDescent="0.25">
      <c r="A543" s="110"/>
      <c r="B543" s="113"/>
      <c r="C543" s="113"/>
      <c r="D543" s="167"/>
      <c r="E543" s="170"/>
      <c r="F543" s="130"/>
      <c r="G543" s="167"/>
      <c r="H543" s="113"/>
      <c r="I543" s="114"/>
      <c r="J543" s="111"/>
      <c r="K543" s="196"/>
      <c r="L543" s="169"/>
      <c r="M543" s="136"/>
      <c r="N543" s="137"/>
      <c r="O543" s="138"/>
      <c r="P543" s="138"/>
      <c r="Q543" s="138"/>
    </row>
    <row r="544" spans="1:17" x14ac:dyDescent="0.25">
      <c r="A544" s="110"/>
      <c r="B544" s="113"/>
      <c r="C544" s="113"/>
      <c r="D544" s="167"/>
      <c r="E544" s="168"/>
      <c r="F544" s="130"/>
      <c r="G544" s="167"/>
      <c r="H544" s="156"/>
      <c r="I544" s="200"/>
      <c r="J544" s="111"/>
      <c r="K544" s="196"/>
      <c r="L544" s="169"/>
      <c r="M544" s="136"/>
      <c r="N544" s="137"/>
      <c r="O544" s="140"/>
      <c r="P544" s="140"/>
      <c r="Q544" s="140"/>
    </row>
    <row r="545" spans="1:18" x14ac:dyDescent="0.25">
      <c r="A545" s="110"/>
      <c r="B545" s="113"/>
      <c r="C545" s="113"/>
      <c r="D545" s="167"/>
      <c r="E545" s="170"/>
      <c r="F545" s="130"/>
      <c r="G545" s="167"/>
      <c r="H545" s="113"/>
      <c r="I545" s="114"/>
      <c r="J545" s="111"/>
      <c r="K545" s="196"/>
      <c r="L545" s="169"/>
      <c r="M545" s="136"/>
      <c r="N545" s="137"/>
      <c r="O545" s="138"/>
      <c r="P545" s="138"/>
      <c r="Q545" s="138"/>
      <c r="R545" s="139"/>
    </row>
    <row r="546" spans="1:18" x14ac:dyDescent="0.25">
      <c r="A546" s="110"/>
      <c r="B546" s="113"/>
      <c r="C546" s="113"/>
      <c r="D546" s="167"/>
      <c r="E546" s="170"/>
      <c r="F546" s="130"/>
      <c r="G546" s="167"/>
      <c r="H546" s="113"/>
      <c r="I546" s="114"/>
      <c r="J546" s="111"/>
      <c r="K546" s="196"/>
      <c r="L546" s="169"/>
      <c r="M546" s="136"/>
      <c r="N546" s="137"/>
      <c r="O546" s="138"/>
      <c r="P546" s="138"/>
      <c r="Q546" s="138"/>
      <c r="R546" s="139"/>
    </row>
    <row r="547" spans="1:18" x14ac:dyDescent="0.25">
      <c r="A547" s="110"/>
      <c r="B547" s="113"/>
      <c r="C547" s="113"/>
      <c r="D547" s="167"/>
      <c r="E547" s="168"/>
      <c r="F547" s="130"/>
      <c r="G547" s="167"/>
      <c r="H547" s="156"/>
      <c r="I547" s="200"/>
      <c r="J547" s="111"/>
      <c r="K547" s="196"/>
      <c r="L547" s="169"/>
      <c r="M547" s="136"/>
      <c r="N547" s="137"/>
      <c r="O547" s="140"/>
      <c r="P547" s="140"/>
      <c r="Q547" s="140"/>
      <c r="R547" s="108"/>
    </row>
    <row r="548" spans="1:18" x14ac:dyDescent="0.25">
      <c r="A548" s="112"/>
      <c r="B548" s="113"/>
      <c r="C548" s="113"/>
      <c r="D548" s="167"/>
      <c r="E548" s="168"/>
      <c r="F548" s="130"/>
      <c r="G548" s="167"/>
      <c r="H548" s="156"/>
      <c r="I548" s="200"/>
      <c r="J548" s="111"/>
      <c r="K548" s="196"/>
      <c r="L548" s="169"/>
      <c r="M548" s="136"/>
      <c r="N548" s="137"/>
      <c r="O548" s="140"/>
      <c r="P548" s="140"/>
      <c r="Q548" s="140"/>
      <c r="R548" s="108"/>
    </row>
    <row r="549" spans="1:18" x14ac:dyDescent="0.25">
      <c r="A549" s="110"/>
      <c r="B549" s="113"/>
      <c r="C549" s="113"/>
      <c r="D549" s="167"/>
      <c r="E549" s="168"/>
      <c r="F549" s="130"/>
      <c r="G549" s="167"/>
      <c r="H549" s="156"/>
      <c r="I549" s="200"/>
      <c r="J549" s="111"/>
      <c r="K549" s="196"/>
      <c r="L549" s="169"/>
      <c r="M549" s="136"/>
      <c r="N549" s="137"/>
      <c r="O549" s="140"/>
      <c r="P549" s="140"/>
      <c r="Q549" s="140"/>
      <c r="R549" s="108"/>
    </row>
    <row r="550" spans="1:18" x14ac:dyDescent="0.25">
      <c r="A550" s="110"/>
      <c r="B550" s="113"/>
      <c r="C550" s="113"/>
      <c r="D550" s="167"/>
      <c r="E550" s="168"/>
      <c r="F550" s="130"/>
      <c r="G550" s="167"/>
      <c r="H550" s="156"/>
      <c r="I550" s="200"/>
      <c r="J550" s="111"/>
      <c r="K550" s="196"/>
      <c r="L550" s="169"/>
      <c r="M550" s="136"/>
      <c r="N550" s="137"/>
      <c r="O550" s="140"/>
      <c r="P550" s="140"/>
      <c r="Q550" s="140"/>
      <c r="R550" s="108"/>
    </row>
    <row r="551" spans="1:18" x14ac:dyDescent="0.25">
      <c r="A551" s="110"/>
      <c r="B551" s="113"/>
      <c r="C551" s="113"/>
      <c r="D551" s="167"/>
      <c r="E551" s="170"/>
      <c r="F551" s="130"/>
      <c r="G551" s="167"/>
      <c r="H551" s="113"/>
      <c r="I551" s="114"/>
      <c r="J551" s="111"/>
      <c r="K551" s="196"/>
      <c r="L551" s="169"/>
      <c r="M551" s="136"/>
      <c r="N551" s="137"/>
      <c r="O551" s="138"/>
      <c r="P551" s="138"/>
      <c r="Q551" s="138"/>
      <c r="R551" s="139"/>
    </row>
    <row r="552" spans="1:18" x14ac:dyDescent="0.25">
      <c r="A552" s="110"/>
      <c r="B552" s="113"/>
      <c r="C552" s="113"/>
      <c r="D552" s="167"/>
      <c r="E552" s="170"/>
      <c r="F552" s="130"/>
      <c r="G552" s="167"/>
      <c r="H552" s="113"/>
      <c r="I552" s="114"/>
      <c r="J552" s="111"/>
      <c r="K552" s="196"/>
      <c r="L552" s="169"/>
      <c r="M552" s="136"/>
      <c r="N552" s="137"/>
      <c r="O552" s="138"/>
      <c r="P552" s="138"/>
      <c r="Q552" s="138"/>
      <c r="R552" s="139"/>
    </row>
    <row r="553" spans="1:18" x14ac:dyDescent="0.25">
      <c r="A553" s="110"/>
      <c r="B553" s="113"/>
      <c r="C553" s="113"/>
      <c r="D553" s="167"/>
      <c r="E553" s="168"/>
      <c r="F553" s="130"/>
      <c r="G553" s="167"/>
      <c r="H553" s="156"/>
      <c r="I553" s="200"/>
      <c r="J553" s="111"/>
      <c r="K553" s="196"/>
      <c r="L553" s="169"/>
      <c r="M553" s="136"/>
      <c r="N553" s="137"/>
      <c r="O553" s="140"/>
      <c r="P553" s="140"/>
      <c r="Q553" s="140"/>
      <c r="R553" s="108"/>
    </row>
    <row r="554" spans="1:18" x14ac:dyDescent="0.25">
      <c r="A554" s="110"/>
      <c r="B554" s="113"/>
      <c r="C554" s="113"/>
      <c r="D554" s="167"/>
      <c r="E554" s="170"/>
      <c r="F554" s="130"/>
      <c r="G554" s="167"/>
      <c r="H554" s="113"/>
      <c r="I554" s="114"/>
      <c r="J554" s="111"/>
      <c r="K554" s="196"/>
      <c r="L554" s="169"/>
      <c r="M554" s="136"/>
      <c r="N554" s="137"/>
      <c r="O554" s="138"/>
      <c r="P554" s="138"/>
      <c r="Q554" s="138"/>
      <c r="R554" s="139"/>
    </row>
    <row r="555" spans="1:18" x14ac:dyDescent="0.25">
      <c r="A555" s="110"/>
      <c r="B555" s="113"/>
      <c r="C555" s="113"/>
      <c r="D555" s="167"/>
      <c r="E555" s="168"/>
      <c r="F555" s="130"/>
      <c r="G555" s="167"/>
      <c r="H555" s="156"/>
      <c r="I555" s="200"/>
      <c r="J555" s="111"/>
      <c r="K555" s="196"/>
      <c r="L555" s="169"/>
      <c r="M555" s="136"/>
      <c r="N555" s="137"/>
      <c r="O555" s="140"/>
      <c r="P555" s="140"/>
      <c r="Q555" s="140"/>
      <c r="R555" s="108"/>
    </row>
    <row r="556" spans="1:18" x14ac:dyDescent="0.25">
      <c r="A556" s="110"/>
      <c r="B556" s="113"/>
      <c r="C556" s="113"/>
      <c r="D556" s="167"/>
      <c r="E556" s="170"/>
      <c r="F556" s="130"/>
      <c r="G556" s="167"/>
      <c r="H556" s="113"/>
      <c r="I556" s="114"/>
      <c r="J556" s="111"/>
      <c r="K556" s="196"/>
      <c r="L556" s="169"/>
      <c r="M556" s="136"/>
      <c r="N556" s="137"/>
      <c r="O556" s="138"/>
      <c r="P556" s="138"/>
      <c r="Q556" s="138"/>
      <c r="R556" s="139"/>
    </row>
    <row r="557" spans="1:18" x14ac:dyDescent="0.25">
      <c r="A557" s="110"/>
      <c r="B557" s="113"/>
      <c r="C557" s="113"/>
      <c r="D557" s="167"/>
      <c r="E557" s="170"/>
      <c r="F557" s="130"/>
      <c r="G557" s="167"/>
      <c r="H557" s="113"/>
      <c r="I557" s="114"/>
      <c r="J557" s="111"/>
      <c r="K557" s="196"/>
      <c r="L557" s="169"/>
      <c r="M557" s="136"/>
      <c r="N557" s="137"/>
      <c r="O557" s="138"/>
      <c r="P557" s="138"/>
      <c r="Q557" s="138"/>
      <c r="R557" s="139"/>
    </row>
    <row r="558" spans="1:18" x14ac:dyDescent="0.25">
      <c r="A558" s="110"/>
      <c r="B558" s="113"/>
      <c r="C558" s="113"/>
      <c r="D558" s="167"/>
      <c r="E558" s="168"/>
      <c r="F558" s="130"/>
      <c r="G558" s="167"/>
      <c r="H558" s="156"/>
      <c r="I558" s="200"/>
      <c r="J558" s="111"/>
      <c r="K558" s="196"/>
      <c r="L558" s="169"/>
      <c r="M558" s="136"/>
      <c r="N558" s="137"/>
      <c r="O558" s="140"/>
      <c r="P558" s="140"/>
      <c r="Q558" s="140"/>
      <c r="R558" s="108"/>
    </row>
    <row r="559" spans="1:18" x14ac:dyDescent="0.25">
      <c r="A559" s="110"/>
      <c r="B559" s="113"/>
      <c r="C559" s="113"/>
      <c r="D559" s="167"/>
      <c r="E559" s="170"/>
      <c r="F559" s="130"/>
      <c r="G559" s="167"/>
      <c r="H559" s="113"/>
      <c r="I559" s="114"/>
      <c r="J559" s="111"/>
      <c r="K559" s="196"/>
      <c r="L559" s="169"/>
      <c r="M559" s="136"/>
      <c r="N559" s="137"/>
      <c r="O559" s="138"/>
      <c r="P559" s="138"/>
      <c r="Q559" s="138"/>
      <c r="R559" s="139"/>
    </row>
    <row r="560" spans="1:18" x14ac:dyDescent="0.25">
      <c r="A560" s="110"/>
      <c r="B560" s="113"/>
      <c r="C560" s="113"/>
      <c r="D560" s="167"/>
      <c r="E560" s="170"/>
      <c r="F560" s="130"/>
      <c r="G560" s="167"/>
      <c r="H560" s="113"/>
      <c r="I560" s="114"/>
      <c r="J560" s="111"/>
      <c r="K560" s="196"/>
      <c r="L560" s="169"/>
      <c r="M560" s="136"/>
      <c r="N560" s="137"/>
      <c r="O560" s="138"/>
      <c r="P560" s="138"/>
      <c r="Q560" s="138"/>
      <c r="R560" s="139"/>
    </row>
    <row r="561" spans="1:17" x14ac:dyDescent="0.25">
      <c r="A561" s="110"/>
      <c r="B561" s="113"/>
      <c r="C561" s="113"/>
      <c r="D561" s="167"/>
      <c r="E561" s="168"/>
      <c r="F561" s="130"/>
      <c r="G561" s="167"/>
      <c r="H561" s="156"/>
      <c r="I561" s="200"/>
      <c r="J561" s="111"/>
      <c r="K561" s="196"/>
      <c r="L561" s="169"/>
      <c r="M561" s="136"/>
      <c r="N561" s="137"/>
      <c r="O561" s="140"/>
      <c r="P561" s="140"/>
      <c r="Q561" s="140"/>
    </row>
    <row r="562" spans="1:17" x14ac:dyDescent="0.25">
      <c r="A562" s="110"/>
      <c r="B562" s="113"/>
      <c r="C562" s="113"/>
      <c r="D562" s="167"/>
      <c r="E562" s="170"/>
      <c r="F562" s="130"/>
      <c r="G562" s="167"/>
      <c r="H562" s="113"/>
      <c r="I562" s="114"/>
      <c r="J562" s="111"/>
      <c r="K562" s="196"/>
      <c r="L562" s="169"/>
      <c r="M562" s="136"/>
      <c r="N562" s="137"/>
      <c r="O562" s="138"/>
      <c r="P562" s="138"/>
      <c r="Q562" s="138"/>
    </row>
    <row r="563" spans="1:17" x14ac:dyDescent="0.25">
      <c r="A563" s="110"/>
      <c r="B563" s="113"/>
      <c r="C563" s="113"/>
      <c r="D563" s="167"/>
      <c r="E563" s="170"/>
      <c r="F563" s="130"/>
      <c r="G563" s="167"/>
      <c r="H563" s="113"/>
      <c r="I563" s="114"/>
      <c r="J563" s="111"/>
      <c r="K563" s="196"/>
      <c r="L563" s="169"/>
      <c r="M563" s="136"/>
      <c r="N563" s="137"/>
      <c r="O563" s="138"/>
      <c r="P563" s="138"/>
      <c r="Q563" s="138"/>
    </row>
    <row r="564" spans="1:17" x14ac:dyDescent="0.25">
      <c r="A564" s="110"/>
      <c r="B564" s="113"/>
      <c r="C564" s="113"/>
      <c r="D564" s="167"/>
      <c r="E564" s="170"/>
      <c r="F564" s="130"/>
      <c r="G564" s="167"/>
      <c r="H564" s="113"/>
      <c r="I564" s="114"/>
      <c r="J564" s="111"/>
      <c r="K564" s="196"/>
      <c r="L564" s="169"/>
      <c r="M564" s="136"/>
      <c r="N564" s="137"/>
      <c r="O564" s="138"/>
      <c r="P564" s="138"/>
      <c r="Q564" s="138"/>
    </row>
    <row r="565" spans="1:17" x14ac:dyDescent="0.25">
      <c r="A565" s="110"/>
      <c r="B565" s="113"/>
      <c r="C565" s="113"/>
      <c r="D565" s="167"/>
      <c r="E565" s="168"/>
      <c r="F565" s="130"/>
      <c r="G565" s="167"/>
      <c r="H565" s="156"/>
      <c r="I565" s="200"/>
      <c r="J565" s="111"/>
      <c r="K565" s="196"/>
      <c r="L565" s="169"/>
      <c r="M565" s="136"/>
      <c r="N565" s="137"/>
      <c r="O565" s="140"/>
      <c r="P565" s="140"/>
      <c r="Q565" s="140"/>
    </row>
    <row r="566" spans="1:17" x14ac:dyDescent="0.25">
      <c r="A566" s="110"/>
      <c r="B566" s="113"/>
      <c r="C566" s="113"/>
      <c r="D566" s="167"/>
      <c r="E566" s="170"/>
      <c r="F566" s="130"/>
      <c r="G566" s="167"/>
      <c r="H566" s="113"/>
      <c r="I566" s="114"/>
      <c r="J566" s="111"/>
      <c r="K566" s="196"/>
      <c r="L566" s="169"/>
      <c r="M566" s="136"/>
      <c r="N566" s="137"/>
      <c r="O566" s="138"/>
      <c r="P566" s="138"/>
      <c r="Q566" s="138"/>
    </row>
    <row r="567" spans="1:17" x14ac:dyDescent="0.25">
      <c r="A567" s="110"/>
      <c r="B567" s="113"/>
      <c r="C567" s="113"/>
      <c r="D567" s="167"/>
      <c r="E567" s="168"/>
      <c r="F567" s="130"/>
      <c r="G567" s="167"/>
      <c r="H567" s="156"/>
      <c r="I567" s="200"/>
      <c r="J567" s="111"/>
      <c r="K567" s="196"/>
      <c r="L567" s="169"/>
      <c r="M567" s="136"/>
      <c r="N567" s="137"/>
      <c r="O567" s="140"/>
      <c r="P567" s="140"/>
      <c r="Q567" s="140"/>
    </row>
    <row r="568" spans="1:17" x14ac:dyDescent="0.25">
      <c r="A568" s="110"/>
      <c r="B568" s="113"/>
      <c r="C568" s="113"/>
      <c r="D568" s="167"/>
      <c r="E568" s="170"/>
      <c r="F568" s="130"/>
      <c r="G568" s="167"/>
      <c r="H568" s="113"/>
      <c r="I568" s="114"/>
      <c r="J568" s="111"/>
      <c r="K568" s="196"/>
      <c r="L568" s="169"/>
      <c r="M568" s="136"/>
      <c r="N568" s="137"/>
      <c r="O568" s="138"/>
      <c r="P568" s="138"/>
      <c r="Q568" s="138"/>
    </row>
    <row r="569" spans="1:17" x14ac:dyDescent="0.25">
      <c r="A569" s="110"/>
      <c r="B569" s="113"/>
      <c r="C569" s="113"/>
      <c r="D569" s="167"/>
      <c r="E569" s="168"/>
      <c r="F569" s="130"/>
      <c r="G569" s="167"/>
      <c r="H569" s="156"/>
      <c r="I569" s="200"/>
      <c r="J569" s="111"/>
      <c r="K569" s="196"/>
      <c r="L569" s="169"/>
      <c r="M569" s="136"/>
      <c r="N569" s="137"/>
      <c r="O569" s="140"/>
      <c r="P569" s="140"/>
      <c r="Q569" s="140"/>
    </row>
    <row r="570" spans="1:17" x14ac:dyDescent="0.25">
      <c r="A570" s="110"/>
      <c r="B570" s="113"/>
      <c r="C570" s="113"/>
      <c r="D570" s="167"/>
      <c r="E570" s="170"/>
      <c r="F570" s="130"/>
      <c r="G570" s="167"/>
      <c r="H570" s="113"/>
      <c r="I570" s="114"/>
      <c r="J570" s="111"/>
      <c r="K570" s="196"/>
      <c r="L570" s="169"/>
      <c r="M570" s="136"/>
      <c r="N570" s="137"/>
      <c r="O570" s="138"/>
      <c r="P570" s="138"/>
      <c r="Q570" s="138"/>
    </row>
    <row r="571" spans="1:17" x14ac:dyDescent="0.25">
      <c r="A571" s="110"/>
      <c r="B571" s="113"/>
      <c r="C571" s="113"/>
      <c r="D571" s="167"/>
      <c r="E571" s="168"/>
      <c r="F571" s="130"/>
      <c r="G571" s="167"/>
      <c r="H571" s="156"/>
      <c r="I571" s="200"/>
      <c r="J571" s="111"/>
      <c r="K571" s="196"/>
      <c r="L571" s="169"/>
      <c r="M571" s="136"/>
      <c r="N571" s="137"/>
      <c r="O571" s="140"/>
      <c r="P571" s="140"/>
      <c r="Q571" s="140"/>
    </row>
    <row r="572" spans="1:17" x14ac:dyDescent="0.25">
      <c r="A572" s="110"/>
      <c r="B572" s="113"/>
      <c r="C572" s="113"/>
      <c r="D572" s="167"/>
      <c r="E572" s="168"/>
      <c r="F572" s="130"/>
      <c r="G572" s="167"/>
      <c r="H572" s="156"/>
      <c r="I572" s="200"/>
      <c r="J572" s="111"/>
      <c r="K572" s="196"/>
      <c r="L572" s="169"/>
      <c r="M572" s="136"/>
      <c r="N572" s="137"/>
      <c r="O572" s="140"/>
      <c r="P572" s="140"/>
      <c r="Q572" s="140"/>
    </row>
    <row r="573" spans="1:17" x14ac:dyDescent="0.25">
      <c r="A573" s="110"/>
      <c r="B573" s="113"/>
      <c r="C573" s="113"/>
      <c r="D573" s="167"/>
      <c r="E573" s="168"/>
      <c r="F573" s="130"/>
      <c r="G573" s="167"/>
      <c r="H573" s="156"/>
      <c r="I573" s="200"/>
      <c r="J573" s="111"/>
      <c r="K573" s="196"/>
      <c r="L573" s="169"/>
      <c r="M573" s="136"/>
      <c r="N573" s="137"/>
      <c r="O573" s="140"/>
      <c r="P573" s="140"/>
      <c r="Q573" s="140"/>
    </row>
    <row r="574" spans="1:17" x14ac:dyDescent="0.25">
      <c r="A574" s="110"/>
      <c r="B574" s="113"/>
      <c r="C574" s="113"/>
      <c r="D574" s="167"/>
      <c r="E574" s="170"/>
      <c r="F574" s="130"/>
      <c r="G574" s="167"/>
      <c r="H574" s="113"/>
      <c r="I574" s="114"/>
      <c r="J574" s="111"/>
      <c r="K574" s="196"/>
      <c r="L574" s="169"/>
      <c r="M574" s="136"/>
      <c r="N574" s="137"/>
      <c r="O574" s="138"/>
      <c r="P574" s="138"/>
      <c r="Q574" s="138"/>
    </row>
    <row r="575" spans="1:17" x14ac:dyDescent="0.25">
      <c r="A575" s="110"/>
      <c r="B575" s="113"/>
      <c r="C575" s="113"/>
      <c r="D575" s="167"/>
      <c r="E575" s="168"/>
      <c r="F575" s="130"/>
      <c r="G575" s="167"/>
      <c r="H575" s="156"/>
      <c r="I575" s="200"/>
      <c r="J575" s="111"/>
      <c r="K575" s="196"/>
      <c r="L575" s="169"/>
      <c r="M575" s="136"/>
      <c r="N575" s="137"/>
      <c r="O575" s="140"/>
      <c r="P575" s="140"/>
      <c r="Q575" s="140"/>
    </row>
    <row r="576" spans="1:17" x14ac:dyDescent="0.25">
      <c r="A576" s="110"/>
      <c r="B576" s="113"/>
      <c r="C576" s="113"/>
      <c r="D576" s="167"/>
      <c r="E576" s="170"/>
      <c r="F576" s="141"/>
      <c r="G576" s="167"/>
      <c r="H576" s="113"/>
      <c r="I576" s="114"/>
      <c r="J576" s="159"/>
      <c r="K576" s="196"/>
      <c r="L576" s="169"/>
      <c r="M576" s="136"/>
      <c r="N576" s="150"/>
      <c r="O576" s="138"/>
      <c r="P576" s="138"/>
      <c r="Q576" s="138"/>
    </row>
    <row r="577" spans="1:17" x14ac:dyDescent="0.25">
      <c r="A577" s="110"/>
      <c r="B577" s="113"/>
      <c r="C577" s="113"/>
      <c r="D577" s="167"/>
      <c r="E577" s="170"/>
      <c r="F577" s="141"/>
      <c r="G577" s="167"/>
      <c r="H577" s="113"/>
      <c r="I577" s="114"/>
      <c r="J577" s="159"/>
      <c r="K577" s="196"/>
      <c r="L577" s="169"/>
      <c r="M577" s="136"/>
      <c r="N577" s="137"/>
      <c r="O577" s="138"/>
      <c r="P577" s="138"/>
      <c r="Q577" s="138"/>
    </row>
    <row r="578" spans="1:17" x14ac:dyDescent="0.25">
      <c r="A578" s="110"/>
      <c r="B578" s="113"/>
      <c r="C578" s="113"/>
      <c r="D578" s="167"/>
      <c r="E578" s="170"/>
      <c r="F578" s="141"/>
      <c r="G578" s="167"/>
      <c r="H578" s="113"/>
      <c r="I578" s="114"/>
      <c r="J578" s="159"/>
      <c r="K578" s="196"/>
      <c r="L578" s="169"/>
      <c r="M578" s="136"/>
      <c r="N578" s="137"/>
      <c r="O578" s="138"/>
      <c r="P578" s="138"/>
      <c r="Q578" s="138"/>
    </row>
    <row r="579" spans="1:17" x14ac:dyDescent="0.25">
      <c r="A579" s="110"/>
      <c r="B579" s="113"/>
      <c r="C579" s="113"/>
      <c r="D579" s="167"/>
      <c r="E579" s="170"/>
      <c r="F579" s="141"/>
      <c r="G579" s="167"/>
      <c r="H579" s="113"/>
      <c r="I579" s="114"/>
      <c r="J579" s="159"/>
      <c r="K579" s="196"/>
      <c r="L579" s="169"/>
      <c r="M579" s="136"/>
      <c r="N579" s="150"/>
      <c r="O579" s="138"/>
      <c r="P579" s="138"/>
      <c r="Q579" s="138"/>
    </row>
    <row r="580" spans="1:17" x14ac:dyDescent="0.25">
      <c r="A580" s="110"/>
      <c r="B580" s="113"/>
      <c r="C580" s="113"/>
      <c r="D580" s="167"/>
      <c r="E580" s="170"/>
      <c r="F580" s="141"/>
      <c r="G580" s="167"/>
      <c r="H580" s="113"/>
      <c r="I580" s="114"/>
      <c r="J580" s="159"/>
      <c r="K580" s="196"/>
      <c r="L580" s="169"/>
      <c r="M580" s="136"/>
      <c r="N580" s="137"/>
      <c r="O580" s="138"/>
      <c r="P580" s="138"/>
      <c r="Q580" s="138"/>
    </row>
    <row r="581" spans="1:17" x14ac:dyDescent="0.25">
      <c r="A581" s="110"/>
      <c r="B581" s="113"/>
      <c r="C581" s="113"/>
      <c r="D581" s="167"/>
      <c r="E581" s="170"/>
      <c r="F581" s="141"/>
      <c r="G581" s="167"/>
      <c r="H581" s="113"/>
      <c r="I581" s="114"/>
      <c r="J581" s="159"/>
      <c r="K581" s="196"/>
      <c r="L581" s="169"/>
      <c r="M581" s="136"/>
      <c r="N581" s="150"/>
      <c r="O581" s="138"/>
      <c r="P581" s="138"/>
      <c r="Q581" s="138"/>
    </row>
    <row r="582" spans="1:17" x14ac:dyDescent="0.25">
      <c r="A582" s="110"/>
      <c r="B582" s="113"/>
      <c r="C582" s="113"/>
      <c r="D582" s="167"/>
      <c r="E582" s="170"/>
      <c r="F582" s="141"/>
      <c r="G582" s="167"/>
      <c r="H582" s="113"/>
      <c r="I582" s="114"/>
      <c r="J582" s="159"/>
      <c r="K582" s="196"/>
      <c r="L582" s="169"/>
      <c r="M582" s="136"/>
      <c r="N582" s="137"/>
      <c r="O582" s="138"/>
      <c r="P582" s="138"/>
      <c r="Q582" s="138"/>
    </row>
    <row r="583" spans="1:17" x14ac:dyDescent="0.25">
      <c r="A583" s="110"/>
      <c r="B583" s="113"/>
      <c r="C583" s="113"/>
      <c r="D583" s="167"/>
      <c r="E583" s="170"/>
      <c r="F583" s="141"/>
      <c r="G583" s="167"/>
      <c r="H583" s="113"/>
      <c r="I583" s="114"/>
      <c r="J583" s="159"/>
      <c r="K583" s="196"/>
      <c r="L583" s="169"/>
      <c r="M583" s="136"/>
      <c r="N583" s="150"/>
      <c r="O583" s="138"/>
      <c r="P583" s="138"/>
      <c r="Q583" s="138"/>
    </row>
    <row r="584" spans="1:17" x14ac:dyDescent="0.25">
      <c r="A584" s="110"/>
      <c r="B584" s="113"/>
      <c r="C584" s="113"/>
      <c r="D584" s="167"/>
      <c r="E584" s="170"/>
      <c r="F584" s="141"/>
      <c r="G584" s="167"/>
      <c r="H584" s="113"/>
      <c r="I584" s="114"/>
      <c r="J584" s="159"/>
      <c r="K584" s="196"/>
      <c r="L584" s="169"/>
      <c r="M584" s="136"/>
      <c r="N584" s="137"/>
      <c r="O584" s="138"/>
      <c r="P584" s="138"/>
      <c r="Q584" s="138"/>
    </row>
    <row r="585" spans="1:17" x14ac:dyDescent="0.25">
      <c r="A585" s="110"/>
      <c r="B585" s="113"/>
      <c r="C585" s="113"/>
      <c r="D585" s="167"/>
      <c r="E585" s="170"/>
      <c r="F585" s="141"/>
      <c r="G585" s="167"/>
      <c r="H585" s="113"/>
      <c r="I585" s="114"/>
      <c r="J585" s="159"/>
      <c r="K585" s="196"/>
      <c r="L585" s="169"/>
      <c r="M585" s="136"/>
      <c r="N585" s="137"/>
      <c r="O585" s="138"/>
      <c r="P585" s="138"/>
      <c r="Q585" s="138"/>
    </row>
    <row r="586" spans="1:17" x14ac:dyDescent="0.25">
      <c r="A586" s="197"/>
      <c r="B586" s="118"/>
      <c r="C586" s="118"/>
      <c r="D586" s="167"/>
      <c r="E586" s="171"/>
      <c r="F586" s="172"/>
      <c r="G586" s="167"/>
      <c r="H586" s="173"/>
      <c r="I586" s="201"/>
      <c r="J586" s="159"/>
      <c r="K586" s="196"/>
      <c r="L586" s="169"/>
      <c r="M586" s="136"/>
      <c r="N586" s="153"/>
      <c r="O586" s="154"/>
      <c r="P586" s="154"/>
      <c r="Q586" s="154"/>
    </row>
    <row r="587" spans="1:17" x14ac:dyDescent="0.25">
      <c r="A587" s="110"/>
      <c r="B587" s="113"/>
      <c r="C587" s="113"/>
      <c r="D587" s="167"/>
      <c r="E587" s="170"/>
      <c r="F587" s="130"/>
      <c r="G587" s="167"/>
      <c r="H587" s="145"/>
      <c r="I587" s="147"/>
      <c r="J587" s="111"/>
      <c r="K587" s="196"/>
      <c r="L587" s="169"/>
      <c r="M587" s="136"/>
      <c r="N587" s="137"/>
      <c r="O587" s="138"/>
      <c r="P587" s="138"/>
      <c r="Q587" s="138"/>
    </row>
    <row r="588" spans="1:17" x14ac:dyDescent="0.25">
      <c r="A588" s="110"/>
      <c r="B588" s="113"/>
      <c r="C588" s="113"/>
      <c r="D588" s="167"/>
      <c r="E588" s="168"/>
      <c r="F588" s="130"/>
      <c r="G588" s="167"/>
      <c r="H588" s="156"/>
      <c r="I588" s="200"/>
      <c r="J588" s="111"/>
      <c r="K588" s="196"/>
      <c r="L588" s="169"/>
      <c r="M588" s="136"/>
      <c r="N588" s="137"/>
      <c r="O588" s="140"/>
      <c r="P588" s="140"/>
      <c r="Q588" s="140"/>
    </row>
    <row r="589" spans="1:17" x14ac:dyDescent="0.25">
      <c r="A589" s="110"/>
      <c r="B589" s="113"/>
      <c r="C589" s="113"/>
      <c r="D589" s="167"/>
      <c r="E589" s="170"/>
      <c r="F589" s="130"/>
      <c r="G589" s="167"/>
      <c r="H589" s="145"/>
      <c r="I589" s="147"/>
      <c r="J589" s="111"/>
      <c r="K589" s="196"/>
      <c r="L589" s="169"/>
      <c r="M589" s="136"/>
      <c r="N589" s="137"/>
      <c r="O589" s="138"/>
      <c r="P589" s="138"/>
      <c r="Q589" s="138"/>
    </row>
    <row r="590" spans="1:17" x14ac:dyDescent="0.25">
      <c r="A590" s="110"/>
      <c r="B590" s="113"/>
      <c r="C590" s="113"/>
      <c r="D590" s="167"/>
      <c r="E590" s="170"/>
      <c r="F590" s="130"/>
      <c r="G590" s="167"/>
      <c r="H590" s="113"/>
      <c r="I590" s="114"/>
      <c r="J590" s="111"/>
      <c r="K590" s="196"/>
      <c r="L590" s="169"/>
      <c r="M590" s="136"/>
      <c r="N590" s="137"/>
      <c r="O590" s="138"/>
      <c r="P590" s="138"/>
      <c r="Q590" s="138"/>
    </row>
    <row r="591" spans="1:17" x14ac:dyDescent="0.25">
      <c r="A591" s="110"/>
      <c r="B591" s="113"/>
      <c r="C591" s="113"/>
      <c r="D591" s="167"/>
      <c r="E591" s="170"/>
      <c r="F591" s="130"/>
      <c r="G591" s="167"/>
      <c r="H591" s="113"/>
      <c r="I591" s="114"/>
      <c r="J591" s="111"/>
      <c r="K591" s="196"/>
      <c r="L591" s="169"/>
      <c r="M591" s="136"/>
      <c r="N591" s="137"/>
      <c r="O591" s="138"/>
      <c r="P591" s="138"/>
      <c r="Q591" s="138"/>
    </row>
    <row r="592" spans="1:17" x14ac:dyDescent="0.25">
      <c r="A592" s="110"/>
      <c r="B592" s="113"/>
      <c r="C592" s="113"/>
      <c r="D592" s="167"/>
      <c r="E592" s="170"/>
      <c r="F592" s="130"/>
      <c r="G592" s="167"/>
      <c r="H592" s="145"/>
      <c r="I592" s="147"/>
      <c r="J592" s="111"/>
      <c r="K592" s="196"/>
      <c r="L592" s="169"/>
      <c r="M592" s="136"/>
      <c r="N592" s="137"/>
      <c r="O592" s="138"/>
      <c r="P592" s="138"/>
      <c r="Q592" s="138"/>
    </row>
    <row r="593" spans="1:17" x14ac:dyDescent="0.25">
      <c r="A593" s="110"/>
      <c r="B593" s="113"/>
      <c r="C593" s="113"/>
      <c r="D593" s="167"/>
      <c r="E593" s="168"/>
      <c r="F593" s="130"/>
      <c r="G593" s="167"/>
      <c r="H593" s="156"/>
      <c r="I593" s="200"/>
      <c r="J593" s="111"/>
      <c r="K593" s="196"/>
      <c r="L593" s="169"/>
      <c r="M593" s="136"/>
      <c r="N593" s="137"/>
      <c r="O593" s="140"/>
      <c r="P593" s="140"/>
      <c r="Q593" s="140"/>
    </row>
    <row r="594" spans="1:17" x14ac:dyDescent="0.25">
      <c r="A594" s="110"/>
      <c r="B594" s="113"/>
      <c r="C594" s="113"/>
      <c r="D594" s="167"/>
      <c r="E594" s="170"/>
      <c r="F594" s="130"/>
      <c r="G594" s="167"/>
      <c r="H594" s="145"/>
      <c r="I594" s="147"/>
      <c r="J594" s="111"/>
      <c r="K594" s="196"/>
      <c r="L594" s="169"/>
      <c r="M594" s="136"/>
      <c r="N594" s="137"/>
      <c r="O594" s="138"/>
      <c r="P594" s="138"/>
      <c r="Q594" s="138"/>
    </row>
    <row r="595" spans="1:17" x14ac:dyDescent="0.25">
      <c r="A595" s="110"/>
      <c r="B595" s="113"/>
      <c r="C595" s="113"/>
      <c r="D595" s="167"/>
      <c r="E595" s="170"/>
      <c r="F595" s="130"/>
      <c r="G595" s="167"/>
      <c r="H595" s="113"/>
      <c r="I595" s="114"/>
      <c r="J595" s="111"/>
      <c r="K595" s="196"/>
      <c r="L595" s="169"/>
      <c r="M595" s="136"/>
      <c r="N595" s="137"/>
      <c r="O595" s="138"/>
      <c r="P595" s="138"/>
      <c r="Q595" s="138"/>
    </row>
    <row r="596" spans="1:17" x14ac:dyDescent="0.25">
      <c r="A596" s="110"/>
      <c r="B596" s="113"/>
      <c r="C596" s="113"/>
      <c r="D596" s="167"/>
      <c r="E596" s="168"/>
      <c r="F596" s="130"/>
      <c r="G596" s="167"/>
      <c r="H596" s="156"/>
      <c r="I596" s="200"/>
      <c r="J596" s="111"/>
      <c r="K596" s="196"/>
      <c r="L596" s="169"/>
      <c r="M596" s="136"/>
      <c r="N596" s="137"/>
      <c r="O596" s="140"/>
      <c r="P596" s="140"/>
      <c r="Q596" s="140"/>
    </row>
    <row r="597" spans="1:17" x14ac:dyDescent="0.25">
      <c r="A597" s="110"/>
      <c r="B597" s="113"/>
      <c r="C597" s="113"/>
      <c r="D597" s="167"/>
      <c r="E597" s="170"/>
      <c r="F597" s="130"/>
      <c r="G597" s="167"/>
      <c r="H597" s="145"/>
      <c r="I597" s="147"/>
      <c r="J597" s="111"/>
      <c r="K597" s="196"/>
      <c r="L597" s="169"/>
      <c r="M597" s="136"/>
      <c r="N597" s="137"/>
      <c r="O597" s="138"/>
      <c r="P597" s="138"/>
      <c r="Q597" s="138"/>
    </row>
    <row r="598" spans="1:17" x14ac:dyDescent="0.25">
      <c r="A598" s="110"/>
      <c r="B598" s="113"/>
      <c r="C598" s="113"/>
      <c r="D598" s="167"/>
      <c r="E598" s="170"/>
      <c r="F598" s="130"/>
      <c r="G598" s="167"/>
      <c r="H598" s="145"/>
      <c r="I598" s="147"/>
      <c r="J598" s="111"/>
      <c r="K598" s="196"/>
      <c r="L598" s="169"/>
      <c r="M598" s="136"/>
      <c r="N598" s="137"/>
      <c r="O598" s="138"/>
      <c r="P598" s="138"/>
      <c r="Q598" s="138"/>
    </row>
    <row r="599" spans="1:17" x14ac:dyDescent="0.25">
      <c r="A599" s="110"/>
      <c r="B599" s="113"/>
      <c r="C599" s="113"/>
      <c r="D599" s="167"/>
      <c r="E599" s="168"/>
      <c r="F599" s="130"/>
      <c r="G599" s="167"/>
      <c r="H599" s="156"/>
      <c r="I599" s="200"/>
      <c r="J599" s="111"/>
      <c r="K599" s="196"/>
      <c r="L599" s="169"/>
      <c r="M599" s="136"/>
      <c r="N599" s="137"/>
      <c r="O599" s="140"/>
      <c r="P599" s="140"/>
      <c r="Q599" s="140"/>
    </row>
    <row r="600" spans="1:17" x14ac:dyDescent="0.25">
      <c r="A600" s="110"/>
      <c r="B600" s="113"/>
      <c r="C600" s="113"/>
      <c r="D600" s="167"/>
      <c r="E600" s="170"/>
      <c r="F600" s="130"/>
      <c r="G600" s="167"/>
      <c r="H600" s="145"/>
      <c r="I600" s="147"/>
      <c r="J600" s="111"/>
      <c r="K600" s="196"/>
      <c r="L600" s="169"/>
      <c r="M600" s="136"/>
      <c r="N600" s="137"/>
      <c r="O600" s="138"/>
      <c r="P600" s="138"/>
      <c r="Q600" s="138"/>
    </row>
    <row r="601" spans="1:17" x14ac:dyDescent="0.25">
      <c r="A601" s="110"/>
      <c r="B601" s="113"/>
      <c r="C601" s="113"/>
      <c r="D601" s="167"/>
      <c r="E601" s="170"/>
      <c r="F601" s="130"/>
      <c r="G601" s="167"/>
      <c r="H601" s="145"/>
      <c r="I601" s="147"/>
      <c r="J601" s="111"/>
      <c r="K601" s="196"/>
      <c r="L601" s="169"/>
      <c r="M601" s="136"/>
      <c r="N601" s="137"/>
      <c r="O601" s="138"/>
      <c r="P601" s="138"/>
      <c r="Q601" s="138"/>
    </row>
    <row r="602" spans="1:17" x14ac:dyDescent="0.25">
      <c r="A602" s="110"/>
      <c r="B602" s="113"/>
      <c r="C602" s="113"/>
      <c r="D602" s="167"/>
      <c r="E602" s="168"/>
      <c r="F602" s="130"/>
      <c r="G602" s="167"/>
      <c r="H602" s="156"/>
      <c r="I602" s="200"/>
      <c r="J602" s="111"/>
      <c r="K602" s="196"/>
      <c r="L602" s="169"/>
      <c r="M602" s="136"/>
      <c r="N602" s="137"/>
      <c r="O602" s="140"/>
      <c r="P602" s="140"/>
      <c r="Q602" s="140"/>
    </row>
    <row r="603" spans="1:17" x14ac:dyDescent="0.25">
      <c r="A603" s="110"/>
      <c r="B603" s="113"/>
      <c r="C603" s="113"/>
      <c r="D603" s="167"/>
      <c r="E603" s="170"/>
      <c r="F603" s="130"/>
      <c r="G603" s="167"/>
      <c r="H603" s="145"/>
      <c r="I603" s="147"/>
      <c r="J603" s="111"/>
      <c r="K603" s="196"/>
      <c r="L603" s="169"/>
      <c r="M603" s="136"/>
      <c r="N603" s="137"/>
      <c r="O603" s="138"/>
      <c r="P603" s="138"/>
      <c r="Q603" s="138"/>
    </row>
    <row r="604" spans="1:17" x14ac:dyDescent="0.25">
      <c r="A604" s="110"/>
      <c r="B604" s="113"/>
      <c r="C604" s="113"/>
      <c r="D604" s="167"/>
      <c r="E604" s="170"/>
      <c r="F604" s="130"/>
      <c r="G604" s="167"/>
      <c r="H604" s="145"/>
      <c r="I604" s="147"/>
      <c r="J604" s="111"/>
      <c r="K604" s="196"/>
      <c r="L604" s="169"/>
      <c r="M604" s="136"/>
      <c r="N604" s="137"/>
      <c r="O604" s="138"/>
      <c r="P604" s="138"/>
      <c r="Q604" s="138"/>
    </row>
    <row r="605" spans="1:17" x14ac:dyDescent="0.25">
      <c r="A605" s="110"/>
      <c r="B605" s="113"/>
      <c r="C605" s="113"/>
      <c r="D605" s="167"/>
      <c r="E605" s="168"/>
      <c r="F605" s="130"/>
      <c r="G605" s="167"/>
      <c r="H605" s="156"/>
      <c r="I605" s="200"/>
      <c r="J605" s="111"/>
      <c r="K605" s="196"/>
      <c r="L605" s="169"/>
      <c r="M605" s="136"/>
      <c r="N605" s="137"/>
      <c r="O605" s="140"/>
      <c r="P605" s="140"/>
      <c r="Q605" s="140"/>
    </row>
    <row r="606" spans="1:17" x14ac:dyDescent="0.25">
      <c r="A606" s="110"/>
      <c r="B606" s="113"/>
      <c r="C606" s="113"/>
      <c r="D606" s="167"/>
      <c r="E606" s="170"/>
      <c r="F606" s="130"/>
      <c r="G606" s="167"/>
      <c r="H606" s="145"/>
      <c r="I606" s="147"/>
      <c r="J606" s="111"/>
      <c r="K606" s="196"/>
      <c r="L606" s="169"/>
      <c r="M606" s="136"/>
      <c r="N606" s="137"/>
      <c r="O606" s="138"/>
      <c r="P606" s="138"/>
      <c r="Q606" s="138"/>
    </row>
    <row r="607" spans="1:17" x14ac:dyDescent="0.25">
      <c r="A607" s="110"/>
      <c r="B607" s="113"/>
      <c r="C607" s="113"/>
      <c r="D607" s="167"/>
      <c r="E607" s="168"/>
      <c r="F607" s="130"/>
      <c r="G607" s="167"/>
      <c r="H607" s="156"/>
      <c r="I607" s="200"/>
      <c r="J607" s="111"/>
      <c r="K607" s="196"/>
      <c r="L607" s="169"/>
      <c r="M607" s="136"/>
      <c r="N607" s="137"/>
      <c r="O607" s="140"/>
      <c r="P607" s="140"/>
      <c r="Q607" s="140"/>
    </row>
    <row r="608" spans="1:17" x14ac:dyDescent="0.25">
      <c r="A608" s="110"/>
      <c r="B608" s="113"/>
      <c r="C608" s="113"/>
      <c r="D608" s="167"/>
      <c r="E608" s="170"/>
      <c r="F608" s="130"/>
      <c r="G608" s="167"/>
      <c r="H608" s="113"/>
      <c r="I608" s="114"/>
      <c r="J608" s="111"/>
      <c r="K608" s="196"/>
      <c r="L608" s="169"/>
      <c r="M608" s="136"/>
      <c r="N608" s="150"/>
      <c r="O608" s="138"/>
      <c r="P608" s="138"/>
      <c r="Q608" s="138"/>
    </row>
    <row r="609" spans="1:17" x14ac:dyDescent="0.25">
      <c r="A609" s="110"/>
      <c r="B609" s="113"/>
      <c r="C609" s="113"/>
      <c r="D609" s="167"/>
      <c r="E609" s="168"/>
      <c r="F609" s="130"/>
      <c r="G609" s="167"/>
      <c r="H609" s="156"/>
      <c r="I609" s="200"/>
      <c r="J609" s="111"/>
      <c r="K609" s="196"/>
      <c r="L609" s="169"/>
      <c r="M609" s="136"/>
      <c r="N609" s="137"/>
      <c r="O609" s="140"/>
      <c r="P609" s="140"/>
      <c r="Q609" s="140"/>
    </row>
    <row r="610" spans="1:17" x14ac:dyDescent="0.25">
      <c r="A610" s="110"/>
      <c r="B610" s="113"/>
      <c r="C610" s="113"/>
      <c r="D610" s="167"/>
      <c r="E610" s="170"/>
      <c r="F610" s="130"/>
      <c r="G610" s="167"/>
      <c r="H610" s="145"/>
      <c r="I610" s="147"/>
      <c r="J610" s="111"/>
      <c r="K610" s="196"/>
      <c r="L610" s="169"/>
      <c r="M610" s="136"/>
      <c r="N610" s="137"/>
      <c r="O610" s="138"/>
      <c r="P610" s="138"/>
      <c r="Q610" s="138"/>
    </row>
    <row r="611" spans="1:17" x14ac:dyDescent="0.25">
      <c r="A611" s="110"/>
      <c r="B611" s="113"/>
      <c r="C611" s="113"/>
      <c r="D611" s="167"/>
      <c r="E611" s="170"/>
      <c r="F611" s="130"/>
      <c r="G611" s="167"/>
      <c r="H611" s="145"/>
      <c r="I611" s="147"/>
      <c r="J611" s="111"/>
      <c r="K611" s="196"/>
      <c r="L611" s="169"/>
      <c r="M611" s="136"/>
      <c r="N611" s="137"/>
      <c r="O611" s="138"/>
      <c r="P611" s="138"/>
      <c r="Q611" s="138"/>
    </row>
    <row r="612" spans="1:17" x14ac:dyDescent="0.25">
      <c r="A612" s="110"/>
      <c r="B612" s="113"/>
      <c r="C612" s="113"/>
      <c r="D612" s="167"/>
      <c r="E612" s="168"/>
      <c r="F612" s="130"/>
      <c r="G612" s="167"/>
      <c r="H612" s="156"/>
      <c r="I612" s="200"/>
      <c r="J612" s="111"/>
      <c r="K612" s="196"/>
      <c r="L612" s="169"/>
      <c r="M612" s="136"/>
      <c r="N612" s="137"/>
      <c r="O612" s="140"/>
      <c r="P612" s="140"/>
      <c r="Q612" s="140"/>
    </row>
    <row r="613" spans="1:17" x14ac:dyDescent="0.25">
      <c r="A613" s="110"/>
      <c r="B613" s="113"/>
      <c r="C613" s="113"/>
      <c r="D613" s="167"/>
      <c r="E613" s="170"/>
      <c r="F613" s="130"/>
      <c r="G613" s="167"/>
      <c r="H613" s="145"/>
      <c r="I613" s="147"/>
      <c r="J613" s="111"/>
      <c r="K613" s="196"/>
      <c r="L613" s="169"/>
      <c r="M613" s="136"/>
      <c r="N613" s="137"/>
      <c r="O613" s="138"/>
      <c r="P613" s="138"/>
      <c r="Q613" s="138"/>
    </row>
    <row r="614" spans="1:17" x14ac:dyDescent="0.25">
      <c r="A614" s="110"/>
      <c r="B614" s="113"/>
      <c r="C614" s="113"/>
      <c r="D614" s="167"/>
      <c r="E614" s="170"/>
      <c r="F614" s="130"/>
      <c r="G614" s="167"/>
      <c r="H614" s="145"/>
      <c r="I614" s="147"/>
      <c r="J614" s="111"/>
      <c r="K614" s="196"/>
      <c r="L614" s="169"/>
      <c r="M614" s="136"/>
      <c r="N614" s="137"/>
      <c r="O614" s="138"/>
      <c r="P614" s="138"/>
      <c r="Q614" s="138"/>
    </row>
    <row r="615" spans="1:17" x14ac:dyDescent="0.25">
      <c r="A615" s="110"/>
      <c r="B615" s="113"/>
      <c r="C615" s="113"/>
      <c r="D615" s="167"/>
      <c r="E615" s="168"/>
      <c r="F615" s="130"/>
      <c r="G615" s="167"/>
      <c r="H615" s="156"/>
      <c r="I615" s="200"/>
      <c r="J615" s="111"/>
      <c r="K615" s="196"/>
      <c r="L615" s="169"/>
      <c r="M615" s="136"/>
      <c r="N615" s="137"/>
      <c r="O615" s="140"/>
      <c r="P615" s="140"/>
      <c r="Q615" s="140"/>
    </row>
    <row r="616" spans="1:17" x14ac:dyDescent="0.25">
      <c r="A616" s="110"/>
      <c r="B616" s="113"/>
      <c r="C616" s="113"/>
      <c r="D616" s="167"/>
      <c r="E616" s="170"/>
      <c r="F616" s="130"/>
      <c r="G616" s="167"/>
      <c r="H616" s="145"/>
      <c r="I616" s="147"/>
      <c r="J616" s="111"/>
      <c r="K616" s="196"/>
      <c r="L616" s="169"/>
      <c r="M616" s="136"/>
      <c r="N616" s="137"/>
      <c r="O616" s="138"/>
      <c r="P616" s="138"/>
      <c r="Q616" s="138"/>
    </row>
    <row r="617" spans="1:17" x14ac:dyDescent="0.25">
      <c r="A617" s="110"/>
      <c r="B617" s="113"/>
      <c r="C617" s="113"/>
      <c r="D617" s="167"/>
      <c r="E617" s="170"/>
      <c r="F617" s="130"/>
      <c r="G617" s="167"/>
      <c r="H617" s="145"/>
      <c r="I617" s="147"/>
      <c r="J617" s="111"/>
      <c r="K617" s="196"/>
      <c r="L617" s="169"/>
      <c r="M617" s="136"/>
      <c r="N617" s="137"/>
      <c r="O617" s="138"/>
      <c r="P617" s="138"/>
      <c r="Q617" s="138"/>
    </row>
    <row r="618" spans="1:17" x14ac:dyDescent="0.25">
      <c r="A618" s="110"/>
      <c r="B618" s="113"/>
      <c r="C618" s="113"/>
      <c r="D618" s="167"/>
      <c r="E618" s="168"/>
      <c r="F618" s="130"/>
      <c r="G618" s="167"/>
      <c r="H618" s="156"/>
      <c r="I618" s="200"/>
      <c r="J618" s="111"/>
      <c r="K618" s="196"/>
      <c r="L618" s="169"/>
      <c r="M618" s="136"/>
      <c r="N618" s="137"/>
      <c r="O618" s="140"/>
      <c r="P618" s="140"/>
      <c r="Q618" s="140"/>
    </row>
    <row r="619" spans="1:17" x14ac:dyDescent="0.25">
      <c r="A619" s="110"/>
      <c r="B619" s="113"/>
      <c r="C619" s="113"/>
      <c r="D619" s="167"/>
      <c r="E619" s="168"/>
      <c r="F619" s="130"/>
      <c r="G619" s="167"/>
      <c r="H619" s="156"/>
      <c r="I619" s="200"/>
      <c r="J619" s="111"/>
      <c r="K619" s="196"/>
      <c r="L619" s="169"/>
      <c r="M619" s="136"/>
      <c r="N619" s="137"/>
      <c r="O619" s="140"/>
      <c r="P619" s="140"/>
      <c r="Q619" s="140"/>
    </row>
    <row r="620" spans="1:17" x14ac:dyDescent="0.25">
      <c r="A620" s="110"/>
      <c r="B620" s="113"/>
      <c r="C620" s="113"/>
      <c r="D620" s="167"/>
      <c r="E620" s="168"/>
      <c r="F620" s="130"/>
      <c r="G620" s="167"/>
      <c r="H620" s="156"/>
      <c r="I620" s="200"/>
      <c r="J620" s="111"/>
      <c r="K620" s="196"/>
      <c r="L620" s="169"/>
      <c r="M620" s="136"/>
      <c r="N620" s="137"/>
      <c r="O620" s="140"/>
      <c r="P620" s="140"/>
      <c r="Q620" s="140"/>
    </row>
    <row r="621" spans="1:17" x14ac:dyDescent="0.25">
      <c r="A621" s="110"/>
      <c r="B621" s="113"/>
      <c r="C621" s="113"/>
      <c r="D621" s="167"/>
      <c r="E621" s="170"/>
      <c r="F621" s="130"/>
      <c r="G621" s="167"/>
      <c r="H621" s="145"/>
      <c r="I621" s="147"/>
      <c r="J621" s="111"/>
      <c r="K621" s="196"/>
      <c r="L621" s="169"/>
      <c r="M621" s="136"/>
      <c r="N621" s="137"/>
      <c r="O621" s="138"/>
      <c r="P621" s="138"/>
      <c r="Q621" s="138"/>
    </row>
    <row r="622" spans="1:17" x14ac:dyDescent="0.25">
      <c r="A622" s="110"/>
      <c r="B622" s="113"/>
      <c r="C622" s="113"/>
      <c r="D622" s="167"/>
      <c r="E622" s="168"/>
      <c r="F622" s="130"/>
      <c r="G622" s="167"/>
      <c r="H622" s="156"/>
      <c r="I622" s="200"/>
      <c r="J622" s="111"/>
      <c r="K622" s="196"/>
      <c r="L622" s="169"/>
      <c r="M622" s="136"/>
      <c r="N622" s="137"/>
      <c r="O622" s="140"/>
      <c r="P622" s="140"/>
      <c r="Q622" s="140"/>
    </row>
    <row r="623" spans="1:17" x14ac:dyDescent="0.25">
      <c r="A623" s="110"/>
      <c r="B623" s="113"/>
      <c r="C623" s="113"/>
      <c r="D623" s="167"/>
      <c r="E623" s="170"/>
      <c r="F623" s="130"/>
      <c r="G623" s="167"/>
      <c r="H623" s="145"/>
      <c r="I623" s="147"/>
      <c r="J623" s="111"/>
      <c r="K623" s="196"/>
      <c r="L623" s="169"/>
      <c r="M623" s="136"/>
      <c r="N623" s="150"/>
      <c r="O623" s="138"/>
      <c r="P623" s="138"/>
      <c r="Q623" s="138"/>
    </row>
    <row r="624" spans="1:17" x14ac:dyDescent="0.25">
      <c r="A624" s="110"/>
      <c r="B624" s="113"/>
      <c r="C624" s="113"/>
      <c r="D624" s="167"/>
      <c r="E624" s="170"/>
      <c r="F624" s="130"/>
      <c r="G624" s="167"/>
      <c r="H624" s="145"/>
      <c r="I624" s="147"/>
      <c r="J624" s="111"/>
      <c r="K624" s="196"/>
      <c r="L624" s="169"/>
      <c r="M624" s="136"/>
      <c r="N624" s="137"/>
      <c r="O624" s="138"/>
      <c r="P624" s="138"/>
      <c r="Q624" s="138"/>
    </row>
    <row r="625" spans="1:17" x14ac:dyDescent="0.25">
      <c r="A625" s="110"/>
      <c r="B625" s="113"/>
      <c r="C625" s="113"/>
      <c r="D625" s="167"/>
      <c r="E625" s="168"/>
      <c r="F625" s="130"/>
      <c r="G625" s="167"/>
      <c r="H625" s="156"/>
      <c r="I625" s="200"/>
      <c r="J625" s="111"/>
      <c r="K625" s="196"/>
      <c r="L625" s="169"/>
      <c r="M625" s="136"/>
      <c r="N625" s="137"/>
      <c r="O625" s="140"/>
      <c r="P625" s="140"/>
      <c r="Q625" s="140"/>
    </row>
    <row r="626" spans="1:17" x14ac:dyDescent="0.25">
      <c r="A626" s="110"/>
      <c r="B626" s="113"/>
      <c r="C626" s="113"/>
      <c r="D626" s="167"/>
      <c r="E626" s="168"/>
      <c r="F626" s="130"/>
      <c r="G626" s="167"/>
      <c r="H626" s="156"/>
      <c r="I626" s="200"/>
      <c r="J626" s="111"/>
      <c r="K626" s="196"/>
      <c r="L626" s="169"/>
      <c r="M626" s="136"/>
      <c r="N626" s="137"/>
      <c r="O626" s="140"/>
      <c r="P626" s="140"/>
      <c r="Q626" s="140"/>
    </row>
    <row r="627" spans="1:17" x14ac:dyDescent="0.25">
      <c r="A627" s="110"/>
      <c r="B627" s="113"/>
      <c r="C627" s="113"/>
      <c r="D627" s="167"/>
      <c r="E627" s="168"/>
      <c r="F627" s="130"/>
      <c r="G627" s="167"/>
      <c r="H627" s="156"/>
      <c r="I627" s="200"/>
      <c r="J627" s="111"/>
      <c r="K627" s="196"/>
      <c r="L627" s="169"/>
      <c r="M627" s="136"/>
      <c r="N627" s="137"/>
      <c r="O627" s="140"/>
      <c r="P627" s="140"/>
      <c r="Q627" s="140"/>
    </row>
    <row r="628" spans="1:17" x14ac:dyDescent="0.25">
      <c r="A628" s="110"/>
      <c r="B628" s="113"/>
      <c r="C628" s="113"/>
      <c r="D628" s="167"/>
      <c r="E628" s="168"/>
      <c r="F628" s="130"/>
      <c r="G628" s="167"/>
      <c r="H628" s="156"/>
      <c r="I628" s="200"/>
      <c r="J628" s="111"/>
      <c r="K628" s="196"/>
      <c r="L628" s="169"/>
      <c r="M628" s="136"/>
      <c r="N628" s="137"/>
      <c r="O628" s="140"/>
      <c r="P628" s="140"/>
      <c r="Q628" s="140"/>
    </row>
    <row r="629" spans="1:17" x14ac:dyDescent="0.25">
      <c r="A629" s="110"/>
      <c r="B629" s="113"/>
      <c r="C629" s="113"/>
      <c r="D629" s="167"/>
      <c r="E629" s="170"/>
      <c r="F629" s="130"/>
      <c r="G629" s="167"/>
      <c r="H629" s="145"/>
      <c r="I629" s="147"/>
      <c r="J629" s="111"/>
      <c r="K629" s="196"/>
      <c r="L629" s="169"/>
      <c r="M629" s="136"/>
      <c r="N629" s="137"/>
      <c r="O629" s="138"/>
      <c r="P629" s="138"/>
      <c r="Q629" s="138"/>
    </row>
    <row r="630" spans="1:17" x14ac:dyDescent="0.25">
      <c r="A630" s="110"/>
      <c r="B630" s="113"/>
      <c r="C630" s="113"/>
      <c r="D630" s="167"/>
      <c r="E630" s="168"/>
      <c r="F630" s="130"/>
      <c r="G630" s="167"/>
      <c r="H630" s="156"/>
      <c r="I630" s="200"/>
      <c r="J630" s="111"/>
      <c r="K630" s="196"/>
      <c r="L630" s="169"/>
      <c r="M630" s="136"/>
      <c r="N630" s="137"/>
      <c r="O630" s="140"/>
      <c r="P630" s="140"/>
      <c r="Q630" s="140"/>
    </row>
    <row r="631" spans="1:17" x14ac:dyDescent="0.25">
      <c r="A631" s="110"/>
      <c r="B631" s="113"/>
      <c r="C631" s="113"/>
      <c r="D631" s="167"/>
      <c r="E631" s="170"/>
      <c r="F631" s="130"/>
      <c r="G631" s="167"/>
      <c r="H631" s="145"/>
      <c r="I631" s="147"/>
      <c r="J631" s="111"/>
      <c r="K631" s="196"/>
      <c r="L631" s="169"/>
      <c r="M631" s="136"/>
      <c r="N631" s="137"/>
      <c r="O631" s="138"/>
      <c r="P631" s="138"/>
      <c r="Q631" s="138"/>
    </row>
    <row r="632" spans="1:17" x14ac:dyDescent="0.25">
      <c r="A632" s="110"/>
      <c r="B632" s="113"/>
      <c r="C632" s="113"/>
      <c r="D632" s="167"/>
      <c r="E632" s="170"/>
      <c r="F632" s="130"/>
      <c r="G632" s="167"/>
      <c r="H632" s="145"/>
      <c r="I632" s="147"/>
      <c r="J632" s="111"/>
      <c r="K632" s="196"/>
      <c r="L632" s="169"/>
      <c r="M632" s="136"/>
      <c r="N632" s="137"/>
      <c r="O632" s="138"/>
      <c r="P632" s="138"/>
      <c r="Q632" s="138"/>
    </row>
    <row r="633" spans="1:17" x14ac:dyDescent="0.25">
      <c r="A633" s="110"/>
      <c r="B633" s="113"/>
      <c r="C633" s="113"/>
      <c r="D633" s="167"/>
      <c r="E633" s="170"/>
      <c r="F633" s="130"/>
      <c r="G633" s="167"/>
      <c r="H633" s="145"/>
      <c r="I633" s="147"/>
      <c r="J633" s="111"/>
      <c r="K633" s="196"/>
      <c r="L633" s="169"/>
      <c r="M633" s="136"/>
      <c r="N633" s="137"/>
      <c r="O633" s="138"/>
      <c r="P633" s="138"/>
      <c r="Q633" s="138"/>
    </row>
    <row r="634" spans="1:17" x14ac:dyDescent="0.25">
      <c r="A634" s="110"/>
      <c r="B634" s="113"/>
      <c r="C634" s="113"/>
      <c r="D634" s="167"/>
      <c r="E634" s="168"/>
      <c r="F634" s="130"/>
      <c r="G634" s="167"/>
      <c r="H634" s="156"/>
      <c r="I634" s="200"/>
      <c r="J634" s="111"/>
      <c r="K634" s="196"/>
      <c r="L634" s="169"/>
      <c r="M634" s="136"/>
      <c r="N634" s="137"/>
      <c r="O634" s="140"/>
      <c r="P634" s="140"/>
      <c r="Q634" s="140"/>
    </row>
    <row r="635" spans="1:17" x14ac:dyDescent="0.25">
      <c r="A635" s="110"/>
      <c r="B635" s="113"/>
      <c r="C635" s="113"/>
      <c r="D635" s="167"/>
      <c r="E635" s="170"/>
      <c r="F635" s="130"/>
      <c r="G635" s="167"/>
      <c r="H635" s="145"/>
      <c r="I635" s="147"/>
      <c r="J635" s="111"/>
      <c r="K635" s="196"/>
      <c r="L635" s="169"/>
      <c r="M635" s="136"/>
      <c r="N635" s="137"/>
      <c r="O635" s="138"/>
      <c r="P635" s="138"/>
      <c r="Q635" s="138"/>
    </row>
    <row r="636" spans="1:17" x14ac:dyDescent="0.25">
      <c r="A636" s="110"/>
      <c r="B636" s="113"/>
      <c r="C636" s="113"/>
      <c r="D636" s="167"/>
      <c r="E636" s="170"/>
      <c r="F636" s="130"/>
      <c r="G636" s="167"/>
      <c r="H636" s="145"/>
      <c r="I636" s="147"/>
      <c r="J636" s="111"/>
      <c r="K636" s="196"/>
      <c r="L636" s="169"/>
      <c r="M636" s="136"/>
      <c r="N636" s="137"/>
      <c r="O636" s="138"/>
      <c r="P636" s="138"/>
      <c r="Q636" s="138"/>
    </row>
    <row r="637" spans="1:17" x14ac:dyDescent="0.25">
      <c r="A637" s="110"/>
      <c r="B637" s="113"/>
      <c r="C637" s="113"/>
      <c r="D637" s="167"/>
      <c r="E637" s="168"/>
      <c r="F637" s="130"/>
      <c r="G637" s="167"/>
      <c r="H637" s="156"/>
      <c r="I637" s="200"/>
      <c r="J637" s="111"/>
      <c r="K637" s="196"/>
      <c r="L637" s="169"/>
      <c r="M637" s="136"/>
      <c r="N637" s="137"/>
      <c r="O637" s="140"/>
      <c r="P637" s="140"/>
      <c r="Q637" s="140"/>
    </row>
    <row r="638" spans="1:17" x14ac:dyDescent="0.25">
      <c r="A638" s="110"/>
      <c r="B638" s="113"/>
      <c r="C638" s="113"/>
      <c r="D638" s="167"/>
      <c r="E638" s="168"/>
      <c r="F638" s="130"/>
      <c r="G638" s="167"/>
      <c r="H638" s="156"/>
      <c r="I638" s="200"/>
      <c r="J638" s="111"/>
      <c r="K638" s="196"/>
      <c r="L638" s="169"/>
      <c r="M638" s="136"/>
      <c r="N638" s="137"/>
      <c r="O638" s="140"/>
      <c r="P638" s="140"/>
      <c r="Q638" s="140"/>
    </row>
    <row r="639" spans="1:17" x14ac:dyDescent="0.25">
      <c r="A639" s="110"/>
      <c r="B639" s="113"/>
      <c r="C639" s="113"/>
      <c r="D639" s="167"/>
      <c r="E639" s="170"/>
      <c r="F639" s="130"/>
      <c r="G639" s="167"/>
      <c r="H639" s="145"/>
      <c r="I639" s="147"/>
      <c r="J639" s="111"/>
      <c r="K639" s="196"/>
      <c r="L639" s="169"/>
      <c r="M639" s="136"/>
      <c r="N639" s="137"/>
      <c r="O639" s="138"/>
      <c r="P639" s="138"/>
      <c r="Q639" s="138"/>
    </row>
    <row r="640" spans="1:17" x14ac:dyDescent="0.25">
      <c r="A640" s="110"/>
      <c r="B640" s="113"/>
      <c r="C640" s="113"/>
      <c r="D640" s="167"/>
      <c r="E640" s="168"/>
      <c r="F640" s="130"/>
      <c r="G640" s="167"/>
      <c r="H640" s="156"/>
      <c r="I640" s="200"/>
      <c r="J640" s="111"/>
      <c r="K640" s="196"/>
      <c r="L640" s="169"/>
      <c r="M640" s="136"/>
      <c r="N640" s="137"/>
      <c r="O640" s="140"/>
      <c r="P640" s="140"/>
      <c r="Q640" s="140"/>
    </row>
    <row r="641" spans="1:17" x14ac:dyDescent="0.25">
      <c r="A641" s="110"/>
      <c r="B641" s="113"/>
      <c r="C641" s="113"/>
      <c r="D641" s="167"/>
      <c r="E641" s="168"/>
      <c r="F641" s="130"/>
      <c r="G641" s="167"/>
      <c r="H641" s="156"/>
      <c r="I641" s="200"/>
      <c r="J641" s="111"/>
      <c r="K641" s="196"/>
      <c r="L641" s="169"/>
      <c r="M641" s="136"/>
      <c r="N641" s="137"/>
      <c r="O641" s="140"/>
      <c r="P641" s="140"/>
      <c r="Q641" s="140"/>
    </row>
    <row r="642" spans="1:17" x14ac:dyDescent="0.25">
      <c r="A642" s="110"/>
      <c r="B642" s="113"/>
      <c r="C642" s="113"/>
      <c r="D642" s="167"/>
      <c r="E642" s="168"/>
      <c r="F642" s="130"/>
      <c r="G642" s="167"/>
      <c r="H642" s="156"/>
      <c r="I642" s="200"/>
      <c r="J642" s="111"/>
      <c r="K642" s="196"/>
      <c r="L642" s="169"/>
      <c r="M642" s="136"/>
      <c r="N642" s="137"/>
      <c r="O642" s="140"/>
      <c r="P642" s="140"/>
      <c r="Q642" s="140"/>
    </row>
    <row r="643" spans="1:17" x14ac:dyDescent="0.25">
      <c r="A643" s="110"/>
      <c r="B643" s="113"/>
      <c r="C643" s="113"/>
      <c r="D643" s="167"/>
      <c r="E643" s="174"/>
      <c r="F643" s="130"/>
      <c r="G643" s="167"/>
      <c r="H643" s="156"/>
      <c r="I643" s="200"/>
      <c r="J643" s="111"/>
      <c r="K643" s="196"/>
      <c r="L643" s="169"/>
      <c r="M643" s="136"/>
      <c r="N643" s="137"/>
      <c r="O643" s="140"/>
      <c r="P643" s="140"/>
      <c r="Q643" s="140"/>
    </row>
    <row r="644" spans="1:17" x14ac:dyDescent="0.25">
      <c r="A644" s="110"/>
      <c r="B644" s="113"/>
      <c r="C644" s="113"/>
      <c r="D644" s="167"/>
      <c r="E644" s="170"/>
      <c r="F644" s="130"/>
      <c r="G644" s="167"/>
      <c r="H644" s="145"/>
      <c r="I644" s="147"/>
      <c r="J644" s="111"/>
      <c r="K644" s="196"/>
      <c r="L644" s="169"/>
      <c r="M644" s="136"/>
      <c r="N644" s="137"/>
      <c r="O644" s="138"/>
      <c r="P644" s="138"/>
      <c r="Q644" s="138"/>
    </row>
    <row r="645" spans="1:17" x14ac:dyDescent="0.25">
      <c r="A645" s="110"/>
      <c r="B645" s="113"/>
      <c r="C645" s="113"/>
      <c r="D645" s="167"/>
      <c r="E645" s="168"/>
      <c r="F645" s="130"/>
      <c r="G645" s="167"/>
      <c r="H645" s="156"/>
      <c r="I645" s="200"/>
      <c r="J645" s="111"/>
      <c r="K645" s="196"/>
      <c r="L645" s="169"/>
      <c r="M645" s="136"/>
      <c r="N645" s="137"/>
      <c r="O645" s="140"/>
      <c r="P645" s="140"/>
      <c r="Q645" s="140"/>
    </row>
    <row r="646" spans="1:17" x14ac:dyDescent="0.25">
      <c r="A646" s="110"/>
      <c r="B646" s="113"/>
      <c r="C646" s="113"/>
      <c r="D646" s="167"/>
      <c r="E646" s="170"/>
      <c r="F646" s="130"/>
      <c r="G646" s="167"/>
      <c r="H646" s="145"/>
      <c r="I646" s="147"/>
      <c r="J646" s="111"/>
      <c r="K646" s="196"/>
      <c r="L646" s="169"/>
      <c r="M646" s="136"/>
      <c r="N646" s="137"/>
      <c r="O646" s="138"/>
      <c r="P646" s="138"/>
      <c r="Q646" s="138"/>
    </row>
    <row r="647" spans="1:17" x14ac:dyDescent="0.25">
      <c r="A647" s="110"/>
      <c r="B647" s="113"/>
      <c r="C647" s="113"/>
      <c r="D647" s="167"/>
      <c r="E647" s="168"/>
      <c r="F647" s="130"/>
      <c r="G647" s="167"/>
      <c r="H647" s="156"/>
      <c r="I647" s="200"/>
      <c r="J647" s="111"/>
      <c r="K647" s="196"/>
      <c r="L647" s="169"/>
      <c r="M647" s="136"/>
      <c r="N647" s="137"/>
      <c r="O647" s="140"/>
      <c r="P647" s="140"/>
      <c r="Q647" s="140"/>
    </row>
    <row r="648" spans="1:17" x14ac:dyDescent="0.25">
      <c r="A648" s="110"/>
      <c r="B648" s="113"/>
      <c r="C648" s="113"/>
      <c r="D648" s="167"/>
      <c r="E648" s="168"/>
      <c r="F648" s="130"/>
      <c r="G648" s="167"/>
      <c r="H648" s="156"/>
      <c r="I648" s="200"/>
      <c r="J648" s="111"/>
      <c r="K648" s="196"/>
      <c r="L648" s="169"/>
      <c r="M648" s="136"/>
      <c r="N648" s="137"/>
      <c r="O648" s="140"/>
      <c r="P648" s="140"/>
      <c r="Q648" s="140"/>
    </row>
    <row r="649" spans="1:17" x14ac:dyDescent="0.25">
      <c r="A649" s="110"/>
      <c r="B649" s="113"/>
      <c r="C649" s="113"/>
      <c r="D649" s="167"/>
      <c r="E649" s="170"/>
      <c r="F649" s="130"/>
      <c r="G649" s="167"/>
      <c r="H649" s="145"/>
      <c r="I649" s="147"/>
      <c r="J649" s="111"/>
      <c r="K649" s="196"/>
      <c r="L649" s="169"/>
      <c r="M649" s="136"/>
      <c r="N649" s="137"/>
      <c r="O649" s="138"/>
      <c r="P649" s="138"/>
      <c r="Q649" s="138"/>
    </row>
    <row r="650" spans="1:17" x14ac:dyDescent="0.25">
      <c r="A650" s="110"/>
      <c r="B650" s="113"/>
      <c r="C650" s="113"/>
      <c r="D650" s="167"/>
      <c r="E650" s="168"/>
      <c r="F650" s="130"/>
      <c r="G650" s="167"/>
      <c r="H650" s="156"/>
      <c r="I650" s="200"/>
      <c r="J650" s="111"/>
      <c r="K650" s="196"/>
      <c r="L650" s="169"/>
      <c r="M650" s="136"/>
      <c r="N650" s="137"/>
      <c r="O650" s="140"/>
      <c r="P650" s="140"/>
      <c r="Q650" s="140"/>
    </row>
    <row r="651" spans="1:17" x14ac:dyDescent="0.25">
      <c r="A651" s="110"/>
      <c r="B651" s="113"/>
      <c r="C651" s="113"/>
      <c r="D651" s="167"/>
      <c r="E651" s="168"/>
      <c r="F651" s="130"/>
      <c r="G651" s="167"/>
      <c r="H651" s="156"/>
      <c r="I651" s="200"/>
      <c r="J651" s="111"/>
      <c r="K651" s="196"/>
      <c r="L651" s="169"/>
      <c r="M651" s="136"/>
      <c r="N651" s="137"/>
      <c r="O651" s="140"/>
      <c r="P651" s="140"/>
      <c r="Q651" s="140"/>
    </row>
    <row r="652" spans="1:17" x14ac:dyDescent="0.25">
      <c r="A652" s="110"/>
      <c r="B652" s="113"/>
      <c r="C652" s="113"/>
      <c r="D652" s="167"/>
      <c r="E652" s="170"/>
      <c r="F652" s="130"/>
      <c r="G652" s="167"/>
      <c r="H652" s="145"/>
      <c r="I652" s="147"/>
      <c r="J652" s="111"/>
      <c r="K652" s="196"/>
      <c r="L652" s="169"/>
      <c r="M652" s="136"/>
      <c r="N652" s="137"/>
      <c r="O652" s="138"/>
      <c r="P652" s="138"/>
      <c r="Q652" s="138"/>
    </row>
    <row r="653" spans="1:17" x14ac:dyDescent="0.25">
      <c r="A653" s="110"/>
      <c r="B653" s="113"/>
      <c r="C653" s="113"/>
      <c r="D653" s="167"/>
      <c r="E653" s="170"/>
      <c r="F653" s="130"/>
      <c r="G653" s="167"/>
      <c r="H653" s="145"/>
      <c r="I653" s="147"/>
      <c r="J653" s="111"/>
      <c r="K653" s="196"/>
      <c r="L653" s="169"/>
      <c r="M653" s="136"/>
      <c r="N653" s="137"/>
      <c r="O653" s="138"/>
      <c r="P653" s="138"/>
      <c r="Q653" s="138"/>
    </row>
    <row r="654" spans="1:17" x14ac:dyDescent="0.25">
      <c r="A654" s="110"/>
      <c r="B654" s="113"/>
      <c r="C654" s="113"/>
      <c r="D654" s="167"/>
      <c r="E654" s="168"/>
      <c r="F654" s="130"/>
      <c r="G654" s="167"/>
      <c r="H654" s="156"/>
      <c r="I654" s="200"/>
      <c r="J654" s="111"/>
      <c r="K654" s="196"/>
      <c r="L654" s="169"/>
      <c r="M654" s="136"/>
      <c r="N654" s="137"/>
      <c r="O654" s="140"/>
      <c r="P654" s="140"/>
      <c r="Q654" s="140"/>
    </row>
    <row r="655" spans="1:17" x14ac:dyDescent="0.25">
      <c r="A655" s="110"/>
      <c r="B655" s="113"/>
      <c r="C655" s="113"/>
      <c r="D655" s="167"/>
      <c r="E655" s="170"/>
      <c r="F655" s="130"/>
      <c r="G655" s="167"/>
      <c r="H655" s="145"/>
      <c r="I655" s="147"/>
      <c r="J655" s="111"/>
      <c r="K655" s="196"/>
      <c r="L655" s="169"/>
      <c r="M655" s="136"/>
      <c r="N655" s="137"/>
      <c r="O655" s="138"/>
      <c r="P655" s="138"/>
      <c r="Q655" s="138"/>
    </row>
    <row r="656" spans="1:17" x14ac:dyDescent="0.25">
      <c r="A656" s="110"/>
      <c r="B656" s="113"/>
      <c r="C656" s="113"/>
      <c r="D656" s="167"/>
      <c r="E656" s="170"/>
      <c r="F656" s="130"/>
      <c r="G656" s="167"/>
      <c r="H656" s="145"/>
      <c r="I656" s="147"/>
      <c r="J656" s="111"/>
      <c r="K656" s="196"/>
      <c r="L656" s="169"/>
      <c r="M656" s="136"/>
      <c r="N656" s="137"/>
      <c r="O656" s="138"/>
      <c r="P656" s="138"/>
      <c r="Q656" s="138"/>
    </row>
    <row r="657" spans="1:17" x14ac:dyDescent="0.25">
      <c r="A657" s="110"/>
      <c r="B657" s="113"/>
      <c r="C657" s="113"/>
      <c r="D657" s="167"/>
      <c r="E657" s="168"/>
      <c r="F657" s="130"/>
      <c r="G657" s="167"/>
      <c r="H657" s="156"/>
      <c r="I657" s="200"/>
      <c r="J657" s="111"/>
      <c r="K657" s="196"/>
      <c r="L657" s="169"/>
      <c r="M657" s="136"/>
      <c r="N657" s="137"/>
      <c r="O657" s="140"/>
      <c r="P657" s="140"/>
      <c r="Q657" s="140"/>
    </row>
    <row r="658" spans="1:17" x14ac:dyDescent="0.25">
      <c r="A658" s="110"/>
      <c r="B658" s="113"/>
      <c r="C658" s="113"/>
      <c r="D658" s="167"/>
      <c r="E658" s="170"/>
      <c r="F658" s="130"/>
      <c r="G658" s="167"/>
      <c r="H658" s="145"/>
      <c r="I658" s="147"/>
      <c r="J658" s="111"/>
      <c r="K658" s="196"/>
      <c r="L658" s="169"/>
      <c r="M658" s="136"/>
      <c r="N658" s="137"/>
      <c r="O658" s="138"/>
      <c r="P658" s="138"/>
      <c r="Q658" s="138"/>
    </row>
    <row r="659" spans="1:17" x14ac:dyDescent="0.25">
      <c r="A659" s="110"/>
      <c r="B659" s="113"/>
      <c r="C659" s="113"/>
      <c r="D659" s="167"/>
      <c r="E659" s="168"/>
      <c r="F659" s="130"/>
      <c r="G659" s="167"/>
      <c r="H659" s="156"/>
      <c r="I659" s="200"/>
      <c r="J659" s="111"/>
      <c r="K659" s="196"/>
      <c r="L659" s="169"/>
      <c r="M659" s="136"/>
      <c r="N659" s="137"/>
      <c r="O659" s="140"/>
      <c r="P659" s="140"/>
      <c r="Q659" s="140"/>
    </row>
    <row r="660" spans="1:17" x14ac:dyDescent="0.25">
      <c r="A660" s="110"/>
      <c r="B660" s="113"/>
      <c r="C660" s="113"/>
      <c r="D660" s="167"/>
      <c r="E660" s="170"/>
      <c r="F660" s="130"/>
      <c r="G660" s="167"/>
      <c r="H660" s="145"/>
      <c r="I660" s="147"/>
      <c r="J660" s="111"/>
      <c r="K660" s="196"/>
      <c r="L660" s="169"/>
      <c r="M660" s="136"/>
      <c r="N660" s="137"/>
      <c r="O660" s="138"/>
      <c r="P660" s="138"/>
      <c r="Q660" s="138"/>
    </row>
    <row r="661" spans="1:17" x14ac:dyDescent="0.25">
      <c r="A661" s="110"/>
      <c r="B661" s="113"/>
      <c r="C661" s="113"/>
      <c r="D661" s="167"/>
      <c r="E661" s="168"/>
      <c r="F661" s="130"/>
      <c r="G661" s="167"/>
      <c r="H661" s="156"/>
      <c r="I661" s="200"/>
      <c r="J661" s="111"/>
      <c r="K661" s="196"/>
      <c r="L661" s="169"/>
      <c r="M661" s="136"/>
      <c r="N661" s="137"/>
      <c r="O661" s="140"/>
      <c r="P661" s="140"/>
      <c r="Q661" s="140"/>
    </row>
    <row r="662" spans="1:17" x14ac:dyDescent="0.25">
      <c r="A662" s="110"/>
      <c r="B662" s="113"/>
      <c r="C662" s="113"/>
      <c r="D662" s="167"/>
      <c r="E662" s="170"/>
      <c r="F662" s="130"/>
      <c r="G662" s="167"/>
      <c r="H662" s="145"/>
      <c r="I662" s="147"/>
      <c r="J662" s="111"/>
      <c r="K662" s="196"/>
      <c r="L662" s="169"/>
      <c r="M662" s="136"/>
      <c r="N662" s="137"/>
      <c r="O662" s="138"/>
      <c r="P662" s="138"/>
      <c r="Q662" s="138"/>
    </row>
    <row r="663" spans="1:17" x14ac:dyDescent="0.25">
      <c r="A663" s="110"/>
      <c r="B663" s="113"/>
      <c r="C663" s="113"/>
      <c r="D663" s="167"/>
      <c r="E663" s="168"/>
      <c r="F663" s="130"/>
      <c r="G663" s="167"/>
      <c r="H663" s="156"/>
      <c r="I663" s="200"/>
      <c r="J663" s="111"/>
      <c r="K663" s="196"/>
      <c r="L663" s="169"/>
      <c r="M663" s="136"/>
      <c r="N663" s="137"/>
      <c r="O663" s="140"/>
      <c r="P663" s="140"/>
      <c r="Q663" s="140"/>
    </row>
    <row r="664" spans="1:17" x14ac:dyDescent="0.25">
      <c r="A664" s="110"/>
      <c r="B664" s="113"/>
      <c r="C664" s="113"/>
      <c r="D664" s="167"/>
      <c r="E664" s="170"/>
      <c r="F664" s="130"/>
      <c r="G664" s="167"/>
      <c r="H664" s="145"/>
      <c r="I664" s="147"/>
      <c r="J664" s="111"/>
      <c r="K664" s="196"/>
      <c r="L664" s="169"/>
      <c r="M664" s="136"/>
      <c r="N664" s="137"/>
      <c r="O664" s="138"/>
      <c r="P664" s="138"/>
      <c r="Q664" s="138"/>
    </row>
    <row r="665" spans="1:17" x14ac:dyDescent="0.25">
      <c r="A665" s="110"/>
      <c r="B665" s="113"/>
      <c r="C665" s="113"/>
      <c r="D665" s="167"/>
      <c r="E665" s="168"/>
      <c r="F665" s="130"/>
      <c r="G665" s="167"/>
      <c r="H665" s="156"/>
      <c r="I665" s="200"/>
      <c r="J665" s="111"/>
      <c r="K665" s="196"/>
      <c r="L665" s="169"/>
      <c r="M665" s="136"/>
      <c r="N665" s="137"/>
      <c r="O665" s="140"/>
      <c r="P665" s="140"/>
      <c r="Q665" s="140"/>
    </row>
    <row r="666" spans="1:17" x14ac:dyDescent="0.25">
      <c r="A666" s="110"/>
      <c r="B666" s="113"/>
      <c r="C666" s="113"/>
      <c r="D666" s="167"/>
      <c r="E666" s="170"/>
      <c r="F666" s="130"/>
      <c r="G666" s="167"/>
      <c r="H666" s="113"/>
      <c r="I666" s="114"/>
      <c r="J666" s="111"/>
      <c r="K666" s="196"/>
      <c r="L666" s="169"/>
      <c r="M666" s="136"/>
      <c r="N666" s="150"/>
      <c r="O666" s="138"/>
      <c r="P666" s="138"/>
      <c r="Q666" s="138"/>
    </row>
    <row r="667" spans="1:17" x14ac:dyDescent="0.25">
      <c r="A667" s="110"/>
      <c r="B667" s="113"/>
      <c r="C667" s="113"/>
      <c r="D667" s="167"/>
      <c r="E667" s="168"/>
      <c r="F667" s="130"/>
      <c r="G667" s="167"/>
      <c r="H667" s="156"/>
      <c r="I667" s="200"/>
      <c r="J667" s="111"/>
      <c r="K667" s="196"/>
      <c r="L667" s="169"/>
      <c r="M667" s="136"/>
      <c r="N667" s="137"/>
      <c r="O667" s="140"/>
      <c r="P667" s="140"/>
      <c r="Q667" s="140"/>
    </row>
    <row r="668" spans="1:17" x14ac:dyDescent="0.25">
      <c r="A668" s="110"/>
      <c r="B668" s="113"/>
      <c r="C668" s="113"/>
      <c r="D668" s="167"/>
      <c r="E668" s="170"/>
      <c r="F668" s="141"/>
      <c r="G668" s="167"/>
      <c r="H668" s="113"/>
      <c r="I668" s="114"/>
      <c r="J668" s="159"/>
      <c r="K668" s="196"/>
      <c r="L668" s="169"/>
      <c r="M668" s="136"/>
      <c r="N668" s="153"/>
      <c r="O668" s="154"/>
      <c r="P668" s="154"/>
      <c r="Q668" s="154"/>
    </row>
    <row r="669" spans="1:17" x14ac:dyDescent="0.25">
      <c r="A669" s="110"/>
      <c r="B669" s="113"/>
      <c r="C669" s="113"/>
      <c r="D669" s="167"/>
      <c r="E669" s="170"/>
      <c r="F669" s="130"/>
      <c r="G669" s="167"/>
      <c r="H669" s="113"/>
      <c r="I669" s="114"/>
      <c r="J669" s="111"/>
      <c r="K669" s="196"/>
      <c r="L669" s="169"/>
      <c r="M669" s="136"/>
      <c r="N669" s="137"/>
      <c r="O669" s="138"/>
      <c r="P669" s="138"/>
      <c r="Q669" s="138"/>
    </row>
    <row r="670" spans="1:17" x14ac:dyDescent="0.25">
      <c r="A670" s="110"/>
      <c r="B670" s="113"/>
      <c r="C670" s="113"/>
      <c r="D670" s="167"/>
      <c r="E670" s="129"/>
      <c r="F670" s="130"/>
      <c r="G670" s="167"/>
      <c r="H670" s="113"/>
      <c r="I670" s="114"/>
      <c r="J670" s="111"/>
      <c r="K670" s="196"/>
      <c r="L670" s="169"/>
      <c r="M670" s="136"/>
      <c r="N670" s="150"/>
      <c r="O670" s="138"/>
      <c r="P670" s="138"/>
      <c r="Q670" s="138"/>
    </row>
    <row r="671" spans="1:17" x14ac:dyDescent="0.25">
      <c r="A671" s="110"/>
      <c r="B671" s="113"/>
      <c r="C671" s="113"/>
      <c r="D671" s="167"/>
      <c r="E671" s="170"/>
      <c r="F671" s="130"/>
      <c r="G671" s="167"/>
      <c r="H671" s="113"/>
      <c r="I671" s="114"/>
      <c r="J671" s="111"/>
      <c r="K671" s="196"/>
      <c r="L671" s="169"/>
      <c r="M671" s="136"/>
      <c r="N671" s="137"/>
      <c r="O671" s="138"/>
      <c r="P671" s="138"/>
      <c r="Q671" s="138"/>
    </row>
    <row r="672" spans="1:17" x14ac:dyDescent="0.25">
      <c r="A672" s="110"/>
      <c r="B672" s="113"/>
      <c r="C672" s="113"/>
      <c r="D672" s="167"/>
      <c r="E672" s="168"/>
      <c r="F672" s="130"/>
      <c r="G672" s="167"/>
      <c r="H672" s="156"/>
      <c r="I672" s="200"/>
      <c r="J672" s="111"/>
      <c r="K672" s="196"/>
      <c r="L672" s="169"/>
      <c r="M672" s="136"/>
      <c r="N672" s="137"/>
      <c r="O672" s="140"/>
      <c r="P672" s="140"/>
      <c r="Q672" s="140"/>
    </row>
    <row r="673" spans="1:18" x14ac:dyDescent="0.25">
      <c r="A673" s="110"/>
      <c r="B673" s="113"/>
      <c r="C673" s="113"/>
      <c r="D673" s="167"/>
      <c r="E673" s="168"/>
      <c r="F673" s="130"/>
      <c r="G673" s="167"/>
      <c r="H673" s="156"/>
      <c r="I673" s="200"/>
      <c r="J673" s="111"/>
      <c r="K673" s="196"/>
      <c r="L673" s="169"/>
      <c r="M673" s="136"/>
      <c r="N673" s="137"/>
      <c r="O673" s="140"/>
      <c r="P673" s="140"/>
      <c r="Q673" s="140"/>
      <c r="R673" s="108"/>
    </row>
    <row r="674" spans="1:18" x14ac:dyDescent="0.25">
      <c r="A674" s="110"/>
      <c r="B674" s="113"/>
      <c r="C674" s="113"/>
      <c r="D674" s="167"/>
      <c r="E674" s="168"/>
      <c r="F674" s="130"/>
      <c r="G674" s="167"/>
      <c r="H674" s="156"/>
      <c r="I674" s="200"/>
      <c r="J674" s="111"/>
      <c r="K674" s="196"/>
      <c r="L674" s="169"/>
      <c r="M674" s="136"/>
      <c r="N674" s="137"/>
      <c r="O674" s="140"/>
      <c r="P674" s="140"/>
      <c r="Q674" s="140"/>
      <c r="R674" s="108"/>
    </row>
    <row r="675" spans="1:18" x14ac:dyDescent="0.25">
      <c r="A675" s="110"/>
      <c r="B675" s="113"/>
      <c r="C675" s="113"/>
      <c r="D675" s="167"/>
      <c r="E675" s="170"/>
      <c r="F675" s="130"/>
      <c r="G675" s="167"/>
      <c r="H675" s="113"/>
      <c r="I675" s="114"/>
      <c r="J675" s="111"/>
      <c r="K675" s="196"/>
      <c r="L675" s="169"/>
      <c r="M675" s="136"/>
      <c r="N675" s="137"/>
      <c r="O675" s="138"/>
      <c r="P675" s="138"/>
      <c r="Q675" s="138"/>
      <c r="R675" s="139"/>
    </row>
    <row r="676" spans="1:18" x14ac:dyDescent="0.25">
      <c r="A676" s="110"/>
      <c r="B676" s="113"/>
      <c r="C676" s="113"/>
      <c r="D676" s="167"/>
      <c r="E676" s="168"/>
      <c r="F676" s="130"/>
      <c r="G676" s="167"/>
      <c r="H676" s="156"/>
      <c r="I676" s="200"/>
      <c r="J676" s="111"/>
      <c r="K676" s="196"/>
      <c r="L676" s="169"/>
      <c r="M676" s="136"/>
      <c r="N676" s="137"/>
      <c r="O676" s="140"/>
      <c r="P676" s="140"/>
      <c r="Q676" s="140"/>
      <c r="R676" s="108"/>
    </row>
    <row r="677" spans="1:18" x14ac:dyDescent="0.25">
      <c r="A677" s="110"/>
      <c r="B677" s="113"/>
      <c r="C677" s="113"/>
      <c r="D677" s="167"/>
      <c r="E677" s="168"/>
      <c r="F677" s="130"/>
      <c r="G677" s="167"/>
      <c r="H677" s="156"/>
      <c r="I677" s="200"/>
      <c r="J677" s="111"/>
      <c r="K677" s="196"/>
      <c r="L677" s="169"/>
      <c r="M677" s="136"/>
      <c r="N677" s="137"/>
      <c r="O677" s="140"/>
      <c r="P677" s="140"/>
      <c r="Q677" s="140"/>
      <c r="R677" s="108"/>
    </row>
    <row r="678" spans="1:18" x14ac:dyDescent="0.25">
      <c r="A678" s="112"/>
      <c r="B678" s="113"/>
      <c r="C678" s="113"/>
      <c r="D678" s="167"/>
      <c r="E678" s="168"/>
      <c r="F678" s="130"/>
      <c r="G678" s="167"/>
      <c r="H678" s="156"/>
      <c r="I678" s="200"/>
      <c r="J678" s="111"/>
      <c r="K678" s="196"/>
      <c r="L678" s="169"/>
      <c r="M678" s="136"/>
      <c r="N678" s="137"/>
      <c r="O678" s="140"/>
      <c r="P678" s="140"/>
      <c r="Q678" s="140"/>
      <c r="R678" s="108"/>
    </row>
    <row r="679" spans="1:18" x14ac:dyDescent="0.25">
      <c r="A679" s="110"/>
      <c r="B679" s="113"/>
      <c r="C679" s="113"/>
      <c r="D679" s="167"/>
      <c r="E679" s="170"/>
      <c r="F679" s="130"/>
      <c r="G679" s="167"/>
      <c r="H679" s="113"/>
      <c r="I679" s="114"/>
      <c r="J679" s="111"/>
      <c r="K679" s="196"/>
      <c r="L679" s="169"/>
      <c r="M679" s="136"/>
      <c r="N679" s="137"/>
      <c r="O679" s="138"/>
      <c r="P679" s="138"/>
      <c r="Q679" s="138"/>
      <c r="R679" s="139"/>
    </row>
    <row r="680" spans="1:18" x14ac:dyDescent="0.25">
      <c r="A680" s="110"/>
      <c r="B680" s="113"/>
      <c r="C680" s="113"/>
      <c r="D680" s="167"/>
      <c r="E680" s="168"/>
      <c r="F680" s="130"/>
      <c r="G680" s="167"/>
      <c r="H680" s="156"/>
      <c r="I680" s="200"/>
      <c r="J680" s="111"/>
      <c r="K680" s="196"/>
      <c r="L680" s="169"/>
      <c r="M680" s="136"/>
      <c r="N680" s="137"/>
      <c r="O680" s="140"/>
      <c r="P680" s="140"/>
      <c r="Q680" s="140"/>
      <c r="R680" s="108"/>
    </row>
    <row r="681" spans="1:18" x14ac:dyDescent="0.25">
      <c r="A681" s="110"/>
      <c r="B681" s="113"/>
      <c r="C681" s="113"/>
      <c r="D681" s="167"/>
      <c r="E681" s="168"/>
      <c r="F681" s="130"/>
      <c r="G681" s="167"/>
      <c r="H681" s="156"/>
      <c r="I681" s="200"/>
      <c r="J681" s="111"/>
      <c r="K681" s="196"/>
      <c r="L681" s="169"/>
      <c r="M681" s="136"/>
      <c r="N681" s="137"/>
      <c r="O681" s="140"/>
      <c r="P681" s="140"/>
      <c r="Q681" s="140"/>
      <c r="R681" s="108"/>
    </row>
    <row r="682" spans="1:18" x14ac:dyDescent="0.25">
      <c r="A682" s="110"/>
      <c r="B682" s="113"/>
      <c r="C682" s="113"/>
      <c r="D682" s="167"/>
      <c r="E682" s="168"/>
      <c r="F682" s="130"/>
      <c r="G682" s="167"/>
      <c r="H682" s="156"/>
      <c r="I682" s="200"/>
      <c r="J682" s="111"/>
      <c r="K682" s="196"/>
      <c r="L682" s="169"/>
      <c r="M682" s="136"/>
      <c r="N682" s="137"/>
      <c r="O682" s="140"/>
      <c r="P682" s="140"/>
      <c r="Q682" s="140"/>
      <c r="R682" s="108"/>
    </row>
    <row r="683" spans="1:18" x14ac:dyDescent="0.25">
      <c r="A683" s="110"/>
      <c r="B683" s="113"/>
      <c r="C683" s="113"/>
      <c r="D683" s="167"/>
      <c r="E683" s="170"/>
      <c r="F683" s="130"/>
      <c r="G683" s="167"/>
      <c r="H683" s="113"/>
      <c r="I683" s="114"/>
      <c r="J683" s="111"/>
      <c r="K683" s="196"/>
      <c r="L683" s="169"/>
      <c r="M683" s="136"/>
      <c r="N683" s="150"/>
      <c r="O683" s="138"/>
      <c r="P683" s="138"/>
      <c r="Q683" s="138"/>
      <c r="R683" s="139"/>
    </row>
    <row r="684" spans="1:18" x14ac:dyDescent="0.25">
      <c r="A684" s="110"/>
      <c r="B684" s="113"/>
      <c r="C684" s="113"/>
      <c r="D684" s="167"/>
      <c r="E684" s="170"/>
      <c r="F684" s="130"/>
      <c r="G684" s="167"/>
      <c r="H684" s="113"/>
      <c r="I684" s="114"/>
      <c r="J684" s="111"/>
      <c r="K684" s="196"/>
      <c r="L684" s="169"/>
      <c r="M684" s="136"/>
      <c r="N684" s="137"/>
      <c r="O684" s="138"/>
      <c r="P684" s="138"/>
      <c r="Q684" s="138"/>
      <c r="R684" s="139"/>
    </row>
    <row r="685" spans="1:18" x14ac:dyDescent="0.25">
      <c r="A685" s="110"/>
      <c r="B685" s="113"/>
      <c r="C685" s="113"/>
      <c r="D685" s="167"/>
      <c r="E685" s="168"/>
      <c r="F685" s="130"/>
      <c r="G685" s="167"/>
      <c r="H685" s="156"/>
      <c r="I685" s="200"/>
      <c r="J685" s="111"/>
      <c r="K685" s="196"/>
      <c r="L685" s="169"/>
      <c r="M685" s="136"/>
      <c r="N685" s="137"/>
      <c r="O685" s="140"/>
      <c r="P685" s="140"/>
      <c r="Q685" s="140"/>
      <c r="R685" s="108"/>
    </row>
    <row r="686" spans="1:18" x14ac:dyDescent="0.25">
      <c r="A686" s="110"/>
      <c r="B686" s="113"/>
      <c r="C686" s="113"/>
      <c r="D686" s="167"/>
      <c r="E686" s="170"/>
      <c r="F686" s="130"/>
      <c r="G686" s="167"/>
      <c r="H686" s="113"/>
      <c r="I686" s="114"/>
      <c r="J686" s="111"/>
      <c r="K686" s="196"/>
      <c r="L686" s="169"/>
      <c r="M686" s="136"/>
      <c r="N686" s="150"/>
      <c r="O686" s="138"/>
      <c r="P686" s="138"/>
      <c r="Q686" s="138"/>
      <c r="R686" s="139"/>
    </row>
    <row r="687" spans="1:18" x14ac:dyDescent="0.25">
      <c r="A687" s="110"/>
      <c r="B687" s="113"/>
      <c r="C687" s="113"/>
      <c r="D687" s="167"/>
      <c r="E687" s="170"/>
      <c r="F687" s="130"/>
      <c r="G687" s="167"/>
      <c r="H687" s="113"/>
      <c r="I687" s="114"/>
      <c r="J687" s="111"/>
      <c r="K687" s="196"/>
      <c r="L687" s="169"/>
      <c r="M687" s="136"/>
      <c r="N687" s="137"/>
      <c r="O687" s="138"/>
      <c r="P687" s="138"/>
      <c r="Q687" s="138"/>
      <c r="R687" s="139"/>
    </row>
    <row r="688" spans="1:18" x14ac:dyDescent="0.25">
      <c r="A688" s="110"/>
      <c r="B688" s="113"/>
      <c r="C688" s="113"/>
      <c r="D688" s="167"/>
      <c r="E688" s="168"/>
      <c r="F688" s="130"/>
      <c r="G688" s="167"/>
      <c r="H688" s="156"/>
      <c r="I688" s="200"/>
      <c r="J688" s="111"/>
      <c r="K688" s="196"/>
      <c r="L688" s="169"/>
      <c r="M688" s="136"/>
      <c r="N688" s="137"/>
      <c r="O688" s="140"/>
      <c r="P688" s="140"/>
      <c r="Q688" s="140"/>
      <c r="R688" s="108"/>
    </row>
    <row r="689" spans="1:17" x14ac:dyDescent="0.25">
      <c r="A689" s="110"/>
      <c r="B689" s="113"/>
      <c r="C689" s="113"/>
      <c r="D689" s="167"/>
      <c r="E689" s="170"/>
      <c r="F689" s="130"/>
      <c r="G689" s="167"/>
      <c r="H689" s="113"/>
      <c r="I689" s="114"/>
      <c r="J689" s="111"/>
      <c r="K689" s="196"/>
      <c r="L689" s="169"/>
      <c r="M689" s="136"/>
      <c r="N689" s="137"/>
      <c r="O689" s="138"/>
      <c r="P689" s="138"/>
      <c r="Q689" s="138"/>
    </row>
    <row r="690" spans="1:17" x14ac:dyDescent="0.25">
      <c r="A690" s="110"/>
      <c r="B690" s="113"/>
      <c r="C690" s="113"/>
      <c r="D690" s="167"/>
      <c r="E690" s="168"/>
      <c r="F690" s="130"/>
      <c r="G690" s="167"/>
      <c r="H690" s="156"/>
      <c r="I690" s="200"/>
      <c r="J690" s="111"/>
      <c r="K690" s="196"/>
      <c r="L690" s="169"/>
      <c r="M690" s="136"/>
      <c r="N690" s="137"/>
      <c r="O690" s="140"/>
      <c r="P690" s="140"/>
      <c r="Q690" s="140"/>
    </row>
    <row r="691" spans="1:17" x14ac:dyDescent="0.25">
      <c r="A691" s="110"/>
      <c r="B691" s="113"/>
      <c r="C691" s="113"/>
      <c r="D691" s="167"/>
      <c r="E691" s="170"/>
      <c r="F691" s="130"/>
      <c r="G691" s="167"/>
      <c r="H691" s="113"/>
      <c r="I691" s="114"/>
      <c r="J691" s="111"/>
      <c r="K691" s="196"/>
      <c r="L691" s="169"/>
      <c r="M691" s="136"/>
      <c r="N691" s="137"/>
      <c r="O691" s="138"/>
      <c r="P691" s="138"/>
      <c r="Q691" s="138"/>
    </row>
    <row r="692" spans="1:17" x14ac:dyDescent="0.25">
      <c r="A692" s="110"/>
      <c r="B692" s="113"/>
      <c r="C692" s="113"/>
      <c r="D692" s="167"/>
      <c r="E692" s="168"/>
      <c r="F692" s="130"/>
      <c r="G692" s="167"/>
      <c r="H692" s="156"/>
      <c r="I692" s="200"/>
      <c r="J692" s="111"/>
      <c r="K692" s="196"/>
      <c r="L692" s="169"/>
      <c r="M692" s="136"/>
      <c r="N692" s="137"/>
      <c r="O692" s="140"/>
      <c r="P692" s="140"/>
      <c r="Q692" s="140"/>
    </row>
    <row r="693" spans="1:17" x14ac:dyDescent="0.25">
      <c r="A693" s="110"/>
      <c r="B693" s="113"/>
      <c r="C693" s="113"/>
      <c r="D693" s="167"/>
      <c r="E693" s="170"/>
      <c r="F693" s="141"/>
      <c r="G693" s="167"/>
      <c r="H693" s="113"/>
      <c r="I693" s="114"/>
      <c r="J693" s="159"/>
      <c r="K693" s="196"/>
      <c r="L693" s="169"/>
      <c r="M693" s="136"/>
      <c r="N693" s="137"/>
      <c r="O693" s="138"/>
      <c r="P693" s="138"/>
      <c r="Q693" s="138"/>
    </row>
    <row r="694" spans="1:17" x14ac:dyDescent="0.25">
      <c r="A694" s="110"/>
      <c r="B694" s="113"/>
      <c r="C694" s="113"/>
      <c r="D694" s="167"/>
      <c r="E694" s="168"/>
      <c r="F694" s="141"/>
      <c r="G694" s="167"/>
      <c r="H694" s="156"/>
      <c r="I694" s="200"/>
      <c r="J694" s="159"/>
      <c r="K694" s="196"/>
      <c r="L694" s="169"/>
      <c r="M694" s="136"/>
      <c r="N694" s="137"/>
      <c r="O694" s="140"/>
      <c r="P694" s="140"/>
      <c r="Q694" s="140"/>
    </row>
    <row r="695" spans="1:17" x14ac:dyDescent="0.25">
      <c r="A695" s="110"/>
      <c r="B695" s="113"/>
      <c r="C695" s="113"/>
      <c r="D695" s="167"/>
      <c r="E695" s="168"/>
      <c r="F695" s="141"/>
      <c r="G695" s="167"/>
      <c r="H695" s="156"/>
      <c r="I695" s="200"/>
      <c r="J695" s="159"/>
      <c r="K695" s="196"/>
      <c r="L695" s="169"/>
      <c r="M695" s="136"/>
      <c r="N695" s="137"/>
      <c r="O695" s="140"/>
      <c r="P695" s="140"/>
      <c r="Q695" s="140"/>
    </row>
    <row r="696" spans="1:17" x14ac:dyDescent="0.25">
      <c r="A696" s="110"/>
      <c r="B696" s="113"/>
      <c r="C696" s="113"/>
      <c r="D696" s="167"/>
      <c r="E696" s="168"/>
      <c r="F696" s="141"/>
      <c r="G696" s="167"/>
      <c r="H696" s="156"/>
      <c r="I696" s="200"/>
      <c r="J696" s="159"/>
      <c r="K696" s="196"/>
      <c r="L696" s="169"/>
      <c r="M696" s="136"/>
      <c r="N696" s="137"/>
      <c r="O696" s="140"/>
      <c r="P696" s="140"/>
      <c r="Q696" s="140"/>
    </row>
    <row r="697" spans="1:17" x14ac:dyDescent="0.25">
      <c r="A697" s="110"/>
      <c r="B697" s="113"/>
      <c r="C697" s="113"/>
      <c r="D697" s="167"/>
      <c r="E697" s="168"/>
      <c r="F697" s="141"/>
      <c r="G697" s="167"/>
      <c r="H697" s="156"/>
      <c r="I697" s="200"/>
      <c r="J697" s="159"/>
      <c r="K697" s="196"/>
      <c r="L697" s="169"/>
      <c r="M697" s="136"/>
      <c r="N697" s="137"/>
      <c r="O697" s="140"/>
      <c r="P697" s="140"/>
      <c r="Q697" s="140"/>
    </row>
    <row r="698" spans="1:17" x14ac:dyDescent="0.25">
      <c r="A698" s="110"/>
      <c r="B698" s="113"/>
      <c r="C698" s="113"/>
      <c r="D698" s="167"/>
      <c r="E698" s="170"/>
      <c r="F698" s="130"/>
      <c r="G698" s="167"/>
      <c r="H698" s="113"/>
      <c r="I698" s="114"/>
      <c r="J698" s="111"/>
      <c r="K698" s="196"/>
      <c r="L698" s="169"/>
      <c r="M698" s="136"/>
      <c r="N698" s="150"/>
      <c r="O698" s="138"/>
      <c r="P698" s="138"/>
      <c r="Q698" s="138"/>
    </row>
    <row r="699" spans="1:17" x14ac:dyDescent="0.25">
      <c r="A699" s="110"/>
      <c r="B699" s="113"/>
      <c r="C699" s="113"/>
      <c r="D699" s="167"/>
      <c r="E699" s="170"/>
      <c r="F699" s="130"/>
      <c r="G699" s="167"/>
      <c r="H699" s="113"/>
      <c r="I699" s="114"/>
      <c r="J699" s="111"/>
      <c r="K699" s="196"/>
      <c r="L699" s="169"/>
      <c r="M699" s="136"/>
      <c r="N699" s="137"/>
      <c r="O699" s="138"/>
      <c r="P699" s="138"/>
      <c r="Q699" s="138"/>
    </row>
    <row r="700" spans="1:17" x14ac:dyDescent="0.25">
      <c r="A700" s="110"/>
      <c r="B700" s="113"/>
      <c r="C700" s="113"/>
      <c r="D700" s="167"/>
      <c r="E700" s="168"/>
      <c r="F700" s="141"/>
      <c r="G700" s="167"/>
      <c r="H700" s="156"/>
      <c r="I700" s="200"/>
      <c r="J700" s="159"/>
      <c r="K700" s="196"/>
      <c r="L700" s="169"/>
      <c r="M700" s="136"/>
      <c r="N700" s="137"/>
      <c r="O700" s="140"/>
      <c r="P700" s="140"/>
      <c r="Q700" s="140"/>
    </row>
    <row r="701" spans="1:17" x14ac:dyDescent="0.25">
      <c r="A701" s="110"/>
      <c r="B701" s="113"/>
      <c r="C701" s="113"/>
      <c r="D701" s="167"/>
      <c r="E701" s="168"/>
      <c r="F701" s="130"/>
      <c r="G701" s="167"/>
      <c r="H701" s="156"/>
      <c r="I701" s="200"/>
      <c r="J701" s="111"/>
      <c r="K701" s="196"/>
      <c r="L701" s="169"/>
      <c r="M701" s="136"/>
      <c r="N701" s="137"/>
      <c r="O701" s="140"/>
      <c r="P701" s="140"/>
      <c r="Q701" s="140"/>
    </row>
    <row r="702" spans="1:17" x14ac:dyDescent="0.25">
      <c r="A702" s="110"/>
      <c r="B702" s="113"/>
      <c r="C702" s="113"/>
      <c r="D702" s="167"/>
      <c r="E702" s="168"/>
      <c r="F702" s="130"/>
      <c r="G702" s="167"/>
      <c r="H702" s="156"/>
      <c r="I702" s="200"/>
      <c r="J702" s="111"/>
      <c r="K702" s="196"/>
      <c r="L702" s="169"/>
      <c r="M702" s="136"/>
      <c r="N702" s="137"/>
      <c r="O702" s="140"/>
      <c r="P702" s="140"/>
      <c r="Q702" s="140"/>
    </row>
    <row r="703" spans="1:17" x14ac:dyDescent="0.25">
      <c r="A703" s="110"/>
      <c r="B703" s="113"/>
      <c r="C703" s="113"/>
      <c r="D703" s="167"/>
      <c r="E703" s="168"/>
      <c r="F703" s="141"/>
      <c r="G703" s="167"/>
      <c r="H703" s="156"/>
      <c r="I703" s="200"/>
      <c r="J703" s="159"/>
      <c r="K703" s="196"/>
      <c r="L703" s="169"/>
      <c r="M703" s="136"/>
      <c r="N703" s="137"/>
      <c r="O703" s="140"/>
      <c r="P703" s="140"/>
      <c r="Q703" s="140"/>
    </row>
    <row r="704" spans="1:17" x14ac:dyDescent="0.25">
      <c r="A704" s="110"/>
      <c r="B704" s="113"/>
      <c r="C704" s="113"/>
      <c r="D704" s="167"/>
      <c r="E704" s="168"/>
      <c r="F704" s="130"/>
      <c r="G704" s="167"/>
      <c r="H704" s="156"/>
      <c r="I704" s="200"/>
      <c r="J704" s="111"/>
      <c r="K704" s="196"/>
      <c r="L704" s="169"/>
      <c r="M704" s="136"/>
      <c r="N704" s="153"/>
      <c r="O704" s="154"/>
      <c r="P704" s="154"/>
      <c r="Q704" s="154"/>
    </row>
    <row r="705" spans="1:17" x14ac:dyDescent="0.25">
      <c r="A705" s="110"/>
      <c r="B705" s="113"/>
      <c r="C705" s="113"/>
      <c r="D705" s="167"/>
      <c r="E705" s="170"/>
      <c r="F705" s="130"/>
      <c r="G705" s="167"/>
      <c r="H705" s="145"/>
      <c r="I705" s="147"/>
      <c r="J705" s="111"/>
      <c r="K705" s="196"/>
      <c r="L705" s="169"/>
      <c r="M705" s="136"/>
      <c r="N705" s="150"/>
      <c r="O705" s="138"/>
      <c r="P705" s="138"/>
      <c r="Q705" s="138"/>
    </row>
    <row r="706" spans="1:17" x14ac:dyDescent="0.25">
      <c r="A706" s="110"/>
      <c r="B706" s="113"/>
      <c r="C706" s="113"/>
      <c r="D706" s="167"/>
      <c r="E706" s="170"/>
      <c r="F706" s="130"/>
      <c r="G706" s="167"/>
      <c r="H706" s="145"/>
      <c r="I706" s="147"/>
      <c r="J706" s="111"/>
      <c r="K706" s="196"/>
      <c r="L706" s="169"/>
      <c r="M706" s="136"/>
      <c r="N706" s="137"/>
      <c r="O706" s="138"/>
      <c r="P706" s="138"/>
      <c r="Q706" s="138"/>
    </row>
    <row r="707" spans="1:17" x14ac:dyDescent="0.25">
      <c r="A707" s="110"/>
      <c r="B707" s="113"/>
      <c r="C707" s="113"/>
      <c r="D707" s="167"/>
      <c r="E707" s="170"/>
      <c r="F707" s="130"/>
      <c r="G707" s="167"/>
      <c r="H707" s="145"/>
      <c r="I707" s="147"/>
      <c r="J707" s="111"/>
      <c r="K707" s="196"/>
      <c r="L707" s="169"/>
      <c r="M707" s="136"/>
      <c r="N707" s="137"/>
      <c r="O707" s="138"/>
      <c r="P707" s="138"/>
      <c r="Q707" s="138"/>
    </row>
    <row r="708" spans="1:17" x14ac:dyDescent="0.25">
      <c r="A708" s="110"/>
      <c r="B708" s="113"/>
      <c r="C708" s="113"/>
      <c r="D708" s="167"/>
      <c r="E708" s="168"/>
      <c r="F708" s="130"/>
      <c r="G708" s="167"/>
      <c r="H708" s="156"/>
      <c r="I708" s="200"/>
      <c r="J708" s="111"/>
      <c r="K708" s="196"/>
      <c r="L708" s="169"/>
      <c r="M708" s="136"/>
      <c r="N708" s="137"/>
      <c r="O708" s="140"/>
      <c r="P708" s="140"/>
      <c r="Q708" s="140"/>
    </row>
    <row r="709" spans="1:17" x14ac:dyDescent="0.25">
      <c r="A709" s="110"/>
      <c r="B709" s="113"/>
      <c r="C709" s="113"/>
      <c r="D709" s="167"/>
      <c r="E709" s="168"/>
      <c r="F709" s="130"/>
      <c r="G709" s="167"/>
      <c r="H709" s="156"/>
      <c r="I709" s="200"/>
      <c r="J709" s="111"/>
      <c r="K709" s="196"/>
      <c r="L709" s="169"/>
      <c r="M709" s="136"/>
      <c r="N709" s="137"/>
      <c r="O709" s="140"/>
      <c r="P709" s="140"/>
      <c r="Q709" s="140"/>
    </row>
    <row r="710" spans="1:17" x14ac:dyDescent="0.25">
      <c r="A710" s="110"/>
      <c r="B710" s="113"/>
      <c r="C710" s="113"/>
      <c r="D710" s="167"/>
      <c r="E710" s="170"/>
      <c r="F710" s="130"/>
      <c r="G710" s="167"/>
      <c r="H710" s="145"/>
      <c r="I710" s="147"/>
      <c r="J710" s="111"/>
      <c r="K710" s="196"/>
      <c r="L710" s="169"/>
      <c r="M710" s="136"/>
      <c r="N710" s="150"/>
      <c r="O710" s="138"/>
      <c r="P710" s="138"/>
      <c r="Q710" s="138"/>
    </row>
    <row r="711" spans="1:17" x14ac:dyDescent="0.25">
      <c r="A711" s="110"/>
      <c r="B711" s="113"/>
      <c r="C711" s="113"/>
      <c r="D711" s="167"/>
      <c r="E711" s="168"/>
      <c r="F711" s="130"/>
      <c r="G711" s="167"/>
      <c r="H711" s="156"/>
      <c r="I711" s="200"/>
      <c r="J711" s="111"/>
      <c r="K711" s="196"/>
      <c r="L711" s="169"/>
      <c r="M711" s="136"/>
      <c r="N711" s="137"/>
      <c r="O711" s="140"/>
      <c r="P711" s="140"/>
      <c r="Q711" s="140"/>
    </row>
    <row r="712" spans="1:17" x14ac:dyDescent="0.25">
      <c r="A712" s="110"/>
      <c r="B712" s="113"/>
      <c r="C712" s="113"/>
      <c r="D712" s="167"/>
      <c r="E712" s="168"/>
      <c r="F712" s="130"/>
      <c r="G712" s="167"/>
      <c r="H712" s="156"/>
      <c r="I712" s="200"/>
      <c r="J712" s="111"/>
      <c r="K712" s="196"/>
      <c r="L712" s="169"/>
      <c r="M712" s="136"/>
      <c r="N712" s="137"/>
      <c r="O712" s="140"/>
      <c r="P712" s="140"/>
      <c r="Q712" s="140"/>
    </row>
    <row r="713" spans="1:17" x14ac:dyDescent="0.25">
      <c r="A713" s="110"/>
      <c r="B713" s="113"/>
      <c r="C713" s="113"/>
      <c r="D713" s="167"/>
      <c r="E713" s="170"/>
      <c r="F713" s="130"/>
      <c r="G713" s="167"/>
      <c r="H713" s="145"/>
      <c r="I713" s="147"/>
      <c r="J713" s="111"/>
      <c r="K713" s="196"/>
      <c r="L713" s="169"/>
      <c r="M713" s="136"/>
      <c r="N713" s="137"/>
      <c r="O713" s="138"/>
      <c r="P713" s="138"/>
      <c r="Q713" s="138"/>
    </row>
    <row r="714" spans="1:17" x14ac:dyDescent="0.25">
      <c r="A714" s="110"/>
      <c r="B714" s="113"/>
      <c r="C714" s="113"/>
      <c r="D714" s="167"/>
      <c r="E714" s="170"/>
      <c r="F714" s="130"/>
      <c r="G714" s="167"/>
      <c r="H714" s="145"/>
      <c r="I714" s="147"/>
      <c r="J714" s="111"/>
      <c r="K714" s="196"/>
      <c r="L714" s="169"/>
      <c r="M714" s="136"/>
      <c r="N714" s="150"/>
      <c r="O714" s="138"/>
      <c r="P714" s="138"/>
      <c r="Q714" s="138"/>
    </row>
    <row r="715" spans="1:17" x14ac:dyDescent="0.25">
      <c r="A715" s="110"/>
      <c r="B715" s="113"/>
      <c r="C715" s="113"/>
      <c r="D715" s="167"/>
      <c r="E715" s="170"/>
      <c r="F715" s="130"/>
      <c r="G715" s="167"/>
      <c r="H715" s="145"/>
      <c r="I715" s="147"/>
      <c r="J715" s="111"/>
      <c r="K715" s="196"/>
      <c r="L715" s="169"/>
      <c r="M715" s="136"/>
      <c r="N715" s="137"/>
      <c r="O715" s="138"/>
      <c r="P715" s="138"/>
      <c r="Q715" s="138"/>
    </row>
    <row r="716" spans="1:17" x14ac:dyDescent="0.25">
      <c r="A716" s="110"/>
      <c r="B716" s="113"/>
      <c r="C716" s="113"/>
      <c r="D716" s="167"/>
      <c r="E716" s="170"/>
      <c r="F716" s="130"/>
      <c r="G716" s="167"/>
      <c r="H716" s="145"/>
      <c r="I716" s="147"/>
      <c r="J716" s="111"/>
      <c r="K716" s="196"/>
      <c r="L716" s="169"/>
      <c r="M716" s="136"/>
      <c r="N716" s="150"/>
      <c r="O716" s="138"/>
      <c r="P716" s="138"/>
      <c r="Q716" s="138"/>
    </row>
    <row r="717" spans="1:17" x14ac:dyDescent="0.25">
      <c r="A717" s="110"/>
      <c r="B717" s="113"/>
      <c r="C717" s="113"/>
      <c r="D717" s="167"/>
      <c r="E717" s="170"/>
      <c r="F717" s="130"/>
      <c r="G717" s="167"/>
      <c r="H717" s="145"/>
      <c r="I717" s="147"/>
      <c r="J717" s="111"/>
      <c r="K717" s="196"/>
      <c r="L717" s="169"/>
      <c r="M717" s="136"/>
      <c r="N717" s="137"/>
      <c r="O717" s="138"/>
      <c r="P717" s="138"/>
      <c r="Q717" s="138"/>
    </row>
    <row r="718" spans="1:17" x14ac:dyDescent="0.25">
      <c r="A718" s="110"/>
      <c r="B718" s="113"/>
      <c r="C718" s="113"/>
      <c r="D718" s="167"/>
      <c r="E718" s="170"/>
      <c r="F718" s="130"/>
      <c r="G718" s="167"/>
      <c r="H718" s="145"/>
      <c r="I718" s="147"/>
      <c r="J718" s="111"/>
      <c r="K718" s="196"/>
      <c r="L718" s="169"/>
      <c r="M718" s="136"/>
      <c r="N718" s="150"/>
      <c r="O718" s="138"/>
      <c r="P718" s="138"/>
      <c r="Q718" s="138"/>
    </row>
    <row r="719" spans="1:17" x14ac:dyDescent="0.25">
      <c r="A719" s="110"/>
      <c r="B719" s="113"/>
      <c r="C719" s="113"/>
      <c r="D719" s="167"/>
      <c r="E719" s="168"/>
      <c r="F719" s="130"/>
      <c r="G719" s="167"/>
      <c r="H719" s="156"/>
      <c r="I719" s="200"/>
      <c r="J719" s="111"/>
      <c r="K719" s="196"/>
      <c r="L719" s="169"/>
      <c r="M719" s="136"/>
      <c r="N719" s="137"/>
      <c r="O719" s="140"/>
      <c r="P719" s="140"/>
      <c r="Q719" s="140"/>
    </row>
    <row r="720" spans="1:17" x14ac:dyDescent="0.25">
      <c r="A720" s="110"/>
      <c r="B720" s="113"/>
      <c r="C720" s="113"/>
      <c r="D720" s="167"/>
      <c r="E720" s="168"/>
      <c r="F720" s="130"/>
      <c r="G720" s="167"/>
      <c r="H720" s="156"/>
      <c r="I720" s="200"/>
      <c r="J720" s="111"/>
      <c r="K720" s="196"/>
      <c r="L720" s="169"/>
      <c r="M720" s="136"/>
      <c r="N720" s="137"/>
      <c r="O720" s="140"/>
      <c r="P720" s="140"/>
      <c r="Q720" s="140"/>
    </row>
    <row r="721" spans="1:18" x14ac:dyDescent="0.25">
      <c r="A721" s="110"/>
      <c r="B721" s="113"/>
      <c r="C721" s="113"/>
      <c r="D721" s="167"/>
      <c r="E721" s="170"/>
      <c r="F721" s="130"/>
      <c r="G721" s="167"/>
      <c r="H721" s="145"/>
      <c r="I721" s="147"/>
      <c r="J721" s="111"/>
      <c r="K721" s="196"/>
      <c r="L721" s="169"/>
      <c r="M721" s="136"/>
      <c r="N721" s="137"/>
      <c r="O721" s="138"/>
      <c r="P721" s="138"/>
      <c r="Q721" s="138"/>
      <c r="R721" s="139"/>
    </row>
    <row r="722" spans="1:18" x14ac:dyDescent="0.25">
      <c r="A722" s="110"/>
      <c r="B722" s="113"/>
      <c r="C722" s="113"/>
      <c r="D722" s="167"/>
      <c r="E722" s="170"/>
      <c r="F722" s="130"/>
      <c r="G722" s="167"/>
      <c r="H722" s="145"/>
      <c r="I722" s="147"/>
      <c r="J722" s="111"/>
      <c r="K722" s="196"/>
      <c r="L722" s="169"/>
      <c r="M722" s="136"/>
      <c r="N722" s="150"/>
      <c r="O722" s="138"/>
      <c r="P722" s="138"/>
      <c r="Q722" s="138"/>
      <c r="R722" s="139"/>
    </row>
    <row r="723" spans="1:18" x14ac:dyDescent="0.25">
      <c r="A723" s="110"/>
      <c r="B723" s="113"/>
      <c r="C723" s="113"/>
      <c r="D723" s="167"/>
      <c r="E723" s="170"/>
      <c r="F723" s="130"/>
      <c r="G723" s="167"/>
      <c r="H723" s="145"/>
      <c r="I723" s="147"/>
      <c r="J723" s="111"/>
      <c r="K723" s="196"/>
      <c r="L723" s="169"/>
      <c r="M723" s="136"/>
      <c r="N723" s="137"/>
      <c r="O723" s="138"/>
      <c r="P723" s="138"/>
      <c r="Q723" s="138"/>
      <c r="R723" s="139"/>
    </row>
    <row r="724" spans="1:18" x14ac:dyDescent="0.25">
      <c r="A724" s="110"/>
      <c r="B724" s="113"/>
      <c r="C724" s="113"/>
      <c r="D724" s="167"/>
      <c r="E724" s="168"/>
      <c r="F724" s="130"/>
      <c r="G724" s="167"/>
      <c r="H724" s="156"/>
      <c r="I724" s="200"/>
      <c r="J724" s="111"/>
      <c r="K724" s="196"/>
      <c r="L724" s="169"/>
      <c r="M724" s="136"/>
      <c r="N724" s="137"/>
      <c r="O724" s="140"/>
      <c r="P724" s="140"/>
      <c r="Q724" s="140"/>
      <c r="R724" s="108"/>
    </row>
    <row r="725" spans="1:18" x14ac:dyDescent="0.25">
      <c r="A725" s="110"/>
      <c r="B725" s="113"/>
      <c r="C725" s="113"/>
      <c r="D725" s="167"/>
      <c r="E725" s="170"/>
      <c r="F725" s="130"/>
      <c r="G725" s="167"/>
      <c r="H725" s="145"/>
      <c r="I725" s="147"/>
      <c r="J725" s="111"/>
      <c r="K725" s="196"/>
      <c r="L725" s="169"/>
      <c r="M725" s="136"/>
      <c r="N725" s="137"/>
      <c r="O725" s="138"/>
      <c r="P725" s="138"/>
      <c r="Q725" s="138"/>
      <c r="R725" s="139"/>
    </row>
    <row r="726" spans="1:18" x14ac:dyDescent="0.25">
      <c r="A726" s="110"/>
      <c r="B726" s="113"/>
      <c r="C726" s="113"/>
      <c r="D726" s="167"/>
      <c r="E726" s="170"/>
      <c r="F726" s="130"/>
      <c r="G726" s="167"/>
      <c r="H726" s="145"/>
      <c r="I726" s="147"/>
      <c r="J726" s="111"/>
      <c r="K726" s="196"/>
      <c r="L726" s="169"/>
      <c r="M726" s="136"/>
      <c r="N726" s="150"/>
      <c r="O726" s="138"/>
      <c r="P726" s="138"/>
      <c r="Q726" s="138"/>
      <c r="R726" s="139"/>
    </row>
    <row r="727" spans="1:18" x14ac:dyDescent="0.25">
      <c r="A727" s="110"/>
      <c r="B727" s="113"/>
      <c r="C727" s="113"/>
      <c r="D727" s="167"/>
      <c r="E727" s="170"/>
      <c r="F727" s="130"/>
      <c r="G727" s="167"/>
      <c r="H727" s="145"/>
      <c r="I727" s="147"/>
      <c r="J727" s="111"/>
      <c r="K727" s="196"/>
      <c r="L727" s="169"/>
      <c r="M727" s="136"/>
      <c r="N727" s="150"/>
      <c r="O727" s="138"/>
      <c r="P727" s="138"/>
      <c r="Q727" s="138"/>
      <c r="R727" s="139"/>
    </row>
    <row r="728" spans="1:18" x14ac:dyDescent="0.25">
      <c r="A728" s="110"/>
      <c r="B728" s="113"/>
      <c r="C728" s="113"/>
      <c r="D728" s="167"/>
      <c r="E728" s="168"/>
      <c r="F728" s="130"/>
      <c r="G728" s="167"/>
      <c r="H728" s="156"/>
      <c r="I728" s="200"/>
      <c r="J728" s="111"/>
      <c r="K728" s="196"/>
      <c r="L728" s="169"/>
      <c r="M728" s="136"/>
      <c r="N728" s="137"/>
      <c r="O728" s="140"/>
      <c r="P728" s="140"/>
      <c r="Q728" s="140"/>
      <c r="R728" s="108"/>
    </row>
    <row r="729" spans="1:18" x14ac:dyDescent="0.25">
      <c r="A729" s="110"/>
      <c r="B729" s="113"/>
      <c r="C729" s="113"/>
      <c r="D729" s="167"/>
      <c r="E729" s="168"/>
      <c r="F729" s="130"/>
      <c r="G729" s="167"/>
      <c r="H729" s="156"/>
      <c r="I729" s="200"/>
      <c r="J729" s="111"/>
      <c r="K729" s="196"/>
      <c r="L729" s="169"/>
      <c r="M729" s="136"/>
      <c r="N729" s="137"/>
      <c r="O729" s="140"/>
      <c r="P729" s="140"/>
      <c r="Q729" s="140"/>
      <c r="R729" s="108"/>
    </row>
    <row r="730" spans="1:18" x14ac:dyDescent="0.25">
      <c r="A730" s="110"/>
      <c r="B730" s="113"/>
      <c r="C730" s="113"/>
      <c r="D730" s="167"/>
      <c r="E730" s="170"/>
      <c r="F730" s="130"/>
      <c r="G730" s="167"/>
      <c r="H730" s="145"/>
      <c r="I730" s="147"/>
      <c r="J730" s="111"/>
      <c r="K730" s="196"/>
      <c r="L730" s="169"/>
      <c r="M730" s="136"/>
      <c r="N730" s="137"/>
      <c r="O730" s="138"/>
      <c r="P730" s="138"/>
      <c r="Q730" s="138"/>
      <c r="R730" s="139"/>
    </row>
    <row r="731" spans="1:18" x14ac:dyDescent="0.25">
      <c r="A731" s="110"/>
      <c r="B731" s="113"/>
      <c r="C731" s="113"/>
      <c r="D731" s="167"/>
      <c r="E731" s="170"/>
      <c r="F731" s="130"/>
      <c r="G731" s="167"/>
      <c r="H731" s="145"/>
      <c r="I731" s="147"/>
      <c r="J731" s="111"/>
      <c r="K731" s="196"/>
      <c r="L731" s="169"/>
      <c r="M731" s="136"/>
      <c r="N731" s="150"/>
      <c r="O731" s="138"/>
      <c r="P731" s="138"/>
      <c r="Q731" s="138"/>
      <c r="R731" s="139"/>
    </row>
    <row r="732" spans="1:18" x14ac:dyDescent="0.25">
      <c r="A732" s="112"/>
      <c r="B732" s="113"/>
      <c r="C732" s="113"/>
      <c r="D732" s="167"/>
      <c r="E732" s="170"/>
      <c r="F732" s="130"/>
      <c r="G732" s="167"/>
      <c r="H732" s="145"/>
      <c r="I732" s="147"/>
      <c r="J732" s="111"/>
      <c r="K732" s="196"/>
      <c r="L732" s="169"/>
      <c r="M732" s="136"/>
      <c r="N732" s="137"/>
      <c r="O732" s="138"/>
      <c r="P732" s="138"/>
      <c r="Q732" s="138"/>
      <c r="R732" s="139"/>
    </row>
    <row r="733" spans="1:18" x14ac:dyDescent="0.25">
      <c r="A733" s="110"/>
      <c r="B733" s="113"/>
      <c r="C733" s="113"/>
      <c r="D733" s="167"/>
      <c r="E733" s="170"/>
      <c r="F733" s="130"/>
      <c r="G733" s="167"/>
      <c r="H733" s="145"/>
      <c r="I733" s="147"/>
      <c r="J733" s="111"/>
      <c r="K733" s="196"/>
      <c r="L733" s="169"/>
      <c r="M733" s="136"/>
      <c r="N733" s="150"/>
      <c r="O733" s="138"/>
      <c r="P733" s="138"/>
      <c r="Q733" s="138"/>
      <c r="R733" s="139"/>
    </row>
    <row r="734" spans="1:18" x14ac:dyDescent="0.25">
      <c r="A734" s="110"/>
      <c r="B734" s="113"/>
      <c r="C734" s="113"/>
      <c r="D734" s="167"/>
      <c r="E734" s="170"/>
      <c r="F734" s="130"/>
      <c r="G734" s="167"/>
      <c r="H734" s="145"/>
      <c r="I734" s="147"/>
      <c r="J734" s="111"/>
      <c r="K734" s="196"/>
      <c r="L734" s="169"/>
      <c r="M734" s="136"/>
      <c r="N734" s="137"/>
      <c r="O734" s="138"/>
      <c r="P734" s="138"/>
      <c r="Q734" s="138"/>
      <c r="R734" s="139"/>
    </row>
    <row r="735" spans="1:18" x14ac:dyDescent="0.25">
      <c r="A735" s="110"/>
      <c r="B735" s="113"/>
      <c r="C735" s="113"/>
      <c r="D735" s="167"/>
      <c r="E735" s="170"/>
      <c r="F735" s="130"/>
      <c r="G735" s="167"/>
      <c r="H735" s="145"/>
      <c r="I735" s="147"/>
      <c r="J735" s="111"/>
      <c r="K735" s="196"/>
      <c r="L735" s="169"/>
      <c r="M735" s="136"/>
      <c r="N735" s="150"/>
      <c r="O735" s="138"/>
      <c r="P735" s="138"/>
      <c r="Q735" s="138"/>
      <c r="R735" s="139"/>
    </row>
    <row r="736" spans="1:18" x14ac:dyDescent="0.25">
      <c r="A736" s="110"/>
      <c r="B736" s="113"/>
      <c r="C736" s="113"/>
      <c r="D736" s="167"/>
      <c r="E736" s="168"/>
      <c r="F736" s="130"/>
      <c r="G736" s="167"/>
      <c r="H736" s="156"/>
      <c r="I736" s="200"/>
      <c r="J736" s="111"/>
      <c r="K736" s="196"/>
      <c r="L736" s="169"/>
      <c r="M736" s="136"/>
      <c r="N736" s="137"/>
      <c r="O736" s="140"/>
      <c r="P736" s="140"/>
      <c r="Q736" s="140"/>
      <c r="R736" s="108"/>
    </row>
    <row r="737" spans="1:17" x14ac:dyDescent="0.25">
      <c r="A737" s="110"/>
      <c r="B737" s="113"/>
      <c r="C737" s="113"/>
      <c r="D737" s="167"/>
      <c r="E737" s="168"/>
      <c r="F737" s="130"/>
      <c r="G737" s="167"/>
      <c r="H737" s="156"/>
      <c r="I737" s="200"/>
      <c r="J737" s="111"/>
      <c r="K737" s="196"/>
      <c r="L737" s="169"/>
      <c r="M737" s="136"/>
      <c r="N737" s="137"/>
      <c r="O737" s="140"/>
      <c r="P737" s="140"/>
      <c r="Q737" s="140"/>
    </row>
    <row r="738" spans="1:17" x14ac:dyDescent="0.25">
      <c r="A738" s="110"/>
      <c r="B738" s="113"/>
      <c r="C738" s="113"/>
      <c r="D738" s="167"/>
      <c r="E738" s="168"/>
      <c r="F738" s="130"/>
      <c r="G738" s="167"/>
      <c r="H738" s="156"/>
      <c r="I738" s="200"/>
      <c r="J738" s="111"/>
      <c r="K738" s="196"/>
      <c r="L738" s="169"/>
      <c r="M738" s="136"/>
      <c r="N738" s="137"/>
      <c r="O738" s="140"/>
      <c r="P738" s="140"/>
      <c r="Q738" s="140"/>
    </row>
    <row r="739" spans="1:17" x14ac:dyDescent="0.25">
      <c r="A739" s="110"/>
      <c r="B739" s="113"/>
      <c r="C739" s="113"/>
      <c r="D739" s="167"/>
      <c r="E739" s="170"/>
      <c r="F739" s="130"/>
      <c r="G739" s="167"/>
      <c r="H739" s="145"/>
      <c r="I739" s="147"/>
      <c r="J739" s="111"/>
      <c r="K739" s="196"/>
      <c r="L739" s="169"/>
      <c r="M739" s="136"/>
      <c r="N739" s="150"/>
      <c r="O739" s="138"/>
      <c r="P739" s="138"/>
      <c r="Q739" s="138"/>
    </row>
    <row r="740" spans="1:17" x14ac:dyDescent="0.25">
      <c r="A740" s="110"/>
      <c r="B740" s="113"/>
      <c r="C740" s="113"/>
      <c r="D740" s="167"/>
      <c r="E740" s="170"/>
      <c r="F740" s="130"/>
      <c r="G740" s="167"/>
      <c r="H740" s="145"/>
      <c r="I740" s="147"/>
      <c r="J740" s="111"/>
      <c r="K740" s="196"/>
      <c r="L740" s="169"/>
      <c r="M740" s="136"/>
      <c r="N740" s="137"/>
      <c r="O740" s="138"/>
      <c r="P740" s="138"/>
      <c r="Q740" s="138"/>
    </row>
    <row r="741" spans="1:17" x14ac:dyDescent="0.25">
      <c r="A741" s="110"/>
      <c r="B741" s="113"/>
      <c r="C741" s="113"/>
      <c r="D741" s="167"/>
      <c r="E741" s="168"/>
      <c r="F741" s="130"/>
      <c r="G741" s="167"/>
      <c r="H741" s="156"/>
      <c r="I741" s="200"/>
      <c r="J741" s="111"/>
      <c r="K741" s="196"/>
      <c r="L741" s="169"/>
      <c r="M741" s="136"/>
      <c r="N741" s="137"/>
      <c r="O741" s="140"/>
      <c r="P741" s="140"/>
      <c r="Q741" s="140"/>
    </row>
    <row r="742" spans="1:17" x14ac:dyDescent="0.25">
      <c r="A742" s="110"/>
      <c r="B742" s="113"/>
      <c r="C742" s="113"/>
      <c r="D742" s="167"/>
      <c r="E742" s="170"/>
      <c r="F742" s="130"/>
      <c r="G742" s="167"/>
      <c r="H742" s="145"/>
      <c r="I742" s="147"/>
      <c r="J742" s="111"/>
      <c r="K742" s="196"/>
      <c r="L742" s="169"/>
      <c r="M742" s="136"/>
      <c r="N742" s="150"/>
      <c r="O742" s="138"/>
      <c r="P742" s="138"/>
      <c r="Q742" s="138"/>
    </row>
    <row r="743" spans="1:17" x14ac:dyDescent="0.25">
      <c r="A743" s="110"/>
      <c r="B743" s="113"/>
      <c r="C743" s="113"/>
      <c r="D743" s="167"/>
      <c r="E743" s="170"/>
      <c r="F743" s="130"/>
      <c r="G743" s="167"/>
      <c r="H743" s="145"/>
      <c r="I743" s="147"/>
      <c r="J743" s="111"/>
      <c r="K743" s="196"/>
      <c r="L743" s="169"/>
      <c r="M743" s="136"/>
      <c r="N743" s="137"/>
      <c r="O743" s="138"/>
      <c r="P743" s="138"/>
      <c r="Q743" s="138"/>
    </row>
    <row r="744" spans="1:17" x14ac:dyDescent="0.25">
      <c r="A744" s="110"/>
      <c r="B744" s="113"/>
      <c r="C744" s="113"/>
      <c r="D744" s="167"/>
      <c r="E744" s="168"/>
      <c r="F744" s="130"/>
      <c r="G744" s="167"/>
      <c r="H744" s="156"/>
      <c r="I744" s="200"/>
      <c r="J744" s="111"/>
      <c r="K744" s="196"/>
      <c r="L744" s="169"/>
      <c r="M744" s="136"/>
      <c r="N744" s="137"/>
      <c r="O744" s="140"/>
      <c r="P744" s="140"/>
      <c r="Q744" s="140"/>
    </row>
    <row r="745" spans="1:17" x14ac:dyDescent="0.25">
      <c r="A745" s="110"/>
      <c r="B745" s="113"/>
      <c r="C745" s="113"/>
      <c r="D745" s="167"/>
      <c r="E745" s="170"/>
      <c r="F745" s="130"/>
      <c r="G745" s="167"/>
      <c r="H745" s="145"/>
      <c r="I745" s="147"/>
      <c r="J745" s="111"/>
      <c r="K745" s="196"/>
      <c r="L745" s="169"/>
      <c r="M745" s="136"/>
      <c r="N745" s="150"/>
      <c r="O745" s="138"/>
      <c r="P745" s="138"/>
      <c r="Q745" s="138"/>
    </row>
    <row r="746" spans="1:17" x14ac:dyDescent="0.25">
      <c r="A746" s="110"/>
      <c r="B746" s="113"/>
      <c r="C746" s="113"/>
      <c r="D746" s="167"/>
      <c r="E746" s="168"/>
      <c r="F746" s="130"/>
      <c r="G746" s="167"/>
      <c r="H746" s="156"/>
      <c r="I746" s="200"/>
      <c r="J746" s="111"/>
      <c r="K746" s="196"/>
      <c r="L746" s="169"/>
      <c r="M746" s="136"/>
      <c r="N746" s="137"/>
      <c r="O746" s="140"/>
      <c r="P746" s="140"/>
      <c r="Q746" s="140"/>
    </row>
    <row r="747" spans="1:17" x14ac:dyDescent="0.25">
      <c r="A747" s="110"/>
      <c r="B747" s="113"/>
      <c r="C747" s="113"/>
      <c r="D747" s="167"/>
      <c r="E747" s="168"/>
      <c r="F747" s="130"/>
      <c r="G747" s="167"/>
      <c r="H747" s="156"/>
      <c r="I747" s="200"/>
      <c r="J747" s="111"/>
      <c r="K747" s="196"/>
      <c r="L747" s="169"/>
      <c r="M747" s="136"/>
      <c r="N747" s="137"/>
      <c r="O747" s="140"/>
      <c r="P747" s="140"/>
      <c r="Q747" s="140"/>
    </row>
    <row r="748" spans="1:17" x14ac:dyDescent="0.25">
      <c r="A748" s="110"/>
      <c r="B748" s="113"/>
      <c r="C748" s="113"/>
      <c r="D748" s="167"/>
      <c r="E748" s="170"/>
      <c r="F748" s="130"/>
      <c r="G748" s="167"/>
      <c r="H748" s="145"/>
      <c r="I748" s="147"/>
      <c r="J748" s="111"/>
      <c r="K748" s="196"/>
      <c r="L748" s="169"/>
      <c r="M748" s="136"/>
      <c r="N748" s="137"/>
      <c r="O748" s="138"/>
      <c r="P748" s="138"/>
      <c r="Q748" s="138"/>
    </row>
    <row r="749" spans="1:17" x14ac:dyDescent="0.25">
      <c r="A749" s="110"/>
      <c r="B749" s="113"/>
      <c r="C749" s="113"/>
      <c r="D749" s="167"/>
      <c r="E749" s="170"/>
      <c r="F749" s="130"/>
      <c r="G749" s="167"/>
      <c r="H749" s="145"/>
      <c r="I749" s="147"/>
      <c r="J749" s="111"/>
      <c r="K749" s="196"/>
      <c r="L749" s="169"/>
      <c r="M749" s="136"/>
      <c r="N749" s="150"/>
      <c r="O749" s="138"/>
      <c r="P749" s="138"/>
      <c r="Q749" s="138"/>
    </row>
    <row r="750" spans="1:17" x14ac:dyDescent="0.25">
      <c r="A750" s="110"/>
      <c r="B750" s="113"/>
      <c r="C750" s="113"/>
      <c r="D750" s="167"/>
      <c r="E750" s="170"/>
      <c r="F750" s="130"/>
      <c r="G750" s="167"/>
      <c r="H750" s="145"/>
      <c r="I750" s="147"/>
      <c r="J750" s="111"/>
      <c r="K750" s="196"/>
      <c r="L750" s="169"/>
      <c r="M750" s="136"/>
      <c r="N750" s="137"/>
      <c r="O750" s="138"/>
      <c r="P750" s="138"/>
      <c r="Q750" s="138"/>
    </row>
    <row r="751" spans="1:17" x14ac:dyDescent="0.25">
      <c r="A751" s="110"/>
      <c r="B751" s="113"/>
      <c r="C751" s="113"/>
      <c r="D751" s="167"/>
      <c r="E751" s="170"/>
      <c r="F751" s="130"/>
      <c r="G751" s="167"/>
      <c r="H751" s="145"/>
      <c r="I751" s="147"/>
      <c r="J751" s="111"/>
      <c r="K751" s="196"/>
      <c r="L751" s="169"/>
      <c r="M751" s="136"/>
      <c r="N751" s="150"/>
      <c r="O751" s="138"/>
      <c r="P751" s="138"/>
      <c r="Q751" s="138"/>
    </row>
    <row r="752" spans="1:17" x14ac:dyDescent="0.25">
      <c r="A752" s="110"/>
      <c r="B752" s="113"/>
      <c r="C752" s="113"/>
      <c r="D752" s="167"/>
      <c r="E752" s="170"/>
      <c r="F752" s="130"/>
      <c r="G752" s="167"/>
      <c r="H752" s="145"/>
      <c r="I752" s="147"/>
      <c r="J752" s="111"/>
      <c r="K752" s="196"/>
      <c r="L752" s="169"/>
      <c r="M752" s="136"/>
      <c r="N752" s="150"/>
      <c r="O752" s="138"/>
      <c r="P752" s="138"/>
      <c r="Q752" s="138"/>
    </row>
    <row r="753" spans="1:17" x14ac:dyDescent="0.25">
      <c r="A753" s="110"/>
      <c r="B753" s="113"/>
      <c r="C753" s="113"/>
      <c r="D753" s="167"/>
      <c r="E753" s="170"/>
      <c r="F753" s="130"/>
      <c r="G753" s="167"/>
      <c r="H753" s="145"/>
      <c r="I753" s="147"/>
      <c r="J753" s="111"/>
      <c r="K753" s="196"/>
      <c r="L753" s="169"/>
      <c r="M753" s="136"/>
      <c r="N753" s="137"/>
      <c r="O753" s="138"/>
      <c r="P753" s="138"/>
      <c r="Q753" s="138"/>
    </row>
    <row r="754" spans="1:17" x14ac:dyDescent="0.25">
      <c r="A754" s="110"/>
      <c r="B754" s="113"/>
      <c r="C754" s="113"/>
      <c r="D754" s="167"/>
      <c r="E754" s="168"/>
      <c r="F754" s="130"/>
      <c r="G754" s="167"/>
      <c r="H754" s="156"/>
      <c r="I754" s="200"/>
      <c r="J754" s="111"/>
      <c r="K754" s="196"/>
      <c r="L754" s="169"/>
      <c r="M754" s="136"/>
      <c r="N754" s="137"/>
      <c r="O754" s="140"/>
      <c r="P754" s="140"/>
      <c r="Q754" s="140"/>
    </row>
    <row r="755" spans="1:17" x14ac:dyDescent="0.25">
      <c r="A755" s="110"/>
      <c r="B755" s="113"/>
      <c r="C755" s="113"/>
      <c r="D755" s="167"/>
      <c r="E755" s="168"/>
      <c r="F755" s="130"/>
      <c r="G755" s="167"/>
      <c r="H755" s="156"/>
      <c r="I755" s="200"/>
      <c r="J755" s="111"/>
      <c r="K755" s="196"/>
      <c r="L755" s="169"/>
      <c r="M755" s="136"/>
      <c r="N755" s="137"/>
      <c r="O755" s="140"/>
      <c r="P755" s="140"/>
      <c r="Q755" s="140"/>
    </row>
    <row r="756" spans="1:17" x14ac:dyDescent="0.25">
      <c r="A756" s="110"/>
      <c r="B756" s="113"/>
      <c r="C756" s="113"/>
      <c r="D756" s="167"/>
      <c r="E756" s="168"/>
      <c r="F756" s="130"/>
      <c r="G756" s="167"/>
      <c r="H756" s="156"/>
      <c r="I756" s="200"/>
      <c r="J756" s="111"/>
      <c r="K756" s="196"/>
      <c r="L756" s="169"/>
      <c r="M756" s="136"/>
      <c r="N756" s="137"/>
      <c r="O756" s="140"/>
      <c r="P756" s="140"/>
      <c r="Q756" s="140"/>
    </row>
    <row r="757" spans="1:17" x14ac:dyDescent="0.25">
      <c r="A757" s="110"/>
      <c r="B757" s="113"/>
      <c r="C757" s="113"/>
      <c r="D757" s="167"/>
      <c r="E757" s="168"/>
      <c r="F757" s="130"/>
      <c r="G757" s="167"/>
      <c r="H757" s="156"/>
      <c r="I757" s="200"/>
      <c r="J757" s="111"/>
      <c r="K757" s="196"/>
      <c r="L757" s="169"/>
      <c r="M757" s="136"/>
      <c r="N757" s="137"/>
      <c r="O757" s="140"/>
      <c r="P757" s="140"/>
      <c r="Q757" s="140"/>
    </row>
    <row r="758" spans="1:17" x14ac:dyDescent="0.25">
      <c r="A758" s="110"/>
      <c r="B758" s="113"/>
      <c r="C758" s="113"/>
      <c r="D758" s="167"/>
      <c r="E758" s="168"/>
      <c r="F758" s="130"/>
      <c r="G758" s="167"/>
      <c r="H758" s="156"/>
      <c r="I758" s="200"/>
      <c r="J758" s="111"/>
      <c r="K758" s="196"/>
      <c r="L758" s="169"/>
      <c r="M758" s="136"/>
      <c r="N758" s="137"/>
      <c r="O758" s="140"/>
      <c r="P758" s="140"/>
      <c r="Q758" s="140"/>
    </row>
    <row r="759" spans="1:17" x14ac:dyDescent="0.25">
      <c r="A759" s="110"/>
      <c r="B759" s="113"/>
      <c r="C759" s="113"/>
      <c r="D759" s="167"/>
      <c r="E759" s="170"/>
      <c r="F759" s="130"/>
      <c r="G759" s="167"/>
      <c r="H759" s="145"/>
      <c r="I759" s="147"/>
      <c r="J759" s="111"/>
      <c r="K759" s="196"/>
      <c r="L759" s="169"/>
      <c r="M759" s="136"/>
      <c r="N759" s="150"/>
      <c r="O759" s="138"/>
      <c r="P759" s="138"/>
      <c r="Q759" s="138"/>
    </row>
    <row r="760" spans="1:17" x14ac:dyDescent="0.25">
      <c r="A760" s="110"/>
      <c r="B760" s="113"/>
      <c r="C760" s="113"/>
      <c r="D760" s="167"/>
      <c r="E760" s="168"/>
      <c r="F760" s="130"/>
      <c r="G760" s="167"/>
      <c r="H760" s="156"/>
      <c r="I760" s="200"/>
      <c r="J760" s="111"/>
      <c r="K760" s="196"/>
      <c r="L760" s="169"/>
      <c r="M760" s="136"/>
      <c r="N760" s="137"/>
      <c r="O760" s="140"/>
      <c r="P760" s="140"/>
      <c r="Q760" s="140"/>
    </row>
    <row r="761" spans="1:17" x14ac:dyDescent="0.25">
      <c r="A761" s="110"/>
      <c r="B761" s="113"/>
      <c r="C761" s="113"/>
      <c r="D761" s="167"/>
      <c r="E761" s="168"/>
      <c r="F761" s="130"/>
      <c r="G761" s="167"/>
      <c r="H761" s="156"/>
      <c r="I761" s="200"/>
      <c r="J761" s="111"/>
      <c r="K761" s="196"/>
      <c r="L761" s="169"/>
      <c r="M761" s="136"/>
      <c r="N761" s="137"/>
      <c r="O761" s="140"/>
      <c r="P761" s="140"/>
      <c r="Q761" s="140"/>
    </row>
    <row r="762" spans="1:17" x14ac:dyDescent="0.25">
      <c r="A762" s="110"/>
      <c r="B762" s="113"/>
      <c r="C762" s="113"/>
      <c r="D762" s="167"/>
      <c r="E762" s="170"/>
      <c r="F762" s="130"/>
      <c r="G762" s="167"/>
      <c r="H762" s="145"/>
      <c r="I762" s="147"/>
      <c r="J762" s="111"/>
      <c r="K762" s="196"/>
      <c r="L762" s="169"/>
      <c r="M762" s="136"/>
      <c r="N762" s="137"/>
      <c r="O762" s="138"/>
      <c r="P762" s="138"/>
      <c r="Q762" s="138"/>
    </row>
    <row r="763" spans="1:17" x14ac:dyDescent="0.25">
      <c r="A763" s="110"/>
      <c r="B763" s="113"/>
      <c r="C763" s="113"/>
      <c r="D763" s="167"/>
      <c r="E763" s="168"/>
      <c r="F763" s="141"/>
      <c r="G763" s="167"/>
      <c r="H763" s="156"/>
      <c r="I763" s="200"/>
      <c r="J763" s="159"/>
      <c r="K763" s="196"/>
      <c r="L763" s="169"/>
      <c r="M763" s="136"/>
      <c r="N763" s="153"/>
      <c r="O763" s="154"/>
      <c r="P763" s="154"/>
      <c r="Q763" s="154"/>
    </row>
    <row r="764" spans="1:17" x14ac:dyDescent="0.25">
      <c r="A764" s="110"/>
      <c r="B764" s="113"/>
      <c r="C764" s="113"/>
      <c r="D764" s="167"/>
      <c r="E764" s="170"/>
      <c r="F764" s="130"/>
      <c r="G764" s="167"/>
      <c r="H764" s="145"/>
      <c r="I764" s="147"/>
      <c r="J764" s="111"/>
      <c r="K764" s="196"/>
      <c r="L764" s="169"/>
      <c r="M764" s="136"/>
      <c r="N764" s="137"/>
      <c r="O764" s="138"/>
      <c r="P764" s="138"/>
      <c r="Q764" s="138"/>
    </row>
    <row r="765" spans="1:17" x14ac:dyDescent="0.25">
      <c r="A765" s="110"/>
      <c r="B765" s="113"/>
      <c r="C765" s="113"/>
      <c r="D765" s="167"/>
      <c r="E765" s="170"/>
      <c r="F765" s="130"/>
      <c r="G765" s="167"/>
      <c r="H765" s="145"/>
      <c r="I765" s="147"/>
      <c r="J765" s="111"/>
      <c r="K765" s="196"/>
      <c r="L765" s="169"/>
      <c r="M765" s="136"/>
      <c r="N765" s="137"/>
      <c r="O765" s="138"/>
      <c r="P765" s="138"/>
      <c r="Q765" s="138"/>
    </row>
    <row r="766" spans="1:17" x14ac:dyDescent="0.25">
      <c r="A766" s="110"/>
      <c r="B766" s="113"/>
      <c r="C766" s="113"/>
      <c r="D766" s="167"/>
      <c r="E766" s="170"/>
      <c r="F766" s="130"/>
      <c r="G766" s="167"/>
      <c r="H766" s="145"/>
      <c r="I766" s="147"/>
      <c r="J766" s="111"/>
      <c r="K766" s="196"/>
      <c r="L766" s="169"/>
      <c r="M766" s="136"/>
      <c r="N766" s="150"/>
      <c r="O766" s="138"/>
      <c r="P766" s="138"/>
      <c r="Q766" s="138"/>
    </row>
    <row r="767" spans="1:17" x14ac:dyDescent="0.25">
      <c r="A767" s="110"/>
      <c r="B767" s="113"/>
      <c r="C767" s="113"/>
      <c r="D767" s="167"/>
      <c r="E767" s="170"/>
      <c r="F767" s="130"/>
      <c r="G767" s="167"/>
      <c r="H767" s="145"/>
      <c r="I767" s="147"/>
      <c r="J767" s="111"/>
      <c r="K767" s="196"/>
      <c r="L767" s="169"/>
      <c r="M767" s="136"/>
      <c r="N767" s="150"/>
      <c r="O767" s="138"/>
      <c r="P767" s="138"/>
      <c r="Q767" s="138"/>
    </row>
    <row r="768" spans="1:17" x14ac:dyDescent="0.25">
      <c r="A768" s="110"/>
      <c r="B768" s="113"/>
      <c r="C768" s="113"/>
      <c r="D768" s="167"/>
      <c r="E768" s="170"/>
      <c r="F768" s="130"/>
      <c r="G768" s="167"/>
      <c r="H768" s="145"/>
      <c r="I768" s="147"/>
      <c r="J768" s="111"/>
      <c r="K768" s="196"/>
      <c r="L768" s="169"/>
      <c r="M768" s="136"/>
      <c r="N768" s="137"/>
      <c r="O768" s="138"/>
      <c r="P768" s="138"/>
      <c r="Q768" s="138"/>
    </row>
    <row r="769" spans="1:17" x14ac:dyDescent="0.25">
      <c r="A769" s="110"/>
      <c r="B769" s="113"/>
      <c r="C769" s="113"/>
      <c r="D769" s="167"/>
      <c r="E769" s="170"/>
      <c r="F769" s="130"/>
      <c r="G769" s="167"/>
      <c r="H769" s="145"/>
      <c r="I769" s="147"/>
      <c r="J769" s="111"/>
      <c r="K769" s="196"/>
      <c r="L769" s="169"/>
      <c r="M769" s="136"/>
      <c r="N769" s="137"/>
      <c r="O769" s="138"/>
      <c r="P769" s="138"/>
      <c r="Q769" s="138"/>
    </row>
    <row r="770" spans="1:17" x14ac:dyDescent="0.25">
      <c r="A770" s="110"/>
      <c r="B770" s="113"/>
      <c r="C770" s="113"/>
      <c r="D770" s="167"/>
      <c r="E770" s="170"/>
      <c r="F770" s="130"/>
      <c r="G770" s="167"/>
      <c r="H770" s="145"/>
      <c r="I770" s="147"/>
      <c r="J770" s="111"/>
      <c r="K770" s="196"/>
      <c r="L770" s="169"/>
      <c r="M770" s="136"/>
      <c r="N770" s="137"/>
      <c r="O770" s="138"/>
      <c r="P770" s="138"/>
      <c r="Q770" s="138"/>
    </row>
    <row r="771" spans="1:17" x14ac:dyDescent="0.25">
      <c r="A771" s="110"/>
      <c r="B771" s="113"/>
      <c r="C771" s="113"/>
      <c r="D771" s="167"/>
      <c r="E771" s="170"/>
      <c r="F771" s="130"/>
      <c r="G771" s="167"/>
      <c r="H771" s="145"/>
      <c r="I771" s="147"/>
      <c r="J771" s="111"/>
      <c r="K771" s="196"/>
      <c r="L771" s="169"/>
      <c r="M771" s="136"/>
      <c r="N771" s="137"/>
      <c r="O771" s="138"/>
      <c r="P771" s="138"/>
      <c r="Q771" s="138"/>
    </row>
    <row r="772" spans="1:17" x14ac:dyDescent="0.25">
      <c r="A772" s="110"/>
      <c r="B772" s="113"/>
      <c r="C772" s="113"/>
      <c r="D772" s="167"/>
      <c r="E772" s="170"/>
      <c r="F772" s="130"/>
      <c r="G772" s="167"/>
      <c r="H772" s="145"/>
      <c r="I772" s="147"/>
      <c r="J772" s="111"/>
      <c r="K772" s="196"/>
      <c r="L772" s="169"/>
      <c r="M772" s="136"/>
      <c r="N772" s="137"/>
      <c r="O772" s="138"/>
      <c r="P772" s="138"/>
      <c r="Q772" s="138"/>
    </row>
    <row r="773" spans="1:17" x14ac:dyDescent="0.25">
      <c r="A773" s="110"/>
      <c r="B773" s="113"/>
      <c r="C773" s="113"/>
      <c r="D773" s="167"/>
      <c r="E773" s="170"/>
      <c r="F773" s="130"/>
      <c r="G773" s="167"/>
      <c r="H773" s="145"/>
      <c r="I773" s="147"/>
      <c r="J773" s="111"/>
      <c r="K773" s="196"/>
      <c r="L773" s="169"/>
      <c r="M773" s="136"/>
      <c r="N773" s="137"/>
      <c r="O773" s="138"/>
      <c r="P773" s="138"/>
      <c r="Q773" s="138"/>
    </row>
    <row r="774" spans="1:17" x14ac:dyDescent="0.25">
      <c r="A774" s="110"/>
      <c r="B774" s="113"/>
      <c r="C774" s="113"/>
      <c r="D774" s="167"/>
      <c r="E774" s="170"/>
      <c r="F774" s="130"/>
      <c r="G774" s="167"/>
      <c r="H774" s="145"/>
      <c r="I774" s="147"/>
      <c r="J774" s="111"/>
      <c r="K774" s="196"/>
      <c r="L774" s="169"/>
      <c r="M774" s="136"/>
      <c r="N774" s="137"/>
      <c r="O774" s="138"/>
      <c r="P774" s="138"/>
      <c r="Q774" s="138"/>
    </row>
    <row r="775" spans="1:17" x14ac:dyDescent="0.25">
      <c r="A775" s="110"/>
      <c r="B775" s="113"/>
      <c r="C775" s="113"/>
      <c r="D775" s="167"/>
      <c r="E775" s="170"/>
      <c r="F775" s="130"/>
      <c r="G775" s="167"/>
      <c r="H775" s="145"/>
      <c r="I775" s="147"/>
      <c r="J775" s="111"/>
      <c r="K775" s="196"/>
      <c r="L775" s="169"/>
      <c r="M775" s="136"/>
      <c r="N775" s="137"/>
      <c r="O775" s="138"/>
      <c r="P775" s="138"/>
      <c r="Q775" s="138"/>
    </row>
    <row r="776" spans="1:17" x14ac:dyDescent="0.25">
      <c r="A776" s="110"/>
      <c r="B776" s="113"/>
      <c r="C776" s="113"/>
      <c r="D776" s="167"/>
      <c r="E776" s="170"/>
      <c r="F776" s="130"/>
      <c r="G776" s="167"/>
      <c r="H776" s="145"/>
      <c r="I776" s="147"/>
      <c r="J776" s="111"/>
      <c r="K776" s="196"/>
      <c r="L776" s="169"/>
      <c r="M776" s="136"/>
      <c r="N776" s="137"/>
      <c r="O776" s="138"/>
      <c r="P776" s="138"/>
      <c r="Q776" s="138"/>
    </row>
    <row r="777" spans="1:17" x14ac:dyDescent="0.25">
      <c r="A777" s="110"/>
      <c r="B777" s="113"/>
      <c r="C777" s="113"/>
      <c r="D777" s="167"/>
      <c r="E777" s="168"/>
      <c r="F777" s="130"/>
      <c r="G777" s="167"/>
      <c r="H777" s="156"/>
      <c r="I777" s="200"/>
      <c r="J777" s="111"/>
      <c r="K777" s="196"/>
      <c r="L777" s="169"/>
      <c r="M777" s="136"/>
      <c r="N777" s="137"/>
      <c r="O777" s="140"/>
      <c r="P777" s="140"/>
      <c r="Q777" s="140"/>
    </row>
    <row r="778" spans="1:17" x14ac:dyDescent="0.25">
      <c r="A778" s="110"/>
      <c r="B778" s="113"/>
      <c r="C778" s="113"/>
      <c r="D778" s="167"/>
      <c r="E778" s="170"/>
      <c r="F778" s="130"/>
      <c r="G778" s="167"/>
      <c r="H778" s="145"/>
      <c r="I778" s="147"/>
      <c r="J778" s="111"/>
      <c r="K778" s="196"/>
      <c r="L778" s="169"/>
      <c r="M778" s="136"/>
      <c r="N778" s="150"/>
      <c r="O778" s="138"/>
      <c r="P778" s="138"/>
      <c r="Q778" s="138"/>
    </row>
    <row r="779" spans="1:17" x14ac:dyDescent="0.25">
      <c r="A779" s="110"/>
      <c r="B779" s="113"/>
      <c r="C779" s="113"/>
      <c r="D779" s="167"/>
      <c r="E779" s="170"/>
      <c r="F779" s="130"/>
      <c r="G779" s="167"/>
      <c r="H779" s="145"/>
      <c r="I779" s="147"/>
      <c r="J779" s="111"/>
      <c r="K779" s="196"/>
      <c r="L779" s="169"/>
      <c r="M779" s="136"/>
      <c r="N779" s="137"/>
      <c r="O779" s="138"/>
      <c r="P779" s="138"/>
      <c r="Q779" s="138"/>
    </row>
    <row r="780" spans="1:17" x14ac:dyDescent="0.25">
      <c r="A780" s="110"/>
      <c r="B780" s="113"/>
      <c r="C780" s="113"/>
      <c r="D780" s="167"/>
      <c r="E780" s="170"/>
      <c r="F780" s="130"/>
      <c r="G780" s="167"/>
      <c r="H780" s="145"/>
      <c r="I780" s="147"/>
      <c r="J780" s="111"/>
      <c r="K780" s="196"/>
      <c r="L780" s="169"/>
      <c r="M780" s="136"/>
      <c r="N780" s="137"/>
      <c r="O780" s="138"/>
      <c r="P780" s="138"/>
      <c r="Q780" s="138"/>
    </row>
    <row r="781" spans="1:17" x14ac:dyDescent="0.25">
      <c r="A781" s="110"/>
      <c r="B781" s="113"/>
      <c r="C781" s="113"/>
      <c r="D781" s="167"/>
      <c r="E781" s="168"/>
      <c r="F781" s="130"/>
      <c r="G781" s="167"/>
      <c r="H781" s="156"/>
      <c r="I781" s="200"/>
      <c r="J781" s="111"/>
      <c r="K781" s="196"/>
      <c r="L781" s="169"/>
      <c r="M781" s="136"/>
      <c r="N781" s="137"/>
      <c r="O781" s="140"/>
      <c r="P781" s="140"/>
      <c r="Q781" s="140"/>
    </row>
    <row r="782" spans="1:17" x14ac:dyDescent="0.25">
      <c r="A782" s="110"/>
      <c r="B782" s="113"/>
      <c r="C782" s="113"/>
      <c r="D782" s="167"/>
      <c r="E782" s="170"/>
      <c r="F782" s="130"/>
      <c r="G782" s="167"/>
      <c r="H782" s="145"/>
      <c r="I782" s="147"/>
      <c r="J782" s="111"/>
      <c r="K782" s="196"/>
      <c r="L782" s="169"/>
      <c r="M782" s="136"/>
      <c r="N782" s="150"/>
      <c r="O782" s="138"/>
      <c r="P782" s="138"/>
      <c r="Q782" s="138"/>
    </row>
    <row r="783" spans="1:17" x14ac:dyDescent="0.25">
      <c r="A783" s="110"/>
      <c r="B783" s="113"/>
      <c r="C783" s="113"/>
      <c r="D783" s="167"/>
      <c r="E783" s="170"/>
      <c r="F783" s="130"/>
      <c r="G783" s="167"/>
      <c r="H783" s="145"/>
      <c r="I783" s="147"/>
      <c r="J783" s="111"/>
      <c r="K783" s="196"/>
      <c r="L783" s="169"/>
      <c r="M783" s="136"/>
      <c r="N783" s="137"/>
      <c r="O783" s="138"/>
      <c r="P783" s="138"/>
      <c r="Q783" s="138"/>
    </row>
    <row r="784" spans="1:17" x14ac:dyDescent="0.25">
      <c r="A784" s="110"/>
      <c r="B784" s="113"/>
      <c r="C784" s="113"/>
      <c r="D784" s="167"/>
      <c r="E784" s="168"/>
      <c r="F784" s="130"/>
      <c r="G784" s="167"/>
      <c r="H784" s="156"/>
      <c r="I784" s="200"/>
      <c r="J784" s="111"/>
      <c r="K784" s="196"/>
      <c r="L784" s="169"/>
      <c r="M784" s="136"/>
      <c r="N784" s="137"/>
      <c r="O784" s="140"/>
      <c r="P784" s="140"/>
      <c r="Q784" s="140"/>
    </row>
    <row r="785" spans="1:17" x14ac:dyDescent="0.25">
      <c r="A785" s="110"/>
      <c r="B785" s="145"/>
      <c r="C785" s="145"/>
      <c r="D785" s="167"/>
      <c r="E785" s="170"/>
      <c r="F785" s="175"/>
      <c r="G785" s="167"/>
      <c r="H785" s="145"/>
      <c r="I785" s="147"/>
      <c r="J785" s="111"/>
      <c r="K785" s="196"/>
      <c r="L785" s="169"/>
      <c r="M785" s="136"/>
      <c r="N785" s="160"/>
      <c r="O785" s="138"/>
      <c r="P785" s="138"/>
      <c r="Q785" s="138"/>
    </row>
    <row r="786" spans="1:17" x14ac:dyDescent="0.25">
      <c r="A786" s="110"/>
      <c r="B786" s="113"/>
      <c r="C786" s="113"/>
      <c r="D786" s="167"/>
      <c r="E786" s="170"/>
      <c r="F786" s="130"/>
      <c r="G786" s="167"/>
      <c r="H786" s="145"/>
      <c r="I786" s="147"/>
      <c r="J786" s="111"/>
      <c r="K786" s="196"/>
      <c r="L786" s="169"/>
      <c r="M786" s="136"/>
      <c r="N786" s="137"/>
      <c r="O786" s="138"/>
      <c r="P786" s="138"/>
      <c r="Q786" s="138"/>
    </row>
    <row r="787" spans="1:17" x14ac:dyDescent="0.25">
      <c r="A787" s="110"/>
      <c r="B787" s="113"/>
      <c r="C787" s="113"/>
      <c r="D787" s="167"/>
      <c r="E787" s="170"/>
      <c r="F787" s="130"/>
      <c r="G787" s="167"/>
      <c r="H787" s="145"/>
      <c r="I787" s="147"/>
      <c r="J787" s="111"/>
      <c r="K787" s="196"/>
      <c r="L787" s="169"/>
      <c r="M787" s="136"/>
      <c r="N787" s="137"/>
      <c r="O787" s="138"/>
      <c r="P787" s="138"/>
      <c r="Q787" s="138"/>
    </row>
    <row r="788" spans="1:17" x14ac:dyDescent="0.25">
      <c r="A788" s="110"/>
      <c r="B788" s="113"/>
      <c r="C788" s="113"/>
      <c r="D788" s="167"/>
      <c r="E788" s="170"/>
      <c r="F788" s="130"/>
      <c r="G788" s="167"/>
      <c r="H788" s="145"/>
      <c r="I788" s="147"/>
      <c r="J788" s="111"/>
      <c r="K788" s="196"/>
      <c r="L788" s="169"/>
      <c r="M788" s="136"/>
      <c r="N788" s="137"/>
      <c r="O788" s="138"/>
      <c r="P788" s="138"/>
      <c r="Q788" s="138"/>
    </row>
    <row r="789" spans="1:17" x14ac:dyDescent="0.25">
      <c r="A789" s="110"/>
      <c r="B789" s="113"/>
      <c r="C789" s="113"/>
      <c r="D789" s="167"/>
      <c r="E789" s="170"/>
      <c r="F789" s="130"/>
      <c r="G789" s="167"/>
      <c r="H789" s="145"/>
      <c r="I789" s="147"/>
      <c r="J789" s="111"/>
      <c r="K789" s="196"/>
      <c r="L789" s="169"/>
      <c r="M789" s="136"/>
      <c r="N789" s="137"/>
      <c r="O789" s="138"/>
      <c r="P789" s="138"/>
      <c r="Q789" s="138"/>
    </row>
    <row r="790" spans="1:17" x14ac:dyDescent="0.25">
      <c r="A790" s="110"/>
      <c r="B790" s="113"/>
      <c r="C790" s="113"/>
      <c r="D790" s="167"/>
      <c r="E790" s="170"/>
      <c r="F790" s="130"/>
      <c r="G790" s="167"/>
      <c r="H790" s="145"/>
      <c r="I790" s="147"/>
      <c r="J790" s="111"/>
      <c r="K790" s="196"/>
      <c r="L790" s="169"/>
      <c r="M790" s="136"/>
      <c r="N790" s="137"/>
      <c r="O790" s="138"/>
      <c r="P790" s="138"/>
      <c r="Q790" s="138"/>
    </row>
    <row r="791" spans="1:17" x14ac:dyDescent="0.25">
      <c r="A791" s="110"/>
      <c r="B791" s="113"/>
      <c r="C791" s="113"/>
      <c r="D791" s="167"/>
      <c r="E791" s="170"/>
      <c r="F791" s="130"/>
      <c r="G791" s="167"/>
      <c r="H791" s="145"/>
      <c r="I791" s="147"/>
      <c r="J791" s="111"/>
      <c r="K791" s="196"/>
      <c r="L791" s="169"/>
      <c r="M791" s="136"/>
      <c r="N791" s="150"/>
      <c r="O791" s="138"/>
      <c r="P791" s="138"/>
      <c r="Q791" s="138"/>
    </row>
    <row r="792" spans="1:17" x14ac:dyDescent="0.25">
      <c r="A792" s="110"/>
      <c r="B792" s="113"/>
      <c r="C792" s="113"/>
      <c r="D792" s="167"/>
      <c r="E792" s="168"/>
      <c r="F792" s="130"/>
      <c r="G792" s="167"/>
      <c r="H792" s="156"/>
      <c r="I792" s="200"/>
      <c r="J792" s="111"/>
      <c r="K792" s="196"/>
      <c r="L792" s="169"/>
      <c r="M792" s="136"/>
      <c r="N792" s="137"/>
      <c r="O792" s="140"/>
      <c r="P792" s="140"/>
      <c r="Q792" s="140"/>
    </row>
    <row r="793" spans="1:17" x14ac:dyDescent="0.25">
      <c r="A793" s="110"/>
      <c r="B793" s="113"/>
      <c r="C793" s="113"/>
      <c r="D793" s="167"/>
      <c r="E793" s="170"/>
      <c r="F793" s="130"/>
      <c r="G793" s="167"/>
      <c r="H793" s="145"/>
      <c r="I793" s="147"/>
      <c r="J793" s="111"/>
      <c r="K793" s="196"/>
      <c r="L793" s="169"/>
      <c r="M793" s="136"/>
      <c r="N793" s="150"/>
      <c r="O793" s="138"/>
      <c r="P793" s="138"/>
      <c r="Q793" s="138"/>
    </row>
    <row r="794" spans="1:17" x14ac:dyDescent="0.25">
      <c r="A794" s="110"/>
      <c r="B794" s="113"/>
      <c r="C794" s="113"/>
      <c r="D794" s="167"/>
      <c r="E794" s="170"/>
      <c r="F794" s="130"/>
      <c r="G794" s="167"/>
      <c r="H794" s="145"/>
      <c r="I794" s="147"/>
      <c r="J794" s="111"/>
      <c r="K794" s="196"/>
      <c r="L794" s="169"/>
      <c r="M794" s="136"/>
      <c r="N794" s="137"/>
      <c r="O794" s="138"/>
      <c r="P794" s="138"/>
      <c r="Q794" s="138"/>
    </row>
    <row r="795" spans="1:17" x14ac:dyDescent="0.25">
      <c r="A795" s="110"/>
      <c r="B795" s="113"/>
      <c r="C795" s="113"/>
      <c r="D795" s="167"/>
      <c r="E795" s="170"/>
      <c r="F795" s="130"/>
      <c r="G795" s="167"/>
      <c r="H795" s="145"/>
      <c r="I795" s="147"/>
      <c r="J795" s="111"/>
      <c r="K795" s="196"/>
      <c r="L795" s="169"/>
      <c r="M795" s="136"/>
      <c r="N795" s="137"/>
      <c r="O795" s="138"/>
      <c r="P795" s="138"/>
      <c r="Q795" s="138"/>
    </row>
    <row r="796" spans="1:17" x14ac:dyDescent="0.25">
      <c r="A796" s="110"/>
      <c r="B796" s="113"/>
      <c r="C796" s="113"/>
      <c r="D796" s="167"/>
      <c r="E796" s="170"/>
      <c r="F796" s="130"/>
      <c r="G796" s="167"/>
      <c r="H796" s="145"/>
      <c r="I796" s="147"/>
      <c r="J796" s="111"/>
      <c r="K796" s="196"/>
      <c r="L796" s="169"/>
      <c r="M796" s="136"/>
      <c r="N796" s="137"/>
      <c r="O796" s="138"/>
      <c r="P796" s="138"/>
      <c r="Q796" s="138"/>
    </row>
    <row r="797" spans="1:17" x14ac:dyDescent="0.25">
      <c r="A797" s="110"/>
      <c r="B797" s="113"/>
      <c r="C797" s="113"/>
      <c r="D797" s="167"/>
      <c r="E797" s="170"/>
      <c r="F797" s="130"/>
      <c r="G797" s="167"/>
      <c r="H797" s="145"/>
      <c r="I797" s="147"/>
      <c r="J797" s="111"/>
      <c r="K797" s="196"/>
      <c r="L797" s="169"/>
      <c r="M797" s="136"/>
      <c r="N797" s="150"/>
      <c r="O797" s="138"/>
      <c r="P797" s="138"/>
      <c r="Q797" s="138"/>
    </row>
    <row r="798" spans="1:17" x14ac:dyDescent="0.25">
      <c r="A798" s="110"/>
      <c r="B798" s="113"/>
      <c r="C798" s="113"/>
      <c r="D798" s="167"/>
      <c r="E798" s="170"/>
      <c r="F798" s="130"/>
      <c r="G798" s="167"/>
      <c r="H798" s="145"/>
      <c r="I798" s="147"/>
      <c r="J798" s="111"/>
      <c r="K798" s="196"/>
      <c r="L798" s="169"/>
      <c r="M798" s="136"/>
      <c r="N798" s="137"/>
      <c r="O798" s="138"/>
      <c r="P798" s="138"/>
      <c r="Q798" s="138"/>
    </row>
    <row r="799" spans="1:17" x14ac:dyDescent="0.25">
      <c r="A799" s="110"/>
      <c r="B799" s="113"/>
      <c r="C799" s="113"/>
      <c r="D799" s="167"/>
      <c r="E799" s="168"/>
      <c r="F799" s="130"/>
      <c r="G799" s="167"/>
      <c r="H799" s="156"/>
      <c r="I799" s="200"/>
      <c r="J799" s="111"/>
      <c r="K799" s="196"/>
      <c r="L799" s="169"/>
      <c r="M799" s="136"/>
      <c r="N799" s="137"/>
      <c r="O799" s="140"/>
      <c r="P799" s="140"/>
      <c r="Q799" s="140"/>
    </row>
    <row r="800" spans="1:17" x14ac:dyDescent="0.25">
      <c r="A800" s="110"/>
      <c r="B800" s="113"/>
      <c r="C800" s="113"/>
      <c r="D800" s="167"/>
      <c r="E800" s="170"/>
      <c r="F800" s="130"/>
      <c r="G800" s="167"/>
      <c r="H800" s="145"/>
      <c r="I800" s="147"/>
      <c r="J800" s="111"/>
      <c r="K800" s="196"/>
      <c r="L800" s="169"/>
      <c r="M800" s="136"/>
      <c r="N800" s="150"/>
      <c r="O800" s="138"/>
      <c r="P800" s="138"/>
      <c r="Q800" s="138"/>
    </row>
    <row r="801" spans="1:17" x14ac:dyDescent="0.25">
      <c r="A801" s="110"/>
      <c r="B801" s="113"/>
      <c r="C801" s="113"/>
      <c r="D801" s="167"/>
      <c r="E801" s="170"/>
      <c r="F801" s="130"/>
      <c r="G801" s="167"/>
      <c r="H801" s="145"/>
      <c r="I801" s="147"/>
      <c r="J801" s="111"/>
      <c r="K801" s="196"/>
      <c r="L801" s="169"/>
      <c r="M801" s="136"/>
      <c r="N801" s="150"/>
      <c r="O801" s="138"/>
      <c r="P801" s="138"/>
      <c r="Q801" s="138"/>
    </row>
    <row r="802" spans="1:17" x14ac:dyDescent="0.25">
      <c r="A802" s="110"/>
      <c r="B802" s="113"/>
      <c r="C802" s="113"/>
      <c r="D802" s="167"/>
      <c r="E802" s="168"/>
      <c r="F802" s="130"/>
      <c r="G802" s="167"/>
      <c r="H802" s="156"/>
      <c r="I802" s="200"/>
      <c r="J802" s="111"/>
      <c r="K802" s="196"/>
      <c r="L802" s="169"/>
      <c r="M802" s="136"/>
      <c r="N802" s="137"/>
      <c r="O802" s="140"/>
      <c r="P802" s="140"/>
      <c r="Q802" s="140"/>
    </row>
    <row r="803" spans="1:17" x14ac:dyDescent="0.25">
      <c r="A803" s="110"/>
      <c r="B803" s="113"/>
      <c r="C803" s="113"/>
      <c r="D803" s="167"/>
      <c r="E803" s="168"/>
      <c r="F803" s="130"/>
      <c r="G803" s="167"/>
      <c r="H803" s="156"/>
      <c r="I803" s="200"/>
      <c r="J803" s="111"/>
      <c r="K803" s="196"/>
      <c r="L803" s="169"/>
      <c r="M803" s="136"/>
      <c r="N803" s="137"/>
      <c r="O803" s="140"/>
      <c r="P803" s="140"/>
      <c r="Q803" s="140"/>
    </row>
    <row r="804" spans="1:17" x14ac:dyDescent="0.25">
      <c r="A804" s="110"/>
      <c r="B804" s="145"/>
      <c r="C804" s="145"/>
      <c r="D804" s="167"/>
      <c r="E804" s="170"/>
      <c r="F804" s="175"/>
      <c r="G804" s="167"/>
      <c r="H804" s="145"/>
      <c r="I804" s="147"/>
      <c r="J804" s="111"/>
      <c r="K804" s="196"/>
      <c r="L804" s="169"/>
      <c r="M804" s="136"/>
      <c r="N804" s="160"/>
      <c r="O804" s="138"/>
      <c r="P804" s="138"/>
      <c r="Q804" s="138"/>
    </row>
    <row r="805" spans="1:17" x14ac:dyDescent="0.25">
      <c r="A805" s="110"/>
      <c r="B805" s="113"/>
      <c r="C805" s="113"/>
      <c r="D805" s="167"/>
      <c r="E805" s="170"/>
      <c r="F805" s="130"/>
      <c r="G805" s="167"/>
      <c r="H805" s="145"/>
      <c r="I805" s="147"/>
      <c r="J805" s="111"/>
      <c r="K805" s="196"/>
      <c r="L805" s="169"/>
      <c r="M805" s="136"/>
      <c r="N805" s="137"/>
      <c r="O805" s="138"/>
      <c r="P805" s="138"/>
      <c r="Q805" s="138"/>
    </row>
    <row r="806" spans="1:17" x14ac:dyDescent="0.25">
      <c r="A806" s="110"/>
      <c r="B806" s="113"/>
      <c r="C806" s="113"/>
      <c r="D806" s="167"/>
      <c r="E806" s="170"/>
      <c r="F806" s="130"/>
      <c r="G806" s="167"/>
      <c r="H806" s="145"/>
      <c r="I806" s="147"/>
      <c r="J806" s="111"/>
      <c r="K806" s="196"/>
      <c r="L806" s="169"/>
      <c r="M806" s="136"/>
      <c r="N806" s="137"/>
      <c r="O806" s="138"/>
      <c r="P806" s="138"/>
      <c r="Q806" s="138"/>
    </row>
    <row r="807" spans="1:17" x14ac:dyDescent="0.25">
      <c r="A807" s="110"/>
      <c r="B807" s="113"/>
      <c r="C807" s="113"/>
      <c r="D807" s="167"/>
      <c r="E807" s="170"/>
      <c r="F807" s="130"/>
      <c r="G807" s="167"/>
      <c r="H807" s="145"/>
      <c r="I807" s="147"/>
      <c r="J807" s="111"/>
      <c r="K807" s="196"/>
      <c r="L807" s="169"/>
      <c r="M807" s="136"/>
      <c r="N807" s="137"/>
      <c r="O807" s="138"/>
      <c r="P807" s="138"/>
      <c r="Q807" s="138"/>
    </row>
    <row r="808" spans="1:17" x14ac:dyDescent="0.25">
      <c r="A808" s="110"/>
      <c r="B808" s="113"/>
      <c r="C808" s="113"/>
      <c r="D808" s="167"/>
      <c r="E808" s="168"/>
      <c r="F808" s="130"/>
      <c r="G808" s="167"/>
      <c r="H808" s="156"/>
      <c r="I808" s="200"/>
      <c r="J808" s="111"/>
      <c r="K808" s="196"/>
      <c r="L808" s="169"/>
      <c r="M808" s="136"/>
      <c r="N808" s="137"/>
      <c r="O808" s="140"/>
      <c r="P808" s="140"/>
      <c r="Q808" s="140"/>
    </row>
    <row r="809" spans="1:17" x14ac:dyDescent="0.25">
      <c r="A809" s="110"/>
      <c r="B809" s="145"/>
      <c r="C809" s="145"/>
      <c r="D809" s="167"/>
      <c r="E809" s="170"/>
      <c r="F809" s="175"/>
      <c r="G809" s="167"/>
      <c r="H809" s="145"/>
      <c r="I809" s="147"/>
      <c r="J809" s="111"/>
      <c r="K809" s="196"/>
      <c r="L809" s="169"/>
      <c r="M809" s="136"/>
      <c r="N809" s="160"/>
      <c r="O809" s="138"/>
      <c r="P809" s="138"/>
      <c r="Q809" s="138"/>
    </row>
    <row r="810" spans="1:17" x14ac:dyDescent="0.25">
      <c r="A810" s="110"/>
      <c r="B810" s="113"/>
      <c r="C810" s="113"/>
      <c r="D810" s="167"/>
      <c r="E810" s="170"/>
      <c r="F810" s="130"/>
      <c r="G810" s="167"/>
      <c r="H810" s="145"/>
      <c r="I810" s="147"/>
      <c r="J810" s="111"/>
      <c r="K810" s="196"/>
      <c r="L810" s="169"/>
      <c r="M810" s="136"/>
      <c r="N810" s="137"/>
      <c r="O810" s="138"/>
      <c r="P810" s="138"/>
      <c r="Q810" s="138"/>
    </row>
    <row r="811" spans="1:17" x14ac:dyDescent="0.25">
      <c r="A811" s="110"/>
      <c r="B811" s="113"/>
      <c r="C811" s="113"/>
      <c r="D811" s="167"/>
      <c r="E811" s="170"/>
      <c r="F811" s="130"/>
      <c r="G811" s="167"/>
      <c r="H811" s="145"/>
      <c r="I811" s="147"/>
      <c r="J811" s="111"/>
      <c r="K811" s="196"/>
      <c r="L811" s="169"/>
      <c r="M811" s="136"/>
      <c r="N811" s="150"/>
      <c r="O811" s="138"/>
      <c r="P811" s="138"/>
      <c r="Q811" s="138"/>
    </row>
    <row r="812" spans="1:17" x14ac:dyDescent="0.25">
      <c r="A812" s="110"/>
      <c r="B812" s="113"/>
      <c r="C812" s="113"/>
      <c r="D812" s="167"/>
      <c r="E812" s="170"/>
      <c r="F812" s="130"/>
      <c r="G812" s="167"/>
      <c r="H812" s="145"/>
      <c r="I812" s="147"/>
      <c r="J812" s="111"/>
      <c r="K812" s="196"/>
      <c r="L812" s="169"/>
      <c r="M812" s="136"/>
      <c r="N812" s="137"/>
      <c r="O812" s="138"/>
      <c r="P812" s="138"/>
      <c r="Q812" s="138"/>
    </row>
    <row r="813" spans="1:17" x14ac:dyDescent="0.25">
      <c r="A813" s="110"/>
      <c r="B813" s="113"/>
      <c r="C813" s="113"/>
      <c r="D813" s="167"/>
      <c r="E813" s="170"/>
      <c r="F813" s="130"/>
      <c r="G813" s="167"/>
      <c r="H813" s="145"/>
      <c r="I813" s="147"/>
      <c r="J813" s="111"/>
      <c r="K813" s="196"/>
      <c r="L813" s="169"/>
      <c r="M813" s="136"/>
      <c r="N813" s="137"/>
      <c r="O813" s="138"/>
      <c r="P813" s="138"/>
      <c r="Q813" s="138"/>
    </row>
    <row r="814" spans="1:17" x14ac:dyDescent="0.25">
      <c r="A814" s="110"/>
      <c r="B814" s="113"/>
      <c r="C814" s="113"/>
      <c r="D814" s="167"/>
      <c r="E814" s="170"/>
      <c r="F814" s="130"/>
      <c r="G814" s="167"/>
      <c r="H814" s="145"/>
      <c r="I814" s="147"/>
      <c r="J814" s="111"/>
      <c r="K814" s="196"/>
      <c r="L814" s="169"/>
      <c r="M814" s="136"/>
      <c r="N814" s="137"/>
      <c r="O814" s="138"/>
      <c r="P814" s="138"/>
      <c r="Q814" s="138"/>
    </row>
    <row r="815" spans="1:17" x14ac:dyDescent="0.25">
      <c r="A815" s="110"/>
      <c r="B815" s="113"/>
      <c r="C815" s="113"/>
      <c r="D815" s="167"/>
      <c r="E815" s="170"/>
      <c r="F815" s="130"/>
      <c r="G815" s="167"/>
      <c r="H815" s="145"/>
      <c r="I815" s="147"/>
      <c r="J815" s="111"/>
      <c r="K815" s="196"/>
      <c r="L815" s="169"/>
      <c r="M815" s="136"/>
      <c r="N815" s="150"/>
      <c r="O815" s="138"/>
      <c r="P815" s="138"/>
      <c r="Q815" s="138"/>
    </row>
    <row r="816" spans="1:17" x14ac:dyDescent="0.25">
      <c r="A816" s="110"/>
      <c r="B816" s="113"/>
      <c r="C816" s="113"/>
      <c r="D816" s="167"/>
      <c r="E816" s="170"/>
      <c r="F816" s="130"/>
      <c r="G816" s="167"/>
      <c r="H816" s="145"/>
      <c r="I816" s="147"/>
      <c r="J816" s="111"/>
      <c r="K816" s="196"/>
      <c r="L816" s="169"/>
      <c r="M816" s="136"/>
      <c r="N816" s="137"/>
      <c r="O816" s="138"/>
      <c r="P816" s="138"/>
      <c r="Q816" s="138"/>
    </row>
    <row r="817" spans="1:17" x14ac:dyDescent="0.25">
      <c r="A817" s="110"/>
      <c r="B817" s="113"/>
      <c r="C817" s="113"/>
      <c r="D817" s="167"/>
      <c r="E817" s="170"/>
      <c r="F817" s="130"/>
      <c r="G817" s="167"/>
      <c r="H817" s="145"/>
      <c r="I817" s="147"/>
      <c r="J817" s="111"/>
      <c r="K817" s="196"/>
      <c r="L817" s="169"/>
      <c r="M817" s="136"/>
      <c r="N817" s="137"/>
      <c r="O817" s="138"/>
      <c r="P817" s="138"/>
      <c r="Q817" s="138"/>
    </row>
    <row r="818" spans="1:17" x14ac:dyDescent="0.25">
      <c r="A818" s="110"/>
      <c r="B818" s="113"/>
      <c r="C818" s="113"/>
      <c r="D818" s="167"/>
      <c r="E818" s="170"/>
      <c r="F818" s="130"/>
      <c r="G818" s="167"/>
      <c r="H818" s="145"/>
      <c r="I818" s="147"/>
      <c r="J818" s="111"/>
      <c r="K818" s="196"/>
      <c r="L818" s="169"/>
      <c r="M818" s="136"/>
      <c r="N818" s="137"/>
      <c r="O818" s="138"/>
      <c r="P818" s="138"/>
      <c r="Q818" s="138"/>
    </row>
    <row r="819" spans="1:17" x14ac:dyDescent="0.25">
      <c r="A819" s="110"/>
      <c r="B819" s="113"/>
      <c r="C819" s="113"/>
      <c r="D819" s="167"/>
      <c r="E819" s="170"/>
      <c r="F819" s="130"/>
      <c r="G819" s="167"/>
      <c r="H819" s="145"/>
      <c r="I819" s="147"/>
      <c r="J819" s="111"/>
      <c r="K819" s="196"/>
      <c r="L819" s="169"/>
      <c r="M819" s="136"/>
      <c r="N819" s="137"/>
      <c r="O819" s="138"/>
      <c r="P819" s="138"/>
      <c r="Q819" s="138"/>
    </row>
    <row r="820" spans="1:17" x14ac:dyDescent="0.25">
      <c r="A820" s="110"/>
      <c r="B820" s="113"/>
      <c r="C820" s="113"/>
      <c r="D820" s="167"/>
      <c r="E820" s="170"/>
      <c r="F820" s="130"/>
      <c r="G820" s="167"/>
      <c r="H820" s="145"/>
      <c r="I820" s="147"/>
      <c r="J820" s="111"/>
      <c r="K820" s="196"/>
      <c r="L820" s="169"/>
      <c r="M820" s="136"/>
      <c r="N820" s="137"/>
      <c r="O820" s="138"/>
      <c r="P820" s="138"/>
      <c r="Q820" s="138"/>
    </row>
    <row r="821" spans="1:17" x14ac:dyDescent="0.25">
      <c r="A821" s="110"/>
      <c r="B821" s="113"/>
      <c r="C821" s="113"/>
      <c r="D821" s="167"/>
      <c r="E821" s="170"/>
      <c r="F821" s="130"/>
      <c r="G821" s="167"/>
      <c r="H821" s="145"/>
      <c r="I821" s="147"/>
      <c r="J821" s="111"/>
      <c r="K821" s="196"/>
      <c r="L821" s="169"/>
      <c r="M821" s="136"/>
      <c r="N821" s="137"/>
      <c r="O821" s="138"/>
      <c r="P821" s="138"/>
      <c r="Q821" s="138"/>
    </row>
    <row r="822" spans="1:17" x14ac:dyDescent="0.25">
      <c r="A822" s="110"/>
      <c r="B822" s="113"/>
      <c r="C822" s="113"/>
      <c r="D822" s="167"/>
      <c r="E822" s="170"/>
      <c r="F822" s="130"/>
      <c r="G822" s="167"/>
      <c r="H822" s="145"/>
      <c r="I822" s="147"/>
      <c r="J822" s="111"/>
      <c r="K822" s="196"/>
      <c r="L822" s="169"/>
      <c r="M822" s="136"/>
      <c r="N822" s="150"/>
      <c r="O822" s="138"/>
      <c r="P822" s="138"/>
      <c r="Q822" s="138"/>
    </row>
    <row r="823" spans="1:17" x14ac:dyDescent="0.25">
      <c r="A823" s="110"/>
      <c r="B823" s="113"/>
      <c r="C823" s="113"/>
      <c r="D823" s="167"/>
      <c r="E823" s="170"/>
      <c r="F823" s="130"/>
      <c r="G823" s="167"/>
      <c r="H823" s="145"/>
      <c r="I823" s="147"/>
      <c r="J823" s="111"/>
      <c r="K823" s="196"/>
      <c r="L823" s="169"/>
      <c r="M823" s="136"/>
      <c r="N823" s="137"/>
      <c r="O823" s="138"/>
      <c r="P823" s="138"/>
      <c r="Q823" s="138"/>
    </row>
    <row r="824" spans="1:17" x14ac:dyDescent="0.25">
      <c r="A824" s="110"/>
      <c r="B824" s="113"/>
      <c r="C824" s="113"/>
      <c r="D824" s="167"/>
      <c r="E824" s="168"/>
      <c r="F824" s="130"/>
      <c r="G824" s="167"/>
      <c r="H824" s="156"/>
      <c r="I824" s="200"/>
      <c r="J824" s="111"/>
      <c r="K824" s="196"/>
      <c r="L824" s="169"/>
      <c r="M824" s="136"/>
      <c r="N824" s="137"/>
      <c r="O824" s="140"/>
      <c r="P824" s="140"/>
      <c r="Q824" s="140"/>
    </row>
    <row r="825" spans="1:17" x14ac:dyDescent="0.25">
      <c r="A825" s="110"/>
      <c r="B825" s="113"/>
      <c r="C825" s="113"/>
      <c r="D825" s="167"/>
      <c r="E825" s="170"/>
      <c r="F825" s="130"/>
      <c r="G825" s="167"/>
      <c r="H825" s="145"/>
      <c r="I825" s="147"/>
      <c r="J825" s="111"/>
      <c r="K825" s="196"/>
      <c r="L825" s="169"/>
      <c r="M825" s="136"/>
      <c r="N825" s="150"/>
      <c r="O825" s="138"/>
      <c r="P825" s="138"/>
      <c r="Q825" s="138"/>
    </row>
    <row r="826" spans="1:17" x14ac:dyDescent="0.25">
      <c r="A826" s="110"/>
      <c r="B826" s="113"/>
      <c r="C826" s="113"/>
      <c r="D826" s="167"/>
      <c r="E826" s="170"/>
      <c r="F826" s="130"/>
      <c r="G826" s="167"/>
      <c r="H826" s="145"/>
      <c r="I826" s="147"/>
      <c r="J826" s="111"/>
      <c r="K826" s="196"/>
      <c r="L826" s="169"/>
      <c r="M826" s="136"/>
      <c r="N826" s="137"/>
      <c r="O826" s="138"/>
      <c r="P826" s="138"/>
      <c r="Q826" s="138"/>
    </row>
    <row r="827" spans="1:17" x14ac:dyDescent="0.25">
      <c r="A827" s="110"/>
      <c r="B827" s="113"/>
      <c r="C827" s="113"/>
      <c r="D827" s="167"/>
      <c r="E827" s="168"/>
      <c r="F827" s="130"/>
      <c r="G827" s="167"/>
      <c r="H827" s="156"/>
      <c r="I827" s="200"/>
      <c r="J827" s="111"/>
      <c r="K827" s="196"/>
      <c r="L827" s="169"/>
      <c r="M827" s="136"/>
      <c r="N827" s="137"/>
      <c r="O827" s="140"/>
      <c r="P827" s="140"/>
      <c r="Q827" s="140"/>
    </row>
    <row r="828" spans="1:17" x14ac:dyDescent="0.25">
      <c r="A828" s="110"/>
      <c r="B828" s="113"/>
      <c r="C828" s="113"/>
      <c r="D828" s="167"/>
      <c r="E828" s="168"/>
      <c r="F828" s="130"/>
      <c r="G828" s="167"/>
      <c r="H828" s="156"/>
      <c r="I828" s="200"/>
      <c r="J828" s="111"/>
      <c r="K828" s="196"/>
      <c r="L828" s="169"/>
      <c r="M828" s="136"/>
      <c r="N828" s="137"/>
      <c r="O828" s="140"/>
      <c r="P828" s="140"/>
      <c r="Q828" s="140"/>
    </row>
    <row r="829" spans="1:17" x14ac:dyDescent="0.25">
      <c r="A829" s="110"/>
      <c r="B829" s="113"/>
      <c r="C829" s="113"/>
      <c r="D829" s="167"/>
      <c r="E829" s="168"/>
      <c r="F829" s="130"/>
      <c r="G829" s="167"/>
      <c r="H829" s="156"/>
      <c r="I829" s="200"/>
      <c r="J829" s="111"/>
      <c r="K829" s="196"/>
      <c r="L829" s="169"/>
      <c r="M829" s="136"/>
      <c r="N829" s="137"/>
      <c r="O829" s="140"/>
      <c r="P829" s="140"/>
      <c r="Q829" s="140"/>
    </row>
    <row r="830" spans="1:17" x14ac:dyDescent="0.25">
      <c r="A830" s="110"/>
      <c r="B830" s="113"/>
      <c r="C830" s="113"/>
      <c r="D830" s="167"/>
      <c r="E830" s="170"/>
      <c r="F830" s="130"/>
      <c r="G830" s="167"/>
      <c r="H830" s="145"/>
      <c r="I830" s="147"/>
      <c r="J830" s="111"/>
      <c r="K830" s="196"/>
      <c r="L830" s="169"/>
      <c r="M830" s="136"/>
      <c r="N830" s="137"/>
      <c r="O830" s="138"/>
      <c r="P830" s="138"/>
      <c r="Q830" s="138"/>
    </row>
    <row r="831" spans="1:17" x14ac:dyDescent="0.25">
      <c r="A831" s="110"/>
      <c r="B831" s="113"/>
      <c r="C831" s="113"/>
      <c r="D831" s="167"/>
      <c r="E831" s="170"/>
      <c r="F831" s="130"/>
      <c r="G831" s="167"/>
      <c r="H831" s="145"/>
      <c r="I831" s="147"/>
      <c r="J831" s="111"/>
      <c r="K831" s="196"/>
      <c r="L831" s="169"/>
      <c r="M831" s="136"/>
      <c r="N831" s="137"/>
      <c r="O831" s="138"/>
      <c r="P831" s="138"/>
      <c r="Q831" s="138"/>
    </row>
    <row r="832" spans="1:17" x14ac:dyDescent="0.25">
      <c r="A832" s="110"/>
      <c r="B832" s="113"/>
      <c r="C832" s="113"/>
      <c r="D832" s="167"/>
      <c r="E832" s="170"/>
      <c r="F832" s="130"/>
      <c r="G832" s="167"/>
      <c r="H832" s="145"/>
      <c r="I832" s="147"/>
      <c r="J832" s="111"/>
      <c r="K832" s="196"/>
      <c r="L832" s="169"/>
      <c r="M832" s="136"/>
      <c r="N832" s="137"/>
      <c r="O832" s="138"/>
      <c r="P832" s="138"/>
      <c r="Q832" s="138"/>
    </row>
    <row r="833" spans="1:17" x14ac:dyDescent="0.25">
      <c r="A833" s="110"/>
      <c r="B833" s="113"/>
      <c r="C833" s="113"/>
      <c r="D833" s="167"/>
      <c r="E833" s="170"/>
      <c r="F833" s="130"/>
      <c r="G833" s="167"/>
      <c r="H833" s="145"/>
      <c r="I833" s="147"/>
      <c r="J833" s="111"/>
      <c r="K833" s="196"/>
      <c r="L833" s="169"/>
      <c r="M833" s="136"/>
      <c r="N833" s="137"/>
      <c r="O833" s="138"/>
      <c r="P833" s="138"/>
      <c r="Q833" s="138"/>
    </row>
    <row r="834" spans="1:17" x14ac:dyDescent="0.25">
      <c r="A834" s="110"/>
      <c r="B834" s="113"/>
      <c r="C834" s="113"/>
      <c r="D834" s="167"/>
      <c r="E834" s="168"/>
      <c r="F834" s="130"/>
      <c r="G834" s="167"/>
      <c r="H834" s="156"/>
      <c r="I834" s="200"/>
      <c r="J834" s="111"/>
      <c r="K834" s="196"/>
      <c r="L834" s="169"/>
      <c r="M834" s="136"/>
      <c r="N834" s="137"/>
      <c r="O834" s="140"/>
      <c r="P834" s="140"/>
      <c r="Q834" s="140"/>
    </row>
    <row r="835" spans="1:17" x14ac:dyDescent="0.25">
      <c r="A835" s="110"/>
      <c r="B835" s="113"/>
      <c r="C835" s="113"/>
      <c r="D835" s="167"/>
      <c r="E835" s="170"/>
      <c r="F835" s="130"/>
      <c r="G835" s="167"/>
      <c r="H835" s="145"/>
      <c r="I835" s="147"/>
      <c r="J835" s="111"/>
      <c r="K835" s="196"/>
      <c r="L835" s="169"/>
      <c r="M835" s="136"/>
      <c r="N835" s="150"/>
      <c r="O835" s="138"/>
      <c r="P835" s="138"/>
      <c r="Q835" s="138"/>
    </row>
    <row r="836" spans="1:17" x14ac:dyDescent="0.25">
      <c r="A836" s="110"/>
      <c r="B836" s="113"/>
      <c r="C836" s="113"/>
      <c r="D836" s="167"/>
      <c r="E836" s="170"/>
      <c r="F836" s="130"/>
      <c r="G836" s="167"/>
      <c r="H836" s="145"/>
      <c r="I836" s="147"/>
      <c r="J836" s="111"/>
      <c r="K836" s="196"/>
      <c r="L836" s="169"/>
      <c r="M836" s="136"/>
      <c r="N836" s="150"/>
      <c r="O836" s="138"/>
      <c r="P836" s="138"/>
      <c r="Q836" s="138"/>
    </row>
    <row r="837" spans="1:17" x14ac:dyDescent="0.25">
      <c r="A837" s="110"/>
      <c r="B837" s="113"/>
      <c r="C837" s="113"/>
      <c r="D837" s="167"/>
      <c r="E837" s="170"/>
      <c r="F837" s="130"/>
      <c r="G837" s="167"/>
      <c r="H837" s="145"/>
      <c r="I837" s="147"/>
      <c r="J837" s="111"/>
      <c r="K837" s="196"/>
      <c r="L837" s="169"/>
      <c r="M837" s="136"/>
      <c r="N837" s="137"/>
      <c r="O837" s="138"/>
      <c r="P837" s="138"/>
      <c r="Q837" s="138"/>
    </row>
    <row r="838" spans="1:17" x14ac:dyDescent="0.25">
      <c r="A838" s="110"/>
      <c r="B838" s="113"/>
      <c r="C838" s="113"/>
      <c r="D838" s="167"/>
      <c r="E838" s="168"/>
      <c r="F838" s="130"/>
      <c r="G838" s="167"/>
      <c r="H838" s="156"/>
      <c r="I838" s="200"/>
      <c r="J838" s="111"/>
      <c r="K838" s="196"/>
      <c r="L838" s="169"/>
      <c r="M838" s="136"/>
      <c r="N838" s="137"/>
      <c r="O838" s="140"/>
      <c r="P838" s="140"/>
      <c r="Q838" s="140"/>
    </row>
    <row r="839" spans="1:17" x14ac:dyDescent="0.25">
      <c r="A839" s="110"/>
      <c r="B839" s="113"/>
      <c r="C839" s="113"/>
      <c r="D839" s="167"/>
      <c r="E839" s="168"/>
      <c r="F839" s="130"/>
      <c r="G839" s="167"/>
      <c r="H839" s="156"/>
      <c r="I839" s="200"/>
      <c r="J839" s="111"/>
      <c r="K839" s="196"/>
      <c r="L839" s="169"/>
      <c r="M839" s="136"/>
      <c r="N839" s="137"/>
      <c r="O839" s="140"/>
      <c r="P839" s="140"/>
      <c r="Q839" s="140"/>
    </row>
    <row r="840" spans="1:17" x14ac:dyDescent="0.25">
      <c r="A840" s="110"/>
      <c r="B840" s="145"/>
      <c r="C840" s="145"/>
      <c r="D840" s="167"/>
      <c r="E840" s="170"/>
      <c r="F840" s="175"/>
      <c r="G840" s="167"/>
      <c r="H840" s="145"/>
      <c r="I840" s="147"/>
      <c r="J840" s="111"/>
      <c r="K840" s="196"/>
      <c r="L840" s="169"/>
      <c r="M840" s="136"/>
      <c r="N840" s="160"/>
      <c r="O840" s="138"/>
      <c r="P840" s="138"/>
      <c r="Q840" s="138"/>
    </row>
    <row r="841" spans="1:17" x14ac:dyDescent="0.25">
      <c r="A841" s="110"/>
      <c r="B841" s="113"/>
      <c r="C841" s="113"/>
      <c r="D841" s="167"/>
      <c r="E841" s="170"/>
      <c r="F841" s="130"/>
      <c r="G841" s="167"/>
      <c r="H841" s="145"/>
      <c r="I841" s="147"/>
      <c r="J841" s="111"/>
      <c r="K841" s="196"/>
      <c r="L841" s="169"/>
      <c r="M841" s="136"/>
      <c r="N841" s="137"/>
      <c r="O841" s="138"/>
      <c r="P841" s="138"/>
      <c r="Q841" s="138"/>
    </row>
    <row r="842" spans="1:17" x14ac:dyDescent="0.25">
      <c r="A842" s="110"/>
      <c r="B842" s="113"/>
      <c r="C842" s="113"/>
      <c r="D842" s="167"/>
      <c r="E842" s="170"/>
      <c r="F842" s="130"/>
      <c r="G842" s="167"/>
      <c r="H842" s="145"/>
      <c r="I842" s="147"/>
      <c r="J842" s="111"/>
      <c r="K842" s="196"/>
      <c r="L842" s="169"/>
      <c r="M842" s="136"/>
      <c r="N842" s="137"/>
      <c r="O842" s="138"/>
      <c r="P842" s="138"/>
      <c r="Q842" s="138"/>
    </row>
    <row r="843" spans="1:17" x14ac:dyDescent="0.25">
      <c r="A843" s="110"/>
      <c r="B843" s="113"/>
      <c r="C843" s="113"/>
      <c r="D843" s="167"/>
      <c r="E843" s="170"/>
      <c r="F843" s="130"/>
      <c r="G843" s="167"/>
      <c r="H843" s="145"/>
      <c r="I843" s="147"/>
      <c r="J843" s="111"/>
      <c r="K843" s="196"/>
      <c r="L843" s="169"/>
      <c r="M843" s="136"/>
      <c r="N843" s="150"/>
      <c r="O843" s="138"/>
      <c r="P843" s="138"/>
      <c r="Q843" s="138"/>
    </row>
    <row r="844" spans="1:17" x14ac:dyDescent="0.25">
      <c r="A844" s="110"/>
      <c r="B844" s="113"/>
      <c r="C844" s="113"/>
      <c r="D844" s="167"/>
      <c r="E844" s="170"/>
      <c r="F844" s="130"/>
      <c r="G844" s="167"/>
      <c r="H844" s="145"/>
      <c r="I844" s="147"/>
      <c r="J844" s="111"/>
      <c r="K844" s="196"/>
      <c r="L844" s="169"/>
      <c r="M844" s="136"/>
      <c r="N844" s="137"/>
      <c r="O844" s="138"/>
      <c r="P844" s="138"/>
      <c r="Q844" s="138"/>
    </row>
    <row r="845" spans="1:17" x14ac:dyDescent="0.25">
      <c r="A845" s="110"/>
      <c r="B845" s="113"/>
      <c r="C845" s="113"/>
      <c r="D845" s="167"/>
      <c r="E845" s="170"/>
      <c r="F845" s="130"/>
      <c r="G845" s="167"/>
      <c r="H845" s="145"/>
      <c r="I845" s="147"/>
      <c r="J845" s="111"/>
      <c r="K845" s="196"/>
      <c r="L845" s="169"/>
      <c r="M845" s="136"/>
      <c r="N845" s="137"/>
      <c r="O845" s="138"/>
      <c r="P845" s="138"/>
      <c r="Q845" s="138"/>
    </row>
    <row r="846" spans="1:17" x14ac:dyDescent="0.25">
      <c r="A846" s="110"/>
      <c r="B846" s="113"/>
      <c r="C846" s="113"/>
      <c r="D846" s="167"/>
      <c r="E846" s="170"/>
      <c r="F846" s="130"/>
      <c r="G846" s="167"/>
      <c r="H846" s="145"/>
      <c r="I846" s="147"/>
      <c r="J846" s="111"/>
      <c r="K846" s="196"/>
      <c r="L846" s="169"/>
      <c r="M846" s="136"/>
      <c r="N846" s="137"/>
      <c r="O846" s="138"/>
      <c r="P846" s="138"/>
      <c r="Q846" s="138"/>
    </row>
    <row r="847" spans="1:17" x14ac:dyDescent="0.25">
      <c r="A847" s="110"/>
      <c r="B847" s="113"/>
      <c r="C847" s="113"/>
      <c r="D847" s="167"/>
      <c r="E847" s="170"/>
      <c r="F847" s="130"/>
      <c r="G847" s="167"/>
      <c r="H847" s="145"/>
      <c r="I847" s="147"/>
      <c r="J847" s="111"/>
      <c r="K847" s="196"/>
      <c r="L847" s="169"/>
      <c r="M847" s="136"/>
      <c r="N847" s="137"/>
      <c r="O847" s="138"/>
      <c r="P847" s="138"/>
      <c r="Q847" s="138"/>
    </row>
    <row r="848" spans="1:17" x14ac:dyDescent="0.25">
      <c r="A848" s="110"/>
      <c r="B848" s="113"/>
      <c r="C848" s="113"/>
      <c r="D848" s="167"/>
      <c r="E848" s="170"/>
      <c r="F848" s="130"/>
      <c r="G848" s="167"/>
      <c r="H848" s="145"/>
      <c r="I848" s="147"/>
      <c r="J848" s="111"/>
      <c r="K848" s="196"/>
      <c r="L848" s="169"/>
      <c r="M848" s="136"/>
      <c r="N848" s="150"/>
      <c r="O848" s="138"/>
      <c r="P848" s="138"/>
      <c r="Q848" s="138"/>
    </row>
    <row r="849" spans="1:17" x14ac:dyDescent="0.25">
      <c r="A849" s="110"/>
      <c r="B849" s="113"/>
      <c r="C849" s="113"/>
      <c r="D849" s="167"/>
      <c r="E849" s="170"/>
      <c r="F849" s="130"/>
      <c r="G849" s="167"/>
      <c r="H849" s="145"/>
      <c r="I849" s="147"/>
      <c r="J849" s="111"/>
      <c r="K849" s="196"/>
      <c r="L849" s="169"/>
      <c r="M849" s="136"/>
      <c r="N849" s="137"/>
      <c r="O849" s="138"/>
      <c r="P849" s="138"/>
      <c r="Q849" s="138"/>
    </row>
    <row r="850" spans="1:17" x14ac:dyDescent="0.25">
      <c r="A850" s="110"/>
      <c r="B850" s="113"/>
      <c r="C850" s="113"/>
      <c r="D850" s="167"/>
      <c r="E850" s="168"/>
      <c r="F850" s="130"/>
      <c r="G850" s="167"/>
      <c r="H850" s="156"/>
      <c r="I850" s="200"/>
      <c r="J850" s="111"/>
      <c r="K850" s="196"/>
      <c r="L850" s="169"/>
      <c r="M850" s="136"/>
      <c r="N850" s="137"/>
      <c r="O850" s="140"/>
      <c r="P850" s="140"/>
      <c r="Q850" s="140"/>
    </row>
    <row r="851" spans="1:17" x14ac:dyDescent="0.25">
      <c r="A851" s="110"/>
      <c r="B851" s="113"/>
      <c r="C851" s="113"/>
      <c r="D851" s="167"/>
      <c r="E851" s="168"/>
      <c r="F851" s="130"/>
      <c r="G851" s="167"/>
      <c r="H851" s="156"/>
      <c r="I851" s="200"/>
      <c r="J851" s="111"/>
      <c r="K851" s="196"/>
      <c r="L851" s="169"/>
      <c r="M851" s="136"/>
      <c r="N851" s="137"/>
      <c r="O851" s="140"/>
      <c r="P851" s="140"/>
      <c r="Q851" s="140"/>
    </row>
    <row r="852" spans="1:17" x14ac:dyDescent="0.25">
      <c r="A852" s="110"/>
      <c r="B852" s="113"/>
      <c r="C852" s="113"/>
      <c r="D852" s="167"/>
      <c r="E852" s="168"/>
      <c r="F852" s="130"/>
      <c r="G852" s="167"/>
      <c r="H852" s="156"/>
      <c r="I852" s="200"/>
      <c r="J852" s="111"/>
      <c r="K852" s="196"/>
      <c r="L852" s="169"/>
      <c r="M852" s="136"/>
      <c r="N852" s="137"/>
      <c r="O852" s="140"/>
      <c r="P852" s="140"/>
      <c r="Q852" s="140"/>
    </row>
    <row r="853" spans="1:17" x14ac:dyDescent="0.25">
      <c r="A853" s="110"/>
      <c r="B853" s="113"/>
      <c r="C853" s="113"/>
      <c r="D853" s="167"/>
      <c r="E853" s="168"/>
      <c r="F853" s="130"/>
      <c r="G853" s="167"/>
      <c r="H853" s="156"/>
      <c r="I853" s="200"/>
      <c r="J853" s="111"/>
      <c r="K853" s="196"/>
      <c r="L853" s="169"/>
      <c r="M853" s="136"/>
      <c r="N853" s="137"/>
      <c r="O853" s="140"/>
      <c r="P853" s="140"/>
      <c r="Q853" s="140"/>
    </row>
    <row r="854" spans="1:17" x14ac:dyDescent="0.25">
      <c r="A854" s="110"/>
      <c r="B854" s="113"/>
      <c r="C854" s="113"/>
      <c r="D854" s="167"/>
      <c r="E854" s="168"/>
      <c r="F854" s="130"/>
      <c r="G854" s="167"/>
      <c r="H854" s="156"/>
      <c r="I854" s="200"/>
      <c r="J854" s="111"/>
      <c r="K854" s="196"/>
      <c r="L854" s="169"/>
      <c r="M854" s="136"/>
      <c r="N854" s="137"/>
      <c r="O854" s="140"/>
      <c r="P854" s="140"/>
      <c r="Q854" s="140"/>
    </row>
    <row r="855" spans="1:17" x14ac:dyDescent="0.25">
      <c r="A855" s="110"/>
      <c r="B855" s="145"/>
      <c r="C855" s="145"/>
      <c r="D855" s="167"/>
      <c r="E855" s="170"/>
      <c r="F855" s="175"/>
      <c r="G855" s="167"/>
      <c r="H855" s="145"/>
      <c r="I855" s="147"/>
      <c r="J855" s="111"/>
      <c r="K855" s="196"/>
      <c r="L855" s="169"/>
      <c r="M855" s="136"/>
      <c r="N855" s="160"/>
      <c r="O855" s="138"/>
      <c r="P855" s="138"/>
      <c r="Q855" s="138"/>
    </row>
    <row r="856" spans="1:17" x14ac:dyDescent="0.25">
      <c r="A856" s="110"/>
      <c r="B856" s="113"/>
      <c r="C856" s="113"/>
      <c r="D856" s="167"/>
      <c r="E856" s="168"/>
      <c r="F856" s="130"/>
      <c r="G856" s="167"/>
      <c r="H856" s="156"/>
      <c r="I856" s="200"/>
      <c r="J856" s="111"/>
      <c r="K856" s="196"/>
      <c r="L856" s="169"/>
      <c r="M856" s="136"/>
      <c r="N856" s="137"/>
      <c r="O856" s="140"/>
      <c r="P856" s="140"/>
      <c r="Q856" s="140"/>
    </row>
    <row r="857" spans="1:17" x14ac:dyDescent="0.25">
      <c r="A857" s="110"/>
      <c r="B857" s="113"/>
      <c r="C857" s="113"/>
      <c r="D857" s="167"/>
      <c r="E857" s="170"/>
      <c r="F857" s="130"/>
      <c r="G857" s="167"/>
      <c r="H857" s="145"/>
      <c r="I857" s="147"/>
      <c r="J857" s="111"/>
      <c r="K857" s="196"/>
      <c r="L857" s="169"/>
      <c r="M857" s="136"/>
      <c r="N857" s="137"/>
      <c r="O857" s="138"/>
      <c r="P857" s="138"/>
      <c r="Q857" s="138"/>
    </row>
    <row r="858" spans="1:17" x14ac:dyDescent="0.25">
      <c r="A858" s="110"/>
      <c r="B858" s="113"/>
      <c r="C858" s="113"/>
      <c r="D858" s="167"/>
      <c r="E858" s="170"/>
      <c r="F858" s="130"/>
      <c r="G858" s="167"/>
      <c r="H858" s="145"/>
      <c r="I858" s="147"/>
      <c r="J858" s="111"/>
      <c r="K858" s="196"/>
      <c r="L858" s="169"/>
      <c r="M858" s="136"/>
      <c r="N858" s="137"/>
      <c r="O858" s="138"/>
      <c r="P858" s="138"/>
      <c r="Q858" s="138"/>
    </row>
    <row r="859" spans="1:17" x14ac:dyDescent="0.25">
      <c r="A859" s="110"/>
      <c r="B859" s="113"/>
      <c r="C859" s="113"/>
      <c r="D859" s="167"/>
      <c r="E859" s="170"/>
      <c r="F859" s="130"/>
      <c r="G859" s="167"/>
      <c r="H859" s="145"/>
      <c r="I859" s="147"/>
      <c r="J859" s="111"/>
      <c r="K859" s="196"/>
      <c r="L859" s="169"/>
      <c r="M859" s="136"/>
      <c r="N859" s="137"/>
      <c r="O859" s="138"/>
      <c r="P859" s="138"/>
      <c r="Q859" s="138"/>
    </row>
    <row r="860" spans="1:17" x14ac:dyDescent="0.25">
      <c r="A860" s="110"/>
      <c r="B860" s="113"/>
      <c r="C860" s="113"/>
      <c r="D860" s="167"/>
      <c r="E860" s="170"/>
      <c r="F860" s="130"/>
      <c r="G860" s="167"/>
      <c r="H860" s="145"/>
      <c r="I860" s="147"/>
      <c r="J860" s="111"/>
      <c r="K860" s="196"/>
      <c r="L860" s="169"/>
      <c r="M860" s="136"/>
      <c r="N860" s="137"/>
      <c r="O860" s="138"/>
      <c r="P860" s="138"/>
      <c r="Q860" s="138"/>
    </row>
    <row r="861" spans="1:17" x14ac:dyDescent="0.25">
      <c r="A861" s="110"/>
      <c r="B861" s="113"/>
      <c r="C861" s="113"/>
      <c r="D861" s="167"/>
      <c r="E861" s="170"/>
      <c r="F861" s="130"/>
      <c r="G861" s="167"/>
      <c r="H861" s="145"/>
      <c r="I861" s="147"/>
      <c r="J861" s="111"/>
      <c r="K861" s="196"/>
      <c r="L861" s="169"/>
      <c r="M861" s="136"/>
      <c r="N861" s="150"/>
      <c r="O861" s="138"/>
      <c r="P861" s="138"/>
      <c r="Q861" s="138"/>
    </row>
    <row r="862" spans="1:17" x14ac:dyDescent="0.25">
      <c r="A862" s="110"/>
      <c r="B862" s="113"/>
      <c r="C862" s="113"/>
      <c r="D862" s="167"/>
      <c r="E862" s="170"/>
      <c r="F862" s="130"/>
      <c r="G862" s="167"/>
      <c r="H862" s="145"/>
      <c r="I862" s="147"/>
      <c r="J862" s="111"/>
      <c r="K862" s="196"/>
      <c r="L862" s="169"/>
      <c r="M862" s="136"/>
      <c r="N862" s="150"/>
      <c r="O862" s="138"/>
      <c r="P862" s="138"/>
      <c r="Q862" s="138"/>
    </row>
    <row r="863" spans="1:17" x14ac:dyDescent="0.25">
      <c r="A863" s="110"/>
      <c r="B863" s="113"/>
      <c r="C863" s="113"/>
      <c r="D863" s="167"/>
      <c r="E863" s="170"/>
      <c r="F863" s="130"/>
      <c r="G863" s="167"/>
      <c r="H863" s="145"/>
      <c r="I863" s="147"/>
      <c r="J863" s="111"/>
      <c r="K863" s="196"/>
      <c r="L863" s="169"/>
      <c r="M863" s="136"/>
      <c r="N863" s="150"/>
      <c r="O863" s="138"/>
      <c r="P863" s="138"/>
      <c r="Q863" s="138"/>
    </row>
    <row r="864" spans="1:17" x14ac:dyDescent="0.25">
      <c r="A864" s="110"/>
      <c r="B864" s="113"/>
      <c r="C864" s="113"/>
      <c r="D864" s="167"/>
      <c r="E864" s="170"/>
      <c r="F864" s="130"/>
      <c r="G864" s="167"/>
      <c r="H864" s="145"/>
      <c r="I864" s="147"/>
      <c r="J864" s="111"/>
      <c r="K864" s="196"/>
      <c r="L864" s="169"/>
      <c r="M864" s="136"/>
      <c r="N864" s="137"/>
      <c r="O864" s="138"/>
      <c r="P864" s="138"/>
      <c r="Q864" s="138"/>
    </row>
    <row r="865" spans="1:18" x14ac:dyDescent="0.25">
      <c r="A865" s="110"/>
      <c r="B865" s="113"/>
      <c r="C865" s="113"/>
      <c r="D865" s="167"/>
      <c r="E865" s="170"/>
      <c r="F865" s="130"/>
      <c r="G865" s="167"/>
      <c r="H865" s="145"/>
      <c r="I865" s="147"/>
      <c r="J865" s="111"/>
      <c r="K865" s="196"/>
      <c r="L865" s="169"/>
      <c r="M865" s="136"/>
      <c r="N865" s="137"/>
      <c r="O865" s="138"/>
      <c r="P865" s="138"/>
      <c r="Q865" s="138"/>
      <c r="R865" s="139"/>
    </row>
    <row r="866" spans="1:18" x14ac:dyDescent="0.25">
      <c r="A866" s="110"/>
      <c r="B866" s="113"/>
      <c r="C866" s="113"/>
      <c r="D866" s="167"/>
      <c r="E866" s="170"/>
      <c r="F866" s="130"/>
      <c r="G866" s="167"/>
      <c r="H866" s="145"/>
      <c r="I866" s="147"/>
      <c r="J866" s="111"/>
      <c r="K866" s="196"/>
      <c r="L866" s="169"/>
      <c r="M866" s="136"/>
      <c r="N866" s="137"/>
      <c r="O866" s="138"/>
      <c r="P866" s="138"/>
      <c r="Q866" s="138"/>
      <c r="R866" s="139"/>
    </row>
    <row r="867" spans="1:18" x14ac:dyDescent="0.25">
      <c r="A867" s="110"/>
      <c r="B867" s="113"/>
      <c r="C867" s="113"/>
      <c r="D867" s="167"/>
      <c r="E867" s="170"/>
      <c r="F867" s="130"/>
      <c r="G867" s="167"/>
      <c r="H867" s="145"/>
      <c r="I867" s="147"/>
      <c r="J867" s="111"/>
      <c r="K867" s="196"/>
      <c r="L867" s="169"/>
      <c r="M867" s="136"/>
      <c r="N867" s="150"/>
      <c r="O867" s="138"/>
      <c r="P867" s="138"/>
      <c r="Q867" s="138"/>
      <c r="R867" s="139"/>
    </row>
    <row r="868" spans="1:18" x14ac:dyDescent="0.25">
      <c r="A868" s="110"/>
      <c r="B868" s="113"/>
      <c r="C868" s="113"/>
      <c r="D868" s="167"/>
      <c r="E868" s="170"/>
      <c r="F868" s="130"/>
      <c r="G868" s="167"/>
      <c r="H868" s="145"/>
      <c r="I868" s="147"/>
      <c r="J868" s="111"/>
      <c r="K868" s="196"/>
      <c r="L868" s="169"/>
      <c r="M868" s="136"/>
      <c r="N868" s="137"/>
      <c r="O868" s="138"/>
      <c r="P868" s="138"/>
      <c r="Q868" s="138"/>
      <c r="R868" s="139"/>
    </row>
    <row r="869" spans="1:18" x14ac:dyDescent="0.25">
      <c r="A869" s="110"/>
      <c r="B869" s="113"/>
      <c r="C869" s="113"/>
      <c r="D869" s="167"/>
      <c r="E869" s="170"/>
      <c r="F869" s="130"/>
      <c r="G869" s="167"/>
      <c r="H869" s="145"/>
      <c r="I869" s="147"/>
      <c r="J869" s="111"/>
      <c r="K869" s="196"/>
      <c r="L869" s="169"/>
      <c r="M869" s="136"/>
      <c r="N869" s="150"/>
      <c r="O869" s="138"/>
      <c r="P869" s="138"/>
      <c r="Q869" s="138"/>
      <c r="R869" s="139"/>
    </row>
    <row r="870" spans="1:18" x14ac:dyDescent="0.25">
      <c r="A870" s="110"/>
      <c r="B870" s="113"/>
      <c r="C870" s="113"/>
      <c r="D870" s="167"/>
      <c r="E870" s="170"/>
      <c r="F870" s="130"/>
      <c r="G870" s="167"/>
      <c r="H870" s="145"/>
      <c r="I870" s="147"/>
      <c r="J870" s="111"/>
      <c r="K870" s="196"/>
      <c r="L870" s="169"/>
      <c r="M870" s="136"/>
      <c r="N870" s="137"/>
      <c r="O870" s="138"/>
      <c r="P870" s="138"/>
      <c r="Q870" s="138"/>
      <c r="R870" s="139"/>
    </row>
    <row r="871" spans="1:18" x14ac:dyDescent="0.25">
      <c r="A871" s="110"/>
      <c r="B871" s="113"/>
      <c r="C871" s="113"/>
      <c r="D871" s="167"/>
      <c r="E871" s="168"/>
      <c r="F871" s="130"/>
      <c r="G871" s="167"/>
      <c r="H871" s="156"/>
      <c r="I871" s="200"/>
      <c r="J871" s="111"/>
      <c r="K871" s="196"/>
      <c r="L871" s="169"/>
      <c r="M871" s="136"/>
      <c r="N871" s="137"/>
      <c r="O871" s="140"/>
      <c r="P871" s="140"/>
      <c r="Q871" s="140"/>
      <c r="R871" s="108"/>
    </row>
    <row r="872" spans="1:18" x14ac:dyDescent="0.25">
      <c r="A872" s="110"/>
      <c r="B872" s="145"/>
      <c r="C872" s="145"/>
      <c r="D872" s="167"/>
      <c r="E872" s="170"/>
      <c r="F872" s="175"/>
      <c r="G872" s="167"/>
      <c r="H872" s="145"/>
      <c r="I872" s="147"/>
      <c r="J872" s="111"/>
      <c r="K872" s="196"/>
      <c r="L872" s="169"/>
      <c r="M872" s="136"/>
      <c r="N872" s="160"/>
      <c r="O872" s="138"/>
      <c r="P872" s="138"/>
      <c r="Q872" s="138"/>
      <c r="R872" s="139"/>
    </row>
    <row r="873" spans="1:18" x14ac:dyDescent="0.25">
      <c r="A873" s="110"/>
      <c r="B873" s="113"/>
      <c r="C873" s="113"/>
      <c r="D873" s="167"/>
      <c r="E873" s="168"/>
      <c r="F873" s="130"/>
      <c r="G873" s="167"/>
      <c r="H873" s="156"/>
      <c r="I873" s="200"/>
      <c r="J873" s="111"/>
      <c r="K873" s="196"/>
      <c r="L873" s="169"/>
      <c r="M873" s="136"/>
      <c r="N873" s="137"/>
      <c r="O873" s="140"/>
      <c r="P873" s="140"/>
      <c r="Q873" s="140"/>
      <c r="R873" s="108"/>
    </row>
    <row r="874" spans="1:18" x14ac:dyDescent="0.25">
      <c r="A874" s="110"/>
      <c r="B874" s="113"/>
      <c r="C874" s="113"/>
      <c r="D874" s="167"/>
      <c r="E874" s="170"/>
      <c r="F874" s="130"/>
      <c r="G874" s="167"/>
      <c r="H874" s="145"/>
      <c r="I874" s="147"/>
      <c r="J874" s="111"/>
      <c r="K874" s="196"/>
      <c r="L874" s="169"/>
      <c r="M874" s="136"/>
      <c r="N874" s="153"/>
      <c r="O874" s="154"/>
      <c r="P874" s="154"/>
      <c r="Q874" s="154"/>
      <c r="R874" s="139"/>
    </row>
    <row r="875" spans="1:18" x14ac:dyDescent="0.25">
      <c r="A875" s="112"/>
      <c r="B875" s="176"/>
      <c r="C875" s="176"/>
      <c r="D875" s="167"/>
      <c r="E875" s="170"/>
      <c r="F875" s="130"/>
      <c r="G875" s="167"/>
      <c r="H875" s="113"/>
      <c r="I875" s="114"/>
      <c r="J875" s="111"/>
      <c r="K875" s="196"/>
      <c r="L875" s="169"/>
      <c r="M875" s="136"/>
      <c r="N875" s="137"/>
      <c r="O875" s="138"/>
      <c r="P875" s="138"/>
      <c r="Q875" s="138"/>
      <c r="R875" s="161"/>
    </row>
    <row r="876" spans="1:18" x14ac:dyDescent="0.25">
      <c r="A876" s="112"/>
      <c r="B876" s="176"/>
      <c r="C876" s="176"/>
      <c r="D876" s="167"/>
      <c r="E876" s="177"/>
      <c r="F876" s="178"/>
      <c r="G876" s="167"/>
      <c r="H876" s="179"/>
      <c r="I876" s="202"/>
      <c r="J876" s="111"/>
      <c r="K876" s="196"/>
      <c r="L876" s="169"/>
      <c r="M876" s="136"/>
      <c r="N876" s="137"/>
      <c r="O876" s="140"/>
      <c r="P876" s="140"/>
      <c r="Q876" s="140"/>
      <c r="R876" s="107"/>
    </row>
    <row r="877" spans="1:18" x14ac:dyDescent="0.25">
      <c r="A877" s="112"/>
      <c r="B877" s="176"/>
      <c r="C877" s="176"/>
      <c r="D877" s="167"/>
      <c r="E877" s="168"/>
      <c r="F877" s="130"/>
      <c r="G877" s="167"/>
      <c r="H877" s="180"/>
      <c r="I877" s="203"/>
      <c r="J877" s="111"/>
      <c r="K877" s="196"/>
      <c r="L877" s="169"/>
      <c r="M877" s="136"/>
      <c r="N877" s="137"/>
      <c r="O877" s="140"/>
      <c r="P877" s="140"/>
      <c r="Q877" s="140"/>
      <c r="R877" s="108"/>
    </row>
    <row r="878" spans="1:18" x14ac:dyDescent="0.25">
      <c r="A878" s="112"/>
      <c r="B878" s="176"/>
      <c r="C878" s="176"/>
      <c r="D878" s="167"/>
      <c r="E878" s="168"/>
      <c r="F878" s="130"/>
      <c r="G878" s="167"/>
      <c r="H878" s="180"/>
      <c r="I878" s="203"/>
      <c r="J878" s="111"/>
      <c r="K878" s="196"/>
      <c r="L878" s="169"/>
      <c r="M878" s="136"/>
      <c r="N878" s="137"/>
      <c r="O878" s="140"/>
      <c r="P878" s="140"/>
      <c r="Q878" s="140"/>
      <c r="R878" s="107"/>
    </row>
    <row r="879" spans="1:18" x14ac:dyDescent="0.25">
      <c r="A879" s="112"/>
      <c r="B879" s="176"/>
      <c r="C879" s="176"/>
      <c r="D879" s="167"/>
      <c r="E879" s="170"/>
      <c r="F879" s="130"/>
      <c r="G879" s="167"/>
      <c r="H879" s="113"/>
      <c r="I879" s="114"/>
      <c r="J879" s="111"/>
      <c r="K879" s="196"/>
      <c r="L879" s="169"/>
      <c r="M879" s="136"/>
      <c r="N879" s="137"/>
      <c r="O879" s="138"/>
      <c r="P879" s="138"/>
      <c r="Q879" s="138"/>
      <c r="R879" s="161"/>
    </row>
    <row r="880" spans="1:18" x14ac:dyDescent="0.25">
      <c r="A880" s="112"/>
      <c r="B880" s="176"/>
      <c r="C880" s="176"/>
      <c r="D880" s="167"/>
      <c r="E880" s="170"/>
      <c r="F880" s="130"/>
      <c r="G880" s="167"/>
      <c r="H880" s="113"/>
      <c r="I880" s="114"/>
      <c r="J880" s="111"/>
      <c r="K880" s="196"/>
      <c r="L880" s="169"/>
      <c r="M880" s="136"/>
      <c r="N880" s="137"/>
      <c r="O880" s="138"/>
      <c r="P880" s="138"/>
      <c r="Q880" s="138"/>
      <c r="R880" s="161"/>
    </row>
    <row r="881" spans="1:17" x14ac:dyDescent="0.25">
      <c r="A881" s="112"/>
      <c r="B881" s="176"/>
      <c r="C881" s="176"/>
      <c r="D881" s="167"/>
      <c r="E881" s="170"/>
      <c r="F881" s="130"/>
      <c r="G881" s="167"/>
      <c r="H881" s="113"/>
      <c r="I881" s="114"/>
      <c r="J881" s="111"/>
      <c r="K881" s="196"/>
      <c r="L881" s="169"/>
      <c r="M881" s="136"/>
      <c r="N881" s="150"/>
      <c r="O881" s="138"/>
      <c r="P881" s="138"/>
      <c r="Q881" s="138"/>
    </row>
    <row r="882" spans="1:17" x14ac:dyDescent="0.25">
      <c r="A882" s="112"/>
      <c r="B882" s="176"/>
      <c r="C882" s="176"/>
      <c r="D882" s="167"/>
      <c r="E882" s="168"/>
      <c r="F882" s="130"/>
      <c r="G882" s="167"/>
      <c r="H882" s="156"/>
      <c r="I882" s="200"/>
      <c r="J882" s="111"/>
      <c r="K882" s="196"/>
      <c r="L882" s="169"/>
      <c r="M882" s="136"/>
      <c r="N882" s="137"/>
      <c r="O882" s="140"/>
      <c r="P882" s="140"/>
      <c r="Q882" s="140"/>
    </row>
    <row r="883" spans="1:17" x14ac:dyDescent="0.25">
      <c r="A883" s="112"/>
      <c r="B883" s="176"/>
      <c r="C883" s="176"/>
      <c r="D883" s="167"/>
      <c r="E883" s="168"/>
      <c r="F883" s="130"/>
      <c r="G883" s="167"/>
      <c r="H883" s="156"/>
      <c r="I883" s="200"/>
      <c r="J883" s="111"/>
      <c r="K883" s="196"/>
      <c r="L883" s="169"/>
      <c r="M883" s="136"/>
      <c r="N883" s="137"/>
      <c r="O883" s="140"/>
      <c r="P883" s="140"/>
      <c r="Q883" s="140"/>
    </row>
    <row r="884" spans="1:17" x14ac:dyDescent="0.25">
      <c r="A884" s="110"/>
      <c r="B884" s="113"/>
      <c r="C884" s="113"/>
      <c r="D884" s="167"/>
      <c r="E884" s="168"/>
      <c r="F884" s="130"/>
      <c r="G884" s="167"/>
      <c r="H884" s="156"/>
      <c r="I884" s="200"/>
      <c r="J884" s="111"/>
      <c r="K884" s="196"/>
      <c r="L884" s="169"/>
      <c r="M884" s="136"/>
      <c r="N884" s="153"/>
      <c r="O884" s="154"/>
      <c r="P884" s="154"/>
      <c r="Q884" s="154"/>
    </row>
    <row r="885" spans="1:17" x14ac:dyDescent="0.25">
      <c r="A885" s="110"/>
      <c r="B885" s="113"/>
      <c r="C885" s="113"/>
      <c r="D885" s="167"/>
      <c r="E885" s="170"/>
      <c r="F885" s="141"/>
      <c r="G885" s="167"/>
      <c r="H885" s="113"/>
      <c r="I885" s="114"/>
      <c r="J885" s="159"/>
      <c r="K885" s="196"/>
      <c r="L885" s="169"/>
      <c r="M885" s="136"/>
      <c r="N885" s="137"/>
      <c r="O885" s="138"/>
      <c r="P885" s="138"/>
      <c r="Q885" s="138"/>
    </row>
    <row r="886" spans="1:17" x14ac:dyDescent="0.25">
      <c r="A886" s="110"/>
      <c r="B886" s="113"/>
      <c r="C886" s="113"/>
      <c r="D886" s="167"/>
      <c r="E886" s="168"/>
      <c r="F886" s="141"/>
      <c r="G886" s="167"/>
      <c r="H886" s="156"/>
      <c r="I886" s="200"/>
      <c r="J886" s="159"/>
      <c r="K886" s="196"/>
      <c r="L886" s="169"/>
      <c r="M886" s="136"/>
      <c r="N886" s="137"/>
      <c r="O886" s="140"/>
      <c r="P886" s="140"/>
      <c r="Q886" s="140"/>
    </row>
    <row r="887" spans="1:17" x14ac:dyDescent="0.25">
      <c r="A887" s="110"/>
      <c r="B887" s="113"/>
      <c r="C887" s="113"/>
      <c r="D887" s="167"/>
      <c r="E887" s="170"/>
      <c r="F887" s="141"/>
      <c r="G887" s="167"/>
      <c r="H887" s="113"/>
      <c r="I887" s="114"/>
      <c r="J887" s="159"/>
      <c r="K887" s="196"/>
      <c r="L887" s="169"/>
      <c r="M887" s="136"/>
      <c r="N887" s="137"/>
      <c r="O887" s="138"/>
      <c r="P887" s="138"/>
      <c r="Q887" s="138"/>
    </row>
    <row r="888" spans="1:17" x14ac:dyDescent="0.25">
      <c r="A888" s="110"/>
      <c r="B888" s="113"/>
      <c r="C888" s="113"/>
      <c r="D888" s="167"/>
      <c r="E888" s="170"/>
      <c r="F888" s="141"/>
      <c r="G888" s="167"/>
      <c r="H888" s="113"/>
      <c r="I888" s="114"/>
      <c r="J888" s="111"/>
      <c r="K888" s="196"/>
      <c r="L888" s="169"/>
      <c r="M888" s="136"/>
      <c r="N888" s="150"/>
      <c r="O888" s="138"/>
      <c r="P888" s="138"/>
      <c r="Q888" s="138"/>
    </row>
    <row r="889" spans="1:17" x14ac:dyDescent="0.25">
      <c r="A889" s="110"/>
      <c r="B889" s="113"/>
      <c r="C889" s="113"/>
      <c r="D889" s="167"/>
      <c r="E889" s="170"/>
      <c r="F889" s="141"/>
      <c r="G889" s="167"/>
      <c r="H889" s="113"/>
      <c r="I889" s="114"/>
      <c r="J889" s="111"/>
      <c r="K889" s="196"/>
      <c r="L889" s="169"/>
      <c r="M889" s="136"/>
      <c r="N889" s="150"/>
      <c r="O889" s="138"/>
      <c r="P889" s="138"/>
      <c r="Q889" s="138"/>
    </row>
    <row r="890" spans="1:17" x14ac:dyDescent="0.25">
      <c r="A890" s="110"/>
      <c r="B890" s="113"/>
      <c r="C890" s="113"/>
      <c r="D890" s="167"/>
      <c r="E890" s="170"/>
      <c r="F890" s="130"/>
      <c r="G890" s="167"/>
      <c r="H890" s="113"/>
      <c r="I890" s="114"/>
      <c r="J890" s="111"/>
      <c r="K890" s="196"/>
      <c r="L890" s="169"/>
      <c r="M890" s="136"/>
      <c r="N890" s="137"/>
      <c r="O890" s="138"/>
      <c r="P890" s="138"/>
      <c r="Q890" s="138"/>
    </row>
    <row r="891" spans="1:17" x14ac:dyDescent="0.25">
      <c r="A891" s="110"/>
      <c r="B891" s="113"/>
      <c r="C891" s="113"/>
      <c r="D891" s="167"/>
      <c r="E891" s="168"/>
      <c r="F891" s="130"/>
      <c r="G891" s="167"/>
      <c r="H891" s="156"/>
      <c r="I891" s="200"/>
      <c r="J891" s="111"/>
      <c r="K891" s="196"/>
      <c r="L891" s="169"/>
      <c r="M891" s="136"/>
      <c r="N891" s="137"/>
      <c r="O891" s="140"/>
      <c r="P891" s="140"/>
      <c r="Q891" s="140"/>
    </row>
    <row r="892" spans="1:17" x14ac:dyDescent="0.25">
      <c r="A892" s="110"/>
      <c r="B892" s="113"/>
      <c r="C892" s="113"/>
      <c r="D892" s="167"/>
      <c r="E892" s="170"/>
      <c r="F892" s="130"/>
      <c r="G892" s="167"/>
      <c r="H892" s="113"/>
      <c r="I892" s="114"/>
      <c r="J892" s="111"/>
      <c r="K892" s="196"/>
      <c r="L892" s="169"/>
      <c r="M892" s="136"/>
      <c r="N892" s="150"/>
      <c r="O892" s="138"/>
      <c r="P892" s="138"/>
      <c r="Q892" s="138"/>
    </row>
    <row r="893" spans="1:17" x14ac:dyDescent="0.25">
      <c r="A893" s="110"/>
      <c r="B893" s="113"/>
      <c r="C893" s="113"/>
      <c r="D893" s="167"/>
      <c r="E893" s="170"/>
      <c r="F893" s="130"/>
      <c r="G893" s="167"/>
      <c r="H893" s="113"/>
      <c r="I893" s="114"/>
      <c r="J893" s="111"/>
      <c r="K893" s="196"/>
      <c r="L893" s="169"/>
      <c r="M893" s="136"/>
      <c r="N893" s="150"/>
      <c r="O893" s="138"/>
      <c r="P893" s="138"/>
      <c r="Q893" s="138"/>
    </row>
    <row r="894" spans="1:17" x14ac:dyDescent="0.25">
      <c r="A894" s="110"/>
      <c r="B894" s="113"/>
      <c r="C894" s="113"/>
      <c r="D894" s="167"/>
      <c r="E894" s="170"/>
      <c r="F894" s="130"/>
      <c r="G894" s="167"/>
      <c r="H894" s="113"/>
      <c r="I894" s="114"/>
      <c r="J894" s="111"/>
      <c r="K894" s="196"/>
      <c r="L894" s="169"/>
      <c r="M894" s="136"/>
      <c r="N894" s="137"/>
      <c r="O894" s="138"/>
      <c r="P894" s="138"/>
      <c r="Q894" s="138"/>
    </row>
    <row r="895" spans="1:17" x14ac:dyDescent="0.25">
      <c r="A895" s="110"/>
      <c r="B895" s="113"/>
      <c r="C895" s="113"/>
      <c r="D895" s="167"/>
      <c r="E895" s="170"/>
      <c r="F895" s="130"/>
      <c r="G895" s="167"/>
      <c r="H895" s="113"/>
      <c r="I895" s="114"/>
      <c r="J895" s="111"/>
      <c r="K895" s="196"/>
      <c r="L895" s="169"/>
      <c r="M895" s="136"/>
      <c r="N895" s="150"/>
      <c r="O895" s="158"/>
      <c r="P895" s="158"/>
      <c r="Q895" s="158"/>
    </row>
    <row r="896" spans="1:17" x14ac:dyDescent="0.25">
      <c r="A896" s="110"/>
      <c r="B896" s="113"/>
      <c r="C896" s="113"/>
      <c r="D896" s="167"/>
      <c r="E896" s="170"/>
      <c r="F896" s="130"/>
      <c r="G896" s="167"/>
      <c r="H896" s="113"/>
      <c r="I896" s="114"/>
      <c r="J896" s="111"/>
      <c r="K896" s="196"/>
      <c r="L896" s="169"/>
      <c r="M896" s="136"/>
      <c r="N896" s="150"/>
      <c r="O896" s="158"/>
      <c r="P896" s="158"/>
      <c r="Q896" s="158"/>
    </row>
    <row r="897" spans="1:17" x14ac:dyDescent="0.25">
      <c r="A897" s="112"/>
      <c r="B897" s="113"/>
      <c r="C897" s="113"/>
      <c r="D897" s="167"/>
      <c r="E897" s="168"/>
      <c r="F897" s="130"/>
      <c r="G897" s="167"/>
      <c r="H897" s="156"/>
      <c r="I897" s="200"/>
      <c r="J897" s="111"/>
      <c r="K897" s="196"/>
      <c r="L897" s="169"/>
      <c r="M897" s="136"/>
      <c r="N897" s="153"/>
      <c r="O897" s="154"/>
      <c r="P897" s="154"/>
      <c r="Q897" s="154"/>
    </row>
    <row r="898" spans="1:17" x14ac:dyDescent="0.25">
      <c r="A898" s="110"/>
      <c r="B898" s="113"/>
      <c r="C898" s="113"/>
      <c r="D898" s="167"/>
      <c r="E898" s="170"/>
      <c r="F898" s="130"/>
      <c r="G898" s="167"/>
      <c r="H898" s="145"/>
      <c r="I898" s="147"/>
      <c r="J898" s="111"/>
      <c r="K898" s="196"/>
      <c r="L898" s="169"/>
      <c r="M898" s="136"/>
      <c r="N898" s="150"/>
      <c r="O898" s="138"/>
      <c r="P898" s="138"/>
      <c r="Q898" s="138"/>
    </row>
    <row r="899" spans="1:17" x14ac:dyDescent="0.25">
      <c r="A899" s="110"/>
      <c r="B899" s="113"/>
      <c r="C899" s="113"/>
      <c r="D899" s="167"/>
      <c r="E899" s="170"/>
      <c r="F899" s="130"/>
      <c r="G899" s="167"/>
      <c r="H899" s="145"/>
      <c r="I899" s="147"/>
      <c r="J899" s="111"/>
      <c r="K899" s="196"/>
      <c r="L899" s="169"/>
      <c r="M899" s="136"/>
      <c r="N899" s="137"/>
      <c r="O899" s="138"/>
      <c r="P899" s="138"/>
      <c r="Q899" s="138"/>
    </row>
    <row r="900" spans="1:17" x14ac:dyDescent="0.25">
      <c r="A900" s="110"/>
      <c r="B900" s="113"/>
      <c r="C900" s="113"/>
      <c r="D900" s="167"/>
      <c r="E900" s="168"/>
      <c r="F900" s="130"/>
      <c r="G900" s="167"/>
      <c r="H900" s="156"/>
      <c r="I900" s="200"/>
      <c r="J900" s="111"/>
      <c r="K900" s="196"/>
      <c r="L900" s="169"/>
      <c r="M900" s="136"/>
      <c r="N900" s="137"/>
      <c r="O900" s="140"/>
      <c r="P900" s="140"/>
      <c r="Q900" s="140"/>
    </row>
    <row r="901" spans="1:17" x14ac:dyDescent="0.25">
      <c r="A901" s="110"/>
      <c r="B901" s="113"/>
      <c r="C901" s="113"/>
      <c r="D901" s="167"/>
      <c r="E901" s="170"/>
      <c r="F901" s="141"/>
      <c r="G901" s="167"/>
      <c r="H901" s="145"/>
      <c r="I901" s="147"/>
      <c r="J901" s="111"/>
      <c r="K901" s="196"/>
      <c r="L901" s="169"/>
      <c r="M901" s="136"/>
      <c r="N901" s="150"/>
      <c r="O901" s="138"/>
      <c r="P901" s="138"/>
      <c r="Q901" s="138"/>
    </row>
    <row r="902" spans="1:17" x14ac:dyDescent="0.25">
      <c r="A902" s="110"/>
      <c r="B902" s="113"/>
      <c r="C902" s="113"/>
      <c r="D902" s="167"/>
      <c r="E902" s="170"/>
      <c r="F902" s="141"/>
      <c r="G902" s="167"/>
      <c r="H902" s="145"/>
      <c r="I902" s="147"/>
      <c r="J902" s="111"/>
      <c r="K902" s="196"/>
      <c r="L902" s="169"/>
      <c r="M902" s="136"/>
      <c r="N902" s="137"/>
      <c r="O902" s="138"/>
      <c r="P902" s="138"/>
      <c r="Q902" s="138"/>
    </row>
    <row r="903" spans="1:17" x14ac:dyDescent="0.25">
      <c r="A903" s="110"/>
      <c r="B903" s="113"/>
      <c r="C903" s="113"/>
      <c r="D903" s="167"/>
      <c r="E903" s="170"/>
      <c r="F903" s="130"/>
      <c r="G903" s="167"/>
      <c r="H903" s="145"/>
      <c r="I903" s="147"/>
      <c r="J903" s="111"/>
      <c r="K903" s="196"/>
      <c r="L903" s="169"/>
      <c r="M903" s="136"/>
      <c r="N903" s="150"/>
      <c r="O903" s="138"/>
      <c r="P903" s="138"/>
      <c r="Q903" s="138"/>
    </row>
    <row r="904" spans="1:17" x14ac:dyDescent="0.25">
      <c r="A904" s="110"/>
      <c r="B904" s="113"/>
      <c r="C904" s="113"/>
      <c r="D904" s="167"/>
      <c r="E904" s="170"/>
      <c r="F904" s="130"/>
      <c r="G904" s="167"/>
      <c r="H904" s="145"/>
      <c r="I904" s="147"/>
      <c r="J904" s="111"/>
      <c r="K904" s="196"/>
      <c r="L904" s="169"/>
      <c r="M904" s="136"/>
      <c r="N904" s="137"/>
      <c r="O904" s="138"/>
      <c r="P904" s="138"/>
      <c r="Q904" s="138"/>
    </row>
    <row r="905" spans="1:17" x14ac:dyDescent="0.25">
      <c r="A905" s="110"/>
      <c r="B905" s="113"/>
      <c r="C905" s="113"/>
      <c r="D905" s="167"/>
      <c r="E905" s="170"/>
      <c r="F905" s="130"/>
      <c r="G905" s="167"/>
      <c r="H905" s="145"/>
      <c r="I905" s="147"/>
      <c r="J905" s="111"/>
      <c r="K905" s="196"/>
      <c r="L905" s="169"/>
      <c r="M905" s="136"/>
      <c r="N905" s="137"/>
      <c r="O905" s="138"/>
      <c r="P905" s="138"/>
      <c r="Q905" s="138"/>
    </row>
    <row r="906" spans="1:17" x14ac:dyDescent="0.25">
      <c r="A906" s="110"/>
      <c r="B906" s="113"/>
      <c r="C906" s="113"/>
      <c r="D906" s="167"/>
      <c r="E906" s="170"/>
      <c r="F906" s="141"/>
      <c r="G906" s="167"/>
      <c r="H906" s="145"/>
      <c r="I906" s="147"/>
      <c r="J906" s="111"/>
      <c r="K906" s="196"/>
      <c r="L906" s="169"/>
      <c r="M906" s="136"/>
      <c r="N906" s="150"/>
      <c r="O906" s="138"/>
      <c r="P906" s="138"/>
      <c r="Q906" s="138"/>
    </row>
    <row r="907" spans="1:17" x14ac:dyDescent="0.25">
      <c r="A907" s="110"/>
      <c r="B907" s="113"/>
      <c r="C907" s="113"/>
      <c r="D907" s="167"/>
      <c r="E907" s="170"/>
      <c r="F907" s="130"/>
      <c r="G907" s="167"/>
      <c r="H907" s="145"/>
      <c r="I907" s="147"/>
      <c r="J907" s="111"/>
      <c r="K907" s="196"/>
      <c r="L907" s="169"/>
      <c r="M907" s="136"/>
      <c r="N907" s="137"/>
      <c r="O907" s="138"/>
      <c r="P907" s="138"/>
      <c r="Q907" s="138"/>
    </row>
    <row r="908" spans="1:17" x14ac:dyDescent="0.25">
      <c r="A908" s="110"/>
      <c r="B908" s="113"/>
      <c r="C908" s="113"/>
      <c r="D908" s="167"/>
      <c r="E908" s="170"/>
      <c r="F908" s="130"/>
      <c r="G908" s="167"/>
      <c r="H908" s="145"/>
      <c r="I908" s="147"/>
      <c r="J908" s="111"/>
      <c r="K908" s="196"/>
      <c r="L908" s="169"/>
      <c r="M908" s="136"/>
      <c r="N908" s="137"/>
      <c r="O908" s="138"/>
      <c r="P908" s="138"/>
      <c r="Q908" s="138"/>
    </row>
    <row r="909" spans="1:17" x14ac:dyDescent="0.25">
      <c r="A909" s="110"/>
      <c r="B909" s="113"/>
      <c r="C909" s="113"/>
      <c r="D909" s="167"/>
      <c r="E909" s="170"/>
      <c r="F909" s="141"/>
      <c r="G909" s="167"/>
      <c r="H909" s="145"/>
      <c r="I909" s="147"/>
      <c r="J909" s="111"/>
      <c r="K909" s="196"/>
      <c r="L909" s="169"/>
      <c r="M909" s="136"/>
      <c r="N909" s="150"/>
      <c r="O909" s="138"/>
      <c r="P909" s="138"/>
      <c r="Q909" s="138"/>
    </row>
    <row r="910" spans="1:17" x14ac:dyDescent="0.25">
      <c r="A910" s="110"/>
      <c r="B910" s="113"/>
      <c r="C910" s="113"/>
      <c r="D910" s="167"/>
      <c r="E910" s="170"/>
      <c r="F910" s="141"/>
      <c r="G910" s="167"/>
      <c r="H910" s="145"/>
      <c r="I910" s="147"/>
      <c r="J910" s="111"/>
      <c r="K910" s="196"/>
      <c r="L910" s="169"/>
      <c r="M910" s="136"/>
      <c r="N910" s="137"/>
      <c r="O910" s="138"/>
      <c r="P910" s="138"/>
      <c r="Q910" s="138"/>
    </row>
    <row r="911" spans="1:17" x14ac:dyDescent="0.25">
      <c r="A911" s="110"/>
      <c r="B911" s="113"/>
      <c r="C911" s="113"/>
      <c r="D911" s="167"/>
      <c r="E911" s="170"/>
      <c r="F911" s="130"/>
      <c r="G911" s="167"/>
      <c r="H911" s="145"/>
      <c r="I911" s="147"/>
      <c r="J911" s="111"/>
      <c r="K911" s="196"/>
      <c r="L911" s="169"/>
      <c r="M911" s="136"/>
      <c r="N911" s="137"/>
      <c r="O911" s="138"/>
      <c r="P911" s="138"/>
      <c r="Q911" s="138"/>
    </row>
    <row r="912" spans="1:17" x14ac:dyDescent="0.25">
      <c r="A912" s="110"/>
      <c r="B912" s="113"/>
      <c r="C912" s="113"/>
      <c r="D912" s="167"/>
      <c r="E912" s="168"/>
      <c r="F912" s="130"/>
      <c r="G912" s="167"/>
      <c r="H912" s="156"/>
      <c r="I912" s="200"/>
      <c r="J912" s="111"/>
      <c r="K912" s="196"/>
      <c r="L912" s="169"/>
      <c r="M912" s="136"/>
      <c r="N912" s="137"/>
      <c r="O912" s="140"/>
      <c r="P912" s="140"/>
      <c r="Q912" s="140"/>
    </row>
    <row r="913" spans="1:18" x14ac:dyDescent="0.25">
      <c r="A913" s="110"/>
      <c r="B913" s="113"/>
      <c r="C913" s="113"/>
      <c r="D913" s="167"/>
      <c r="E913" s="170"/>
      <c r="F913" s="130"/>
      <c r="G913" s="167"/>
      <c r="H913" s="145"/>
      <c r="I913" s="147"/>
      <c r="J913" s="111"/>
      <c r="K913" s="196"/>
      <c r="L913" s="169"/>
      <c r="M913" s="136"/>
      <c r="N913" s="150"/>
      <c r="O913" s="138"/>
      <c r="P913" s="138"/>
      <c r="Q913" s="138"/>
      <c r="R913" s="139"/>
    </row>
    <row r="914" spans="1:18" x14ac:dyDescent="0.25">
      <c r="A914" s="110"/>
      <c r="B914" s="113"/>
      <c r="C914" s="113"/>
      <c r="D914" s="167"/>
      <c r="E914" s="170"/>
      <c r="F914" s="130"/>
      <c r="G914" s="167"/>
      <c r="H914" s="145"/>
      <c r="I914" s="147"/>
      <c r="J914" s="111"/>
      <c r="K914" s="196"/>
      <c r="L914" s="169"/>
      <c r="M914" s="136"/>
      <c r="N914" s="137"/>
      <c r="O914" s="138"/>
      <c r="P914" s="138"/>
      <c r="Q914" s="138"/>
      <c r="R914" s="139"/>
    </row>
    <row r="915" spans="1:18" x14ac:dyDescent="0.25">
      <c r="A915" s="110"/>
      <c r="B915" s="113"/>
      <c r="C915" s="113"/>
      <c r="D915" s="167"/>
      <c r="E915" s="168"/>
      <c r="F915" s="130"/>
      <c r="G915" s="167"/>
      <c r="H915" s="156"/>
      <c r="I915" s="200"/>
      <c r="J915" s="111"/>
      <c r="K915" s="196"/>
      <c r="L915" s="169"/>
      <c r="M915" s="136"/>
      <c r="N915" s="137"/>
      <c r="O915" s="140"/>
      <c r="P915" s="140"/>
      <c r="Q915" s="140"/>
      <c r="R915" s="108"/>
    </row>
    <row r="916" spans="1:18" x14ac:dyDescent="0.25">
      <c r="A916" s="112"/>
      <c r="B916" s="113"/>
      <c r="C916" s="113"/>
      <c r="D916" s="167"/>
      <c r="E916" s="168"/>
      <c r="F916" s="130"/>
      <c r="G916" s="167"/>
      <c r="H916" s="156"/>
      <c r="I916" s="200"/>
      <c r="J916" s="111"/>
      <c r="K916" s="196"/>
      <c r="L916" s="169"/>
      <c r="M916" s="136"/>
      <c r="N916" s="137"/>
      <c r="O916" s="140"/>
      <c r="P916" s="140"/>
      <c r="Q916" s="140"/>
      <c r="R916" s="108"/>
    </row>
    <row r="917" spans="1:18" x14ac:dyDescent="0.25">
      <c r="A917" s="110"/>
      <c r="B917" s="113"/>
      <c r="C917" s="113"/>
      <c r="D917" s="167"/>
      <c r="E917" s="170"/>
      <c r="F917" s="141"/>
      <c r="G917" s="167"/>
      <c r="H917" s="145"/>
      <c r="I917" s="147"/>
      <c r="J917" s="111"/>
      <c r="K917" s="196"/>
      <c r="L917" s="169"/>
      <c r="M917" s="136"/>
      <c r="N917" s="150"/>
      <c r="O917" s="138"/>
      <c r="P917" s="138"/>
      <c r="Q917" s="138"/>
      <c r="R917" s="139"/>
    </row>
    <row r="918" spans="1:18" x14ac:dyDescent="0.25">
      <c r="A918" s="110"/>
      <c r="B918" s="113"/>
      <c r="C918" s="113"/>
      <c r="D918" s="167"/>
      <c r="E918" s="168"/>
      <c r="F918" s="130"/>
      <c r="G918" s="167"/>
      <c r="H918" s="156"/>
      <c r="I918" s="200"/>
      <c r="J918" s="111"/>
      <c r="K918" s="196"/>
      <c r="L918" s="169"/>
      <c r="M918" s="136"/>
      <c r="N918" s="137"/>
      <c r="O918" s="140"/>
      <c r="P918" s="140"/>
      <c r="Q918" s="140"/>
      <c r="R918" s="108"/>
    </row>
    <row r="919" spans="1:18" x14ac:dyDescent="0.25">
      <c r="A919" s="110"/>
      <c r="B919" s="113"/>
      <c r="C919" s="113"/>
      <c r="D919" s="167"/>
      <c r="E919" s="170"/>
      <c r="F919" s="130"/>
      <c r="G919" s="167"/>
      <c r="H919" s="145"/>
      <c r="I919" s="147"/>
      <c r="J919" s="111"/>
      <c r="K919" s="196"/>
      <c r="L919" s="169"/>
      <c r="M919" s="136"/>
      <c r="N919" s="137"/>
      <c r="O919" s="138"/>
      <c r="P919" s="138"/>
      <c r="Q919" s="138"/>
      <c r="R919" s="139"/>
    </row>
    <row r="920" spans="1:18" x14ac:dyDescent="0.25">
      <c r="A920" s="110"/>
      <c r="B920" s="113"/>
      <c r="C920" s="113"/>
      <c r="D920" s="167"/>
      <c r="E920" s="170"/>
      <c r="F920" s="130"/>
      <c r="G920" s="167"/>
      <c r="H920" s="145"/>
      <c r="I920" s="147"/>
      <c r="J920" s="111"/>
      <c r="K920" s="196"/>
      <c r="L920" s="169"/>
      <c r="M920" s="136"/>
      <c r="N920" s="137"/>
      <c r="O920" s="138"/>
      <c r="P920" s="138"/>
      <c r="Q920" s="138"/>
      <c r="R920" s="139"/>
    </row>
    <row r="921" spans="1:18" x14ac:dyDescent="0.25">
      <c r="A921" s="110"/>
      <c r="B921" s="113"/>
      <c r="C921" s="113"/>
      <c r="D921" s="167"/>
      <c r="E921" s="170"/>
      <c r="F921" s="141"/>
      <c r="G921" s="167"/>
      <c r="H921" s="145"/>
      <c r="I921" s="147"/>
      <c r="J921" s="111"/>
      <c r="K921" s="196"/>
      <c r="L921" s="169"/>
      <c r="M921" s="136"/>
      <c r="N921" s="150"/>
      <c r="O921" s="138"/>
      <c r="P921" s="138"/>
      <c r="Q921" s="138"/>
      <c r="R921" s="139"/>
    </row>
    <row r="922" spans="1:18" x14ac:dyDescent="0.25">
      <c r="A922" s="110"/>
      <c r="B922" s="113"/>
      <c r="C922" s="113"/>
      <c r="D922" s="167"/>
      <c r="E922" s="170"/>
      <c r="F922" s="130"/>
      <c r="G922" s="167"/>
      <c r="H922" s="145"/>
      <c r="I922" s="147"/>
      <c r="J922" s="111"/>
      <c r="K922" s="196"/>
      <c r="L922" s="169"/>
      <c r="M922" s="136"/>
      <c r="N922" s="137"/>
      <c r="O922" s="138"/>
      <c r="P922" s="138"/>
      <c r="Q922" s="138"/>
      <c r="R922" s="139"/>
    </row>
    <row r="923" spans="1:18" x14ac:dyDescent="0.25">
      <c r="A923" s="110"/>
      <c r="B923" s="113"/>
      <c r="C923" s="113"/>
      <c r="D923" s="167"/>
      <c r="E923" s="170"/>
      <c r="F923" s="130"/>
      <c r="G923" s="167"/>
      <c r="H923" s="145"/>
      <c r="I923" s="147"/>
      <c r="J923" s="111"/>
      <c r="K923" s="196"/>
      <c r="L923" s="169"/>
      <c r="M923" s="136"/>
      <c r="N923" s="150"/>
      <c r="O923" s="138"/>
      <c r="P923" s="138"/>
      <c r="Q923" s="138"/>
      <c r="R923" s="139"/>
    </row>
    <row r="924" spans="1:18" x14ac:dyDescent="0.25">
      <c r="A924" s="110"/>
      <c r="B924" s="113"/>
      <c r="C924" s="113"/>
      <c r="D924" s="167"/>
      <c r="E924" s="170"/>
      <c r="F924" s="130"/>
      <c r="G924" s="167"/>
      <c r="H924" s="145"/>
      <c r="I924" s="147"/>
      <c r="J924" s="111"/>
      <c r="K924" s="196"/>
      <c r="L924" s="169"/>
      <c r="M924" s="136"/>
      <c r="N924" s="137"/>
      <c r="O924" s="138"/>
      <c r="P924" s="138"/>
      <c r="Q924" s="138"/>
      <c r="R924" s="139"/>
    </row>
    <row r="925" spans="1:18" x14ac:dyDescent="0.25">
      <c r="A925" s="110"/>
      <c r="B925" s="113"/>
      <c r="C925" s="113"/>
      <c r="D925" s="167"/>
      <c r="E925" s="170"/>
      <c r="F925" s="130"/>
      <c r="G925" s="167"/>
      <c r="H925" s="145"/>
      <c r="I925" s="147"/>
      <c r="J925" s="111"/>
      <c r="K925" s="196"/>
      <c r="L925" s="169"/>
      <c r="M925" s="136"/>
      <c r="N925" s="137"/>
      <c r="O925" s="138"/>
      <c r="P925" s="138"/>
      <c r="Q925" s="138"/>
      <c r="R925" s="139"/>
    </row>
    <row r="926" spans="1:18" x14ac:dyDescent="0.25">
      <c r="A926" s="110"/>
      <c r="B926" s="113"/>
      <c r="C926" s="113"/>
      <c r="D926" s="167"/>
      <c r="E926" s="168"/>
      <c r="F926" s="130"/>
      <c r="G926" s="167"/>
      <c r="H926" s="156"/>
      <c r="I926" s="200"/>
      <c r="J926" s="111"/>
      <c r="K926" s="196"/>
      <c r="L926" s="169"/>
      <c r="M926" s="136"/>
      <c r="N926" s="137"/>
      <c r="O926" s="140"/>
      <c r="P926" s="140"/>
      <c r="Q926" s="140"/>
      <c r="R926" s="108"/>
    </row>
    <row r="927" spans="1:18" x14ac:dyDescent="0.25">
      <c r="A927" s="110"/>
      <c r="B927" s="113"/>
      <c r="C927" s="113"/>
      <c r="D927" s="167"/>
      <c r="E927" s="170"/>
      <c r="F927" s="141"/>
      <c r="G927" s="167"/>
      <c r="H927" s="145"/>
      <c r="I927" s="147"/>
      <c r="J927" s="111"/>
      <c r="K927" s="196"/>
      <c r="L927" s="169"/>
      <c r="M927" s="136"/>
      <c r="N927" s="150"/>
      <c r="O927" s="138"/>
      <c r="P927" s="138"/>
      <c r="Q927" s="138"/>
      <c r="R927" s="139"/>
    </row>
    <row r="928" spans="1:18" x14ac:dyDescent="0.25">
      <c r="A928" s="110"/>
      <c r="B928" s="113"/>
      <c r="C928" s="113"/>
      <c r="D928" s="167"/>
      <c r="E928" s="170"/>
      <c r="F928" s="141"/>
      <c r="G928" s="167"/>
      <c r="H928" s="145"/>
      <c r="I928" s="147"/>
      <c r="J928" s="111"/>
      <c r="K928" s="196"/>
      <c r="L928" s="169"/>
      <c r="M928" s="136"/>
      <c r="N928" s="150"/>
      <c r="O928" s="138"/>
      <c r="P928" s="138"/>
      <c r="Q928" s="138"/>
      <c r="R928" s="139"/>
    </row>
    <row r="929" spans="1:17" x14ac:dyDescent="0.25">
      <c r="A929" s="110"/>
      <c r="B929" s="113"/>
      <c r="C929" s="113"/>
      <c r="D929" s="167"/>
      <c r="E929" s="170"/>
      <c r="F929" s="141"/>
      <c r="G929" s="167"/>
      <c r="H929" s="145"/>
      <c r="I929" s="147"/>
      <c r="J929" s="159"/>
      <c r="K929" s="196"/>
      <c r="L929" s="169"/>
      <c r="M929" s="136"/>
      <c r="N929" s="150"/>
      <c r="O929" s="138"/>
      <c r="P929" s="138"/>
      <c r="Q929" s="138"/>
    </row>
    <row r="930" spans="1:17" x14ac:dyDescent="0.25">
      <c r="A930" s="110"/>
      <c r="B930" s="113"/>
      <c r="C930" s="113"/>
      <c r="D930" s="167"/>
      <c r="E930" s="170"/>
      <c r="F930" s="141"/>
      <c r="G930" s="167"/>
      <c r="H930" s="145"/>
      <c r="I930" s="147"/>
      <c r="J930" s="159"/>
      <c r="K930" s="196"/>
      <c r="L930" s="169"/>
      <c r="M930" s="136"/>
      <c r="N930" s="137"/>
      <c r="O930" s="138"/>
      <c r="P930" s="138"/>
      <c r="Q930" s="138"/>
    </row>
    <row r="931" spans="1:17" x14ac:dyDescent="0.25">
      <c r="A931" s="110"/>
      <c r="B931" s="113"/>
      <c r="C931" s="113"/>
      <c r="D931" s="167"/>
      <c r="E931" s="168"/>
      <c r="F931" s="141"/>
      <c r="G931" s="167"/>
      <c r="H931" s="156"/>
      <c r="I931" s="200"/>
      <c r="J931" s="159"/>
      <c r="K931" s="196"/>
      <c r="L931" s="169"/>
      <c r="M931" s="136"/>
      <c r="N931" s="137"/>
      <c r="O931" s="140"/>
      <c r="P931" s="140"/>
      <c r="Q931" s="140"/>
    </row>
    <row r="932" spans="1:17" x14ac:dyDescent="0.25">
      <c r="A932" s="110"/>
      <c r="B932" s="113"/>
      <c r="C932" s="113"/>
      <c r="D932" s="167"/>
      <c r="E932" s="170"/>
      <c r="F932" s="141"/>
      <c r="G932" s="167"/>
      <c r="H932" s="145"/>
      <c r="I932" s="147"/>
      <c r="J932" s="159"/>
      <c r="K932" s="196"/>
      <c r="L932" s="169"/>
      <c r="M932" s="136"/>
      <c r="N932" s="150"/>
      <c r="O932" s="138"/>
      <c r="P932" s="138"/>
      <c r="Q932" s="138"/>
    </row>
    <row r="933" spans="1:17" x14ac:dyDescent="0.25">
      <c r="A933" s="110"/>
      <c r="B933" s="113"/>
      <c r="C933" s="113"/>
      <c r="D933" s="167"/>
      <c r="E933" s="170"/>
      <c r="F933" s="141"/>
      <c r="G933" s="167"/>
      <c r="H933" s="145"/>
      <c r="I933" s="147"/>
      <c r="J933" s="159"/>
      <c r="K933" s="196"/>
      <c r="L933" s="169"/>
      <c r="M933" s="136"/>
      <c r="N933" s="150"/>
      <c r="O933" s="138"/>
      <c r="P933" s="138"/>
      <c r="Q933" s="138"/>
    </row>
    <row r="934" spans="1:17" x14ac:dyDescent="0.25">
      <c r="A934" s="110"/>
      <c r="B934" s="113"/>
      <c r="C934" s="113"/>
      <c r="D934" s="167"/>
      <c r="E934" s="170"/>
      <c r="F934" s="141"/>
      <c r="G934" s="167"/>
      <c r="H934" s="145"/>
      <c r="I934" s="147"/>
      <c r="J934" s="159"/>
      <c r="K934" s="196"/>
      <c r="L934" s="169"/>
      <c r="M934" s="136"/>
      <c r="N934" s="150"/>
      <c r="O934" s="138"/>
      <c r="P934" s="138"/>
      <c r="Q934" s="138"/>
    </row>
    <row r="935" spans="1:17" x14ac:dyDescent="0.25">
      <c r="A935" s="110"/>
      <c r="B935" s="113"/>
      <c r="C935" s="113"/>
      <c r="D935" s="167"/>
      <c r="E935" s="168"/>
      <c r="F935" s="141"/>
      <c r="G935" s="167"/>
      <c r="H935" s="156"/>
      <c r="I935" s="200"/>
      <c r="J935" s="159"/>
      <c r="K935" s="196"/>
      <c r="L935" s="169"/>
      <c r="M935" s="136"/>
      <c r="N935" s="137"/>
      <c r="O935" s="140"/>
      <c r="P935" s="140"/>
      <c r="Q935" s="140"/>
    </row>
    <row r="936" spans="1:17" x14ac:dyDescent="0.25">
      <c r="A936" s="110"/>
      <c r="B936" s="113"/>
      <c r="C936" s="113"/>
      <c r="D936" s="167"/>
      <c r="E936" s="168"/>
      <c r="F936" s="141"/>
      <c r="G936" s="167"/>
      <c r="H936" s="156"/>
      <c r="I936" s="200"/>
      <c r="J936" s="159"/>
      <c r="K936" s="196"/>
      <c r="L936" s="169"/>
      <c r="M936" s="136"/>
      <c r="N936" s="137"/>
      <c r="O936" s="138"/>
      <c r="P936" s="138"/>
      <c r="Q936" s="140"/>
    </row>
    <row r="937" spans="1:17" x14ac:dyDescent="0.25">
      <c r="A937" s="110"/>
      <c r="B937" s="113"/>
      <c r="C937" s="113"/>
      <c r="D937" s="167"/>
      <c r="E937" s="168"/>
      <c r="F937" s="130"/>
      <c r="G937" s="167"/>
      <c r="H937" s="156"/>
      <c r="I937" s="200"/>
      <c r="J937" s="111"/>
      <c r="K937" s="196"/>
      <c r="L937" s="169"/>
      <c r="M937" s="136"/>
      <c r="N937" s="137"/>
      <c r="O937" s="140"/>
      <c r="P937" s="140"/>
      <c r="Q937" s="140"/>
    </row>
    <row r="938" spans="1:17" x14ac:dyDescent="0.25">
      <c r="A938" s="110"/>
      <c r="B938" s="113"/>
      <c r="C938" s="113"/>
      <c r="D938" s="167"/>
      <c r="E938" s="168"/>
      <c r="F938" s="141"/>
      <c r="G938" s="167"/>
      <c r="H938" s="156"/>
      <c r="I938" s="200"/>
      <c r="J938" s="159"/>
      <c r="K938" s="196"/>
      <c r="L938" s="169"/>
      <c r="M938" s="136"/>
      <c r="N938" s="137"/>
      <c r="O938" s="140"/>
      <c r="P938" s="140"/>
      <c r="Q938" s="140"/>
    </row>
    <row r="939" spans="1:17" x14ac:dyDescent="0.25">
      <c r="A939" s="110"/>
      <c r="B939" s="113"/>
      <c r="C939" s="113"/>
      <c r="D939" s="167"/>
      <c r="E939" s="168"/>
      <c r="F939" s="141"/>
      <c r="G939" s="167"/>
      <c r="H939" s="156"/>
      <c r="I939" s="200"/>
      <c r="J939" s="159"/>
      <c r="K939" s="196"/>
      <c r="L939" s="169"/>
      <c r="M939" s="136"/>
      <c r="N939" s="137"/>
      <c r="O939" s="140"/>
      <c r="P939" s="140"/>
      <c r="Q939" s="140"/>
    </row>
    <row r="940" spans="1:17" x14ac:dyDescent="0.25">
      <c r="A940" s="110"/>
      <c r="B940" s="113"/>
      <c r="C940" s="113"/>
      <c r="D940" s="167"/>
      <c r="E940" s="168"/>
      <c r="F940" s="141"/>
      <c r="G940" s="167"/>
      <c r="H940" s="156"/>
      <c r="I940" s="200"/>
      <c r="J940" s="159"/>
      <c r="K940" s="196"/>
      <c r="L940" s="169"/>
      <c r="M940" s="136"/>
      <c r="N940" s="137"/>
      <c r="O940" s="140"/>
      <c r="P940" s="140"/>
      <c r="Q940" s="140"/>
    </row>
    <row r="941" spans="1:17" x14ac:dyDescent="0.25">
      <c r="A941" s="110"/>
      <c r="B941" s="113"/>
      <c r="C941" s="113"/>
      <c r="D941" s="167"/>
      <c r="E941" s="170"/>
      <c r="F941" s="141"/>
      <c r="G941" s="167"/>
      <c r="H941" s="145"/>
      <c r="I941" s="147"/>
      <c r="J941" s="159"/>
      <c r="K941" s="196"/>
      <c r="L941" s="169"/>
      <c r="M941" s="136"/>
      <c r="N941" s="150"/>
      <c r="O941" s="138"/>
      <c r="P941" s="138"/>
      <c r="Q941" s="138"/>
    </row>
    <row r="942" spans="1:17" x14ac:dyDescent="0.25">
      <c r="A942" s="110"/>
      <c r="B942" s="113"/>
      <c r="C942" s="113"/>
      <c r="D942" s="167"/>
      <c r="E942" s="170"/>
      <c r="F942" s="141"/>
      <c r="G942" s="167"/>
      <c r="H942" s="145"/>
      <c r="I942" s="147"/>
      <c r="J942" s="111"/>
      <c r="K942" s="196"/>
      <c r="L942" s="169"/>
      <c r="M942" s="136"/>
      <c r="N942" s="150"/>
      <c r="O942" s="138"/>
      <c r="P942" s="138"/>
      <c r="Q942" s="138"/>
    </row>
    <row r="943" spans="1:17" x14ac:dyDescent="0.25">
      <c r="A943" s="110"/>
      <c r="B943" s="113"/>
      <c r="C943" s="113"/>
      <c r="D943" s="167"/>
      <c r="E943" s="170"/>
      <c r="F943" s="141"/>
      <c r="G943" s="167"/>
      <c r="H943" s="145"/>
      <c r="I943" s="147"/>
      <c r="J943" s="159"/>
      <c r="K943" s="196"/>
      <c r="L943" s="169"/>
      <c r="M943" s="136"/>
      <c r="N943" s="137"/>
      <c r="O943" s="138"/>
      <c r="P943" s="138"/>
      <c r="Q943" s="138"/>
    </row>
    <row r="944" spans="1:17" x14ac:dyDescent="0.25">
      <c r="A944" s="110"/>
      <c r="B944" s="113"/>
      <c r="C944" s="113"/>
      <c r="D944" s="167"/>
      <c r="E944" s="170"/>
      <c r="F944" s="130"/>
      <c r="G944" s="167"/>
      <c r="H944" s="113"/>
      <c r="I944" s="114"/>
      <c r="J944" s="111"/>
      <c r="K944" s="196"/>
      <c r="L944" s="169"/>
      <c r="M944" s="136"/>
      <c r="N944" s="153"/>
      <c r="O944" s="154"/>
      <c r="P944" s="154"/>
      <c r="Q944" s="154"/>
    </row>
    <row r="945" spans="1:17" x14ac:dyDescent="0.25">
      <c r="A945" s="110"/>
      <c r="B945" s="113"/>
      <c r="C945" s="113"/>
      <c r="D945" s="167"/>
      <c r="E945" s="170"/>
      <c r="F945" s="141"/>
      <c r="G945" s="167"/>
      <c r="H945" s="145"/>
      <c r="I945" s="147"/>
      <c r="J945" s="111"/>
      <c r="K945" s="196"/>
      <c r="L945" s="169"/>
      <c r="M945" s="136"/>
      <c r="N945" s="150"/>
      <c r="O945" s="138"/>
      <c r="P945" s="138"/>
      <c r="Q945" s="138"/>
    </row>
    <row r="946" spans="1:17" x14ac:dyDescent="0.25">
      <c r="A946" s="110"/>
      <c r="B946" s="113"/>
      <c r="C946" s="113"/>
      <c r="D946" s="167"/>
      <c r="E946" s="170"/>
      <c r="F946" s="130"/>
      <c r="G946" s="167"/>
      <c r="H946" s="145"/>
      <c r="I946" s="147"/>
      <c r="J946" s="159"/>
      <c r="K946" s="196"/>
      <c r="L946" s="169"/>
      <c r="M946" s="136"/>
      <c r="N946" s="150"/>
      <c r="O946" s="138"/>
      <c r="P946" s="138"/>
      <c r="Q946" s="138"/>
    </row>
    <row r="947" spans="1:17" x14ac:dyDescent="0.25">
      <c r="A947" s="110"/>
      <c r="B947" s="113"/>
      <c r="C947" s="113"/>
      <c r="D947" s="167"/>
      <c r="E947" s="170"/>
      <c r="F947" s="141"/>
      <c r="G947" s="167"/>
      <c r="H947" s="145"/>
      <c r="I947" s="147"/>
      <c r="J947" s="159"/>
      <c r="K947" s="196"/>
      <c r="L947" s="169"/>
      <c r="M947" s="136"/>
      <c r="N947" s="150"/>
      <c r="O947" s="138"/>
      <c r="P947" s="138"/>
      <c r="Q947" s="138"/>
    </row>
    <row r="948" spans="1:17" x14ac:dyDescent="0.25">
      <c r="A948" s="110"/>
      <c r="B948" s="113"/>
      <c r="C948" s="113"/>
      <c r="D948" s="167"/>
      <c r="E948" s="170"/>
      <c r="F948" s="141"/>
      <c r="G948" s="167"/>
      <c r="H948" s="145"/>
      <c r="I948" s="147"/>
      <c r="J948" s="111"/>
      <c r="K948" s="196"/>
      <c r="L948" s="169"/>
      <c r="M948" s="136"/>
      <c r="N948" s="150"/>
      <c r="O948" s="138"/>
      <c r="P948" s="138"/>
      <c r="Q948" s="138"/>
    </row>
    <row r="949" spans="1:17" x14ac:dyDescent="0.25">
      <c r="A949" s="110"/>
      <c r="B949" s="113"/>
      <c r="C949" s="113"/>
      <c r="D949" s="167"/>
      <c r="E949" s="170"/>
      <c r="F949" s="130"/>
      <c r="G949" s="167"/>
      <c r="H949" s="145"/>
      <c r="I949" s="147"/>
      <c r="J949" s="111"/>
      <c r="K949" s="196"/>
      <c r="L949" s="169"/>
      <c r="M949" s="136"/>
      <c r="N949" s="150"/>
      <c r="O949" s="138"/>
      <c r="P949" s="138"/>
      <c r="Q949" s="138"/>
    </row>
    <row r="950" spans="1:17" x14ac:dyDescent="0.25">
      <c r="A950" s="110"/>
      <c r="B950" s="113"/>
      <c r="C950" s="113"/>
      <c r="D950" s="167"/>
      <c r="E950" s="170"/>
      <c r="F950" s="130"/>
      <c r="G950" s="167"/>
      <c r="H950" s="145"/>
      <c r="I950" s="147"/>
      <c r="J950" s="159"/>
      <c r="K950" s="196"/>
      <c r="L950" s="169"/>
      <c r="M950" s="136"/>
      <c r="N950" s="150"/>
      <c r="O950" s="138"/>
      <c r="P950" s="138"/>
      <c r="Q950" s="138"/>
    </row>
    <row r="951" spans="1:17" x14ac:dyDescent="0.25">
      <c r="A951" s="110"/>
      <c r="B951" s="113"/>
      <c r="C951" s="113"/>
      <c r="D951" s="167"/>
      <c r="E951" s="170"/>
      <c r="F951" s="130"/>
      <c r="G951" s="167"/>
      <c r="H951" s="145"/>
      <c r="I951" s="147"/>
      <c r="J951" s="159"/>
      <c r="K951" s="196"/>
      <c r="L951" s="169"/>
      <c r="M951" s="136"/>
      <c r="N951" s="137"/>
      <c r="O951" s="138"/>
      <c r="P951" s="138"/>
      <c r="Q951" s="138"/>
    </row>
    <row r="952" spans="1:17" x14ac:dyDescent="0.25">
      <c r="A952" s="110"/>
      <c r="B952" s="113"/>
      <c r="C952" s="113"/>
      <c r="D952" s="167"/>
      <c r="E952" s="170"/>
      <c r="F952" s="141"/>
      <c r="G952" s="167"/>
      <c r="H952" s="145"/>
      <c r="I952" s="147"/>
      <c r="J952" s="159"/>
      <c r="K952" s="196"/>
      <c r="L952" s="169"/>
      <c r="M952" s="136"/>
      <c r="N952" s="153"/>
      <c r="O952" s="154"/>
      <c r="P952" s="154"/>
      <c r="Q952" s="154"/>
    </row>
    <row r="953" spans="1:17" x14ac:dyDescent="0.25">
      <c r="A953" s="110"/>
      <c r="B953" s="113"/>
      <c r="C953" s="113"/>
      <c r="D953" s="167"/>
      <c r="E953" s="170"/>
      <c r="F953" s="141"/>
      <c r="G953" s="167"/>
      <c r="H953" s="145"/>
      <c r="I953" s="147"/>
      <c r="J953" s="111"/>
      <c r="K953" s="196"/>
      <c r="L953" s="169"/>
      <c r="M953" s="136"/>
      <c r="N953" s="137"/>
      <c r="O953" s="138"/>
      <c r="P953" s="138"/>
      <c r="Q953" s="138"/>
    </row>
    <row r="954" spans="1:17" x14ac:dyDescent="0.25">
      <c r="A954" s="110"/>
      <c r="B954" s="113"/>
      <c r="C954" s="113"/>
      <c r="D954" s="167"/>
      <c r="E954" s="168"/>
      <c r="F954" s="130"/>
      <c r="G954" s="167"/>
      <c r="H954" s="156"/>
      <c r="I954" s="200"/>
      <c r="J954" s="111"/>
      <c r="K954" s="196"/>
      <c r="L954" s="169"/>
      <c r="M954" s="136"/>
      <c r="N954" s="137"/>
      <c r="O954" s="140"/>
      <c r="P954" s="140"/>
      <c r="Q954" s="140"/>
    </row>
    <row r="955" spans="1:17" x14ac:dyDescent="0.25">
      <c r="A955" s="110"/>
      <c r="B955" s="113"/>
      <c r="C955" s="113"/>
      <c r="D955" s="167"/>
      <c r="E955" s="168"/>
      <c r="F955" s="130"/>
      <c r="G955" s="167"/>
      <c r="H955" s="156"/>
      <c r="I955" s="200"/>
      <c r="J955" s="159"/>
      <c r="K955" s="196"/>
      <c r="L955" s="169"/>
      <c r="M955" s="136"/>
      <c r="N955" s="137"/>
      <c r="O955" s="140"/>
      <c r="P955" s="140"/>
      <c r="Q955" s="140"/>
    </row>
    <row r="956" spans="1:17" x14ac:dyDescent="0.25">
      <c r="A956" s="110"/>
      <c r="B956" s="113"/>
      <c r="C956" s="113"/>
      <c r="D956" s="167"/>
      <c r="E956" s="170"/>
      <c r="F956" s="130"/>
      <c r="G956" s="167"/>
      <c r="H956" s="145"/>
      <c r="I956" s="147"/>
      <c r="J956" s="159"/>
      <c r="K956" s="196"/>
      <c r="L956" s="169"/>
      <c r="M956" s="136"/>
      <c r="N956" s="150"/>
      <c r="O956" s="138"/>
      <c r="P956" s="138"/>
      <c r="Q956" s="138"/>
    </row>
    <row r="957" spans="1:17" x14ac:dyDescent="0.25">
      <c r="A957" s="110"/>
      <c r="B957" s="113"/>
      <c r="C957" s="113"/>
      <c r="D957" s="167"/>
      <c r="E957" s="170"/>
      <c r="F957" s="141"/>
      <c r="G957" s="167"/>
      <c r="H957" s="145"/>
      <c r="I957" s="147"/>
      <c r="J957" s="159"/>
      <c r="K957" s="196"/>
      <c r="L957" s="169"/>
      <c r="M957" s="136"/>
      <c r="N957" s="150"/>
      <c r="O957" s="138"/>
      <c r="P957" s="138"/>
      <c r="Q957" s="138"/>
    </row>
    <row r="958" spans="1:17" x14ac:dyDescent="0.25">
      <c r="A958" s="110"/>
      <c r="B958" s="113"/>
      <c r="C958" s="113"/>
      <c r="D958" s="167"/>
      <c r="E958" s="170"/>
      <c r="F958" s="141"/>
      <c r="G958" s="167"/>
      <c r="H958" s="145"/>
      <c r="I958" s="147"/>
      <c r="J958" s="159"/>
      <c r="K958" s="196"/>
      <c r="L958" s="169"/>
      <c r="M958" s="136"/>
      <c r="N958" s="137"/>
      <c r="O958" s="138"/>
      <c r="P958" s="138"/>
      <c r="Q958" s="138"/>
    </row>
    <row r="959" spans="1:17" x14ac:dyDescent="0.25">
      <c r="A959" s="110"/>
      <c r="B959" s="113"/>
      <c r="C959" s="113"/>
      <c r="D959" s="167"/>
      <c r="E959" s="168"/>
      <c r="F959" s="130"/>
      <c r="G959" s="167"/>
      <c r="H959" s="156"/>
      <c r="I959" s="200"/>
      <c r="J959" s="111"/>
      <c r="K959" s="196"/>
      <c r="L959" s="169"/>
      <c r="M959" s="136"/>
      <c r="N959" s="137"/>
      <c r="O959" s="140"/>
      <c r="P959" s="140"/>
      <c r="Q959" s="140"/>
    </row>
    <row r="960" spans="1:17" x14ac:dyDescent="0.25">
      <c r="A960" s="110"/>
      <c r="B960" s="113"/>
      <c r="C960" s="113"/>
      <c r="D960" s="167"/>
      <c r="E960" s="168"/>
      <c r="F960" s="130"/>
      <c r="G960" s="167"/>
      <c r="H960" s="156"/>
      <c r="I960" s="200"/>
      <c r="J960" s="111"/>
      <c r="K960" s="196"/>
      <c r="L960" s="169"/>
      <c r="M960" s="136"/>
      <c r="N960" s="137"/>
      <c r="O960" s="140"/>
      <c r="P960" s="140"/>
      <c r="Q960" s="140"/>
    </row>
    <row r="961" spans="1:18" x14ac:dyDescent="0.25">
      <c r="A961" s="110"/>
      <c r="B961" s="113"/>
      <c r="C961" s="113"/>
      <c r="D961" s="167"/>
      <c r="E961" s="170"/>
      <c r="F961" s="130"/>
      <c r="G961" s="167"/>
      <c r="H961" s="145"/>
      <c r="I961" s="147"/>
      <c r="J961" s="111"/>
      <c r="K961" s="196"/>
      <c r="L961" s="169"/>
      <c r="M961" s="136"/>
      <c r="N961" s="137"/>
      <c r="O961" s="138"/>
      <c r="P961" s="138"/>
      <c r="Q961" s="138"/>
      <c r="R961" s="139"/>
    </row>
    <row r="962" spans="1:18" x14ac:dyDescent="0.25">
      <c r="A962" s="110"/>
      <c r="B962" s="113"/>
      <c r="C962" s="113"/>
      <c r="D962" s="167"/>
      <c r="E962" s="168"/>
      <c r="F962" s="130"/>
      <c r="G962" s="167"/>
      <c r="H962" s="156"/>
      <c r="I962" s="200"/>
      <c r="J962" s="111"/>
      <c r="K962" s="196"/>
      <c r="L962" s="169"/>
      <c r="M962" s="136"/>
      <c r="N962" s="137"/>
      <c r="O962" s="140"/>
      <c r="P962" s="140"/>
      <c r="Q962" s="140"/>
      <c r="R962" s="108"/>
    </row>
    <row r="963" spans="1:18" x14ac:dyDescent="0.25">
      <c r="A963" s="110"/>
      <c r="B963" s="113"/>
      <c r="C963" s="113"/>
      <c r="D963" s="167"/>
      <c r="E963" s="170"/>
      <c r="F963" s="130"/>
      <c r="G963" s="167"/>
      <c r="H963" s="145"/>
      <c r="I963" s="147"/>
      <c r="J963" s="111"/>
      <c r="K963" s="196"/>
      <c r="L963" s="169"/>
      <c r="M963" s="136"/>
      <c r="N963" s="150"/>
      <c r="O963" s="138"/>
      <c r="P963" s="138"/>
      <c r="Q963" s="138"/>
      <c r="R963" s="139"/>
    </row>
    <row r="964" spans="1:18" x14ac:dyDescent="0.25">
      <c r="A964" s="110"/>
      <c r="B964" s="113"/>
      <c r="C964" s="113"/>
      <c r="D964" s="167"/>
      <c r="E964" s="170"/>
      <c r="F964" s="130"/>
      <c r="G964" s="167"/>
      <c r="H964" s="145"/>
      <c r="I964" s="147"/>
      <c r="J964" s="111"/>
      <c r="K964" s="196"/>
      <c r="L964" s="169"/>
      <c r="M964" s="136"/>
      <c r="N964" s="137"/>
      <c r="O964" s="138"/>
      <c r="P964" s="138"/>
      <c r="Q964" s="138"/>
      <c r="R964" s="139"/>
    </row>
    <row r="965" spans="1:18" x14ac:dyDescent="0.25">
      <c r="A965" s="110"/>
      <c r="B965" s="113"/>
      <c r="C965" s="113"/>
      <c r="D965" s="167"/>
      <c r="E965" s="168"/>
      <c r="F965" s="130"/>
      <c r="G965" s="167"/>
      <c r="H965" s="156"/>
      <c r="I965" s="200"/>
      <c r="J965" s="111"/>
      <c r="K965" s="196"/>
      <c r="L965" s="169"/>
      <c r="M965" s="136"/>
      <c r="N965" s="137"/>
      <c r="O965" s="140"/>
      <c r="P965" s="140"/>
      <c r="Q965" s="140"/>
      <c r="R965" s="108"/>
    </row>
    <row r="966" spans="1:18" x14ac:dyDescent="0.25">
      <c r="A966" s="110"/>
      <c r="B966" s="113"/>
      <c r="C966" s="113"/>
      <c r="D966" s="167"/>
      <c r="E966" s="168"/>
      <c r="F966" s="130"/>
      <c r="G966" s="167"/>
      <c r="H966" s="156"/>
      <c r="I966" s="200"/>
      <c r="J966" s="111"/>
      <c r="K966" s="196"/>
      <c r="L966" s="169"/>
      <c r="M966" s="136"/>
      <c r="N966" s="137"/>
      <c r="O966" s="140"/>
      <c r="P966" s="140"/>
      <c r="Q966" s="140"/>
      <c r="R966" s="108"/>
    </row>
    <row r="967" spans="1:18" x14ac:dyDescent="0.25">
      <c r="A967" s="112"/>
      <c r="B967" s="113"/>
      <c r="C967" s="113"/>
      <c r="D967" s="167"/>
      <c r="E967" s="170"/>
      <c r="F967" s="130"/>
      <c r="G967" s="167"/>
      <c r="H967" s="145"/>
      <c r="I967" s="147"/>
      <c r="J967" s="111"/>
      <c r="K967" s="196"/>
      <c r="L967" s="169"/>
      <c r="M967" s="136"/>
      <c r="N967" s="137"/>
      <c r="O967" s="138"/>
      <c r="P967" s="138"/>
      <c r="Q967" s="138"/>
      <c r="R967" s="139"/>
    </row>
    <row r="968" spans="1:18" x14ac:dyDescent="0.25">
      <c r="A968" s="110"/>
      <c r="B968" s="113"/>
      <c r="C968" s="113"/>
      <c r="D968" s="167"/>
      <c r="E968" s="168"/>
      <c r="F968" s="130"/>
      <c r="G968" s="167"/>
      <c r="H968" s="156"/>
      <c r="I968" s="200"/>
      <c r="J968" s="111"/>
      <c r="K968" s="196"/>
      <c r="L968" s="169"/>
      <c r="M968" s="136"/>
      <c r="N968" s="137"/>
      <c r="O968" s="140"/>
      <c r="P968" s="140"/>
      <c r="Q968" s="140"/>
      <c r="R968" s="108"/>
    </row>
    <row r="969" spans="1:18" x14ac:dyDescent="0.25">
      <c r="A969" s="110"/>
      <c r="B969" s="113"/>
      <c r="C969" s="113"/>
      <c r="D969" s="167"/>
      <c r="E969" s="170"/>
      <c r="F969" s="130"/>
      <c r="G969" s="167"/>
      <c r="H969" s="145"/>
      <c r="I969" s="147"/>
      <c r="J969" s="111"/>
      <c r="K969" s="196"/>
      <c r="L969" s="169"/>
      <c r="M969" s="136"/>
      <c r="N969" s="150"/>
      <c r="O969" s="138"/>
      <c r="P969" s="138"/>
      <c r="Q969" s="138"/>
      <c r="R969" s="139"/>
    </row>
    <row r="970" spans="1:18" x14ac:dyDescent="0.25">
      <c r="A970" s="110"/>
      <c r="B970" s="113"/>
      <c r="C970" s="113"/>
      <c r="D970" s="167"/>
      <c r="E970" s="129"/>
      <c r="F970" s="130"/>
      <c r="G970" s="167"/>
      <c r="H970" s="145"/>
      <c r="I970" s="147"/>
      <c r="J970" s="111"/>
      <c r="K970" s="196"/>
      <c r="L970" s="169"/>
      <c r="M970" s="136"/>
      <c r="N970" s="150"/>
      <c r="O970" s="138"/>
      <c r="P970" s="138"/>
      <c r="Q970" s="138"/>
      <c r="R970" s="139"/>
    </row>
    <row r="971" spans="1:18" x14ac:dyDescent="0.25">
      <c r="A971" s="110"/>
      <c r="B971" s="113"/>
      <c r="C971" s="113"/>
      <c r="D971" s="167"/>
      <c r="E971" s="170"/>
      <c r="F971" s="130"/>
      <c r="G971" s="167"/>
      <c r="H971" s="145"/>
      <c r="I971" s="147"/>
      <c r="J971" s="111"/>
      <c r="K971" s="196"/>
      <c r="L971" s="169"/>
      <c r="M971" s="136"/>
      <c r="N971" s="150"/>
      <c r="O971" s="138"/>
      <c r="P971" s="138"/>
      <c r="Q971" s="138"/>
      <c r="R971" s="139"/>
    </row>
    <row r="972" spans="1:18" x14ac:dyDescent="0.25">
      <c r="A972" s="110"/>
      <c r="B972" s="113"/>
      <c r="C972" s="113"/>
      <c r="D972" s="167"/>
      <c r="E972" s="170"/>
      <c r="F972" s="130"/>
      <c r="G972" s="167"/>
      <c r="H972" s="145"/>
      <c r="I972" s="147"/>
      <c r="J972" s="111"/>
      <c r="K972" s="196"/>
      <c r="L972" s="169"/>
      <c r="M972" s="136"/>
      <c r="N972" s="137"/>
      <c r="O972" s="138"/>
      <c r="P972" s="138"/>
      <c r="Q972" s="138"/>
      <c r="R972" s="139"/>
    </row>
    <row r="973" spans="1:18" x14ac:dyDescent="0.25">
      <c r="A973" s="110"/>
      <c r="B973" s="113"/>
      <c r="C973" s="113"/>
      <c r="D973" s="167"/>
      <c r="E973" s="168"/>
      <c r="F973" s="130"/>
      <c r="G973" s="167"/>
      <c r="H973" s="156"/>
      <c r="I973" s="200"/>
      <c r="J973" s="111"/>
      <c r="K973" s="196"/>
      <c r="L973" s="169"/>
      <c r="M973" s="136"/>
      <c r="N973" s="137"/>
      <c r="O973" s="140"/>
      <c r="P973" s="140"/>
      <c r="Q973" s="140"/>
      <c r="R973" s="108"/>
    </row>
    <row r="974" spans="1:18" x14ac:dyDescent="0.25">
      <c r="A974" s="112"/>
      <c r="B974" s="113"/>
      <c r="C974" s="113"/>
      <c r="D974" s="167"/>
      <c r="E974" s="170"/>
      <c r="F974" s="130"/>
      <c r="G974" s="167"/>
      <c r="H974" s="145"/>
      <c r="I974" s="147"/>
      <c r="J974" s="111"/>
      <c r="K974" s="196"/>
      <c r="L974" s="169"/>
      <c r="M974" s="136"/>
      <c r="N974" s="137"/>
      <c r="O974" s="138"/>
      <c r="P974" s="138"/>
      <c r="Q974" s="138"/>
      <c r="R974" s="139"/>
    </row>
    <row r="975" spans="1:18" x14ac:dyDescent="0.25">
      <c r="A975" s="110"/>
      <c r="B975" s="113"/>
      <c r="C975" s="113"/>
      <c r="D975" s="167"/>
      <c r="E975" s="170"/>
      <c r="F975" s="130"/>
      <c r="G975" s="167"/>
      <c r="H975" s="145"/>
      <c r="I975" s="147"/>
      <c r="J975" s="111"/>
      <c r="K975" s="196"/>
      <c r="L975" s="169"/>
      <c r="M975" s="136"/>
      <c r="N975" s="137"/>
      <c r="O975" s="138"/>
      <c r="P975" s="138"/>
      <c r="Q975" s="138"/>
      <c r="R975" s="139"/>
    </row>
    <row r="976" spans="1:18" x14ac:dyDescent="0.25">
      <c r="A976" s="110"/>
      <c r="B976" s="113"/>
      <c r="C976" s="113"/>
      <c r="D976" s="167"/>
      <c r="E976" s="168"/>
      <c r="F976" s="130"/>
      <c r="G976" s="167"/>
      <c r="H976" s="156"/>
      <c r="I976" s="200"/>
      <c r="J976" s="111"/>
      <c r="K976" s="196"/>
      <c r="L976" s="169"/>
      <c r="M976" s="136"/>
      <c r="N976" s="137"/>
      <c r="O976" s="140"/>
      <c r="P976" s="140"/>
      <c r="Q976" s="140"/>
      <c r="R976" s="108"/>
    </row>
    <row r="977" spans="1:17" x14ac:dyDescent="0.25">
      <c r="A977" s="110"/>
      <c r="B977" s="113"/>
      <c r="C977" s="113"/>
      <c r="D977" s="167"/>
      <c r="E977" s="170"/>
      <c r="F977" s="130"/>
      <c r="G977" s="167"/>
      <c r="H977" s="145"/>
      <c r="I977" s="147"/>
      <c r="J977" s="111"/>
      <c r="K977" s="196"/>
      <c r="L977" s="169"/>
      <c r="M977" s="136"/>
      <c r="N977" s="150"/>
      <c r="O977" s="138"/>
      <c r="P977" s="138"/>
      <c r="Q977" s="138"/>
    </row>
    <row r="978" spans="1:17" x14ac:dyDescent="0.25">
      <c r="A978" s="110"/>
      <c r="B978" s="113"/>
      <c r="C978" s="113"/>
      <c r="D978" s="167"/>
      <c r="E978" s="170"/>
      <c r="F978" s="130"/>
      <c r="G978" s="167"/>
      <c r="H978" s="145"/>
      <c r="I978" s="147"/>
      <c r="J978" s="111"/>
      <c r="K978" s="196"/>
      <c r="L978" s="169"/>
      <c r="M978" s="136"/>
      <c r="N978" s="137"/>
      <c r="O978" s="138"/>
      <c r="P978" s="138"/>
      <c r="Q978" s="138"/>
    </row>
    <row r="979" spans="1:17" x14ac:dyDescent="0.25">
      <c r="A979" s="110"/>
      <c r="B979" s="113"/>
      <c r="C979" s="113"/>
      <c r="D979" s="167"/>
      <c r="E979" s="168"/>
      <c r="F979" s="130"/>
      <c r="G979" s="167"/>
      <c r="H979" s="156"/>
      <c r="I979" s="200"/>
      <c r="J979" s="111"/>
      <c r="K979" s="196"/>
      <c r="L979" s="169"/>
      <c r="M979" s="136"/>
      <c r="N979" s="137"/>
      <c r="O979" s="140"/>
      <c r="P979" s="140"/>
      <c r="Q979" s="140"/>
    </row>
    <row r="980" spans="1:17" x14ac:dyDescent="0.25">
      <c r="A980" s="110"/>
      <c r="B980" s="113"/>
      <c r="C980" s="113"/>
      <c r="D980" s="167"/>
      <c r="E980" s="168"/>
      <c r="F980" s="130"/>
      <c r="G980" s="167"/>
      <c r="H980" s="156"/>
      <c r="I980" s="200"/>
      <c r="J980" s="111"/>
      <c r="K980" s="196"/>
      <c r="L980" s="169"/>
      <c r="M980" s="136"/>
      <c r="N980" s="137"/>
      <c r="O980" s="140"/>
      <c r="P980" s="140"/>
      <c r="Q980" s="140"/>
    </row>
    <row r="981" spans="1:17" x14ac:dyDescent="0.25">
      <c r="A981" s="110"/>
      <c r="B981" s="113"/>
      <c r="C981" s="113"/>
      <c r="D981" s="167"/>
      <c r="E981" s="168"/>
      <c r="F981" s="130"/>
      <c r="G981" s="167"/>
      <c r="H981" s="156"/>
      <c r="I981" s="200"/>
      <c r="J981" s="111"/>
      <c r="K981" s="196"/>
      <c r="L981" s="169"/>
      <c r="M981" s="136"/>
      <c r="N981" s="137"/>
      <c r="O981" s="140"/>
      <c r="P981" s="140"/>
      <c r="Q981" s="140"/>
    </row>
    <row r="982" spans="1:17" x14ac:dyDescent="0.25">
      <c r="A982" s="110"/>
      <c r="B982" s="113"/>
      <c r="C982" s="113"/>
      <c r="D982" s="167"/>
      <c r="E982" s="170"/>
      <c r="F982" s="130"/>
      <c r="G982" s="167"/>
      <c r="H982" s="145"/>
      <c r="I982" s="147"/>
      <c r="J982" s="111"/>
      <c r="K982" s="196"/>
      <c r="L982" s="169"/>
      <c r="M982" s="136"/>
      <c r="N982" s="137"/>
      <c r="O982" s="138"/>
      <c r="P982" s="138"/>
      <c r="Q982" s="138"/>
    </row>
    <row r="983" spans="1:17" x14ac:dyDescent="0.25">
      <c r="A983" s="110"/>
      <c r="B983" s="113"/>
      <c r="C983" s="113"/>
      <c r="D983" s="167"/>
      <c r="E983" s="170"/>
      <c r="F983" s="130"/>
      <c r="G983" s="167"/>
      <c r="H983" s="145"/>
      <c r="I983" s="147"/>
      <c r="J983" s="111"/>
      <c r="K983" s="196"/>
      <c r="L983" s="169"/>
      <c r="M983" s="136"/>
      <c r="N983" s="137"/>
      <c r="O983" s="138"/>
      <c r="P983" s="138"/>
      <c r="Q983" s="138"/>
    </row>
    <row r="984" spans="1:17" x14ac:dyDescent="0.25">
      <c r="A984" s="110"/>
      <c r="B984" s="113"/>
      <c r="C984" s="113"/>
      <c r="D984" s="167"/>
      <c r="E984" s="170"/>
      <c r="F984" s="130"/>
      <c r="G984" s="167"/>
      <c r="H984" s="145"/>
      <c r="I984" s="147"/>
      <c r="J984" s="111"/>
      <c r="K984" s="196"/>
      <c r="L984" s="169"/>
      <c r="M984" s="136"/>
      <c r="N984" s="137"/>
      <c r="O984" s="138"/>
      <c r="P984" s="138"/>
      <c r="Q984" s="138"/>
    </row>
    <row r="985" spans="1:17" x14ac:dyDescent="0.25">
      <c r="A985" s="110"/>
      <c r="B985" s="113"/>
      <c r="C985" s="113"/>
      <c r="D985" s="167"/>
      <c r="E985" s="170"/>
      <c r="F985" s="130"/>
      <c r="G985" s="167"/>
      <c r="H985" s="145"/>
      <c r="I985" s="147"/>
      <c r="J985" s="111"/>
      <c r="K985" s="196"/>
      <c r="L985" s="169"/>
      <c r="M985" s="136"/>
      <c r="N985" s="137"/>
      <c r="O985" s="138"/>
      <c r="P985" s="138"/>
      <c r="Q985" s="138"/>
    </row>
    <row r="986" spans="1:17" x14ac:dyDescent="0.25">
      <c r="A986" s="110"/>
      <c r="B986" s="113"/>
      <c r="C986" s="113"/>
      <c r="D986" s="167"/>
      <c r="E986" s="170"/>
      <c r="F986" s="130"/>
      <c r="G986" s="167"/>
      <c r="H986" s="145"/>
      <c r="I986" s="147"/>
      <c r="J986" s="111"/>
      <c r="K986" s="196"/>
      <c r="L986" s="169"/>
      <c r="M986" s="136"/>
      <c r="N986" s="137"/>
      <c r="O986" s="138"/>
      <c r="P986" s="138"/>
      <c r="Q986" s="138"/>
    </row>
    <row r="987" spans="1:17" x14ac:dyDescent="0.25">
      <c r="A987" s="110"/>
      <c r="B987" s="113"/>
      <c r="C987" s="113"/>
      <c r="D987" s="167"/>
      <c r="E987" s="168"/>
      <c r="F987" s="130"/>
      <c r="G987" s="167"/>
      <c r="H987" s="156"/>
      <c r="I987" s="200"/>
      <c r="J987" s="111"/>
      <c r="K987" s="196"/>
      <c r="L987" s="169"/>
      <c r="M987" s="136"/>
      <c r="N987" s="137"/>
      <c r="O987" s="140"/>
      <c r="P987" s="140"/>
      <c r="Q987" s="140"/>
    </row>
    <row r="988" spans="1:17" x14ac:dyDescent="0.25">
      <c r="A988" s="110"/>
      <c r="B988" s="113"/>
      <c r="C988" s="113"/>
      <c r="D988" s="167"/>
      <c r="E988" s="170"/>
      <c r="F988" s="130"/>
      <c r="G988" s="167"/>
      <c r="H988" s="145"/>
      <c r="I988" s="147"/>
      <c r="J988" s="111"/>
      <c r="K988" s="196"/>
      <c r="L988" s="169"/>
      <c r="M988" s="136"/>
      <c r="N988" s="150"/>
      <c r="O988" s="138"/>
      <c r="P988" s="138"/>
      <c r="Q988" s="138"/>
    </row>
    <row r="989" spans="1:17" x14ac:dyDescent="0.25">
      <c r="A989" s="110"/>
      <c r="B989" s="113"/>
      <c r="C989" s="113"/>
      <c r="D989" s="167"/>
      <c r="E989" s="170"/>
      <c r="F989" s="130"/>
      <c r="G989" s="167"/>
      <c r="H989" s="145"/>
      <c r="I989" s="147"/>
      <c r="J989" s="111"/>
      <c r="K989" s="196"/>
      <c r="L989" s="169"/>
      <c r="M989" s="136"/>
      <c r="N989" s="150"/>
      <c r="O989" s="138"/>
      <c r="P989" s="138"/>
      <c r="Q989" s="138"/>
    </row>
    <row r="990" spans="1:17" x14ac:dyDescent="0.25">
      <c r="A990" s="110"/>
      <c r="B990" s="113"/>
      <c r="C990" s="113"/>
      <c r="D990" s="167"/>
      <c r="E990" s="170"/>
      <c r="F990" s="130"/>
      <c r="G990" s="167"/>
      <c r="H990" s="145"/>
      <c r="I990" s="147"/>
      <c r="J990" s="111"/>
      <c r="K990" s="196"/>
      <c r="L990" s="169"/>
      <c r="M990" s="136"/>
      <c r="N990" s="137"/>
      <c r="O990" s="138"/>
      <c r="P990" s="138"/>
      <c r="Q990" s="138"/>
    </row>
    <row r="991" spans="1:17" x14ac:dyDescent="0.25">
      <c r="A991" s="110"/>
      <c r="B991" s="113"/>
      <c r="C991" s="113"/>
      <c r="D991" s="167"/>
      <c r="E991" s="168"/>
      <c r="F991" s="130"/>
      <c r="G991" s="167"/>
      <c r="H991" s="156"/>
      <c r="I991" s="200"/>
      <c r="J991" s="111"/>
      <c r="K991" s="196"/>
      <c r="L991" s="169"/>
      <c r="M991" s="136"/>
      <c r="N991" s="137"/>
      <c r="O991" s="140"/>
      <c r="P991" s="140"/>
      <c r="Q991" s="140"/>
    </row>
    <row r="992" spans="1:17" x14ac:dyDescent="0.25">
      <c r="A992" s="110"/>
      <c r="B992" s="113"/>
      <c r="C992" s="113"/>
      <c r="D992" s="167"/>
      <c r="E992" s="168"/>
      <c r="F992" s="130"/>
      <c r="G992" s="167"/>
      <c r="H992" s="156"/>
      <c r="I992" s="200"/>
      <c r="J992" s="111"/>
      <c r="K992" s="196"/>
      <c r="L992" s="169"/>
      <c r="M992" s="136"/>
      <c r="N992" s="137"/>
      <c r="O992" s="140"/>
      <c r="P992" s="140"/>
      <c r="Q992" s="140"/>
    </row>
    <row r="993" spans="1:17" x14ac:dyDescent="0.25">
      <c r="A993" s="110"/>
      <c r="B993" s="113"/>
      <c r="C993" s="113"/>
      <c r="D993" s="167"/>
      <c r="E993" s="170"/>
      <c r="F993" s="130"/>
      <c r="G993" s="167"/>
      <c r="H993" s="145"/>
      <c r="I993" s="147"/>
      <c r="J993" s="111"/>
      <c r="K993" s="196"/>
      <c r="L993" s="169"/>
      <c r="M993" s="136"/>
      <c r="N993" s="137"/>
      <c r="O993" s="138"/>
      <c r="P993" s="138"/>
      <c r="Q993" s="138"/>
    </row>
    <row r="994" spans="1:17" x14ac:dyDescent="0.25">
      <c r="A994" s="110"/>
      <c r="B994" s="113"/>
      <c r="C994" s="113"/>
      <c r="D994" s="167"/>
      <c r="E994" s="170"/>
      <c r="F994" s="130"/>
      <c r="G994" s="167"/>
      <c r="H994" s="145"/>
      <c r="I994" s="147"/>
      <c r="J994" s="111"/>
      <c r="K994" s="196"/>
      <c r="L994" s="169"/>
      <c r="M994" s="136"/>
      <c r="N994" s="137"/>
      <c r="O994" s="138"/>
      <c r="P994" s="138"/>
      <c r="Q994" s="138"/>
    </row>
    <row r="995" spans="1:17" x14ac:dyDescent="0.25">
      <c r="A995" s="110"/>
      <c r="B995" s="113"/>
      <c r="C995" s="113"/>
      <c r="D995" s="167"/>
      <c r="E995" s="170"/>
      <c r="F995" s="130"/>
      <c r="G995" s="167"/>
      <c r="H995" s="145"/>
      <c r="I995" s="147"/>
      <c r="J995" s="111"/>
      <c r="K995" s="196"/>
      <c r="L995" s="169"/>
      <c r="M995" s="136"/>
      <c r="N995" s="137"/>
      <c r="O995" s="138"/>
      <c r="P995" s="138"/>
      <c r="Q995" s="138"/>
    </row>
    <row r="996" spans="1:17" x14ac:dyDescent="0.25">
      <c r="A996" s="110"/>
      <c r="B996" s="113"/>
      <c r="C996" s="113"/>
      <c r="D996" s="167"/>
      <c r="E996" s="170"/>
      <c r="F996" s="130"/>
      <c r="G996" s="167"/>
      <c r="H996" s="145"/>
      <c r="I996" s="147"/>
      <c r="J996" s="111"/>
      <c r="K996" s="196"/>
      <c r="L996" s="169"/>
      <c r="M996" s="136"/>
      <c r="N996" s="137"/>
      <c r="O996" s="138"/>
      <c r="P996" s="138"/>
      <c r="Q996" s="138"/>
    </row>
    <row r="997" spans="1:17" x14ac:dyDescent="0.25">
      <c r="A997" s="110"/>
      <c r="B997" s="113"/>
      <c r="C997" s="113"/>
      <c r="D997" s="167"/>
      <c r="E997" s="170"/>
      <c r="F997" s="130"/>
      <c r="G997" s="167"/>
      <c r="H997" s="145"/>
      <c r="I997" s="147"/>
      <c r="J997" s="111"/>
      <c r="K997" s="196"/>
      <c r="L997" s="169"/>
      <c r="M997" s="136"/>
      <c r="N997" s="137"/>
      <c r="O997" s="138"/>
      <c r="P997" s="138"/>
      <c r="Q997" s="138"/>
    </row>
    <row r="998" spans="1:17" x14ac:dyDescent="0.25">
      <c r="A998" s="110"/>
      <c r="B998" s="113"/>
      <c r="C998" s="113"/>
      <c r="D998" s="167"/>
      <c r="E998" s="170"/>
      <c r="F998" s="130"/>
      <c r="G998" s="167"/>
      <c r="H998" s="145"/>
      <c r="I998" s="147"/>
      <c r="J998" s="111"/>
      <c r="K998" s="196"/>
      <c r="L998" s="169"/>
      <c r="M998" s="136"/>
      <c r="N998" s="137"/>
      <c r="O998" s="138"/>
      <c r="P998" s="138"/>
      <c r="Q998" s="138"/>
    </row>
    <row r="999" spans="1:17" x14ac:dyDescent="0.25">
      <c r="A999" s="110"/>
      <c r="B999" s="113"/>
      <c r="C999" s="113"/>
      <c r="D999" s="167"/>
      <c r="E999" s="170"/>
      <c r="F999" s="130"/>
      <c r="G999" s="167"/>
      <c r="H999" s="145"/>
      <c r="I999" s="147"/>
      <c r="J999" s="111"/>
      <c r="K999" s="196"/>
      <c r="L999" s="169"/>
      <c r="M999" s="136"/>
      <c r="N999" s="137"/>
      <c r="O999" s="138"/>
      <c r="P999" s="138"/>
      <c r="Q999" s="138"/>
    </row>
    <row r="1000" spans="1:17" x14ac:dyDescent="0.25">
      <c r="A1000" s="110"/>
      <c r="B1000" s="113"/>
      <c r="C1000" s="113"/>
      <c r="D1000" s="167"/>
      <c r="E1000" s="170"/>
      <c r="F1000" s="130"/>
      <c r="G1000" s="167"/>
      <c r="H1000" s="145"/>
      <c r="I1000" s="147"/>
      <c r="J1000" s="111"/>
      <c r="K1000" s="196"/>
      <c r="L1000" s="169"/>
      <c r="M1000" s="136"/>
      <c r="N1000" s="137"/>
      <c r="O1000" s="138"/>
      <c r="P1000" s="138"/>
      <c r="Q1000" s="138"/>
    </row>
    <row r="1001" spans="1:17" x14ac:dyDescent="0.25">
      <c r="A1001" s="110"/>
      <c r="B1001" s="113"/>
      <c r="C1001" s="113"/>
      <c r="D1001" s="167"/>
      <c r="E1001" s="170"/>
      <c r="F1001" s="130"/>
      <c r="G1001" s="167"/>
      <c r="H1001" s="145"/>
      <c r="I1001" s="147"/>
      <c r="J1001" s="111"/>
      <c r="K1001" s="196"/>
      <c r="L1001" s="169"/>
      <c r="M1001" s="181"/>
      <c r="N1001" s="137"/>
      <c r="O1001" s="138"/>
      <c r="P1001" s="138"/>
      <c r="Q1001" s="138"/>
    </row>
    <row r="1002" spans="1:17" x14ac:dyDescent="0.25">
      <c r="A1002" s="110"/>
      <c r="B1002" s="113"/>
      <c r="C1002" s="113"/>
      <c r="D1002" s="167"/>
      <c r="E1002" s="170"/>
      <c r="F1002" s="130"/>
      <c r="G1002" s="167"/>
      <c r="H1002" s="145"/>
      <c r="I1002" s="147"/>
      <c r="J1002" s="111"/>
      <c r="K1002" s="196"/>
      <c r="L1002" s="169"/>
      <c r="M1002" s="136"/>
      <c r="N1002" s="137"/>
      <c r="O1002" s="138"/>
      <c r="P1002" s="138"/>
      <c r="Q1002" s="138"/>
    </row>
    <row r="1003" spans="1:17" x14ac:dyDescent="0.25">
      <c r="A1003" s="110"/>
      <c r="B1003" s="113"/>
      <c r="C1003" s="113"/>
      <c r="D1003" s="167"/>
      <c r="E1003" s="170"/>
      <c r="F1003" s="130"/>
      <c r="G1003" s="167"/>
      <c r="H1003" s="145"/>
      <c r="I1003" s="147"/>
      <c r="J1003" s="159"/>
      <c r="K1003" s="196"/>
      <c r="L1003" s="169"/>
      <c r="M1003" s="136"/>
      <c r="N1003" s="153"/>
      <c r="O1003" s="154"/>
      <c r="P1003" s="154"/>
      <c r="Q1003" s="154"/>
    </row>
    <row r="1004" spans="1:17" x14ac:dyDescent="0.25">
      <c r="A1004" s="110"/>
      <c r="B1004" s="113"/>
      <c r="C1004" s="113"/>
      <c r="D1004" s="167"/>
      <c r="E1004" s="170"/>
      <c r="F1004" s="130"/>
      <c r="G1004" s="167"/>
      <c r="H1004" s="145"/>
      <c r="I1004" s="147"/>
      <c r="J1004" s="111"/>
      <c r="K1004" s="196"/>
      <c r="L1004" s="169"/>
      <c r="M1004" s="136"/>
      <c r="N1004" s="137"/>
      <c r="O1004" s="138"/>
      <c r="P1004" s="138"/>
      <c r="Q1004" s="138"/>
    </row>
    <row r="1005" spans="1:17" x14ac:dyDescent="0.25">
      <c r="A1005" s="110"/>
      <c r="B1005" s="113"/>
      <c r="C1005" s="113"/>
      <c r="D1005" s="167"/>
      <c r="E1005" s="170"/>
      <c r="F1005" s="130"/>
      <c r="G1005" s="167"/>
      <c r="H1005" s="145"/>
      <c r="I1005" s="147"/>
      <c r="J1005" s="111"/>
      <c r="K1005" s="196"/>
      <c r="L1005" s="169"/>
      <c r="M1005" s="136"/>
      <c r="N1005" s="150"/>
      <c r="O1005" s="138"/>
      <c r="P1005" s="138"/>
      <c r="Q1005" s="138"/>
    </row>
    <row r="1006" spans="1:17" x14ac:dyDescent="0.25">
      <c r="A1006" s="110"/>
      <c r="B1006" s="113"/>
      <c r="C1006" s="113"/>
      <c r="D1006" s="167"/>
      <c r="E1006" s="168"/>
      <c r="F1006" s="130"/>
      <c r="G1006" s="167"/>
      <c r="H1006" s="156"/>
      <c r="I1006" s="200"/>
      <c r="J1006" s="111"/>
      <c r="K1006" s="196"/>
      <c r="L1006" s="169"/>
      <c r="M1006" s="136"/>
      <c r="N1006" s="137"/>
      <c r="O1006" s="138"/>
      <c r="P1006" s="138"/>
      <c r="Q1006" s="140"/>
    </row>
    <row r="1007" spans="1:17" x14ac:dyDescent="0.25">
      <c r="A1007" s="110"/>
      <c r="B1007" s="113"/>
      <c r="C1007" s="113"/>
      <c r="D1007" s="167"/>
      <c r="E1007" s="168"/>
      <c r="F1007" s="130"/>
      <c r="G1007" s="167"/>
      <c r="H1007" s="156"/>
      <c r="I1007" s="200"/>
      <c r="J1007" s="111"/>
      <c r="K1007" s="196"/>
      <c r="L1007" s="169"/>
      <c r="M1007" s="136"/>
      <c r="N1007" s="137"/>
      <c r="O1007" s="140"/>
      <c r="P1007" s="140"/>
      <c r="Q1007" s="140"/>
    </row>
    <row r="1008" spans="1:17" x14ac:dyDescent="0.25">
      <c r="A1008" s="110"/>
      <c r="B1008" s="113"/>
      <c r="C1008" s="113"/>
      <c r="D1008" s="167"/>
      <c r="E1008" s="168"/>
      <c r="F1008" s="130"/>
      <c r="G1008" s="167"/>
      <c r="H1008" s="156"/>
      <c r="I1008" s="200"/>
      <c r="J1008" s="111"/>
      <c r="K1008" s="196"/>
      <c r="L1008" s="169"/>
      <c r="M1008" s="136"/>
      <c r="N1008" s="137"/>
      <c r="O1008" s="140"/>
      <c r="P1008" s="140"/>
      <c r="Q1008" s="140"/>
    </row>
    <row r="1009" spans="1:17" x14ac:dyDescent="0.25">
      <c r="A1009" s="110"/>
      <c r="B1009" s="113"/>
      <c r="C1009" s="113"/>
      <c r="D1009" s="167"/>
      <c r="E1009" s="168"/>
      <c r="F1009" s="130"/>
      <c r="G1009" s="167"/>
      <c r="H1009" s="156"/>
      <c r="I1009" s="200"/>
      <c r="J1009" s="111"/>
      <c r="K1009" s="196"/>
      <c r="L1009" s="169"/>
      <c r="M1009" s="136"/>
      <c r="N1009" s="137"/>
      <c r="O1009" s="140"/>
      <c r="P1009" s="140"/>
      <c r="Q1009" s="140"/>
    </row>
    <row r="1010" spans="1:17" x14ac:dyDescent="0.25">
      <c r="A1010" s="110"/>
      <c r="B1010" s="113"/>
      <c r="C1010" s="113"/>
      <c r="D1010" s="167"/>
      <c r="E1010" s="168"/>
      <c r="F1010" s="130"/>
      <c r="G1010" s="167"/>
      <c r="H1010" s="156"/>
      <c r="I1010" s="200"/>
      <c r="J1010" s="111"/>
      <c r="K1010" s="196"/>
      <c r="L1010" s="169"/>
      <c r="M1010" s="136"/>
      <c r="N1010" s="137"/>
      <c r="O1010" s="140"/>
      <c r="P1010" s="140"/>
      <c r="Q1010" s="140"/>
    </row>
    <row r="1011" spans="1:17" x14ac:dyDescent="0.25">
      <c r="A1011" s="110"/>
      <c r="B1011" s="113"/>
      <c r="C1011" s="113"/>
      <c r="D1011" s="167"/>
      <c r="E1011" s="168"/>
      <c r="F1011" s="130"/>
      <c r="G1011" s="167"/>
      <c r="H1011" s="156"/>
      <c r="I1011" s="200"/>
      <c r="J1011" s="111"/>
      <c r="K1011" s="196"/>
      <c r="L1011" s="169"/>
      <c r="M1011" s="136"/>
      <c r="N1011" s="137"/>
      <c r="O1011" s="140"/>
      <c r="P1011" s="140"/>
      <c r="Q1011" s="140"/>
    </row>
    <row r="1012" spans="1:17" x14ac:dyDescent="0.25">
      <c r="A1012" s="110"/>
      <c r="B1012" s="113"/>
      <c r="C1012" s="113"/>
      <c r="D1012" s="167"/>
      <c r="E1012" s="170"/>
      <c r="F1012" s="130"/>
      <c r="G1012" s="167"/>
      <c r="H1012" s="145"/>
      <c r="I1012" s="147"/>
      <c r="J1012" s="111"/>
      <c r="K1012" s="196"/>
      <c r="L1012" s="169"/>
      <c r="M1012" s="136"/>
      <c r="N1012" s="137"/>
      <c r="O1012" s="138"/>
      <c r="P1012" s="138"/>
      <c r="Q1012" s="138"/>
    </row>
    <row r="1013" spans="1:17" x14ac:dyDescent="0.25">
      <c r="A1013" s="110"/>
      <c r="B1013" s="113"/>
      <c r="C1013" s="113"/>
      <c r="D1013" s="167"/>
      <c r="E1013" s="170"/>
      <c r="F1013" s="130"/>
      <c r="G1013" s="167"/>
      <c r="H1013" s="145"/>
      <c r="I1013" s="147"/>
      <c r="J1013" s="111"/>
      <c r="K1013" s="196"/>
      <c r="L1013" s="169"/>
      <c r="M1013" s="136"/>
      <c r="N1013" s="137"/>
      <c r="O1013" s="138"/>
      <c r="P1013" s="138"/>
      <c r="Q1013" s="138"/>
    </row>
    <row r="1014" spans="1:17" x14ac:dyDescent="0.25">
      <c r="A1014" s="110"/>
      <c r="B1014" s="113"/>
      <c r="C1014" s="113"/>
      <c r="D1014" s="167"/>
      <c r="E1014" s="170"/>
      <c r="F1014" s="130"/>
      <c r="G1014" s="167"/>
      <c r="H1014" s="145"/>
      <c r="I1014" s="147"/>
      <c r="J1014" s="111"/>
      <c r="K1014" s="196"/>
      <c r="L1014" s="169"/>
      <c r="M1014" s="136"/>
      <c r="N1014" s="150"/>
      <c r="O1014" s="138"/>
      <c r="P1014" s="138"/>
      <c r="Q1014" s="138"/>
    </row>
    <row r="1015" spans="1:17" x14ac:dyDescent="0.25">
      <c r="A1015" s="110"/>
      <c r="B1015" s="113"/>
      <c r="C1015" s="113"/>
      <c r="D1015" s="167"/>
      <c r="E1015" s="170"/>
      <c r="F1015" s="130"/>
      <c r="G1015" s="167"/>
      <c r="H1015" s="145"/>
      <c r="I1015" s="147"/>
      <c r="J1015" s="111"/>
      <c r="K1015" s="196"/>
      <c r="L1015" s="169"/>
      <c r="M1015" s="136"/>
      <c r="N1015" s="137"/>
      <c r="O1015" s="138"/>
      <c r="P1015" s="138"/>
      <c r="Q1015" s="138"/>
    </row>
    <row r="1016" spans="1:17" x14ac:dyDescent="0.25">
      <c r="A1016" s="110"/>
      <c r="B1016" s="113"/>
      <c r="C1016" s="113"/>
      <c r="D1016" s="167"/>
      <c r="E1016" s="168"/>
      <c r="F1016" s="130"/>
      <c r="G1016" s="167"/>
      <c r="H1016" s="156"/>
      <c r="I1016" s="200"/>
      <c r="J1016" s="111"/>
      <c r="K1016" s="196"/>
      <c r="L1016" s="169"/>
      <c r="M1016" s="136"/>
      <c r="N1016" s="137"/>
      <c r="O1016" s="140"/>
      <c r="P1016" s="140"/>
      <c r="Q1016" s="140"/>
    </row>
    <row r="1017" spans="1:17" x14ac:dyDescent="0.25">
      <c r="A1017" s="110"/>
      <c r="B1017" s="113"/>
      <c r="C1017" s="113"/>
      <c r="D1017" s="167"/>
      <c r="E1017" s="168"/>
      <c r="F1017" s="130"/>
      <c r="G1017" s="167"/>
      <c r="H1017" s="156"/>
      <c r="I1017" s="200"/>
      <c r="J1017" s="111"/>
      <c r="K1017" s="196"/>
      <c r="L1017" s="169"/>
      <c r="M1017" s="136"/>
      <c r="N1017" s="137"/>
      <c r="O1017" s="140"/>
      <c r="P1017" s="140"/>
      <c r="Q1017" s="140"/>
    </row>
    <row r="1018" spans="1:17" x14ac:dyDescent="0.25">
      <c r="A1018" s="110"/>
      <c r="B1018" s="113"/>
      <c r="C1018" s="113"/>
      <c r="D1018" s="167"/>
      <c r="E1018" s="168"/>
      <c r="F1018" s="130"/>
      <c r="G1018" s="167"/>
      <c r="H1018" s="156"/>
      <c r="I1018" s="200"/>
      <c r="J1018" s="111"/>
      <c r="K1018" s="196"/>
      <c r="L1018" s="169"/>
      <c r="M1018" s="136"/>
      <c r="N1018" s="137"/>
      <c r="O1018" s="140"/>
      <c r="P1018" s="140"/>
      <c r="Q1018" s="140"/>
    </row>
    <row r="1019" spans="1:17" x14ac:dyDescent="0.25">
      <c r="A1019" s="110"/>
      <c r="B1019" s="113"/>
      <c r="C1019" s="113"/>
      <c r="D1019" s="167"/>
      <c r="E1019" s="168"/>
      <c r="F1019" s="130"/>
      <c r="G1019" s="167"/>
      <c r="H1019" s="156"/>
      <c r="I1019" s="200"/>
      <c r="J1019" s="111"/>
      <c r="K1019" s="196"/>
      <c r="L1019" s="169"/>
      <c r="M1019" s="136"/>
      <c r="N1019" s="137"/>
      <c r="O1019" s="140"/>
      <c r="P1019" s="140"/>
      <c r="Q1019" s="140"/>
    </row>
    <row r="1020" spans="1:17" x14ac:dyDescent="0.25">
      <c r="A1020" s="110"/>
      <c r="B1020" s="113"/>
      <c r="C1020" s="113"/>
      <c r="D1020" s="167"/>
      <c r="E1020" s="168"/>
      <c r="F1020" s="130"/>
      <c r="G1020" s="167"/>
      <c r="H1020" s="156"/>
      <c r="I1020" s="200"/>
      <c r="J1020" s="111"/>
      <c r="K1020" s="196"/>
      <c r="L1020" s="169"/>
      <c r="M1020" s="136"/>
      <c r="N1020" s="137"/>
      <c r="O1020" s="140"/>
      <c r="P1020" s="140"/>
      <c r="Q1020" s="140"/>
    </row>
    <row r="1021" spans="1:17" x14ac:dyDescent="0.25">
      <c r="A1021" s="110"/>
      <c r="B1021" s="113"/>
      <c r="C1021" s="113"/>
      <c r="D1021" s="167"/>
      <c r="E1021" s="170"/>
      <c r="F1021" s="130"/>
      <c r="G1021" s="167"/>
      <c r="H1021" s="145"/>
      <c r="I1021" s="147"/>
      <c r="J1021" s="111"/>
      <c r="K1021" s="196"/>
      <c r="L1021" s="169"/>
      <c r="M1021" s="136"/>
      <c r="N1021" s="137"/>
      <c r="O1021" s="138"/>
      <c r="P1021" s="138"/>
      <c r="Q1021" s="138"/>
    </row>
    <row r="1022" spans="1:17" x14ac:dyDescent="0.25">
      <c r="A1022" s="110"/>
      <c r="B1022" s="113"/>
      <c r="C1022" s="113"/>
      <c r="D1022" s="167"/>
      <c r="E1022" s="170"/>
      <c r="F1022" s="130"/>
      <c r="G1022" s="167"/>
      <c r="H1022" s="145"/>
      <c r="I1022" s="147"/>
      <c r="J1022" s="111"/>
      <c r="K1022" s="196"/>
      <c r="L1022" s="169"/>
      <c r="M1022" s="136"/>
      <c r="N1022" s="150"/>
      <c r="O1022" s="138"/>
      <c r="P1022" s="138"/>
      <c r="Q1022" s="138"/>
    </row>
    <row r="1023" spans="1:17" x14ac:dyDescent="0.25">
      <c r="A1023" s="110"/>
      <c r="B1023" s="113"/>
      <c r="C1023" s="113"/>
      <c r="D1023" s="167"/>
      <c r="E1023" s="170"/>
      <c r="F1023" s="130"/>
      <c r="G1023" s="167"/>
      <c r="H1023" s="145"/>
      <c r="I1023" s="147"/>
      <c r="J1023" s="111"/>
      <c r="K1023" s="196"/>
      <c r="L1023" s="169"/>
      <c r="M1023" s="136"/>
      <c r="N1023" s="150"/>
      <c r="O1023" s="138"/>
      <c r="P1023" s="138"/>
      <c r="Q1023" s="138"/>
    </row>
    <row r="1024" spans="1:17" x14ac:dyDescent="0.25">
      <c r="A1024" s="110"/>
      <c r="B1024" s="113"/>
      <c r="C1024" s="113"/>
      <c r="D1024" s="167"/>
      <c r="E1024" s="170"/>
      <c r="F1024" s="130"/>
      <c r="G1024" s="167"/>
      <c r="H1024" s="145"/>
      <c r="I1024" s="147"/>
      <c r="J1024" s="111"/>
      <c r="K1024" s="196"/>
      <c r="L1024" s="169"/>
      <c r="M1024" s="136"/>
      <c r="N1024" s="137"/>
      <c r="O1024" s="138"/>
      <c r="P1024" s="138"/>
      <c r="Q1024" s="138"/>
    </row>
    <row r="1025" spans="1:17" x14ac:dyDescent="0.25">
      <c r="A1025" s="110"/>
      <c r="B1025" s="113"/>
      <c r="C1025" s="113"/>
      <c r="D1025" s="167"/>
      <c r="E1025" s="168"/>
      <c r="F1025" s="130"/>
      <c r="G1025" s="167"/>
      <c r="H1025" s="156"/>
      <c r="I1025" s="200"/>
      <c r="J1025" s="111"/>
      <c r="K1025" s="196"/>
      <c r="L1025" s="169"/>
      <c r="M1025" s="136"/>
      <c r="N1025" s="137"/>
      <c r="O1025" s="140"/>
      <c r="P1025" s="140"/>
      <c r="Q1025" s="140"/>
    </row>
    <row r="1026" spans="1:17" x14ac:dyDescent="0.25">
      <c r="A1026" s="110"/>
      <c r="B1026" s="113"/>
      <c r="C1026" s="113"/>
      <c r="D1026" s="167"/>
      <c r="E1026" s="170"/>
      <c r="F1026" s="130"/>
      <c r="G1026" s="167"/>
      <c r="H1026" s="145"/>
      <c r="I1026" s="147"/>
      <c r="J1026" s="111"/>
      <c r="K1026" s="196"/>
      <c r="L1026" s="169"/>
      <c r="M1026" s="136"/>
      <c r="N1026" s="137"/>
      <c r="O1026" s="138"/>
      <c r="P1026" s="138"/>
      <c r="Q1026" s="138"/>
    </row>
    <row r="1027" spans="1:17" x14ac:dyDescent="0.25">
      <c r="A1027" s="110"/>
      <c r="B1027" s="113"/>
      <c r="C1027" s="113"/>
      <c r="D1027" s="167"/>
      <c r="E1027" s="170"/>
      <c r="F1027" s="130"/>
      <c r="G1027" s="167"/>
      <c r="H1027" s="145"/>
      <c r="I1027" s="147"/>
      <c r="J1027" s="111"/>
      <c r="K1027" s="196"/>
      <c r="L1027" s="169"/>
      <c r="M1027" s="136"/>
      <c r="N1027" s="137"/>
      <c r="O1027" s="138"/>
      <c r="P1027" s="138"/>
      <c r="Q1027" s="138"/>
    </row>
    <row r="1028" spans="1:17" x14ac:dyDescent="0.25">
      <c r="A1028" s="110"/>
      <c r="B1028" s="113"/>
      <c r="C1028" s="113"/>
      <c r="D1028" s="167"/>
      <c r="E1028" s="168"/>
      <c r="F1028" s="130"/>
      <c r="G1028" s="167"/>
      <c r="H1028" s="156"/>
      <c r="I1028" s="200"/>
      <c r="J1028" s="111"/>
      <c r="K1028" s="196"/>
      <c r="L1028" s="169"/>
      <c r="M1028" s="136"/>
      <c r="N1028" s="137"/>
      <c r="O1028" s="140"/>
      <c r="P1028" s="140"/>
      <c r="Q1028" s="140"/>
    </row>
    <row r="1029" spans="1:17" x14ac:dyDescent="0.25">
      <c r="A1029" s="110"/>
      <c r="B1029" s="113"/>
      <c r="C1029" s="113"/>
      <c r="D1029" s="167"/>
      <c r="E1029" s="170"/>
      <c r="F1029" s="130"/>
      <c r="G1029" s="167"/>
      <c r="H1029" s="145"/>
      <c r="I1029" s="147"/>
      <c r="J1029" s="111"/>
      <c r="K1029" s="196"/>
      <c r="L1029" s="169"/>
      <c r="M1029" s="136"/>
      <c r="N1029" s="150"/>
      <c r="O1029" s="138"/>
      <c r="P1029" s="138"/>
      <c r="Q1029" s="138"/>
    </row>
    <row r="1030" spans="1:17" x14ac:dyDescent="0.25">
      <c r="A1030" s="110"/>
      <c r="B1030" s="113"/>
      <c r="C1030" s="113"/>
      <c r="D1030" s="167"/>
      <c r="E1030" s="170"/>
      <c r="F1030" s="130"/>
      <c r="G1030" s="167"/>
      <c r="H1030" s="145"/>
      <c r="I1030" s="147"/>
      <c r="J1030" s="111"/>
      <c r="K1030" s="196"/>
      <c r="L1030" s="169"/>
      <c r="M1030" s="136"/>
      <c r="N1030" s="137"/>
      <c r="O1030" s="138"/>
      <c r="P1030" s="138"/>
      <c r="Q1030" s="138"/>
    </row>
    <row r="1031" spans="1:17" x14ac:dyDescent="0.25">
      <c r="A1031" s="110"/>
      <c r="B1031" s="113"/>
      <c r="C1031" s="113"/>
      <c r="D1031" s="167"/>
      <c r="E1031" s="168"/>
      <c r="F1031" s="130"/>
      <c r="G1031" s="167"/>
      <c r="H1031" s="156"/>
      <c r="I1031" s="200"/>
      <c r="J1031" s="111"/>
      <c r="K1031" s="196"/>
      <c r="L1031" s="169"/>
      <c r="M1031" s="136"/>
      <c r="N1031" s="137"/>
      <c r="O1031" s="140"/>
      <c r="P1031" s="140"/>
      <c r="Q1031" s="140"/>
    </row>
    <row r="1032" spans="1:17" x14ac:dyDescent="0.25">
      <c r="A1032" s="110"/>
      <c r="B1032" s="113"/>
      <c r="C1032" s="113"/>
      <c r="D1032" s="167"/>
      <c r="E1032" s="168"/>
      <c r="F1032" s="130"/>
      <c r="G1032" s="167"/>
      <c r="H1032" s="156"/>
      <c r="I1032" s="200"/>
      <c r="J1032" s="111"/>
      <c r="K1032" s="196"/>
      <c r="L1032" s="169"/>
      <c r="M1032" s="136"/>
      <c r="N1032" s="137"/>
      <c r="O1032" s="140"/>
      <c r="P1032" s="140"/>
      <c r="Q1032" s="140"/>
    </row>
    <row r="1033" spans="1:17" x14ac:dyDescent="0.25">
      <c r="A1033" s="110"/>
      <c r="B1033" s="113"/>
      <c r="C1033" s="113"/>
      <c r="D1033" s="167"/>
      <c r="E1033" s="170"/>
      <c r="F1033" s="130"/>
      <c r="G1033" s="167"/>
      <c r="H1033" s="145"/>
      <c r="I1033" s="147"/>
      <c r="J1033" s="111"/>
      <c r="K1033" s="196"/>
      <c r="L1033" s="169"/>
      <c r="M1033" s="136"/>
      <c r="N1033" s="137"/>
      <c r="O1033" s="138"/>
      <c r="P1033" s="138"/>
      <c r="Q1033" s="138"/>
    </row>
    <row r="1034" spans="1:17" x14ac:dyDescent="0.25">
      <c r="A1034" s="110"/>
      <c r="B1034" s="113"/>
      <c r="C1034" s="113"/>
      <c r="D1034" s="167"/>
      <c r="E1034" s="170"/>
      <c r="F1034" s="130"/>
      <c r="G1034" s="167"/>
      <c r="H1034" s="145"/>
      <c r="I1034" s="147"/>
      <c r="J1034" s="111"/>
      <c r="K1034" s="196"/>
      <c r="L1034" s="169"/>
      <c r="M1034" s="136"/>
      <c r="N1034" s="137"/>
      <c r="O1034" s="138"/>
      <c r="P1034" s="138"/>
      <c r="Q1034" s="138"/>
    </row>
    <row r="1035" spans="1:17" x14ac:dyDescent="0.25">
      <c r="A1035" s="110"/>
      <c r="B1035" s="113"/>
      <c r="C1035" s="113"/>
      <c r="D1035" s="167"/>
      <c r="E1035" s="170"/>
      <c r="F1035" s="130"/>
      <c r="G1035" s="167"/>
      <c r="H1035" s="145"/>
      <c r="I1035" s="147"/>
      <c r="J1035" s="111"/>
      <c r="K1035" s="196"/>
      <c r="L1035" s="169"/>
      <c r="M1035" s="136"/>
      <c r="N1035" s="150"/>
      <c r="O1035" s="138"/>
      <c r="P1035" s="138"/>
      <c r="Q1035" s="138"/>
    </row>
    <row r="1036" spans="1:17" x14ac:dyDescent="0.25">
      <c r="A1036" s="110"/>
      <c r="B1036" s="113"/>
      <c r="C1036" s="113"/>
      <c r="D1036" s="167"/>
      <c r="E1036" s="170"/>
      <c r="F1036" s="130"/>
      <c r="G1036" s="167"/>
      <c r="H1036" s="145"/>
      <c r="I1036" s="147"/>
      <c r="J1036" s="111"/>
      <c r="K1036" s="196"/>
      <c r="L1036" s="169"/>
      <c r="M1036" s="136"/>
      <c r="N1036" s="137"/>
      <c r="O1036" s="138"/>
      <c r="P1036" s="138"/>
      <c r="Q1036" s="138"/>
    </row>
    <row r="1037" spans="1:17" x14ac:dyDescent="0.25">
      <c r="A1037" s="110"/>
      <c r="B1037" s="113"/>
      <c r="C1037" s="113"/>
      <c r="D1037" s="167"/>
      <c r="E1037" s="170"/>
      <c r="F1037" s="130"/>
      <c r="G1037" s="167"/>
      <c r="H1037" s="145"/>
      <c r="I1037" s="147"/>
      <c r="J1037" s="111"/>
      <c r="K1037" s="196"/>
      <c r="L1037" s="169"/>
      <c r="M1037" s="136"/>
      <c r="N1037" s="137"/>
      <c r="O1037" s="138"/>
      <c r="P1037" s="138"/>
      <c r="Q1037" s="138"/>
    </row>
    <row r="1038" spans="1:17" x14ac:dyDescent="0.25">
      <c r="A1038" s="110"/>
      <c r="B1038" s="113"/>
      <c r="C1038" s="113"/>
      <c r="D1038" s="167"/>
      <c r="E1038" s="170"/>
      <c r="F1038" s="130"/>
      <c r="G1038" s="167"/>
      <c r="H1038" s="145"/>
      <c r="I1038" s="147"/>
      <c r="J1038" s="111"/>
      <c r="K1038" s="196"/>
      <c r="L1038" s="169"/>
      <c r="M1038" s="136"/>
      <c r="N1038" s="137"/>
      <c r="O1038" s="138"/>
      <c r="P1038" s="138"/>
      <c r="Q1038" s="138"/>
    </row>
    <row r="1039" spans="1:17" x14ac:dyDescent="0.25">
      <c r="A1039" s="110"/>
      <c r="B1039" s="113"/>
      <c r="C1039" s="113"/>
      <c r="D1039" s="167"/>
      <c r="E1039" s="170"/>
      <c r="F1039" s="130"/>
      <c r="G1039" s="167"/>
      <c r="H1039" s="145"/>
      <c r="I1039" s="147"/>
      <c r="J1039" s="111"/>
      <c r="K1039" s="196"/>
      <c r="L1039" s="169"/>
      <c r="M1039" s="136"/>
      <c r="N1039" s="150"/>
      <c r="O1039" s="138"/>
      <c r="P1039" s="138"/>
      <c r="Q1039" s="138"/>
    </row>
    <row r="1040" spans="1:17" x14ac:dyDescent="0.25">
      <c r="A1040" s="110"/>
      <c r="B1040" s="113"/>
      <c r="C1040" s="113"/>
      <c r="D1040" s="167"/>
      <c r="E1040" s="170"/>
      <c r="F1040" s="130"/>
      <c r="G1040" s="167"/>
      <c r="H1040" s="145"/>
      <c r="I1040" s="147"/>
      <c r="J1040" s="111"/>
      <c r="K1040" s="196"/>
      <c r="L1040" s="169"/>
      <c r="M1040" s="136"/>
      <c r="N1040" s="137"/>
      <c r="O1040" s="138"/>
      <c r="P1040" s="138"/>
      <c r="Q1040" s="138"/>
    </row>
    <row r="1041" spans="1:17" x14ac:dyDescent="0.25">
      <c r="A1041" s="110"/>
      <c r="B1041" s="113"/>
      <c r="C1041" s="113"/>
      <c r="D1041" s="167"/>
      <c r="E1041" s="170"/>
      <c r="F1041" s="130"/>
      <c r="G1041" s="167"/>
      <c r="H1041" s="145"/>
      <c r="I1041" s="147"/>
      <c r="J1041" s="111"/>
      <c r="K1041" s="196"/>
      <c r="L1041" s="169"/>
      <c r="M1041" s="136"/>
      <c r="N1041" s="137"/>
      <c r="O1041" s="138"/>
      <c r="P1041" s="138"/>
      <c r="Q1041" s="138"/>
    </row>
    <row r="1042" spans="1:17" x14ac:dyDescent="0.25">
      <c r="A1042" s="110"/>
      <c r="B1042" s="113"/>
      <c r="C1042" s="113"/>
      <c r="D1042" s="167"/>
      <c r="E1042" s="170"/>
      <c r="F1042" s="130"/>
      <c r="G1042" s="167"/>
      <c r="H1042" s="145"/>
      <c r="I1042" s="147"/>
      <c r="J1042" s="111"/>
      <c r="K1042" s="196"/>
      <c r="L1042" s="169"/>
      <c r="M1042" s="136"/>
      <c r="N1042" s="137"/>
      <c r="O1042" s="138"/>
      <c r="P1042" s="138"/>
      <c r="Q1042" s="138"/>
    </row>
    <row r="1043" spans="1:17" x14ac:dyDescent="0.25">
      <c r="A1043" s="110"/>
      <c r="B1043" s="113"/>
      <c r="C1043" s="113"/>
      <c r="D1043" s="167"/>
      <c r="E1043" s="170"/>
      <c r="F1043" s="130"/>
      <c r="G1043" s="167"/>
      <c r="H1043" s="145"/>
      <c r="I1043" s="147"/>
      <c r="J1043" s="111"/>
      <c r="K1043" s="196"/>
      <c r="L1043" s="169"/>
      <c r="M1043" s="136"/>
      <c r="N1043" s="150"/>
      <c r="O1043" s="138"/>
      <c r="P1043" s="138"/>
      <c r="Q1043" s="138"/>
    </row>
    <row r="1044" spans="1:17" x14ac:dyDescent="0.25">
      <c r="A1044" s="110"/>
      <c r="B1044" s="113"/>
      <c r="C1044" s="113"/>
      <c r="D1044" s="167"/>
      <c r="E1044" s="170"/>
      <c r="F1044" s="130"/>
      <c r="G1044" s="167"/>
      <c r="H1044" s="145"/>
      <c r="I1044" s="147"/>
      <c r="J1044" s="111"/>
      <c r="K1044" s="196"/>
      <c r="L1044" s="169"/>
      <c r="M1044" s="136"/>
      <c r="N1044" s="150"/>
      <c r="O1044" s="138"/>
      <c r="P1044" s="138"/>
      <c r="Q1044" s="138"/>
    </row>
    <row r="1045" spans="1:17" x14ac:dyDescent="0.25">
      <c r="A1045" s="110"/>
      <c r="B1045" s="113"/>
      <c r="C1045" s="113"/>
      <c r="D1045" s="167"/>
      <c r="E1045" s="170"/>
      <c r="F1045" s="130"/>
      <c r="G1045" s="167"/>
      <c r="H1045" s="145"/>
      <c r="I1045" s="147"/>
      <c r="J1045" s="111"/>
      <c r="K1045" s="196"/>
      <c r="L1045" s="169"/>
      <c r="M1045" s="136"/>
      <c r="N1045" s="137"/>
      <c r="O1045" s="138"/>
      <c r="P1045" s="138"/>
      <c r="Q1045" s="138"/>
    </row>
    <row r="1046" spans="1:17" x14ac:dyDescent="0.25">
      <c r="A1046" s="110"/>
      <c r="B1046" s="113"/>
      <c r="C1046" s="113"/>
      <c r="D1046" s="167"/>
      <c r="E1046" s="168"/>
      <c r="F1046" s="130"/>
      <c r="G1046" s="167"/>
      <c r="H1046" s="156"/>
      <c r="I1046" s="200"/>
      <c r="J1046" s="111"/>
      <c r="K1046" s="196"/>
      <c r="L1046" s="169"/>
      <c r="M1046" s="136"/>
      <c r="N1046" s="137"/>
      <c r="O1046" s="140"/>
      <c r="P1046" s="140"/>
      <c r="Q1046" s="140"/>
    </row>
    <row r="1047" spans="1:17" x14ac:dyDescent="0.25">
      <c r="A1047" s="110"/>
      <c r="B1047" s="113"/>
      <c r="C1047" s="113"/>
      <c r="D1047" s="167"/>
      <c r="E1047" s="168"/>
      <c r="F1047" s="130"/>
      <c r="G1047" s="167"/>
      <c r="H1047" s="156"/>
      <c r="I1047" s="200"/>
      <c r="J1047" s="111"/>
      <c r="K1047" s="196"/>
      <c r="L1047" s="169"/>
      <c r="M1047" s="136"/>
      <c r="N1047" s="137"/>
      <c r="O1047" s="140"/>
      <c r="P1047" s="140"/>
      <c r="Q1047" s="140"/>
    </row>
    <row r="1048" spans="1:17" x14ac:dyDescent="0.25">
      <c r="A1048" s="110"/>
      <c r="B1048" s="113"/>
      <c r="C1048" s="113"/>
      <c r="D1048" s="167"/>
      <c r="E1048" s="170"/>
      <c r="F1048" s="130"/>
      <c r="G1048" s="167"/>
      <c r="H1048" s="145"/>
      <c r="I1048" s="147"/>
      <c r="J1048" s="111"/>
      <c r="K1048" s="196"/>
      <c r="L1048" s="169"/>
      <c r="M1048" s="136"/>
      <c r="N1048" s="137"/>
      <c r="O1048" s="138"/>
      <c r="P1048" s="138"/>
      <c r="Q1048" s="138"/>
    </row>
    <row r="1049" spans="1:17" x14ac:dyDescent="0.25">
      <c r="A1049" s="110"/>
      <c r="B1049" s="113"/>
      <c r="C1049" s="113"/>
      <c r="D1049" s="167"/>
      <c r="E1049" s="170"/>
      <c r="F1049" s="130"/>
      <c r="G1049" s="167"/>
      <c r="H1049" s="145"/>
      <c r="I1049" s="147"/>
      <c r="J1049" s="111"/>
      <c r="K1049" s="196"/>
      <c r="L1049" s="169"/>
      <c r="M1049" s="136"/>
      <c r="N1049" s="150"/>
      <c r="O1049" s="138"/>
      <c r="P1049" s="138"/>
      <c r="Q1049" s="138"/>
    </row>
    <row r="1050" spans="1:17" x14ac:dyDescent="0.25">
      <c r="A1050" s="110"/>
      <c r="B1050" s="113"/>
      <c r="C1050" s="113"/>
      <c r="D1050" s="167"/>
      <c r="E1050" s="170"/>
      <c r="F1050" s="130"/>
      <c r="G1050" s="167"/>
      <c r="H1050" s="145"/>
      <c r="I1050" s="147"/>
      <c r="J1050" s="111"/>
      <c r="K1050" s="196"/>
      <c r="L1050" s="169"/>
      <c r="M1050" s="136"/>
      <c r="N1050" s="137"/>
      <c r="O1050" s="138"/>
      <c r="P1050" s="138"/>
      <c r="Q1050" s="138"/>
    </row>
    <row r="1051" spans="1:17" x14ac:dyDescent="0.25">
      <c r="A1051" s="110"/>
      <c r="B1051" s="113"/>
      <c r="C1051" s="113"/>
      <c r="D1051" s="167"/>
      <c r="E1051" s="170"/>
      <c r="F1051" s="130"/>
      <c r="G1051" s="167"/>
      <c r="H1051" s="145"/>
      <c r="I1051" s="147"/>
      <c r="J1051" s="111"/>
      <c r="K1051" s="196"/>
      <c r="L1051" s="169"/>
      <c r="M1051" s="136"/>
      <c r="N1051" s="137"/>
      <c r="O1051" s="138"/>
      <c r="P1051" s="138"/>
      <c r="Q1051" s="138"/>
    </row>
    <row r="1052" spans="1:17" x14ac:dyDescent="0.25">
      <c r="A1052" s="110"/>
      <c r="B1052" s="113"/>
      <c r="C1052" s="113"/>
      <c r="D1052" s="167"/>
      <c r="E1052" s="170"/>
      <c r="F1052" s="130"/>
      <c r="G1052" s="167"/>
      <c r="H1052" s="145"/>
      <c r="I1052" s="147"/>
      <c r="J1052" s="111"/>
      <c r="K1052" s="196"/>
      <c r="L1052" s="169"/>
      <c r="M1052" s="136"/>
      <c r="N1052" s="137"/>
      <c r="O1052" s="138"/>
      <c r="P1052" s="138"/>
      <c r="Q1052" s="138"/>
    </row>
    <row r="1053" spans="1:17" x14ac:dyDescent="0.25">
      <c r="A1053" s="110"/>
      <c r="B1053" s="113"/>
      <c r="C1053" s="113"/>
      <c r="D1053" s="167"/>
      <c r="E1053" s="168"/>
      <c r="F1053" s="130"/>
      <c r="G1053" s="167"/>
      <c r="H1053" s="156"/>
      <c r="I1053" s="200"/>
      <c r="J1053" s="111"/>
      <c r="K1053" s="196"/>
      <c r="L1053" s="169"/>
      <c r="M1053" s="136"/>
      <c r="N1053" s="137"/>
      <c r="O1053" s="140"/>
      <c r="P1053" s="140"/>
      <c r="Q1053" s="140"/>
    </row>
    <row r="1054" spans="1:17" x14ac:dyDescent="0.25">
      <c r="A1054" s="110"/>
      <c r="B1054" s="113"/>
      <c r="C1054" s="113"/>
      <c r="D1054" s="167"/>
      <c r="E1054" s="168"/>
      <c r="F1054" s="130"/>
      <c r="G1054" s="167"/>
      <c r="H1054" s="156"/>
      <c r="I1054" s="200"/>
      <c r="J1054" s="111"/>
      <c r="K1054" s="196"/>
      <c r="L1054" s="169"/>
      <c r="M1054" s="136"/>
      <c r="N1054" s="137"/>
      <c r="O1054" s="140"/>
      <c r="P1054" s="140"/>
      <c r="Q1054" s="140"/>
    </row>
    <row r="1055" spans="1:17" x14ac:dyDescent="0.25">
      <c r="A1055" s="110"/>
      <c r="B1055" s="113"/>
      <c r="C1055" s="113"/>
      <c r="D1055" s="167"/>
      <c r="E1055" s="170"/>
      <c r="F1055" s="130"/>
      <c r="G1055" s="167"/>
      <c r="H1055" s="145"/>
      <c r="I1055" s="147"/>
      <c r="J1055" s="111"/>
      <c r="K1055" s="196"/>
      <c r="L1055" s="169"/>
      <c r="M1055" s="136"/>
      <c r="N1055" s="150"/>
      <c r="O1055" s="138"/>
      <c r="P1055" s="138"/>
      <c r="Q1055" s="138"/>
    </row>
    <row r="1056" spans="1:17" x14ac:dyDescent="0.25">
      <c r="A1056" s="110"/>
      <c r="B1056" s="113"/>
      <c r="C1056" s="113"/>
      <c r="D1056" s="167"/>
      <c r="E1056" s="170"/>
      <c r="F1056" s="130"/>
      <c r="G1056" s="167"/>
      <c r="H1056" s="145"/>
      <c r="I1056" s="147"/>
      <c r="J1056" s="111"/>
      <c r="K1056" s="196"/>
      <c r="L1056" s="169"/>
      <c r="M1056" s="136"/>
      <c r="N1056" s="137"/>
      <c r="O1056" s="138"/>
      <c r="P1056" s="138"/>
      <c r="Q1056" s="138"/>
    </row>
    <row r="1057" spans="1:17" x14ac:dyDescent="0.25">
      <c r="A1057" s="110"/>
      <c r="B1057" s="113"/>
      <c r="C1057" s="113"/>
      <c r="D1057" s="167"/>
      <c r="E1057" s="168"/>
      <c r="F1057" s="130"/>
      <c r="G1057" s="167"/>
      <c r="H1057" s="156"/>
      <c r="I1057" s="200"/>
      <c r="J1057" s="111"/>
      <c r="K1057" s="196"/>
      <c r="L1057" s="169"/>
      <c r="M1057" s="136"/>
      <c r="N1057" s="137"/>
      <c r="O1057" s="140"/>
      <c r="P1057" s="140"/>
      <c r="Q1057" s="140"/>
    </row>
    <row r="1058" spans="1:17" x14ac:dyDescent="0.25">
      <c r="A1058" s="110"/>
      <c r="B1058" s="113"/>
      <c r="C1058" s="113"/>
      <c r="D1058" s="167"/>
      <c r="E1058" s="168"/>
      <c r="F1058" s="130"/>
      <c r="G1058" s="167"/>
      <c r="H1058" s="156"/>
      <c r="I1058" s="200"/>
      <c r="J1058" s="111"/>
      <c r="K1058" s="196"/>
      <c r="L1058" s="169"/>
      <c r="M1058" s="136"/>
      <c r="N1058" s="137"/>
      <c r="O1058" s="140"/>
      <c r="P1058" s="140"/>
      <c r="Q1058" s="140"/>
    </row>
    <row r="1059" spans="1:17" x14ac:dyDescent="0.25">
      <c r="A1059" s="110"/>
      <c r="B1059" s="113"/>
      <c r="C1059" s="113"/>
      <c r="D1059" s="167"/>
      <c r="E1059" s="170"/>
      <c r="F1059" s="130"/>
      <c r="G1059" s="167"/>
      <c r="H1059" s="145"/>
      <c r="I1059" s="147"/>
      <c r="J1059" s="111"/>
      <c r="K1059" s="196"/>
      <c r="L1059" s="169"/>
      <c r="M1059" s="136"/>
      <c r="N1059" s="150"/>
      <c r="O1059" s="138"/>
      <c r="P1059" s="138"/>
      <c r="Q1059" s="138"/>
    </row>
    <row r="1060" spans="1:17" x14ac:dyDescent="0.25">
      <c r="A1060" s="110"/>
      <c r="B1060" s="113"/>
      <c r="C1060" s="113"/>
      <c r="D1060" s="167"/>
      <c r="E1060" s="168"/>
      <c r="F1060" s="130"/>
      <c r="G1060" s="167"/>
      <c r="H1060" s="156"/>
      <c r="I1060" s="200"/>
      <c r="J1060" s="111"/>
      <c r="K1060" s="196"/>
      <c r="L1060" s="169"/>
      <c r="M1060" s="136"/>
      <c r="N1060" s="137"/>
      <c r="O1060" s="140"/>
      <c r="P1060" s="140"/>
      <c r="Q1060" s="140"/>
    </row>
    <row r="1061" spans="1:17" x14ac:dyDescent="0.25">
      <c r="A1061" s="110"/>
      <c r="B1061" s="113"/>
      <c r="C1061" s="113"/>
      <c r="D1061" s="167"/>
      <c r="E1061" s="168"/>
      <c r="F1061" s="130"/>
      <c r="G1061" s="167"/>
      <c r="H1061" s="156"/>
      <c r="I1061" s="200"/>
      <c r="J1061" s="111"/>
      <c r="K1061" s="196"/>
      <c r="L1061" s="169"/>
      <c r="M1061" s="136"/>
      <c r="N1061" s="137"/>
      <c r="O1061" s="138"/>
      <c r="P1061" s="138"/>
      <c r="Q1061" s="140"/>
    </row>
    <row r="1062" spans="1:17" x14ac:dyDescent="0.25">
      <c r="A1062" s="110"/>
      <c r="B1062" s="113"/>
      <c r="C1062" s="113"/>
      <c r="D1062" s="167"/>
      <c r="E1062" s="168"/>
      <c r="F1062" s="130"/>
      <c r="G1062" s="167"/>
      <c r="H1062" s="156"/>
      <c r="I1062" s="200"/>
      <c r="J1062" s="111"/>
      <c r="K1062" s="196"/>
      <c r="L1062" s="169"/>
      <c r="M1062" s="136"/>
      <c r="N1062" s="137"/>
      <c r="O1062" s="140"/>
      <c r="P1062" s="140"/>
      <c r="Q1062" s="140"/>
    </row>
    <row r="1063" spans="1:17" x14ac:dyDescent="0.25">
      <c r="A1063" s="110"/>
      <c r="B1063" s="113"/>
      <c r="C1063" s="113"/>
      <c r="D1063" s="167"/>
      <c r="E1063" s="168"/>
      <c r="F1063" s="130"/>
      <c r="G1063" s="167"/>
      <c r="H1063" s="156"/>
      <c r="I1063" s="200"/>
      <c r="J1063" s="111"/>
      <c r="K1063" s="196"/>
      <c r="L1063" s="169"/>
      <c r="M1063" s="136"/>
      <c r="N1063" s="137"/>
      <c r="O1063" s="140"/>
      <c r="P1063" s="140"/>
      <c r="Q1063" s="140"/>
    </row>
    <row r="1064" spans="1:17" x14ac:dyDescent="0.25">
      <c r="A1064" s="110"/>
      <c r="B1064" s="113"/>
      <c r="C1064" s="113"/>
      <c r="D1064" s="167"/>
      <c r="E1064" s="168"/>
      <c r="F1064" s="130"/>
      <c r="G1064" s="167"/>
      <c r="H1064" s="156"/>
      <c r="I1064" s="200"/>
      <c r="J1064" s="111"/>
      <c r="K1064" s="196"/>
      <c r="L1064" s="169"/>
      <c r="M1064" s="136"/>
      <c r="N1064" s="137"/>
      <c r="O1064" s="140"/>
      <c r="P1064" s="140"/>
      <c r="Q1064" s="140"/>
    </row>
    <row r="1065" spans="1:17" x14ac:dyDescent="0.25">
      <c r="A1065" s="110"/>
      <c r="B1065" s="113"/>
      <c r="C1065" s="113"/>
      <c r="D1065" s="167"/>
      <c r="E1065" s="168"/>
      <c r="F1065" s="130"/>
      <c r="G1065" s="167"/>
      <c r="H1065" s="156"/>
      <c r="I1065" s="200"/>
      <c r="J1065" s="111"/>
      <c r="K1065" s="196"/>
      <c r="L1065" s="169"/>
      <c r="M1065" s="136"/>
      <c r="N1065" s="137"/>
      <c r="O1065" s="140"/>
      <c r="P1065" s="140"/>
      <c r="Q1065" s="140"/>
    </row>
    <row r="1066" spans="1:17" x14ac:dyDescent="0.25">
      <c r="A1066" s="110"/>
      <c r="B1066" s="113"/>
      <c r="C1066" s="113"/>
      <c r="D1066" s="167"/>
      <c r="E1066" s="168"/>
      <c r="F1066" s="130"/>
      <c r="G1066" s="167"/>
      <c r="H1066" s="156"/>
      <c r="I1066" s="200"/>
      <c r="J1066" s="111"/>
      <c r="K1066" s="196"/>
      <c r="L1066" s="169"/>
      <c r="M1066" s="136"/>
      <c r="N1066" s="137"/>
      <c r="O1066" s="140"/>
      <c r="P1066" s="140"/>
      <c r="Q1066" s="140"/>
    </row>
    <row r="1067" spans="1:17" x14ac:dyDescent="0.25">
      <c r="A1067" s="110"/>
      <c r="B1067" s="113"/>
      <c r="C1067" s="113"/>
      <c r="D1067" s="167"/>
      <c r="E1067" s="168"/>
      <c r="F1067" s="130"/>
      <c r="G1067" s="167"/>
      <c r="H1067" s="156"/>
      <c r="I1067" s="200"/>
      <c r="J1067" s="111"/>
      <c r="K1067" s="196"/>
      <c r="L1067" s="169"/>
      <c r="M1067" s="136"/>
      <c r="N1067" s="137"/>
      <c r="O1067" s="140"/>
      <c r="P1067" s="140"/>
      <c r="Q1067" s="140"/>
    </row>
    <row r="1068" spans="1:17" x14ac:dyDescent="0.25">
      <c r="A1068" s="110"/>
      <c r="B1068" s="113"/>
      <c r="C1068" s="113"/>
      <c r="D1068" s="167"/>
      <c r="E1068" s="170"/>
      <c r="F1068" s="130"/>
      <c r="G1068" s="167"/>
      <c r="H1068" s="145"/>
      <c r="I1068" s="147"/>
      <c r="J1068" s="111"/>
      <c r="K1068" s="196"/>
      <c r="L1068" s="169"/>
      <c r="M1068" s="136"/>
      <c r="N1068" s="150"/>
      <c r="O1068" s="138"/>
      <c r="P1068" s="138"/>
      <c r="Q1068" s="138"/>
    </row>
    <row r="1069" spans="1:17" x14ac:dyDescent="0.25">
      <c r="A1069" s="110"/>
      <c r="B1069" s="113"/>
      <c r="C1069" s="113"/>
      <c r="D1069" s="167"/>
      <c r="E1069" s="168"/>
      <c r="F1069" s="130"/>
      <c r="G1069" s="167"/>
      <c r="H1069" s="156"/>
      <c r="I1069" s="200"/>
      <c r="J1069" s="111"/>
      <c r="K1069" s="196"/>
      <c r="L1069" s="169"/>
      <c r="M1069" s="136"/>
      <c r="N1069" s="137"/>
      <c r="O1069" s="140"/>
      <c r="P1069" s="140"/>
      <c r="Q1069" s="140"/>
    </row>
    <row r="1070" spans="1:17" x14ac:dyDescent="0.25">
      <c r="A1070" s="110"/>
      <c r="B1070" s="113"/>
      <c r="C1070" s="113"/>
      <c r="D1070" s="167"/>
      <c r="E1070" s="170"/>
      <c r="F1070" s="130"/>
      <c r="G1070" s="167"/>
      <c r="H1070" s="145"/>
      <c r="I1070" s="147"/>
      <c r="J1070" s="111"/>
      <c r="K1070" s="196"/>
      <c r="L1070" s="169"/>
      <c r="M1070" s="136"/>
      <c r="N1070" s="137"/>
      <c r="O1070" s="138"/>
      <c r="P1070" s="138"/>
      <c r="Q1070" s="138"/>
    </row>
    <row r="1071" spans="1:17" x14ac:dyDescent="0.25">
      <c r="A1071" s="110"/>
      <c r="B1071" s="113"/>
      <c r="C1071" s="113"/>
      <c r="D1071" s="167"/>
      <c r="E1071" s="170"/>
      <c r="F1071" s="130"/>
      <c r="G1071" s="167"/>
      <c r="H1071" s="145"/>
      <c r="I1071" s="147"/>
      <c r="J1071" s="111"/>
      <c r="K1071" s="196"/>
      <c r="L1071" s="169"/>
      <c r="M1071" s="136"/>
      <c r="N1071" s="150"/>
      <c r="O1071" s="138"/>
      <c r="P1071" s="138"/>
      <c r="Q1071" s="138"/>
    </row>
    <row r="1072" spans="1:17" x14ac:dyDescent="0.25">
      <c r="A1072" s="110"/>
      <c r="B1072" s="113"/>
      <c r="C1072" s="113"/>
      <c r="D1072" s="167"/>
      <c r="E1072" s="170"/>
      <c r="F1072" s="130"/>
      <c r="G1072" s="167"/>
      <c r="H1072" s="145"/>
      <c r="I1072" s="147"/>
      <c r="J1072" s="111"/>
      <c r="K1072" s="196"/>
      <c r="L1072" s="169"/>
      <c r="M1072" s="136"/>
      <c r="N1072" s="137"/>
      <c r="O1072" s="138"/>
      <c r="P1072" s="138"/>
      <c r="Q1072" s="138"/>
    </row>
    <row r="1073" spans="1:17" x14ac:dyDescent="0.25">
      <c r="A1073" s="110"/>
      <c r="B1073" s="113"/>
      <c r="C1073" s="113"/>
      <c r="D1073" s="167"/>
      <c r="E1073" s="168"/>
      <c r="F1073" s="130"/>
      <c r="G1073" s="167"/>
      <c r="H1073" s="156"/>
      <c r="I1073" s="200"/>
      <c r="J1073" s="111"/>
      <c r="K1073" s="196"/>
      <c r="L1073" s="169"/>
      <c r="M1073" s="136"/>
      <c r="N1073" s="137"/>
      <c r="O1073" s="140"/>
      <c r="P1073" s="140"/>
      <c r="Q1073" s="140"/>
    </row>
    <row r="1074" spans="1:17" x14ac:dyDescent="0.25">
      <c r="A1074" s="110"/>
      <c r="B1074" s="113"/>
      <c r="C1074" s="113"/>
      <c r="D1074" s="167"/>
      <c r="E1074" s="170"/>
      <c r="F1074" s="130"/>
      <c r="G1074" s="167"/>
      <c r="H1074" s="145"/>
      <c r="I1074" s="147"/>
      <c r="J1074" s="111"/>
      <c r="K1074" s="196"/>
      <c r="L1074" s="169"/>
      <c r="M1074" s="136"/>
      <c r="N1074" s="137"/>
      <c r="O1074" s="138"/>
      <c r="P1074" s="138"/>
      <c r="Q1074" s="138"/>
    </row>
    <row r="1075" spans="1:17" x14ac:dyDescent="0.25">
      <c r="A1075" s="110"/>
      <c r="B1075" s="113"/>
      <c r="C1075" s="113"/>
      <c r="D1075" s="167"/>
      <c r="E1075" s="170"/>
      <c r="F1075" s="130"/>
      <c r="G1075" s="167"/>
      <c r="H1075" s="145"/>
      <c r="I1075" s="147"/>
      <c r="J1075" s="111"/>
      <c r="K1075" s="196"/>
      <c r="L1075" s="169"/>
      <c r="M1075" s="136"/>
      <c r="N1075" s="137"/>
      <c r="O1075" s="138"/>
      <c r="P1075" s="138"/>
      <c r="Q1075" s="138"/>
    </row>
    <row r="1076" spans="1:17" x14ac:dyDescent="0.25">
      <c r="A1076" s="110"/>
      <c r="B1076" s="113"/>
      <c r="C1076" s="113"/>
      <c r="D1076" s="167"/>
      <c r="E1076" s="170"/>
      <c r="F1076" s="130"/>
      <c r="G1076" s="167"/>
      <c r="H1076" s="145"/>
      <c r="I1076" s="147"/>
      <c r="J1076" s="111"/>
      <c r="K1076" s="196"/>
      <c r="L1076" s="169"/>
      <c r="M1076" s="136"/>
      <c r="N1076" s="137"/>
      <c r="O1076" s="138"/>
      <c r="P1076" s="138"/>
      <c r="Q1076" s="138"/>
    </row>
    <row r="1077" spans="1:17" x14ac:dyDescent="0.25">
      <c r="A1077" s="110"/>
      <c r="B1077" s="113"/>
      <c r="C1077" s="113"/>
      <c r="D1077" s="167"/>
      <c r="E1077" s="170"/>
      <c r="F1077" s="130"/>
      <c r="G1077" s="167"/>
      <c r="H1077" s="145"/>
      <c r="I1077" s="147"/>
      <c r="J1077" s="111"/>
      <c r="K1077" s="196"/>
      <c r="L1077" s="169"/>
      <c r="M1077" s="136"/>
      <c r="N1077" s="137"/>
      <c r="O1077" s="138"/>
      <c r="P1077" s="138"/>
      <c r="Q1077" s="138"/>
    </row>
    <row r="1078" spans="1:17" x14ac:dyDescent="0.25">
      <c r="A1078" s="110"/>
      <c r="B1078" s="113"/>
      <c r="C1078" s="113"/>
      <c r="D1078" s="167"/>
      <c r="E1078" s="170"/>
      <c r="F1078" s="130"/>
      <c r="G1078" s="167"/>
      <c r="H1078" s="145"/>
      <c r="I1078" s="147"/>
      <c r="J1078" s="111"/>
      <c r="K1078" s="196"/>
      <c r="L1078" s="169"/>
      <c r="M1078" s="136"/>
      <c r="N1078" s="150"/>
      <c r="O1078" s="138"/>
      <c r="P1078" s="138"/>
      <c r="Q1078" s="138"/>
    </row>
    <row r="1079" spans="1:17" x14ac:dyDescent="0.25">
      <c r="A1079" s="110"/>
      <c r="B1079" s="113"/>
      <c r="C1079" s="113"/>
      <c r="D1079" s="167"/>
      <c r="E1079" s="170"/>
      <c r="F1079" s="130"/>
      <c r="G1079" s="167"/>
      <c r="H1079" s="145"/>
      <c r="I1079" s="147"/>
      <c r="J1079" s="111"/>
      <c r="K1079" s="196"/>
      <c r="L1079" s="169"/>
      <c r="M1079" s="136"/>
      <c r="N1079" s="137"/>
      <c r="O1079" s="138"/>
      <c r="P1079" s="138"/>
      <c r="Q1079" s="138"/>
    </row>
    <row r="1080" spans="1:17" x14ac:dyDescent="0.25">
      <c r="A1080" s="110"/>
      <c r="B1080" s="113"/>
      <c r="C1080" s="113"/>
      <c r="D1080" s="167"/>
      <c r="E1080" s="170"/>
      <c r="F1080" s="130"/>
      <c r="G1080" s="167"/>
      <c r="H1080" s="145"/>
      <c r="I1080" s="147"/>
      <c r="J1080" s="111"/>
      <c r="K1080" s="196"/>
      <c r="L1080" s="169"/>
      <c r="M1080" s="136"/>
      <c r="N1080" s="137"/>
      <c r="O1080" s="138"/>
      <c r="P1080" s="138"/>
      <c r="Q1080" s="138"/>
    </row>
    <row r="1081" spans="1:17" x14ac:dyDescent="0.25">
      <c r="A1081" s="110"/>
      <c r="B1081" s="113"/>
      <c r="C1081" s="113"/>
      <c r="D1081" s="167"/>
      <c r="E1081" s="170"/>
      <c r="F1081" s="130"/>
      <c r="G1081" s="167"/>
      <c r="H1081" s="145"/>
      <c r="I1081" s="147"/>
      <c r="J1081" s="111"/>
      <c r="K1081" s="196"/>
      <c r="L1081" s="169"/>
      <c r="M1081" s="136"/>
      <c r="N1081" s="137"/>
      <c r="O1081" s="138"/>
      <c r="P1081" s="138"/>
      <c r="Q1081" s="138"/>
    </row>
    <row r="1082" spans="1:17" x14ac:dyDescent="0.25">
      <c r="A1082" s="110"/>
      <c r="B1082" s="113"/>
      <c r="C1082" s="113"/>
      <c r="D1082" s="167"/>
      <c r="E1082" s="170"/>
      <c r="F1082" s="130"/>
      <c r="G1082" s="167"/>
      <c r="H1082" s="145"/>
      <c r="I1082" s="147"/>
      <c r="J1082" s="111"/>
      <c r="K1082" s="196"/>
      <c r="L1082" s="169"/>
      <c r="M1082" s="136"/>
      <c r="N1082" s="137"/>
      <c r="O1082" s="138"/>
      <c r="P1082" s="138"/>
      <c r="Q1082" s="138"/>
    </row>
    <row r="1083" spans="1:17" x14ac:dyDescent="0.25">
      <c r="A1083" s="110"/>
      <c r="B1083" s="113"/>
      <c r="C1083" s="113"/>
      <c r="D1083" s="167"/>
      <c r="E1083" s="170"/>
      <c r="F1083" s="130"/>
      <c r="G1083" s="167"/>
      <c r="H1083" s="145"/>
      <c r="I1083" s="147"/>
      <c r="J1083" s="111"/>
      <c r="K1083" s="196"/>
      <c r="L1083" s="169"/>
      <c r="M1083" s="136"/>
      <c r="N1083" s="137"/>
      <c r="O1083" s="138"/>
      <c r="P1083" s="138"/>
      <c r="Q1083" s="138"/>
    </row>
    <row r="1084" spans="1:17" x14ac:dyDescent="0.25">
      <c r="A1084" s="110"/>
      <c r="B1084" s="113"/>
      <c r="C1084" s="113"/>
      <c r="D1084" s="167"/>
      <c r="E1084" s="170"/>
      <c r="F1084" s="130"/>
      <c r="G1084" s="167"/>
      <c r="H1084" s="145"/>
      <c r="I1084" s="147"/>
      <c r="J1084" s="111"/>
      <c r="K1084" s="196"/>
      <c r="L1084" s="169"/>
      <c r="M1084" s="136"/>
      <c r="N1084" s="150"/>
      <c r="O1084" s="138"/>
      <c r="P1084" s="138"/>
      <c r="Q1084" s="138"/>
    </row>
    <row r="1085" spans="1:17" x14ac:dyDescent="0.25">
      <c r="A1085" s="110"/>
      <c r="B1085" s="113"/>
      <c r="C1085" s="113"/>
      <c r="D1085" s="167"/>
      <c r="E1085" s="168"/>
      <c r="F1085" s="130"/>
      <c r="G1085" s="167"/>
      <c r="H1085" s="156"/>
      <c r="I1085" s="200"/>
      <c r="J1085" s="111"/>
      <c r="K1085" s="196"/>
      <c r="L1085" s="169"/>
      <c r="M1085" s="136"/>
      <c r="N1085" s="137"/>
      <c r="O1085" s="140"/>
      <c r="P1085" s="140"/>
      <c r="Q1085" s="140"/>
    </row>
    <row r="1086" spans="1:17" x14ac:dyDescent="0.25">
      <c r="A1086" s="110"/>
      <c r="B1086" s="113"/>
      <c r="C1086" s="113"/>
      <c r="D1086" s="167"/>
      <c r="E1086" s="170"/>
      <c r="F1086" s="130"/>
      <c r="G1086" s="167"/>
      <c r="H1086" s="145"/>
      <c r="I1086" s="147"/>
      <c r="J1086" s="111"/>
      <c r="K1086" s="196"/>
      <c r="L1086" s="169"/>
      <c r="M1086" s="136"/>
      <c r="N1086" s="137"/>
      <c r="O1086" s="138"/>
      <c r="P1086" s="138"/>
      <c r="Q1086" s="138"/>
    </row>
    <row r="1087" spans="1:17" x14ac:dyDescent="0.25">
      <c r="A1087" s="110"/>
      <c r="B1087" s="113"/>
      <c r="C1087" s="113"/>
      <c r="D1087" s="167"/>
      <c r="E1087" s="168"/>
      <c r="F1087" s="130"/>
      <c r="G1087" s="167"/>
      <c r="H1087" s="156"/>
      <c r="I1087" s="200"/>
      <c r="J1087" s="111"/>
      <c r="K1087" s="196"/>
      <c r="L1087" s="169"/>
      <c r="M1087" s="136"/>
      <c r="N1087" s="137"/>
      <c r="O1087" s="140"/>
      <c r="P1087" s="140"/>
      <c r="Q1087" s="140"/>
    </row>
    <row r="1088" spans="1:17" x14ac:dyDescent="0.25">
      <c r="A1088" s="110"/>
      <c r="B1088" s="113"/>
      <c r="C1088" s="113"/>
      <c r="D1088" s="167"/>
      <c r="E1088" s="170"/>
      <c r="F1088" s="130"/>
      <c r="G1088" s="167"/>
      <c r="H1088" s="145"/>
      <c r="I1088" s="147"/>
      <c r="J1088" s="111"/>
      <c r="K1088" s="196"/>
      <c r="L1088" s="169"/>
      <c r="M1088" s="136"/>
      <c r="N1088" s="137"/>
      <c r="O1088" s="138"/>
      <c r="P1088" s="138"/>
      <c r="Q1088" s="138"/>
    </row>
    <row r="1089" spans="1:17" x14ac:dyDescent="0.25">
      <c r="A1089" s="110"/>
      <c r="B1089" s="113"/>
      <c r="C1089" s="113"/>
      <c r="D1089" s="167"/>
      <c r="E1089" s="170"/>
      <c r="F1089" s="130"/>
      <c r="G1089" s="167"/>
      <c r="H1089" s="145"/>
      <c r="I1089" s="147"/>
      <c r="J1089" s="111"/>
      <c r="K1089" s="196"/>
      <c r="L1089" s="169"/>
      <c r="M1089" s="136"/>
      <c r="N1089" s="137"/>
      <c r="O1089" s="138"/>
      <c r="P1089" s="138"/>
      <c r="Q1089" s="138"/>
    </row>
    <row r="1090" spans="1:17" x14ac:dyDescent="0.25">
      <c r="A1090" s="110"/>
      <c r="B1090" s="113"/>
      <c r="C1090" s="113"/>
      <c r="D1090" s="167"/>
      <c r="E1090" s="170"/>
      <c r="F1090" s="130"/>
      <c r="G1090" s="167"/>
      <c r="H1090" s="145"/>
      <c r="I1090" s="147"/>
      <c r="J1090" s="111"/>
      <c r="K1090" s="196"/>
      <c r="L1090" s="169"/>
      <c r="M1090" s="136"/>
      <c r="N1090" s="150"/>
      <c r="O1090" s="138"/>
      <c r="P1090" s="138"/>
      <c r="Q1090" s="138"/>
    </row>
    <row r="1091" spans="1:17" x14ac:dyDescent="0.25">
      <c r="A1091" s="110"/>
      <c r="B1091" s="113"/>
      <c r="C1091" s="113"/>
      <c r="D1091" s="167"/>
      <c r="E1091" s="170"/>
      <c r="F1091" s="130"/>
      <c r="G1091" s="167"/>
      <c r="H1091" s="145"/>
      <c r="I1091" s="147"/>
      <c r="J1091" s="111"/>
      <c r="K1091" s="196"/>
      <c r="L1091" s="169"/>
      <c r="M1091" s="136"/>
      <c r="N1091" s="137"/>
      <c r="O1091" s="138"/>
      <c r="P1091" s="138"/>
      <c r="Q1091" s="138"/>
    </row>
    <row r="1092" spans="1:17" x14ac:dyDescent="0.25">
      <c r="A1092" s="110"/>
      <c r="B1092" s="113"/>
      <c r="C1092" s="113"/>
      <c r="D1092" s="167"/>
      <c r="E1092" s="168"/>
      <c r="F1092" s="130"/>
      <c r="G1092" s="167"/>
      <c r="H1092" s="156"/>
      <c r="I1092" s="200"/>
      <c r="J1092" s="111"/>
      <c r="K1092" s="196"/>
      <c r="L1092" s="169"/>
      <c r="M1092" s="136"/>
      <c r="N1092" s="137"/>
      <c r="O1092" s="140"/>
      <c r="P1092" s="140"/>
      <c r="Q1092" s="140"/>
    </row>
    <row r="1093" spans="1:17" x14ac:dyDescent="0.25">
      <c r="A1093" s="110"/>
      <c r="B1093" s="113"/>
      <c r="C1093" s="113"/>
      <c r="D1093" s="167"/>
      <c r="E1093" s="170"/>
      <c r="F1093" s="130"/>
      <c r="G1093" s="167"/>
      <c r="H1093" s="145"/>
      <c r="I1093" s="147"/>
      <c r="J1093" s="111"/>
      <c r="K1093" s="196"/>
      <c r="L1093" s="169"/>
      <c r="M1093" s="136"/>
      <c r="N1093" s="137"/>
      <c r="O1093" s="138"/>
      <c r="P1093" s="138"/>
      <c r="Q1093" s="138"/>
    </row>
    <row r="1094" spans="1:17" x14ac:dyDescent="0.25">
      <c r="A1094" s="110"/>
      <c r="B1094" s="113"/>
      <c r="C1094" s="113"/>
      <c r="D1094" s="167"/>
      <c r="E1094" s="170"/>
      <c r="F1094" s="130"/>
      <c r="G1094" s="167"/>
      <c r="H1094" s="145"/>
      <c r="I1094" s="147"/>
      <c r="J1094" s="111"/>
      <c r="K1094" s="196"/>
      <c r="L1094" s="169"/>
      <c r="M1094" s="136"/>
      <c r="N1094" s="137"/>
      <c r="O1094" s="138"/>
      <c r="P1094" s="138"/>
      <c r="Q1094" s="138"/>
    </row>
    <row r="1095" spans="1:17" x14ac:dyDescent="0.25">
      <c r="A1095" s="110"/>
      <c r="B1095" s="113"/>
      <c r="C1095" s="113"/>
      <c r="D1095" s="167"/>
      <c r="E1095" s="170"/>
      <c r="F1095" s="130"/>
      <c r="G1095" s="167"/>
      <c r="H1095" s="145"/>
      <c r="I1095" s="147"/>
      <c r="J1095" s="111"/>
      <c r="K1095" s="196"/>
      <c r="L1095" s="169"/>
      <c r="M1095" s="136"/>
      <c r="N1095" s="150"/>
      <c r="O1095" s="138"/>
      <c r="P1095" s="138"/>
      <c r="Q1095" s="138"/>
    </row>
    <row r="1096" spans="1:17" x14ac:dyDescent="0.25">
      <c r="A1096" s="110"/>
      <c r="B1096" s="113"/>
      <c r="C1096" s="113"/>
      <c r="D1096" s="167"/>
      <c r="E1096" s="170"/>
      <c r="F1096" s="130"/>
      <c r="G1096" s="167"/>
      <c r="H1096" s="145"/>
      <c r="I1096" s="147"/>
      <c r="J1096" s="111"/>
      <c r="K1096" s="196"/>
      <c r="L1096" s="169"/>
      <c r="M1096" s="136"/>
      <c r="N1096" s="137"/>
      <c r="O1096" s="138"/>
      <c r="P1096" s="138"/>
      <c r="Q1096" s="138"/>
    </row>
    <row r="1097" spans="1:17" x14ac:dyDescent="0.25">
      <c r="A1097" s="110"/>
      <c r="B1097" s="113"/>
      <c r="C1097" s="113"/>
      <c r="D1097" s="167"/>
      <c r="E1097" s="168"/>
      <c r="F1097" s="130"/>
      <c r="G1097" s="167"/>
      <c r="H1097" s="156"/>
      <c r="I1097" s="200"/>
      <c r="J1097" s="111"/>
      <c r="K1097" s="196"/>
      <c r="L1097" s="169"/>
      <c r="M1097" s="136"/>
      <c r="N1097" s="137"/>
      <c r="O1097" s="140"/>
      <c r="P1097" s="140"/>
      <c r="Q1097" s="140"/>
    </row>
    <row r="1098" spans="1:17" x14ac:dyDescent="0.25">
      <c r="A1098" s="110"/>
      <c r="B1098" s="113"/>
      <c r="C1098" s="113"/>
      <c r="D1098" s="167"/>
      <c r="E1098" s="168"/>
      <c r="F1098" s="130"/>
      <c r="G1098" s="167"/>
      <c r="H1098" s="156"/>
      <c r="I1098" s="200"/>
      <c r="J1098" s="111"/>
      <c r="K1098" s="196"/>
      <c r="L1098" s="169"/>
      <c r="M1098" s="136"/>
      <c r="N1098" s="137"/>
      <c r="O1098" s="140"/>
      <c r="P1098" s="140"/>
      <c r="Q1098" s="140"/>
    </row>
    <row r="1099" spans="1:17" x14ac:dyDescent="0.25">
      <c r="A1099" s="110"/>
      <c r="B1099" s="113"/>
      <c r="C1099" s="113"/>
      <c r="D1099" s="167"/>
      <c r="E1099" s="170"/>
      <c r="F1099" s="130"/>
      <c r="G1099" s="167"/>
      <c r="H1099" s="145"/>
      <c r="I1099" s="147"/>
      <c r="J1099" s="111"/>
      <c r="K1099" s="196"/>
      <c r="L1099" s="169"/>
      <c r="M1099" s="136"/>
      <c r="N1099" s="150"/>
      <c r="O1099" s="138"/>
      <c r="P1099" s="138"/>
      <c r="Q1099" s="138"/>
    </row>
    <row r="1100" spans="1:17" x14ac:dyDescent="0.25">
      <c r="A1100" s="110"/>
      <c r="B1100" s="113"/>
      <c r="C1100" s="113"/>
      <c r="D1100" s="167"/>
      <c r="E1100" s="170"/>
      <c r="F1100" s="130"/>
      <c r="G1100" s="167"/>
      <c r="H1100" s="145"/>
      <c r="I1100" s="147"/>
      <c r="J1100" s="111"/>
      <c r="K1100" s="196"/>
      <c r="L1100" s="169"/>
      <c r="M1100" s="136"/>
      <c r="N1100" s="137"/>
      <c r="O1100" s="138"/>
      <c r="P1100" s="138"/>
      <c r="Q1100" s="138"/>
    </row>
    <row r="1101" spans="1:17" x14ac:dyDescent="0.25">
      <c r="A1101" s="110"/>
      <c r="B1101" s="113"/>
      <c r="C1101" s="113"/>
      <c r="D1101" s="167"/>
      <c r="E1101" s="170"/>
      <c r="F1101" s="130"/>
      <c r="G1101" s="167"/>
      <c r="H1101" s="145"/>
      <c r="I1101" s="147"/>
      <c r="J1101" s="111"/>
      <c r="K1101" s="196"/>
      <c r="L1101" s="169"/>
      <c r="M1101" s="136"/>
      <c r="N1101" s="150"/>
      <c r="O1101" s="138"/>
      <c r="P1101" s="138"/>
      <c r="Q1101" s="138"/>
    </row>
    <row r="1102" spans="1:17" x14ac:dyDescent="0.25">
      <c r="A1102" s="110"/>
      <c r="B1102" s="113"/>
      <c r="C1102" s="113"/>
      <c r="D1102" s="167"/>
      <c r="E1102" s="170"/>
      <c r="F1102" s="130"/>
      <c r="G1102" s="167"/>
      <c r="H1102" s="145"/>
      <c r="I1102" s="147"/>
      <c r="J1102" s="111"/>
      <c r="K1102" s="196"/>
      <c r="L1102" s="169"/>
      <c r="M1102" s="136"/>
      <c r="N1102" s="150"/>
      <c r="O1102" s="138"/>
      <c r="P1102" s="138"/>
      <c r="Q1102" s="138"/>
    </row>
    <row r="1103" spans="1:17" x14ac:dyDescent="0.25">
      <c r="A1103" s="110"/>
      <c r="B1103" s="113"/>
      <c r="C1103" s="113"/>
      <c r="D1103" s="167"/>
      <c r="E1103" s="170"/>
      <c r="F1103" s="130"/>
      <c r="G1103" s="167"/>
      <c r="H1103" s="145"/>
      <c r="I1103" s="147"/>
      <c r="J1103" s="111"/>
      <c r="K1103" s="196"/>
      <c r="L1103" s="169"/>
      <c r="M1103" s="136"/>
      <c r="N1103" s="137"/>
      <c r="O1103" s="138"/>
      <c r="P1103" s="138"/>
      <c r="Q1103" s="138"/>
    </row>
    <row r="1104" spans="1:17" x14ac:dyDescent="0.25">
      <c r="A1104" s="110"/>
      <c r="B1104" s="113"/>
      <c r="C1104" s="113"/>
      <c r="D1104" s="167"/>
      <c r="E1104" s="170"/>
      <c r="F1104" s="130"/>
      <c r="G1104" s="167"/>
      <c r="H1104" s="145"/>
      <c r="I1104" s="147"/>
      <c r="J1104" s="111"/>
      <c r="K1104" s="196"/>
      <c r="L1104" s="169"/>
      <c r="M1104" s="136"/>
      <c r="N1104" s="137"/>
      <c r="O1104" s="138"/>
      <c r="P1104" s="138"/>
      <c r="Q1104" s="138"/>
    </row>
    <row r="1105" spans="1:17" x14ac:dyDescent="0.25">
      <c r="A1105" s="110"/>
      <c r="B1105" s="113"/>
      <c r="C1105" s="113"/>
      <c r="D1105" s="167"/>
      <c r="E1105" s="170"/>
      <c r="F1105" s="130"/>
      <c r="G1105" s="167"/>
      <c r="H1105" s="145"/>
      <c r="I1105" s="147"/>
      <c r="J1105" s="111"/>
      <c r="K1105" s="196"/>
      <c r="L1105" s="169"/>
      <c r="M1105" s="136"/>
      <c r="N1105" s="150"/>
      <c r="O1105" s="138"/>
      <c r="P1105" s="138"/>
      <c r="Q1105" s="138"/>
    </row>
    <row r="1106" spans="1:17" x14ac:dyDescent="0.25">
      <c r="A1106" s="110"/>
      <c r="B1106" s="113"/>
      <c r="C1106" s="113"/>
      <c r="D1106" s="167"/>
      <c r="E1106" s="170"/>
      <c r="F1106" s="130"/>
      <c r="G1106" s="167"/>
      <c r="H1106" s="145"/>
      <c r="I1106" s="147"/>
      <c r="J1106" s="111"/>
      <c r="K1106" s="196"/>
      <c r="L1106" s="169"/>
      <c r="M1106" s="136"/>
      <c r="N1106" s="137"/>
      <c r="O1106" s="138"/>
      <c r="P1106" s="138"/>
      <c r="Q1106" s="138"/>
    </row>
    <row r="1107" spans="1:17" x14ac:dyDescent="0.25">
      <c r="A1107" s="110"/>
      <c r="B1107" s="113"/>
      <c r="C1107" s="113"/>
      <c r="D1107" s="167"/>
      <c r="E1107" s="170"/>
      <c r="F1107" s="130"/>
      <c r="G1107" s="167"/>
      <c r="H1107" s="145"/>
      <c r="I1107" s="147"/>
      <c r="J1107" s="111"/>
      <c r="K1107" s="196"/>
      <c r="L1107" s="169"/>
      <c r="M1107" s="136"/>
      <c r="N1107" s="150"/>
      <c r="O1107" s="138"/>
      <c r="P1107" s="138"/>
      <c r="Q1107" s="138"/>
    </row>
    <row r="1108" spans="1:17" x14ac:dyDescent="0.25">
      <c r="A1108" s="110"/>
      <c r="B1108" s="113"/>
      <c r="C1108" s="113"/>
      <c r="D1108" s="167"/>
      <c r="E1108" s="170"/>
      <c r="F1108" s="130"/>
      <c r="G1108" s="167"/>
      <c r="H1108" s="145"/>
      <c r="I1108" s="147"/>
      <c r="J1108" s="111"/>
      <c r="K1108" s="196"/>
      <c r="L1108" s="169"/>
      <c r="M1108" s="136"/>
      <c r="N1108" s="137"/>
      <c r="O1108" s="138"/>
      <c r="P1108" s="138"/>
      <c r="Q1108" s="138"/>
    </row>
    <row r="1109" spans="1:17" x14ac:dyDescent="0.25">
      <c r="A1109" s="110"/>
      <c r="B1109" s="113"/>
      <c r="C1109" s="113"/>
      <c r="D1109" s="167"/>
      <c r="E1109" s="170"/>
      <c r="F1109" s="130"/>
      <c r="G1109" s="167"/>
      <c r="H1109" s="145"/>
      <c r="I1109" s="147"/>
      <c r="J1109" s="111"/>
      <c r="K1109" s="196"/>
      <c r="L1109" s="169"/>
      <c r="M1109" s="136"/>
      <c r="N1109" s="150"/>
      <c r="O1109" s="138"/>
      <c r="P1109" s="138"/>
      <c r="Q1109" s="138"/>
    </row>
    <row r="1110" spans="1:17" x14ac:dyDescent="0.25">
      <c r="A1110" s="110"/>
      <c r="B1110" s="113"/>
      <c r="C1110" s="113"/>
      <c r="D1110" s="167"/>
      <c r="E1110" s="170"/>
      <c r="F1110" s="130"/>
      <c r="G1110" s="167"/>
      <c r="H1110" s="145"/>
      <c r="I1110" s="147"/>
      <c r="J1110" s="111"/>
      <c r="K1110" s="196"/>
      <c r="L1110" s="169"/>
      <c r="M1110" s="136"/>
      <c r="N1110" s="150"/>
      <c r="O1110" s="138"/>
      <c r="P1110" s="138"/>
      <c r="Q1110" s="138"/>
    </row>
    <row r="1111" spans="1:17" x14ac:dyDescent="0.25">
      <c r="A1111" s="110"/>
      <c r="B1111" s="113"/>
      <c r="C1111" s="113"/>
      <c r="D1111" s="167"/>
      <c r="E1111" s="170"/>
      <c r="F1111" s="130"/>
      <c r="G1111" s="167"/>
      <c r="H1111" s="145"/>
      <c r="I1111" s="147"/>
      <c r="J1111" s="111"/>
      <c r="K1111" s="196"/>
      <c r="L1111" s="169"/>
      <c r="M1111" s="136"/>
      <c r="N1111" s="137"/>
      <c r="O1111" s="138"/>
      <c r="P1111" s="138"/>
      <c r="Q1111" s="138"/>
    </row>
    <row r="1112" spans="1:17" x14ac:dyDescent="0.25">
      <c r="A1112" s="110"/>
      <c r="B1112" s="113"/>
      <c r="C1112" s="113"/>
      <c r="D1112" s="167"/>
      <c r="E1112" s="170"/>
      <c r="F1112" s="130"/>
      <c r="G1112" s="167"/>
      <c r="H1112" s="145"/>
      <c r="I1112" s="147"/>
      <c r="J1112" s="111"/>
      <c r="K1112" s="196"/>
      <c r="L1112" s="169"/>
      <c r="M1112" s="136"/>
      <c r="N1112" s="150"/>
      <c r="O1112" s="138"/>
      <c r="P1112" s="138"/>
      <c r="Q1112" s="138"/>
    </row>
    <row r="1113" spans="1:17" x14ac:dyDescent="0.25">
      <c r="A1113" s="110"/>
      <c r="B1113" s="113"/>
      <c r="C1113" s="113"/>
      <c r="D1113" s="167"/>
      <c r="E1113" s="170"/>
      <c r="F1113" s="130"/>
      <c r="G1113" s="167"/>
      <c r="H1113" s="145"/>
      <c r="I1113" s="147"/>
      <c r="J1113" s="111"/>
      <c r="K1113" s="196"/>
      <c r="L1113" s="169"/>
      <c r="M1113" s="136"/>
      <c r="N1113" s="137"/>
      <c r="O1113" s="138"/>
      <c r="P1113" s="138"/>
      <c r="Q1113" s="138"/>
    </row>
    <row r="1114" spans="1:17" x14ac:dyDescent="0.25">
      <c r="A1114" s="110"/>
      <c r="B1114" s="113"/>
      <c r="C1114" s="113"/>
      <c r="D1114" s="167"/>
      <c r="E1114" s="170"/>
      <c r="F1114" s="130"/>
      <c r="G1114" s="167"/>
      <c r="H1114" s="145"/>
      <c r="I1114" s="147"/>
      <c r="J1114" s="111"/>
      <c r="K1114" s="196"/>
      <c r="L1114" s="169"/>
      <c r="M1114" s="136"/>
      <c r="N1114" s="150"/>
      <c r="O1114" s="138"/>
      <c r="P1114" s="138"/>
      <c r="Q1114" s="138"/>
    </row>
    <row r="1115" spans="1:17" x14ac:dyDescent="0.25">
      <c r="A1115" s="110"/>
      <c r="B1115" s="113"/>
      <c r="C1115" s="113"/>
      <c r="D1115" s="167"/>
      <c r="E1115" s="170"/>
      <c r="F1115" s="130"/>
      <c r="G1115" s="167"/>
      <c r="H1115" s="145"/>
      <c r="I1115" s="147"/>
      <c r="J1115" s="111"/>
      <c r="K1115" s="196"/>
      <c r="L1115" s="169"/>
      <c r="M1115" s="136"/>
      <c r="N1115" s="137"/>
      <c r="O1115" s="138"/>
      <c r="P1115" s="138"/>
      <c r="Q1115" s="138"/>
    </row>
    <row r="1116" spans="1:17" x14ac:dyDescent="0.25">
      <c r="A1116" s="110"/>
      <c r="B1116" s="113"/>
      <c r="C1116" s="113"/>
      <c r="D1116" s="167"/>
      <c r="E1116" s="170"/>
      <c r="F1116" s="130"/>
      <c r="G1116" s="167"/>
      <c r="H1116" s="145"/>
      <c r="I1116" s="147"/>
      <c r="J1116" s="111"/>
      <c r="K1116" s="196"/>
      <c r="L1116" s="169"/>
      <c r="M1116" s="136"/>
      <c r="N1116" s="137"/>
      <c r="O1116" s="138"/>
      <c r="P1116" s="138"/>
      <c r="Q1116" s="138"/>
    </row>
    <row r="1117" spans="1:17" x14ac:dyDescent="0.25">
      <c r="A1117" s="110"/>
      <c r="B1117" s="113"/>
      <c r="C1117" s="113"/>
      <c r="D1117" s="167"/>
      <c r="E1117" s="170"/>
      <c r="F1117" s="130"/>
      <c r="G1117" s="167"/>
      <c r="H1117" s="145"/>
      <c r="I1117" s="147"/>
      <c r="J1117" s="111"/>
      <c r="K1117" s="196"/>
      <c r="L1117" s="169"/>
      <c r="M1117" s="136"/>
      <c r="N1117" s="137"/>
      <c r="O1117" s="138"/>
      <c r="P1117" s="138"/>
      <c r="Q1117" s="138"/>
    </row>
    <row r="1118" spans="1:17" x14ac:dyDescent="0.25">
      <c r="A1118" s="110"/>
      <c r="B1118" s="113"/>
      <c r="C1118" s="113"/>
      <c r="D1118" s="167"/>
      <c r="E1118" s="168"/>
      <c r="F1118" s="130"/>
      <c r="G1118" s="167"/>
      <c r="H1118" s="156"/>
      <c r="I1118" s="200"/>
      <c r="J1118" s="111"/>
      <c r="K1118" s="196"/>
      <c r="L1118" s="169"/>
      <c r="M1118" s="136"/>
      <c r="N1118" s="137"/>
      <c r="O1118" s="140"/>
      <c r="P1118" s="140"/>
      <c r="Q1118" s="140"/>
    </row>
    <row r="1119" spans="1:17" x14ac:dyDescent="0.25">
      <c r="A1119" s="110"/>
      <c r="B1119" s="113"/>
      <c r="C1119" s="113"/>
      <c r="D1119" s="167"/>
      <c r="E1119" s="170"/>
      <c r="F1119" s="130"/>
      <c r="G1119" s="167"/>
      <c r="H1119" s="145"/>
      <c r="I1119" s="147"/>
      <c r="J1119" s="111"/>
      <c r="K1119" s="196"/>
      <c r="L1119" s="169"/>
      <c r="M1119" s="136"/>
      <c r="N1119" s="150"/>
      <c r="O1119" s="138"/>
      <c r="P1119" s="138"/>
      <c r="Q1119" s="138"/>
    </row>
    <row r="1120" spans="1:17" x14ac:dyDescent="0.25">
      <c r="A1120" s="110"/>
      <c r="B1120" s="113"/>
      <c r="C1120" s="113"/>
      <c r="D1120" s="167"/>
      <c r="E1120" s="170"/>
      <c r="F1120" s="130"/>
      <c r="G1120" s="167"/>
      <c r="H1120" s="145"/>
      <c r="I1120" s="147"/>
      <c r="J1120" s="111"/>
      <c r="K1120" s="196"/>
      <c r="L1120" s="169"/>
      <c r="M1120" s="136"/>
      <c r="N1120" s="150"/>
      <c r="O1120" s="138"/>
      <c r="P1120" s="138"/>
      <c r="Q1120" s="138"/>
    </row>
    <row r="1121" spans="1:17" x14ac:dyDescent="0.25">
      <c r="A1121" s="110"/>
      <c r="B1121" s="113"/>
      <c r="C1121" s="113"/>
      <c r="D1121" s="167"/>
      <c r="E1121" s="170"/>
      <c r="F1121" s="130"/>
      <c r="G1121" s="167"/>
      <c r="H1121" s="145"/>
      <c r="I1121" s="147"/>
      <c r="J1121" s="111"/>
      <c r="K1121" s="196"/>
      <c r="L1121" s="169"/>
      <c r="M1121" s="136"/>
      <c r="N1121" s="137"/>
      <c r="O1121" s="138"/>
      <c r="P1121" s="138"/>
      <c r="Q1121" s="138"/>
    </row>
    <row r="1122" spans="1:17" x14ac:dyDescent="0.25">
      <c r="A1122" s="110"/>
      <c r="B1122" s="113"/>
      <c r="C1122" s="113"/>
      <c r="D1122" s="167"/>
      <c r="E1122" s="168"/>
      <c r="F1122" s="130"/>
      <c r="G1122" s="167"/>
      <c r="H1122" s="156"/>
      <c r="I1122" s="200"/>
      <c r="J1122" s="111"/>
      <c r="K1122" s="196"/>
      <c r="L1122" s="169"/>
      <c r="M1122" s="136"/>
      <c r="N1122" s="137"/>
      <c r="O1122" s="140"/>
      <c r="P1122" s="140"/>
      <c r="Q1122" s="140"/>
    </row>
    <row r="1123" spans="1:17" x14ac:dyDescent="0.25">
      <c r="A1123" s="110"/>
      <c r="B1123" s="113"/>
      <c r="C1123" s="113"/>
      <c r="D1123" s="167"/>
      <c r="E1123" s="170"/>
      <c r="F1123" s="130"/>
      <c r="G1123" s="167"/>
      <c r="H1123" s="145"/>
      <c r="I1123" s="147"/>
      <c r="J1123" s="111"/>
      <c r="K1123" s="196"/>
      <c r="L1123" s="169"/>
      <c r="M1123" s="136"/>
      <c r="N1123" s="137"/>
      <c r="O1123" s="138"/>
      <c r="P1123" s="138"/>
      <c r="Q1123" s="138"/>
    </row>
    <row r="1124" spans="1:17" x14ac:dyDescent="0.25">
      <c r="A1124" s="110"/>
      <c r="B1124" s="113"/>
      <c r="C1124" s="113"/>
      <c r="D1124" s="167"/>
      <c r="E1124" s="168"/>
      <c r="F1124" s="130"/>
      <c r="G1124" s="167"/>
      <c r="H1124" s="156"/>
      <c r="I1124" s="200"/>
      <c r="J1124" s="111"/>
      <c r="K1124" s="196"/>
      <c r="L1124" s="169"/>
      <c r="M1124" s="136"/>
      <c r="N1124" s="137"/>
      <c r="O1124" s="140"/>
      <c r="P1124" s="140"/>
      <c r="Q1124" s="140"/>
    </row>
    <row r="1125" spans="1:17" x14ac:dyDescent="0.25">
      <c r="A1125" s="110"/>
      <c r="B1125" s="113"/>
      <c r="C1125" s="113"/>
      <c r="D1125" s="167"/>
      <c r="E1125" s="170"/>
      <c r="F1125" s="130"/>
      <c r="G1125" s="167"/>
      <c r="H1125" s="145"/>
      <c r="I1125" s="147"/>
      <c r="J1125" s="111"/>
      <c r="K1125" s="196"/>
      <c r="L1125" s="169"/>
      <c r="M1125" s="136"/>
      <c r="N1125" s="150"/>
      <c r="O1125" s="138"/>
      <c r="P1125" s="138"/>
      <c r="Q1125" s="138"/>
    </row>
    <row r="1126" spans="1:17" x14ac:dyDescent="0.25">
      <c r="A1126" s="110"/>
      <c r="B1126" s="113"/>
      <c r="C1126" s="113"/>
      <c r="D1126" s="167"/>
      <c r="E1126" s="170"/>
      <c r="F1126" s="130"/>
      <c r="G1126" s="167"/>
      <c r="H1126" s="145"/>
      <c r="I1126" s="147"/>
      <c r="J1126" s="111"/>
      <c r="K1126" s="196"/>
      <c r="L1126" s="169"/>
      <c r="M1126" s="136"/>
      <c r="N1126" s="137"/>
      <c r="O1126" s="138"/>
      <c r="P1126" s="138"/>
      <c r="Q1126" s="138"/>
    </row>
    <row r="1127" spans="1:17" x14ac:dyDescent="0.25">
      <c r="A1127" s="110"/>
      <c r="B1127" s="113"/>
      <c r="C1127" s="113"/>
      <c r="D1127" s="167"/>
      <c r="E1127" s="168"/>
      <c r="F1127" s="130"/>
      <c r="G1127" s="167"/>
      <c r="H1127" s="156"/>
      <c r="I1127" s="200"/>
      <c r="J1127" s="111"/>
      <c r="K1127" s="196"/>
      <c r="L1127" s="169"/>
      <c r="M1127" s="136"/>
      <c r="N1127" s="137"/>
      <c r="O1127" s="140"/>
      <c r="P1127" s="140"/>
      <c r="Q1127" s="140"/>
    </row>
    <row r="1128" spans="1:17" x14ac:dyDescent="0.25">
      <c r="A1128" s="110"/>
      <c r="B1128" s="113"/>
      <c r="C1128" s="113"/>
      <c r="D1128" s="167"/>
      <c r="E1128" s="170"/>
      <c r="F1128" s="130"/>
      <c r="G1128" s="167"/>
      <c r="H1128" s="145"/>
      <c r="I1128" s="147"/>
      <c r="J1128" s="111"/>
      <c r="K1128" s="196"/>
      <c r="L1128" s="169"/>
      <c r="M1128" s="136"/>
      <c r="N1128" s="137"/>
      <c r="O1128" s="138"/>
      <c r="P1128" s="138"/>
      <c r="Q1128" s="138"/>
    </row>
    <row r="1129" spans="1:17" x14ac:dyDescent="0.25">
      <c r="A1129" s="110"/>
      <c r="B1129" s="113"/>
      <c r="C1129" s="113"/>
      <c r="D1129" s="167"/>
      <c r="E1129" s="170"/>
      <c r="F1129" s="130"/>
      <c r="G1129" s="167"/>
      <c r="H1129" s="145"/>
      <c r="I1129" s="147"/>
      <c r="J1129" s="111"/>
      <c r="K1129" s="196"/>
      <c r="L1129" s="169"/>
      <c r="M1129" s="136"/>
      <c r="N1129" s="150"/>
      <c r="O1129" s="138"/>
      <c r="P1129" s="138"/>
      <c r="Q1129" s="138"/>
    </row>
    <row r="1130" spans="1:17" x14ac:dyDescent="0.25">
      <c r="A1130" s="110"/>
      <c r="B1130" s="113"/>
      <c r="C1130" s="113"/>
      <c r="D1130" s="167"/>
      <c r="E1130" s="170"/>
      <c r="F1130" s="130"/>
      <c r="G1130" s="167"/>
      <c r="H1130" s="145"/>
      <c r="I1130" s="147"/>
      <c r="J1130" s="111"/>
      <c r="K1130" s="196"/>
      <c r="L1130" s="169"/>
      <c r="M1130" s="136"/>
      <c r="N1130" s="137"/>
      <c r="O1130" s="138"/>
      <c r="P1130" s="138"/>
      <c r="Q1130" s="138"/>
    </row>
    <row r="1131" spans="1:17" x14ac:dyDescent="0.25">
      <c r="A1131" s="110"/>
      <c r="B1131" s="113"/>
      <c r="C1131" s="113"/>
      <c r="D1131" s="167"/>
      <c r="E1131" s="168"/>
      <c r="F1131" s="130"/>
      <c r="G1131" s="167"/>
      <c r="H1131" s="156"/>
      <c r="I1131" s="200"/>
      <c r="J1131" s="111"/>
      <c r="K1131" s="196"/>
      <c r="L1131" s="169"/>
      <c r="M1131" s="136"/>
      <c r="N1131" s="137"/>
      <c r="O1131" s="140"/>
      <c r="P1131" s="140"/>
      <c r="Q1131" s="140"/>
    </row>
    <row r="1132" spans="1:17" x14ac:dyDescent="0.25">
      <c r="A1132" s="110"/>
      <c r="B1132" s="113"/>
      <c r="C1132" s="113"/>
      <c r="D1132" s="167"/>
      <c r="E1132" s="168"/>
      <c r="F1132" s="130"/>
      <c r="G1132" s="167"/>
      <c r="H1132" s="156"/>
      <c r="I1132" s="200"/>
      <c r="J1132" s="111"/>
      <c r="K1132" s="196"/>
      <c r="L1132" s="169"/>
      <c r="M1132" s="136"/>
      <c r="N1132" s="137"/>
      <c r="O1132" s="140"/>
      <c r="P1132" s="140"/>
      <c r="Q1132" s="140"/>
    </row>
    <row r="1133" spans="1:17" x14ac:dyDescent="0.25">
      <c r="A1133" s="110"/>
      <c r="B1133" s="113"/>
      <c r="C1133" s="113"/>
      <c r="D1133" s="167"/>
      <c r="E1133" s="168"/>
      <c r="F1133" s="130"/>
      <c r="G1133" s="167"/>
      <c r="H1133" s="156"/>
      <c r="I1133" s="200"/>
      <c r="J1133" s="111"/>
      <c r="K1133" s="196"/>
      <c r="L1133" s="169"/>
      <c r="M1133" s="136"/>
      <c r="N1133" s="137"/>
      <c r="O1133" s="140"/>
      <c r="P1133" s="140"/>
      <c r="Q1133" s="140"/>
    </row>
    <row r="1134" spans="1:17" x14ac:dyDescent="0.25">
      <c r="A1134" s="110"/>
      <c r="B1134" s="113"/>
      <c r="C1134" s="113"/>
      <c r="D1134" s="167"/>
      <c r="E1134" s="168"/>
      <c r="F1134" s="130"/>
      <c r="G1134" s="167"/>
      <c r="H1134" s="156"/>
      <c r="I1134" s="200"/>
      <c r="J1134" s="111"/>
      <c r="K1134" s="196"/>
      <c r="L1134" s="169"/>
      <c r="M1134" s="136"/>
      <c r="N1134" s="137"/>
      <c r="O1134" s="140"/>
      <c r="P1134" s="140"/>
      <c r="Q1134" s="140"/>
    </row>
    <row r="1135" spans="1:17" x14ac:dyDescent="0.25">
      <c r="A1135" s="110"/>
      <c r="B1135" s="113"/>
      <c r="C1135" s="113"/>
      <c r="D1135" s="167"/>
      <c r="E1135" s="170"/>
      <c r="F1135" s="130"/>
      <c r="G1135" s="167"/>
      <c r="H1135" s="145"/>
      <c r="I1135" s="147"/>
      <c r="J1135" s="111"/>
      <c r="K1135" s="196"/>
      <c r="L1135" s="169"/>
      <c r="M1135" s="136"/>
      <c r="N1135" s="137"/>
      <c r="O1135" s="138"/>
      <c r="P1135" s="138"/>
      <c r="Q1135" s="138"/>
    </row>
    <row r="1136" spans="1:17" x14ac:dyDescent="0.25">
      <c r="A1136" s="110"/>
      <c r="B1136" s="113"/>
      <c r="C1136" s="113"/>
      <c r="D1136" s="167"/>
      <c r="E1136" s="168"/>
      <c r="F1136" s="130"/>
      <c r="G1136" s="167"/>
      <c r="H1136" s="156"/>
      <c r="I1136" s="200"/>
      <c r="J1136" s="111"/>
      <c r="K1136" s="196"/>
      <c r="L1136" s="169"/>
      <c r="M1136" s="136"/>
      <c r="N1136" s="137"/>
      <c r="O1136" s="140"/>
      <c r="P1136" s="140"/>
      <c r="Q1136" s="140"/>
    </row>
    <row r="1137" spans="1:17" x14ac:dyDescent="0.25">
      <c r="A1137" s="110"/>
      <c r="B1137" s="113"/>
      <c r="C1137" s="113"/>
      <c r="D1137" s="167"/>
      <c r="E1137" s="170"/>
      <c r="F1137" s="130"/>
      <c r="G1137" s="167"/>
      <c r="H1137" s="145"/>
      <c r="I1137" s="147"/>
      <c r="J1137" s="111"/>
      <c r="K1137" s="196"/>
      <c r="L1137" s="169"/>
      <c r="M1137" s="136"/>
      <c r="N1137" s="150"/>
      <c r="O1137" s="138"/>
      <c r="P1137" s="138"/>
      <c r="Q1137" s="138"/>
    </row>
    <row r="1138" spans="1:17" x14ac:dyDescent="0.25">
      <c r="A1138" s="110"/>
      <c r="B1138" s="113"/>
      <c r="C1138" s="113"/>
      <c r="D1138" s="167"/>
      <c r="E1138" s="168"/>
      <c r="F1138" s="130"/>
      <c r="G1138" s="167"/>
      <c r="H1138" s="156"/>
      <c r="I1138" s="200"/>
      <c r="J1138" s="111"/>
      <c r="K1138" s="196"/>
      <c r="L1138" s="169"/>
      <c r="M1138" s="136"/>
      <c r="N1138" s="137"/>
      <c r="O1138" s="140"/>
      <c r="P1138" s="140"/>
      <c r="Q1138" s="140"/>
    </row>
    <row r="1139" spans="1:17" x14ac:dyDescent="0.25">
      <c r="A1139" s="110"/>
      <c r="B1139" s="113"/>
      <c r="C1139" s="113"/>
      <c r="D1139" s="167"/>
      <c r="E1139" s="168"/>
      <c r="F1139" s="130"/>
      <c r="G1139" s="167"/>
      <c r="H1139" s="156"/>
      <c r="I1139" s="200"/>
      <c r="J1139" s="111"/>
      <c r="K1139" s="196"/>
      <c r="L1139" s="169"/>
      <c r="M1139" s="136"/>
      <c r="N1139" s="137"/>
      <c r="O1139" s="140"/>
      <c r="P1139" s="140"/>
      <c r="Q1139" s="140"/>
    </row>
    <row r="1140" spans="1:17" x14ac:dyDescent="0.25">
      <c r="A1140" s="110"/>
      <c r="B1140" s="113"/>
      <c r="C1140" s="113"/>
      <c r="D1140" s="167"/>
      <c r="E1140" s="170"/>
      <c r="F1140" s="130"/>
      <c r="G1140" s="167"/>
      <c r="H1140" s="145"/>
      <c r="I1140" s="147"/>
      <c r="J1140" s="111"/>
      <c r="K1140" s="196"/>
      <c r="L1140" s="169"/>
      <c r="M1140" s="136"/>
      <c r="N1140" s="150"/>
      <c r="O1140" s="138"/>
      <c r="P1140" s="138"/>
      <c r="Q1140" s="138"/>
    </row>
    <row r="1141" spans="1:17" x14ac:dyDescent="0.25">
      <c r="A1141" s="110"/>
      <c r="B1141" s="113"/>
      <c r="C1141" s="113"/>
      <c r="D1141" s="167"/>
      <c r="E1141" s="170"/>
      <c r="F1141" s="130"/>
      <c r="G1141" s="167"/>
      <c r="H1141" s="145"/>
      <c r="I1141" s="147"/>
      <c r="J1141" s="111"/>
      <c r="K1141" s="196"/>
      <c r="L1141" s="169"/>
      <c r="M1141" s="136"/>
      <c r="N1141" s="137"/>
      <c r="O1141" s="138"/>
      <c r="P1141" s="138"/>
      <c r="Q1141" s="138"/>
    </row>
    <row r="1142" spans="1:17" x14ac:dyDescent="0.25">
      <c r="A1142" s="110"/>
      <c r="B1142" s="113"/>
      <c r="C1142" s="113"/>
      <c r="D1142" s="167"/>
      <c r="E1142" s="170"/>
      <c r="F1142" s="130"/>
      <c r="G1142" s="167"/>
      <c r="H1142" s="145"/>
      <c r="I1142" s="147"/>
      <c r="J1142" s="111"/>
      <c r="K1142" s="196"/>
      <c r="L1142" s="169"/>
      <c r="M1142" s="136"/>
      <c r="N1142" s="137"/>
      <c r="O1142" s="138"/>
      <c r="P1142" s="138"/>
      <c r="Q1142" s="138"/>
    </row>
    <row r="1143" spans="1:17" x14ac:dyDescent="0.25">
      <c r="A1143" s="110"/>
      <c r="B1143" s="113"/>
      <c r="C1143" s="113"/>
      <c r="D1143" s="167"/>
      <c r="E1143" s="170"/>
      <c r="F1143" s="130"/>
      <c r="G1143" s="167"/>
      <c r="H1143" s="145"/>
      <c r="I1143" s="147"/>
      <c r="J1143" s="111"/>
      <c r="K1143" s="196"/>
      <c r="L1143" s="169"/>
      <c r="M1143" s="136"/>
      <c r="N1143" s="150"/>
      <c r="O1143" s="138"/>
      <c r="P1143" s="138"/>
      <c r="Q1143" s="138"/>
    </row>
    <row r="1144" spans="1:17" x14ac:dyDescent="0.25">
      <c r="A1144" s="110"/>
      <c r="B1144" s="113"/>
      <c r="C1144" s="113"/>
      <c r="D1144" s="167"/>
      <c r="E1144" s="170"/>
      <c r="F1144" s="130"/>
      <c r="G1144" s="167"/>
      <c r="H1144" s="145"/>
      <c r="I1144" s="147"/>
      <c r="J1144" s="111"/>
      <c r="K1144" s="196"/>
      <c r="L1144" s="169"/>
      <c r="M1144" s="136"/>
      <c r="N1144" s="137"/>
      <c r="O1144" s="138"/>
      <c r="P1144" s="138"/>
      <c r="Q1144" s="138"/>
    </row>
    <row r="1145" spans="1:17" x14ac:dyDescent="0.25">
      <c r="A1145" s="110"/>
      <c r="B1145" s="113"/>
      <c r="C1145" s="113"/>
      <c r="D1145" s="167"/>
      <c r="E1145" s="170"/>
      <c r="F1145" s="130"/>
      <c r="G1145" s="167"/>
      <c r="H1145" s="145"/>
      <c r="I1145" s="147"/>
      <c r="J1145" s="111"/>
      <c r="K1145" s="196"/>
      <c r="L1145" s="169"/>
      <c r="M1145" s="136"/>
      <c r="N1145" s="137"/>
      <c r="O1145" s="138"/>
      <c r="P1145" s="138"/>
      <c r="Q1145" s="138"/>
    </row>
    <row r="1146" spans="1:17" x14ac:dyDescent="0.25">
      <c r="A1146" s="110"/>
      <c r="B1146" s="113"/>
      <c r="C1146" s="113"/>
      <c r="D1146" s="167"/>
      <c r="E1146" s="170"/>
      <c r="F1146" s="130"/>
      <c r="G1146" s="167"/>
      <c r="H1146" s="145"/>
      <c r="I1146" s="147"/>
      <c r="J1146" s="111"/>
      <c r="K1146" s="196"/>
      <c r="L1146" s="169"/>
      <c r="M1146" s="136"/>
      <c r="N1146" s="137"/>
      <c r="O1146" s="138"/>
      <c r="P1146" s="138"/>
      <c r="Q1146" s="138"/>
    </row>
    <row r="1147" spans="1:17" x14ac:dyDescent="0.25">
      <c r="A1147" s="110"/>
      <c r="B1147" s="113"/>
      <c r="C1147" s="113"/>
      <c r="D1147" s="167"/>
      <c r="E1147" s="170"/>
      <c r="F1147" s="130"/>
      <c r="G1147" s="167"/>
      <c r="H1147" s="145"/>
      <c r="I1147" s="147"/>
      <c r="J1147" s="111"/>
      <c r="K1147" s="196"/>
      <c r="L1147" s="169"/>
      <c r="M1147" s="136"/>
      <c r="N1147" s="150"/>
      <c r="O1147" s="138"/>
      <c r="P1147" s="138"/>
      <c r="Q1147" s="138"/>
    </row>
    <row r="1148" spans="1:17" x14ac:dyDescent="0.25">
      <c r="A1148" s="110"/>
      <c r="B1148" s="113"/>
      <c r="C1148" s="113"/>
      <c r="D1148" s="167"/>
      <c r="E1148" s="170"/>
      <c r="F1148" s="130"/>
      <c r="G1148" s="167"/>
      <c r="H1148" s="145"/>
      <c r="I1148" s="147"/>
      <c r="J1148" s="111"/>
      <c r="K1148" s="196"/>
      <c r="L1148" s="169"/>
      <c r="M1148" s="136"/>
      <c r="N1148" s="137"/>
      <c r="O1148" s="138"/>
      <c r="P1148" s="138"/>
      <c r="Q1148" s="138"/>
    </row>
    <row r="1149" spans="1:17" x14ac:dyDescent="0.25">
      <c r="A1149" s="110"/>
      <c r="B1149" s="113"/>
      <c r="C1149" s="113"/>
      <c r="D1149" s="167"/>
      <c r="E1149" s="168"/>
      <c r="F1149" s="130"/>
      <c r="G1149" s="167"/>
      <c r="H1149" s="156"/>
      <c r="I1149" s="200"/>
      <c r="J1149" s="111"/>
      <c r="K1149" s="196"/>
      <c r="L1149" s="169"/>
      <c r="M1149" s="136"/>
      <c r="N1149" s="137"/>
      <c r="O1149" s="140"/>
      <c r="P1149" s="140"/>
      <c r="Q1149" s="140"/>
    </row>
    <row r="1150" spans="1:17" x14ac:dyDescent="0.25">
      <c r="A1150" s="110"/>
      <c r="B1150" s="113"/>
      <c r="C1150" s="113"/>
      <c r="D1150" s="167"/>
      <c r="E1150" s="170"/>
      <c r="F1150" s="130"/>
      <c r="G1150" s="167"/>
      <c r="H1150" s="145"/>
      <c r="I1150" s="147"/>
      <c r="J1150" s="111"/>
      <c r="K1150" s="196"/>
      <c r="L1150" s="169"/>
      <c r="M1150" s="136"/>
      <c r="N1150" s="150"/>
      <c r="O1150" s="138"/>
      <c r="P1150" s="138"/>
      <c r="Q1150" s="138"/>
    </row>
    <row r="1151" spans="1:17" x14ac:dyDescent="0.25">
      <c r="A1151" s="110"/>
      <c r="B1151" s="113"/>
      <c r="C1151" s="113"/>
      <c r="D1151" s="167"/>
      <c r="E1151" s="170"/>
      <c r="F1151" s="130"/>
      <c r="G1151" s="167"/>
      <c r="H1151" s="145"/>
      <c r="I1151" s="147"/>
      <c r="J1151" s="111"/>
      <c r="K1151" s="196"/>
      <c r="L1151" s="169"/>
      <c r="M1151" s="136"/>
      <c r="N1151" s="137"/>
      <c r="O1151" s="138"/>
      <c r="P1151" s="138"/>
      <c r="Q1151" s="138"/>
    </row>
    <row r="1152" spans="1:17" x14ac:dyDescent="0.25">
      <c r="A1152" s="110"/>
      <c r="B1152" s="113"/>
      <c r="C1152" s="113"/>
      <c r="D1152" s="167"/>
      <c r="E1152" s="168"/>
      <c r="F1152" s="130"/>
      <c r="G1152" s="167"/>
      <c r="H1152" s="156"/>
      <c r="I1152" s="200"/>
      <c r="J1152" s="111"/>
      <c r="K1152" s="196"/>
      <c r="L1152" s="169"/>
      <c r="M1152" s="136"/>
      <c r="N1152" s="137"/>
      <c r="O1152" s="140"/>
      <c r="P1152" s="140"/>
      <c r="Q1152" s="140"/>
    </row>
    <row r="1153" spans="1:17" x14ac:dyDescent="0.25">
      <c r="A1153" s="110"/>
      <c r="B1153" s="113"/>
      <c r="C1153" s="113"/>
      <c r="D1153" s="167"/>
      <c r="E1153" s="170"/>
      <c r="F1153" s="130"/>
      <c r="G1153" s="167"/>
      <c r="H1153" s="145"/>
      <c r="I1153" s="147"/>
      <c r="J1153" s="111"/>
      <c r="K1153" s="196"/>
      <c r="L1153" s="169"/>
      <c r="M1153" s="136"/>
      <c r="N1153" s="150"/>
      <c r="O1153" s="138"/>
      <c r="P1153" s="138"/>
      <c r="Q1153" s="138"/>
    </row>
    <row r="1154" spans="1:17" x14ac:dyDescent="0.25">
      <c r="A1154" s="110"/>
      <c r="B1154" s="113"/>
      <c r="C1154" s="113"/>
      <c r="D1154" s="167"/>
      <c r="E1154" s="170"/>
      <c r="F1154" s="130"/>
      <c r="G1154" s="167"/>
      <c r="H1154" s="145"/>
      <c r="I1154" s="147"/>
      <c r="J1154" s="111"/>
      <c r="K1154" s="196"/>
      <c r="L1154" s="169"/>
      <c r="M1154" s="136"/>
      <c r="N1154" s="137"/>
      <c r="O1154" s="138"/>
      <c r="P1154" s="138"/>
      <c r="Q1154" s="138"/>
    </row>
    <row r="1155" spans="1:17" x14ac:dyDescent="0.25">
      <c r="A1155" s="110"/>
      <c r="B1155" s="113"/>
      <c r="C1155" s="113"/>
      <c r="D1155" s="167"/>
      <c r="E1155" s="168"/>
      <c r="F1155" s="130"/>
      <c r="G1155" s="167"/>
      <c r="H1155" s="156"/>
      <c r="I1155" s="200"/>
      <c r="J1155" s="111"/>
      <c r="K1155" s="196"/>
      <c r="L1155" s="169"/>
      <c r="M1155" s="136"/>
      <c r="N1155" s="137"/>
      <c r="O1155" s="140"/>
      <c r="P1155" s="140"/>
      <c r="Q1155" s="140"/>
    </row>
    <row r="1156" spans="1:17" x14ac:dyDescent="0.25">
      <c r="A1156" s="110"/>
      <c r="B1156" s="113"/>
      <c r="C1156" s="113"/>
      <c r="D1156" s="167"/>
      <c r="E1156" s="168"/>
      <c r="F1156" s="130"/>
      <c r="G1156" s="167"/>
      <c r="H1156" s="156"/>
      <c r="I1156" s="200"/>
      <c r="J1156" s="111"/>
      <c r="K1156" s="196"/>
      <c r="L1156" s="169"/>
      <c r="M1156" s="136"/>
      <c r="N1156" s="137"/>
      <c r="O1156" s="140"/>
      <c r="P1156" s="140"/>
      <c r="Q1156" s="140"/>
    </row>
    <row r="1157" spans="1:17" x14ac:dyDescent="0.25">
      <c r="A1157" s="110"/>
      <c r="B1157" s="113"/>
      <c r="C1157" s="113"/>
      <c r="D1157" s="167"/>
      <c r="E1157" s="168"/>
      <c r="F1157" s="130"/>
      <c r="G1157" s="167"/>
      <c r="H1157" s="156"/>
      <c r="I1157" s="200"/>
      <c r="J1157" s="111"/>
      <c r="K1157" s="196"/>
      <c r="L1157" s="169"/>
      <c r="M1157" s="136"/>
      <c r="N1157" s="137"/>
      <c r="O1157" s="140"/>
      <c r="P1157" s="140"/>
      <c r="Q1157" s="140"/>
    </row>
    <row r="1158" spans="1:17" x14ac:dyDescent="0.25">
      <c r="A1158" s="110"/>
      <c r="B1158" s="113"/>
      <c r="C1158" s="113"/>
      <c r="D1158" s="167"/>
      <c r="E1158" s="168"/>
      <c r="F1158" s="130"/>
      <c r="G1158" s="167"/>
      <c r="H1158" s="156"/>
      <c r="I1158" s="200"/>
      <c r="J1158" s="111"/>
      <c r="K1158" s="196"/>
      <c r="L1158" s="169"/>
      <c r="M1158" s="136"/>
      <c r="N1158" s="137"/>
      <c r="O1158" s="140"/>
      <c r="P1158" s="140"/>
      <c r="Q1158" s="140"/>
    </row>
    <row r="1159" spans="1:17" x14ac:dyDescent="0.25">
      <c r="A1159" s="110"/>
      <c r="B1159" s="113"/>
      <c r="C1159" s="113"/>
      <c r="D1159" s="167"/>
      <c r="E1159" s="170"/>
      <c r="F1159" s="130"/>
      <c r="G1159" s="167"/>
      <c r="H1159" s="145"/>
      <c r="I1159" s="147"/>
      <c r="J1159" s="111"/>
      <c r="K1159" s="196"/>
      <c r="L1159" s="169"/>
      <c r="M1159" s="136"/>
      <c r="N1159" s="137"/>
      <c r="O1159" s="138"/>
      <c r="P1159" s="138"/>
      <c r="Q1159" s="138"/>
    </row>
    <row r="1160" spans="1:17" x14ac:dyDescent="0.25">
      <c r="A1160" s="110"/>
      <c r="B1160" s="113"/>
      <c r="C1160" s="113"/>
      <c r="D1160" s="167"/>
      <c r="E1160" s="170"/>
      <c r="F1160" s="130"/>
      <c r="G1160" s="167"/>
      <c r="H1160" s="145"/>
      <c r="I1160" s="147"/>
      <c r="J1160" s="111"/>
      <c r="K1160" s="196"/>
      <c r="L1160" s="169"/>
      <c r="M1160" s="136"/>
      <c r="N1160" s="150"/>
      <c r="O1160" s="138"/>
      <c r="P1160" s="138"/>
      <c r="Q1160" s="138"/>
    </row>
    <row r="1161" spans="1:17" x14ac:dyDescent="0.25">
      <c r="A1161" s="110"/>
      <c r="B1161" s="113"/>
      <c r="C1161" s="113"/>
      <c r="D1161" s="167"/>
      <c r="E1161" s="170"/>
      <c r="F1161" s="130"/>
      <c r="G1161" s="167"/>
      <c r="H1161" s="145"/>
      <c r="I1161" s="147"/>
      <c r="J1161" s="111"/>
      <c r="K1161" s="196"/>
      <c r="L1161" s="169"/>
      <c r="M1161" s="136"/>
      <c r="N1161" s="150"/>
      <c r="O1161" s="138"/>
      <c r="P1161" s="138"/>
      <c r="Q1161" s="138"/>
    </row>
    <row r="1162" spans="1:17" x14ac:dyDescent="0.25">
      <c r="A1162" s="110"/>
      <c r="B1162" s="113"/>
      <c r="C1162" s="113"/>
      <c r="D1162" s="167"/>
      <c r="E1162" s="170"/>
      <c r="F1162" s="130"/>
      <c r="G1162" s="167"/>
      <c r="H1162" s="145"/>
      <c r="I1162" s="147"/>
      <c r="J1162" s="111"/>
      <c r="K1162" s="196"/>
      <c r="L1162" s="169"/>
      <c r="M1162" s="136"/>
      <c r="N1162" s="137"/>
      <c r="O1162" s="138"/>
      <c r="P1162" s="138"/>
      <c r="Q1162" s="138"/>
    </row>
    <row r="1163" spans="1:17" x14ac:dyDescent="0.25">
      <c r="A1163" s="110"/>
      <c r="B1163" s="113"/>
      <c r="C1163" s="113"/>
      <c r="D1163" s="167"/>
      <c r="E1163" s="170"/>
      <c r="F1163" s="130"/>
      <c r="G1163" s="167"/>
      <c r="H1163" s="145"/>
      <c r="I1163" s="147"/>
      <c r="J1163" s="111"/>
      <c r="K1163" s="196"/>
      <c r="L1163" s="169"/>
      <c r="M1163" s="136"/>
      <c r="N1163" s="150"/>
      <c r="O1163" s="138"/>
      <c r="P1163" s="138"/>
      <c r="Q1163" s="138"/>
    </row>
    <row r="1164" spans="1:17" x14ac:dyDescent="0.25">
      <c r="A1164" s="110"/>
      <c r="B1164" s="113"/>
      <c r="C1164" s="113"/>
      <c r="D1164" s="167"/>
      <c r="E1164" s="170"/>
      <c r="F1164" s="130"/>
      <c r="G1164" s="167"/>
      <c r="H1164" s="145"/>
      <c r="I1164" s="147"/>
      <c r="J1164" s="111"/>
      <c r="K1164" s="196"/>
      <c r="L1164" s="169"/>
      <c r="M1164" s="136"/>
      <c r="N1164" s="150"/>
      <c r="O1164" s="138"/>
      <c r="P1164" s="138"/>
      <c r="Q1164" s="138"/>
    </row>
    <row r="1165" spans="1:17" x14ac:dyDescent="0.25">
      <c r="A1165" s="110"/>
      <c r="B1165" s="113"/>
      <c r="C1165" s="113"/>
      <c r="D1165" s="167"/>
      <c r="E1165" s="170"/>
      <c r="F1165" s="130"/>
      <c r="G1165" s="167"/>
      <c r="H1165" s="145"/>
      <c r="I1165" s="147"/>
      <c r="J1165" s="111"/>
      <c r="K1165" s="196"/>
      <c r="L1165" s="169"/>
      <c r="M1165" s="136"/>
      <c r="N1165" s="137"/>
      <c r="O1165" s="138"/>
      <c r="P1165" s="138"/>
      <c r="Q1165" s="138"/>
    </row>
    <row r="1166" spans="1:17" x14ac:dyDescent="0.25">
      <c r="A1166" s="110"/>
      <c r="B1166" s="113"/>
      <c r="C1166" s="113"/>
      <c r="D1166" s="167"/>
      <c r="E1166" s="170"/>
      <c r="F1166" s="130"/>
      <c r="G1166" s="167"/>
      <c r="H1166" s="145"/>
      <c r="I1166" s="147"/>
      <c r="J1166" s="111"/>
      <c r="K1166" s="196"/>
      <c r="L1166" s="169"/>
      <c r="M1166" s="136"/>
      <c r="N1166" s="150"/>
      <c r="O1166" s="138"/>
      <c r="P1166" s="138"/>
      <c r="Q1166" s="138"/>
    </row>
    <row r="1167" spans="1:17" x14ac:dyDescent="0.25">
      <c r="A1167" s="110"/>
      <c r="B1167" s="113"/>
      <c r="C1167" s="113"/>
      <c r="D1167" s="167"/>
      <c r="E1167" s="168"/>
      <c r="F1167" s="130"/>
      <c r="G1167" s="167"/>
      <c r="H1167" s="156"/>
      <c r="I1167" s="200"/>
      <c r="J1167" s="111"/>
      <c r="K1167" s="196"/>
      <c r="L1167" s="169"/>
      <c r="M1167" s="136"/>
      <c r="N1167" s="137"/>
      <c r="O1167" s="140"/>
      <c r="P1167" s="140"/>
      <c r="Q1167" s="140"/>
    </row>
    <row r="1168" spans="1:17" x14ac:dyDescent="0.25">
      <c r="A1168" s="110"/>
      <c r="B1168" s="113"/>
      <c r="C1168" s="113"/>
      <c r="D1168" s="167"/>
      <c r="E1168" s="168"/>
      <c r="F1168" s="130"/>
      <c r="G1168" s="167"/>
      <c r="H1168" s="156"/>
      <c r="I1168" s="200"/>
      <c r="J1168" s="111"/>
      <c r="K1168" s="196"/>
      <c r="L1168" s="169"/>
      <c r="M1168" s="136"/>
      <c r="N1168" s="137"/>
      <c r="O1168" s="140"/>
      <c r="P1168" s="140"/>
      <c r="Q1168" s="140"/>
    </row>
    <row r="1169" spans="1:18" x14ac:dyDescent="0.25">
      <c r="A1169" s="110"/>
      <c r="B1169" s="113"/>
      <c r="C1169" s="113"/>
      <c r="D1169" s="167"/>
      <c r="E1169" s="168"/>
      <c r="F1169" s="130"/>
      <c r="G1169" s="167"/>
      <c r="H1169" s="156"/>
      <c r="I1169" s="200"/>
      <c r="J1169" s="111"/>
      <c r="K1169" s="196"/>
      <c r="L1169" s="169"/>
      <c r="M1169" s="136"/>
      <c r="N1169" s="137"/>
      <c r="O1169" s="140"/>
      <c r="P1169" s="140"/>
      <c r="Q1169" s="140"/>
      <c r="R1169" s="108"/>
    </row>
    <row r="1170" spans="1:18" x14ac:dyDescent="0.25">
      <c r="A1170" s="110"/>
      <c r="B1170" s="113"/>
      <c r="C1170" s="113"/>
      <c r="D1170" s="167"/>
      <c r="E1170" s="170"/>
      <c r="F1170" s="130"/>
      <c r="G1170" s="167"/>
      <c r="H1170" s="145"/>
      <c r="I1170" s="147"/>
      <c r="J1170" s="111"/>
      <c r="K1170" s="196"/>
      <c r="L1170" s="169"/>
      <c r="M1170" s="136"/>
      <c r="N1170" s="150"/>
      <c r="O1170" s="138"/>
      <c r="P1170" s="138"/>
      <c r="Q1170" s="138"/>
      <c r="R1170" s="139"/>
    </row>
    <row r="1171" spans="1:18" x14ac:dyDescent="0.25">
      <c r="A1171" s="110"/>
      <c r="B1171" s="113"/>
      <c r="C1171" s="113"/>
      <c r="D1171" s="167"/>
      <c r="E1171" s="168"/>
      <c r="F1171" s="130"/>
      <c r="G1171" s="167"/>
      <c r="H1171" s="156"/>
      <c r="I1171" s="200"/>
      <c r="J1171" s="111"/>
      <c r="K1171" s="196"/>
      <c r="L1171" s="169"/>
      <c r="M1171" s="136"/>
      <c r="N1171" s="137"/>
      <c r="O1171" s="140"/>
      <c r="P1171" s="140"/>
      <c r="Q1171" s="140"/>
      <c r="R1171" s="108"/>
    </row>
    <row r="1172" spans="1:18" x14ac:dyDescent="0.25">
      <c r="A1172" s="110"/>
      <c r="B1172" s="113"/>
      <c r="C1172" s="113"/>
      <c r="D1172" s="167"/>
      <c r="E1172" s="170"/>
      <c r="F1172" s="130"/>
      <c r="G1172" s="167"/>
      <c r="H1172" s="145"/>
      <c r="I1172" s="147"/>
      <c r="J1172" s="111"/>
      <c r="K1172" s="196"/>
      <c r="L1172" s="169"/>
      <c r="M1172" s="136"/>
      <c r="N1172" s="137"/>
      <c r="O1172" s="138"/>
      <c r="P1172" s="138"/>
      <c r="Q1172" s="138"/>
      <c r="R1172" s="139"/>
    </row>
    <row r="1173" spans="1:18" x14ac:dyDescent="0.25">
      <c r="A1173" s="110"/>
      <c r="B1173" s="113"/>
      <c r="C1173" s="113"/>
      <c r="D1173" s="167"/>
      <c r="E1173" s="170"/>
      <c r="F1173" s="130"/>
      <c r="G1173" s="167"/>
      <c r="H1173" s="145"/>
      <c r="I1173" s="147"/>
      <c r="J1173" s="111"/>
      <c r="K1173" s="196"/>
      <c r="L1173" s="169"/>
      <c r="M1173" s="136"/>
      <c r="N1173" s="150"/>
      <c r="O1173" s="138"/>
      <c r="P1173" s="138"/>
      <c r="Q1173" s="138"/>
      <c r="R1173" s="139"/>
    </row>
    <row r="1174" spans="1:18" x14ac:dyDescent="0.25">
      <c r="A1174" s="110"/>
      <c r="B1174" s="113"/>
      <c r="C1174" s="113"/>
      <c r="D1174" s="167"/>
      <c r="E1174" s="170"/>
      <c r="F1174" s="130"/>
      <c r="G1174" s="167"/>
      <c r="H1174" s="145"/>
      <c r="I1174" s="147"/>
      <c r="J1174" s="111"/>
      <c r="K1174" s="196"/>
      <c r="L1174" s="169"/>
      <c r="M1174" s="136"/>
      <c r="N1174" s="137"/>
      <c r="O1174" s="138"/>
      <c r="P1174" s="138"/>
      <c r="Q1174" s="138"/>
      <c r="R1174" s="139"/>
    </row>
    <row r="1175" spans="1:18" x14ac:dyDescent="0.25">
      <c r="A1175" s="110"/>
      <c r="B1175" s="113"/>
      <c r="C1175" s="113"/>
      <c r="D1175" s="167"/>
      <c r="E1175" s="170"/>
      <c r="F1175" s="130"/>
      <c r="G1175" s="167"/>
      <c r="H1175" s="145"/>
      <c r="I1175" s="147"/>
      <c r="J1175" s="111"/>
      <c r="K1175" s="196"/>
      <c r="L1175" s="169"/>
      <c r="M1175" s="136"/>
      <c r="N1175" s="137"/>
      <c r="O1175" s="138"/>
      <c r="P1175" s="138"/>
      <c r="Q1175" s="138"/>
      <c r="R1175" s="139"/>
    </row>
    <row r="1176" spans="1:18" x14ac:dyDescent="0.25">
      <c r="A1176" s="110"/>
      <c r="B1176" s="113"/>
      <c r="C1176" s="113"/>
      <c r="D1176" s="167"/>
      <c r="E1176" s="170"/>
      <c r="F1176" s="130"/>
      <c r="G1176" s="167"/>
      <c r="H1176" s="145"/>
      <c r="I1176" s="147"/>
      <c r="J1176" s="111"/>
      <c r="K1176" s="196"/>
      <c r="L1176" s="169"/>
      <c r="M1176" s="136"/>
      <c r="N1176" s="182"/>
      <c r="O1176" s="183"/>
      <c r="P1176" s="182"/>
      <c r="Q1176" s="154"/>
      <c r="R1176" s="139"/>
    </row>
    <row r="1177" spans="1:18" x14ac:dyDescent="0.25">
      <c r="A1177" s="110"/>
      <c r="B1177" s="113"/>
      <c r="C1177" s="113"/>
      <c r="D1177" s="167"/>
      <c r="E1177" s="170"/>
      <c r="F1177" s="130"/>
      <c r="G1177" s="167"/>
      <c r="H1177" s="145"/>
      <c r="I1177" s="147"/>
      <c r="J1177" s="111"/>
      <c r="K1177" s="196"/>
      <c r="L1177" s="169"/>
      <c r="M1177" s="136"/>
      <c r="N1177" s="150"/>
      <c r="O1177" s="138"/>
      <c r="P1177" s="138"/>
      <c r="Q1177" s="138"/>
      <c r="R1177" s="161"/>
    </row>
    <row r="1178" spans="1:18" x14ac:dyDescent="0.25">
      <c r="A1178" s="110"/>
      <c r="B1178" s="113"/>
      <c r="C1178" s="113"/>
      <c r="D1178" s="167"/>
      <c r="E1178" s="170"/>
      <c r="F1178" s="130"/>
      <c r="G1178" s="167"/>
      <c r="H1178" s="145"/>
      <c r="I1178" s="147"/>
      <c r="J1178" s="111"/>
      <c r="K1178" s="196"/>
      <c r="L1178" s="169"/>
      <c r="M1178" s="136"/>
      <c r="N1178" s="150"/>
      <c r="O1178" s="138"/>
      <c r="P1178" s="138"/>
      <c r="Q1178" s="138"/>
      <c r="R1178" s="161"/>
    </row>
    <row r="1179" spans="1:18" x14ac:dyDescent="0.25">
      <c r="A1179" s="110"/>
      <c r="B1179" s="113"/>
      <c r="C1179" s="113"/>
      <c r="D1179" s="167"/>
      <c r="E1179" s="168"/>
      <c r="F1179" s="130"/>
      <c r="G1179" s="167"/>
      <c r="H1179" s="156"/>
      <c r="I1179" s="200"/>
      <c r="J1179" s="111"/>
      <c r="K1179" s="196"/>
      <c r="L1179" s="169"/>
      <c r="M1179" s="136"/>
      <c r="N1179" s="150"/>
      <c r="O1179" s="157"/>
      <c r="P1179" s="157"/>
      <c r="Q1179" s="157"/>
      <c r="R1179" s="107"/>
    </row>
    <row r="1180" spans="1:18" x14ac:dyDescent="0.25">
      <c r="A1180" s="110"/>
      <c r="B1180" s="113"/>
      <c r="C1180" s="113"/>
      <c r="D1180" s="167"/>
      <c r="E1180" s="168"/>
      <c r="F1180" s="130"/>
      <c r="G1180" s="167"/>
      <c r="H1180" s="156"/>
      <c r="I1180" s="200"/>
      <c r="J1180" s="111"/>
      <c r="K1180" s="196"/>
      <c r="L1180" s="169"/>
      <c r="M1180" s="136"/>
      <c r="N1180" s="150"/>
      <c r="O1180" s="157"/>
      <c r="P1180" s="157"/>
      <c r="Q1180" s="157"/>
      <c r="R1180" s="107"/>
    </row>
    <row r="1181" spans="1:18" x14ac:dyDescent="0.25">
      <c r="A1181" s="110"/>
      <c r="B1181" s="113"/>
      <c r="C1181" s="113"/>
      <c r="D1181" s="167"/>
      <c r="E1181" s="170"/>
      <c r="F1181" s="130"/>
      <c r="G1181" s="167"/>
      <c r="H1181" s="145"/>
      <c r="I1181" s="147"/>
      <c r="J1181" s="111"/>
      <c r="K1181" s="196"/>
      <c r="L1181" s="169"/>
      <c r="M1181" s="136"/>
      <c r="N1181" s="150"/>
      <c r="O1181" s="138"/>
      <c r="P1181" s="138"/>
      <c r="Q1181" s="138"/>
      <c r="R1181" s="161"/>
    </row>
    <row r="1182" spans="1:18" x14ac:dyDescent="0.25">
      <c r="A1182" s="110"/>
      <c r="B1182" s="113"/>
      <c r="C1182" s="113"/>
      <c r="D1182" s="167"/>
      <c r="E1182" s="170"/>
      <c r="F1182" s="130"/>
      <c r="G1182" s="167"/>
      <c r="H1182" s="145"/>
      <c r="I1182" s="147"/>
      <c r="J1182" s="111"/>
      <c r="K1182" s="196"/>
      <c r="L1182" s="169"/>
      <c r="M1182" s="136"/>
      <c r="N1182" s="150"/>
      <c r="O1182" s="138"/>
      <c r="P1182" s="138"/>
      <c r="Q1182" s="138"/>
      <c r="R1182" s="139"/>
    </row>
    <row r="1183" spans="1:18" x14ac:dyDescent="0.25">
      <c r="A1183" s="110"/>
      <c r="B1183" s="113"/>
      <c r="C1183" s="113"/>
      <c r="D1183" s="167"/>
      <c r="E1183" s="168"/>
      <c r="F1183" s="130"/>
      <c r="G1183" s="167"/>
      <c r="H1183" s="156"/>
      <c r="I1183" s="200"/>
      <c r="J1183" s="111"/>
      <c r="K1183" s="196"/>
      <c r="L1183" s="169"/>
      <c r="M1183" s="136"/>
      <c r="N1183" s="150"/>
      <c r="O1183" s="157"/>
      <c r="P1183" s="157"/>
      <c r="Q1183" s="157"/>
      <c r="R1183" s="107"/>
    </row>
    <row r="1184" spans="1:18" x14ac:dyDescent="0.25">
      <c r="A1184" s="110"/>
      <c r="B1184" s="113"/>
      <c r="C1184" s="113"/>
      <c r="D1184" s="167"/>
      <c r="E1184" s="170"/>
      <c r="F1184" s="130"/>
      <c r="G1184" s="167"/>
      <c r="H1184" s="145"/>
      <c r="I1184" s="147"/>
      <c r="J1184" s="111"/>
      <c r="K1184" s="196"/>
      <c r="L1184" s="169"/>
      <c r="M1184" s="136"/>
      <c r="N1184" s="150"/>
      <c r="O1184" s="138"/>
      <c r="P1184" s="138"/>
      <c r="Q1184" s="138"/>
      <c r="R1184" s="161"/>
    </row>
    <row r="1185" spans="1:18" x14ac:dyDescent="0.25">
      <c r="A1185" s="110"/>
      <c r="B1185" s="113"/>
      <c r="C1185" s="113"/>
      <c r="D1185" s="167"/>
      <c r="E1185" s="168"/>
      <c r="F1185" s="130"/>
      <c r="G1185" s="167"/>
      <c r="H1185" s="156"/>
      <c r="I1185" s="200"/>
      <c r="J1185" s="111"/>
      <c r="K1185" s="196"/>
      <c r="L1185" s="169"/>
      <c r="M1185" s="136"/>
      <c r="N1185" s="150"/>
      <c r="O1185" s="157"/>
      <c r="P1185" s="157"/>
      <c r="Q1185" s="157"/>
      <c r="R1185" s="107"/>
    </row>
    <row r="1186" spans="1:18" x14ac:dyDescent="0.25">
      <c r="A1186" s="110"/>
      <c r="B1186" s="113"/>
      <c r="C1186" s="113"/>
      <c r="D1186" s="167"/>
      <c r="E1186" s="170"/>
      <c r="F1186" s="130"/>
      <c r="G1186" s="167"/>
      <c r="H1186" s="145"/>
      <c r="I1186" s="147"/>
      <c r="J1186" s="111"/>
      <c r="K1186" s="196"/>
      <c r="L1186" s="169"/>
      <c r="M1186" s="136"/>
      <c r="N1186" s="150"/>
      <c r="O1186" s="138"/>
      <c r="P1186" s="138"/>
      <c r="Q1186" s="138"/>
      <c r="R1186" s="161"/>
    </row>
    <row r="1187" spans="1:18" x14ac:dyDescent="0.25">
      <c r="A1187" s="110"/>
      <c r="B1187" s="113"/>
      <c r="C1187" s="113"/>
      <c r="D1187" s="167"/>
      <c r="E1187" s="170"/>
      <c r="F1187" s="130"/>
      <c r="G1187" s="167"/>
      <c r="H1187" s="145"/>
      <c r="I1187" s="147"/>
      <c r="J1187" s="111"/>
      <c r="K1187" s="196"/>
      <c r="L1187" s="169"/>
      <c r="M1187" s="136"/>
      <c r="N1187" s="150"/>
      <c r="O1187" s="138"/>
      <c r="P1187" s="138"/>
      <c r="Q1187" s="138"/>
      <c r="R1187" s="161"/>
    </row>
    <row r="1188" spans="1:18" x14ac:dyDescent="0.25">
      <c r="A1188" s="110"/>
      <c r="B1188" s="113"/>
      <c r="C1188" s="113"/>
      <c r="D1188" s="167"/>
      <c r="E1188" s="129"/>
      <c r="F1188" s="130"/>
      <c r="G1188" s="167"/>
      <c r="H1188" s="145"/>
      <c r="I1188" s="147"/>
      <c r="J1188" s="111"/>
      <c r="K1188" s="196"/>
      <c r="L1188" s="169"/>
      <c r="M1188" s="136"/>
      <c r="N1188" s="150"/>
      <c r="O1188" s="138"/>
      <c r="P1188" s="138"/>
      <c r="Q1188" s="138"/>
      <c r="R1188" s="161"/>
    </row>
    <row r="1189" spans="1:18" x14ac:dyDescent="0.25">
      <c r="A1189" s="110"/>
      <c r="B1189" s="113"/>
      <c r="C1189" s="113"/>
      <c r="D1189" s="167"/>
      <c r="E1189" s="168"/>
      <c r="F1189" s="130"/>
      <c r="G1189" s="167"/>
      <c r="H1189" s="156"/>
      <c r="I1189" s="200"/>
      <c r="J1189" s="111"/>
      <c r="K1189" s="196"/>
      <c r="L1189" s="169"/>
      <c r="M1189" s="136"/>
      <c r="N1189" s="150"/>
      <c r="O1189" s="157"/>
      <c r="P1189" s="157"/>
      <c r="Q1189" s="157"/>
      <c r="R1189" s="108"/>
    </row>
    <row r="1190" spans="1:18" x14ac:dyDescent="0.25">
      <c r="A1190" s="110"/>
      <c r="B1190" s="113"/>
      <c r="C1190" s="113"/>
      <c r="D1190" s="167"/>
      <c r="E1190" s="168"/>
      <c r="F1190" s="130"/>
      <c r="G1190" s="167"/>
      <c r="H1190" s="156"/>
      <c r="I1190" s="200"/>
      <c r="J1190" s="111"/>
      <c r="K1190" s="196"/>
      <c r="L1190" s="169"/>
      <c r="M1190" s="136"/>
      <c r="N1190" s="150"/>
      <c r="O1190" s="157"/>
      <c r="P1190" s="157"/>
      <c r="Q1190" s="157"/>
      <c r="R1190" s="107"/>
    </row>
    <row r="1191" spans="1:18" x14ac:dyDescent="0.25">
      <c r="A1191" s="110"/>
      <c r="B1191" s="113"/>
      <c r="C1191" s="113"/>
      <c r="D1191" s="167"/>
      <c r="E1191" s="168"/>
      <c r="F1191" s="130"/>
      <c r="G1191" s="167"/>
      <c r="H1191" s="156"/>
      <c r="I1191" s="200"/>
      <c r="J1191" s="111"/>
      <c r="K1191" s="196"/>
      <c r="L1191" s="169"/>
      <c r="M1191" s="136"/>
      <c r="N1191" s="150"/>
      <c r="O1191" s="157"/>
      <c r="P1191" s="157"/>
      <c r="Q1191" s="157"/>
      <c r="R1191" s="107"/>
    </row>
    <row r="1192" spans="1:18" x14ac:dyDescent="0.25">
      <c r="A1192" s="110"/>
      <c r="B1192" s="113"/>
      <c r="C1192" s="113"/>
      <c r="D1192" s="167"/>
      <c r="E1192" s="170"/>
      <c r="F1192" s="130"/>
      <c r="G1192" s="167"/>
      <c r="H1192" s="145"/>
      <c r="I1192" s="147"/>
      <c r="J1192" s="111"/>
      <c r="K1192" s="196"/>
      <c r="L1192" s="169"/>
      <c r="M1192" s="136"/>
      <c r="N1192" s="137"/>
      <c r="O1192" s="138"/>
      <c r="P1192" s="138"/>
      <c r="Q1192" s="138"/>
      <c r="R1192" s="161"/>
    </row>
    <row r="1193" spans="1:18" x14ac:dyDescent="0.25">
      <c r="A1193" s="110"/>
      <c r="B1193" s="113"/>
      <c r="C1193" s="113"/>
      <c r="D1193" s="167"/>
      <c r="E1193" s="168"/>
      <c r="F1193" s="130"/>
      <c r="G1193" s="167"/>
      <c r="H1193" s="156"/>
      <c r="I1193" s="200"/>
      <c r="J1193" s="111"/>
      <c r="K1193" s="196"/>
      <c r="L1193" s="169"/>
      <c r="M1193" s="136"/>
      <c r="N1193" s="137"/>
      <c r="O1193" s="140"/>
      <c r="P1193" s="140"/>
      <c r="Q1193" s="140"/>
      <c r="R1193" s="107"/>
    </row>
    <row r="1194" spans="1:18" x14ac:dyDescent="0.25">
      <c r="A1194" s="110"/>
      <c r="B1194" s="113"/>
      <c r="C1194" s="113"/>
      <c r="D1194" s="167"/>
      <c r="E1194" s="168"/>
      <c r="F1194" s="130"/>
      <c r="G1194" s="167"/>
      <c r="H1194" s="156"/>
      <c r="I1194" s="200"/>
      <c r="J1194" s="111"/>
      <c r="K1194" s="196"/>
      <c r="L1194" s="169"/>
      <c r="M1194" s="136"/>
      <c r="N1194" s="184"/>
      <c r="O1194" s="157"/>
      <c r="P1194" s="157"/>
      <c r="Q1194" s="157"/>
      <c r="R1194" s="108"/>
    </row>
    <row r="1195" spans="1:18" x14ac:dyDescent="0.25">
      <c r="A1195" s="110"/>
      <c r="B1195" s="113"/>
      <c r="C1195" s="113"/>
      <c r="D1195" s="167"/>
      <c r="E1195" s="168"/>
      <c r="F1195" s="130"/>
      <c r="G1195" s="167"/>
      <c r="H1195" s="156"/>
      <c r="I1195" s="200"/>
      <c r="J1195" s="111"/>
      <c r="K1195" s="196"/>
      <c r="L1195" s="169"/>
      <c r="M1195" s="136"/>
      <c r="N1195" s="184"/>
      <c r="O1195" s="157"/>
      <c r="P1195" s="157"/>
      <c r="Q1195" s="157"/>
      <c r="R1195" s="108"/>
    </row>
    <row r="1196" spans="1:18" x14ac:dyDescent="0.25">
      <c r="A1196" s="110"/>
      <c r="B1196" s="113"/>
      <c r="C1196" s="113"/>
      <c r="D1196" s="167"/>
      <c r="E1196" s="170"/>
      <c r="F1196" s="130"/>
      <c r="G1196" s="167"/>
      <c r="H1196" s="145"/>
      <c r="I1196" s="147"/>
      <c r="J1196" s="111"/>
      <c r="K1196" s="196"/>
      <c r="L1196" s="169"/>
      <c r="M1196" s="136"/>
      <c r="N1196" s="150"/>
      <c r="O1196" s="138"/>
      <c r="P1196" s="138"/>
      <c r="Q1196" s="138"/>
      <c r="R1196" s="161"/>
    </row>
    <row r="1197" spans="1:18" x14ac:dyDescent="0.25">
      <c r="A1197" s="110"/>
      <c r="B1197" s="113"/>
      <c r="C1197" s="113"/>
      <c r="D1197" s="167"/>
      <c r="E1197" s="168"/>
      <c r="F1197" s="130"/>
      <c r="G1197" s="167"/>
      <c r="H1197" s="156"/>
      <c r="I1197" s="200"/>
      <c r="J1197" s="111"/>
      <c r="K1197" s="196"/>
      <c r="L1197" s="169"/>
      <c r="M1197" s="136"/>
      <c r="N1197" s="150"/>
      <c r="O1197" s="157"/>
      <c r="P1197" s="157"/>
      <c r="Q1197" s="157"/>
      <c r="R1197" s="107"/>
    </row>
    <row r="1198" spans="1:18" x14ac:dyDescent="0.25">
      <c r="A1198" s="110"/>
      <c r="B1198" s="113"/>
      <c r="C1198" s="113"/>
      <c r="D1198" s="167"/>
      <c r="E1198" s="170"/>
      <c r="F1198" s="130"/>
      <c r="G1198" s="167"/>
      <c r="H1198" s="145"/>
      <c r="I1198" s="147"/>
      <c r="J1198" s="111"/>
      <c r="K1198" s="196"/>
      <c r="L1198" s="169"/>
      <c r="M1198" s="136"/>
      <c r="N1198" s="150"/>
      <c r="O1198" s="138"/>
      <c r="P1198" s="138"/>
      <c r="Q1198" s="138"/>
      <c r="R1198" s="161"/>
    </row>
    <row r="1199" spans="1:18" x14ac:dyDescent="0.25">
      <c r="A1199" s="110"/>
      <c r="B1199" s="113"/>
      <c r="C1199" s="113"/>
      <c r="D1199" s="167"/>
      <c r="E1199" s="170"/>
      <c r="F1199" s="130"/>
      <c r="G1199" s="167"/>
      <c r="H1199" s="145"/>
      <c r="I1199" s="147"/>
      <c r="J1199" s="111"/>
      <c r="K1199" s="196"/>
      <c r="L1199" s="169"/>
      <c r="M1199" s="136"/>
      <c r="N1199" s="150"/>
      <c r="O1199" s="138"/>
      <c r="P1199" s="138"/>
      <c r="Q1199" s="138"/>
      <c r="R1199" s="161"/>
    </row>
    <row r="1200" spans="1:18" x14ac:dyDescent="0.25">
      <c r="A1200" s="110"/>
      <c r="B1200" s="113"/>
      <c r="C1200" s="113"/>
      <c r="D1200" s="167"/>
      <c r="E1200" s="170"/>
      <c r="F1200" s="130"/>
      <c r="G1200" s="167"/>
      <c r="H1200" s="145"/>
      <c r="I1200" s="147"/>
      <c r="J1200" s="111"/>
      <c r="K1200" s="196"/>
      <c r="L1200" s="169"/>
      <c r="M1200" s="136"/>
      <c r="N1200" s="150"/>
      <c r="O1200" s="138"/>
      <c r="P1200" s="138"/>
      <c r="Q1200" s="138"/>
      <c r="R1200" s="161"/>
    </row>
    <row r="1201" spans="1:18" x14ac:dyDescent="0.25">
      <c r="A1201" s="112"/>
      <c r="B1201" s="113"/>
      <c r="C1201" s="113"/>
      <c r="D1201" s="167"/>
      <c r="E1201" s="168"/>
      <c r="F1201" s="130"/>
      <c r="G1201" s="167"/>
      <c r="H1201" s="156"/>
      <c r="I1201" s="200"/>
      <c r="J1201" s="111"/>
      <c r="K1201" s="196"/>
      <c r="L1201" s="169"/>
      <c r="M1201" s="136"/>
      <c r="N1201" s="150"/>
      <c r="O1201" s="157"/>
      <c r="P1201" s="157"/>
      <c r="Q1201" s="157"/>
      <c r="R1201" s="107"/>
    </row>
    <row r="1202" spans="1:18" x14ac:dyDescent="0.25">
      <c r="A1202" s="110"/>
      <c r="B1202" s="113"/>
      <c r="C1202" s="113"/>
      <c r="D1202" s="167"/>
      <c r="E1202" s="168"/>
      <c r="F1202" s="130"/>
      <c r="G1202" s="167"/>
      <c r="H1202" s="156"/>
      <c r="I1202" s="200"/>
      <c r="J1202" s="111"/>
      <c r="K1202" s="196"/>
      <c r="L1202" s="169"/>
      <c r="M1202" s="136"/>
      <c r="N1202" s="150"/>
      <c r="O1202" s="157"/>
      <c r="P1202" s="157"/>
      <c r="Q1202" s="157"/>
      <c r="R1202" s="107"/>
    </row>
    <row r="1203" spans="1:18" x14ac:dyDescent="0.25">
      <c r="A1203" s="110"/>
      <c r="B1203" s="113"/>
      <c r="C1203" s="113"/>
      <c r="D1203" s="167"/>
      <c r="E1203" s="168"/>
      <c r="F1203" s="130"/>
      <c r="G1203" s="167"/>
      <c r="H1203" s="156"/>
      <c r="I1203" s="200"/>
      <c r="J1203" s="111"/>
      <c r="K1203" s="196"/>
      <c r="L1203" s="169"/>
      <c r="M1203" s="136"/>
      <c r="N1203" s="150"/>
      <c r="O1203" s="157"/>
      <c r="P1203" s="157"/>
      <c r="Q1203" s="157"/>
      <c r="R1203" s="107"/>
    </row>
    <row r="1204" spans="1:18" x14ac:dyDescent="0.25">
      <c r="A1204" s="112"/>
      <c r="B1204" s="113"/>
      <c r="C1204" s="113"/>
      <c r="D1204" s="167"/>
      <c r="E1204" s="170"/>
      <c r="F1204" s="130"/>
      <c r="G1204" s="167"/>
      <c r="H1204" s="145"/>
      <c r="I1204" s="147"/>
      <c r="J1204" s="111"/>
      <c r="K1204" s="196"/>
      <c r="L1204" s="169"/>
      <c r="M1204" s="136"/>
      <c r="N1204" s="137"/>
      <c r="O1204" s="138"/>
      <c r="P1204" s="138"/>
      <c r="Q1204" s="138"/>
      <c r="R1204" s="161"/>
    </row>
    <row r="1205" spans="1:18" x14ac:dyDescent="0.25">
      <c r="A1205" s="110"/>
      <c r="B1205" s="113"/>
      <c r="C1205" s="113"/>
      <c r="D1205" s="167"/>
      <c r="E1205" s="168"/>
      <c r="F1205" s="130"/>
      <c r="G1205" s="167"/>
      <c r="H1205" s="156"/>
      <c r="I1205" s="200"/>
      <c r="J1205" s="111"/>
      <c r="K1205" s="196"/>
      <c r="L1205" s="169"/>
      <c r="M1205" s="136"/>
      <c r="N1205" s="137"/>
      <c r="O1205" s="140"/>
      <c r="P1205" s="140"/>
      <c r="Q1205" s="140"/>
      <c r="R1205" s="107"/>
    </row>
    <row r="1206" spans="1:18" x14ac:dyDescent="0.25">
      <c r="A1206" s="110"/>
      <c r="B1206" s="113"/>
      <c r="C1206" s="113"/>
      <c r="D1206" s="167"/>
      <c r="E1206" s="170"/>
      <c r="F1206" s="130"/>
      <c r="G1206" s="167"/>
      <c r="H1206" s="145"/>
      <c r="I1206" s="147"/>
      <c r="J1206" s="111"/>
      <c r="K1206" s="196"/>
      <c r="L1206" s="169"/>
      <c r="M1206" s="136"/>
      <c r="N1206" s="184"/>
      <c r="O1206" s="138"/>
      <c r="P1206" s="138"/>
      <c r="Q1206" s="138"/>
      <c r="R1206" s="161"/>
    </row>
    <row r="1207" spans="1:18" x14ac:dyDescent="0.25">
      <c r="A1207" s="110"/>
      <c r="B1207" s="113"/>
      <c r="C1207" s="113"/>
      <c r="D1207" s="167"/>
      <c r="E1207" s="170"/>
      <c r="F1207" s="130"/>
      <c r="G1207" s="167"/>
      <c r="H1207" s="145"/>
      <c r="I1207" s="147"/>
      <c r="J1207" s="111"/>
      <c r="K1207" s="196"/>
      <c r="L1207" s="169"/>
      <c r="M1207" s="136"/>
      <c r="N1207" s="184"/>
      <c r="O1207" s="138"/>
      <c r="P1207" s="138"/>
      <c r="Q1207" s="138"/>
      <c r="R1207" s="161"/>
    </row>
    <row r="1208" spans="1:18" x14ac:dyDescent="0.25">
      <c r="A1208" s="110"/>
      <c r="B1208" s="113"/>
      <c r="C1208" s="113"/>
      <c r="D1208" s="167"/>
      <c r="E1208" s="170"/>
      <c r="F1208" s="130"/>
      <c r="G1208" s="167"/>
      <c r="H1208" s="145"/>
      <c r="I1208" s="147"/>
      <c r="J1208" s="111"/>
      <c r="K1208" s="196"/>
      <c r="L1208" s="169"/>
      <c r="M1208" s="136"/>
      <c r="N1208" s="150"/>
      <c r="O1208" s="138"/>
      <c r="P1208" s="138"/>
      <c r="Q1208" s="138"/>
      <c r="R1208" s="161"/>
    </row>
    <row r="1209" spans="1:18" x14ac:dyDescent="0.25">
      <c r="A1209" s="110"/>
      <c r="B1209" s="113"/>
      <c r="C1209" s="113"/>
      <c r="D1209" s="167"/>
      <c r="E1209" s="168"/>
      <c r="F1209" s="130"/>
      <c r="G1209" s="167"/>
      <c r="H1209" s="156"/>
      <c r="I1209" s="200"/>
      <c r="J1209" s="111"/>
      <c r="K1209" s="196"/>
      <c r="L1209" s="169"/>
      <c r="M1209" s="136"/>
      <c r="N1209" s="150"/>
      <c r="O1209" s="157"/>
      <c r="P1209" s="157"/>
      <c r="Q1209" s="157"/>
      <c r="R1209" s="107"/>
    </row>
    <row r="1210" spans="1:18" x14ac:dyDescent="0.25">
      <c r="A1210" s="110"/>
      <c r="B1210" s="113"/>
      <c r="C1210" s="113"/>
      <c r="D1210" s="167"/>
      <c r="E1210" s="170"/>
      <c r="F1210" s="130"/>
      <c r="G1210" s="167"/>
      <c r="H1210" s="145"/>
      <c r="I1210" s="147"/>
      <c r="J1210" s="111"/>
      <c r="K1210" s="196"/>
      <c r="L1210" s="169"/>
      <c r="M1210" s="136"/>
      <c r="N1210" s="150"/>
      <c r="O1210" s="138"/>
      <c r="P1210" s="138"/>
      <c r="Q1210" s="138"/>
      <c r="R1210" s="161"/>
    </row>
    <row r="1211" spans="1:18" x14ac:dyDescent="0.25">
      <c r="A1211" s="110"/>
      <c r="B1211" s="113"/>
      <c r="C1211" s="113"/>
      <c r="D1211" s="167"/>
      <c r="E1211" s="168"/>
      <c r="F1211" s="130"/>
      <c r="G1211" s="167"/>
      <c r="H1211" s="156"/>
      <c r="I1211" s="200"/>
      <c r="J1211" s="111"/>
      <c r="K1211" s="196"/>
      <c r="L1211" s="169"/>
      <c r="M1211" s="136"/>
      <c r="N1211" s="150"/>
      <c r="O1211" s="138"/>
      <c r="P1211" s="138"/>
      <c r="Q1211" s="157"/>
      <c r="R1211" s="108"/>
    </row>
    <row r="1212" spans="1:18" x14ac:dyDescent="0.25">
      <c r="A1212" s="110"/>
      <c r="B1212" s="113"/>
      <c r="C1212" s="113"/>
      <c r="D1212" s="167"/>
      <c r="E1212" s="170"/>
      <c r="F1212" s="130"/>
      <c r="G1212" s="167"/>
      <c r="H1212" s="145"/>
      <c r="I1212" s="147"/>
      <c r="J1212" s="111"/>
      <c r="K1212" s="196"/>
      <c r="L1212" s="169"/>
      <c r="M1212" s="136"/>
      <c r="N1212" s="150"/>
      <c r="O1212" s="138"/>
      <c r="P1212" s="138"/>
      <c r="Q1212" s="138"/>
      <c r="R1212" s="161"/>
    </row>
    <row r="1213" spans="1:18" x14ac:dyDescent="0.25">
      <c r="A1213" s="110"/>
      <c r="B1213" s="113"/>
      <c r="C1213" s="113"/>
      <c r="D1213" s="167"/>
      <c r="E1213" s="170"/>
      <c r="F1213" s="130"/>
      <c r="G1213" s="167"/>
      <c r="H1213" s="145"/>
      <c r="I1213" s="147"/>
      <c r="J1213" s="111"/>
      <c r="K1213" s="196"/>
      <c r="L1213" s="169"/>
      <c r="M1213" s="136"/>
      <c r="N1213" s="150"/>
      <c r="O1213" s="138"/>
      <c r="P1213" s="138"/>
      <c r="Q1213" s="138"/>
      <c r="R1213" s="161"/>
    </row>
    <row r="1214" spans="1:18" x14ac:dyDescent="0.25">
      <c r="A1214" s="110"/>
      <c r="B1214" s="113"/>
      <c r="C1214" s="113"/>
      <c r="D1214" s="167"/>
      <c r="E1214" s="170"/>
      <c r="F1214" s="130"/>
      <c r="G1214" s="167"/>
      <c r="H1214" s="145"/>
      <c r="I1214" s="147"/>
      <c r="J1214" s="111"/>
      <c r="K1214" s="196"/>
      <c r="L1214" s="169"/>
      <c r="M1214" s="181"/>
      <c r="N1214" s="150"/>
      <c r="O1214" s="138"/>
      <c r="P1214" s="138"/>
      <c r="Q1214" s="138"/>
      <c r="R1214" s="161"/>
    </row>
    <row r="1215" spans="1:18" x14ac:dyDescent="0.25">
      <c r="A1215" s="110"/>
      <c r="B1215" s="113"/>
      <c r="C1215" s="113"/>
      <c r="D1215" s="167"/>
      <c r="E1215" s="170"/>
      <c r="F1215" s="130"/>
      <c r="G1215" s="167"/>
      <c r="H1215" s="145"/>
      <c r="I1215" s="147"/>
      <c r="J1215" s="111"/>
      <c r="K1215" s="196"/>
      <c r="L1215" s="169"/>
      <c r="M1215" s="136"/>
      <c r="N1215" s="137"/>
      <c r="O1215" s="138"/>
      <c r="P1215" s="138"/>
      <c r="Q1215" s="138"/>
      <c r="R1215" s="161"/>
    </row>
    <row r="1216" spans="1:18" x14ac:dyDescent="0.25">
      <c r="A1216" s="110"/>
      <c r="B1216" s="113"/>
      <c r="C1216" s="113"/>
      <c r="D1216" s="167"/>
      <c r="E1216" s="170"/>
      <c r="F1216" s="130"/>
      <c r="G1216" s="167"/>
      <c r="H1216" s="145"/>
      <c r="I1216" s="147"/>
      <c r="J1216" s="111"/>
      <c r="K1216" s="196"/>
      <c r="L1216" s="169"/>
      <c r="M1216" s="136"/>
      <c r="N1216" s="182"/>
      <c r="O1216" s="154"/>
      <c r="P1216" s="154"/>
      <c r="Q1216" s="154"/>
      <c r="R1216" s="139"/>
    </row>
    <row r="1217" spans="1:17" x14ac:dyDescent="0.25">
      <c r="A1217" s="110"/>
      <c r="B1217" s="113"/>
      <c r="C1217" s="113"/>
      <c r="D1217" s="167"/>
      <c r="E1217" s="170"/>
      <c r="F1217" s="141"/>
      <c r="G1217" s="167"/>
      <c r="H1217" s="145"/>
      <c r="I1217" s="147"/>
      <c r="J1217" s="159"/>
      <c r="K1217" s="196"/>
      <c r="L1217" s="169"/>
      <c r="M1217" s="136"/>
      <c r="N1217" s="150"/>
      <c r="O1217" s="138"/>
      <c r="P1217" s="138"/>
      <c r="Q1217" s="138"/>
    </row>
    <row r="1218" spans="1:17" x14ac:dyDescent="0.25">
      <c r="A1218" s="110"/>
      <c r="B1218" s="113"/>
      <c r="C1218" s="113"/>
      <c r="D1218" s="167"/>
      <c r="E1218" s="170"/>
      <c r="F1218" s="141"/>
      <c r="G1218" s="167"/>
      <c r="H1218" s="145"/>
      <c r="I1218" s="147"/>
      <c r="J1218" s="159"/>
      <c r="K1218" s="196"/>
      <c r="L1218" s="169"/>
      <c r="M1218" s="136"/>
      <c r="N1218" s="150"/>
      <c r="O1218" s="138"/>
      <c r="P1218" s="138"/>
      <c r="Q1218" s="138"/>
    </row>
    <row r="1219" spans="1:17" x14ac:dyDescent="0.25">
      <c r="A1219" s="110"/>
      <c r="B1219" s="113"/>
      <c r="C1219" s="113"/>
      <c r="D1219" s="167"/>
      <c r="E1219" s="170"/>
      <c r="F1219" s="141"/>
      <c r="G1219" s="167"/>
      <c r="H1219" s="145"/>
      <c r="I1219" s="147"/>
      <c r="J1219" s="111"/>
      <c r="K1219" s="196"/>
      <c r="L1219" s="169"/>
      <c r="M1219" s="136"/>
      <c r="N1219" s="150"/>
      <c r="O1219" s="138"/>
      <c r="P1219" s="138"/>
      <c r="Q1219" s="138"/>
    </row>
    <row r="1220" spans="1:17" x14ac:dyDescent="0.25">
      <c r="A1220" s="110"/>
      <c r="B1220" s="113"/>
      <c r="C1220" s="113"/>
      <c r="D1220" s="167"/>
      <c r="E1220" s="168"/>
      <c r="F1220" s="141"/>
      <c r="G1220" s="167"/>
      <c r="H1220" s="156"/>
      <c r="I1220" s="200"/>
      <c r="J1220" s="159"/>
      <c r="K1220" s="196"/>
      <c r="L1220" s="169"/>
      <c r="M1220" s="136"/>
      <c r="N1220" s="150"/>
      <c r="O1220" s="157"/>
      <c r="P1220" s="157"/>
      <c r="Q1220" s="157"/>
    </row>
    <row r="1221" spans="1:17" x14ac:dyDescent="0.25">
      <c r="A1221" s="110"/>
      <c r="B1221" s="113"/>
      <c r="C1221" s="113"/>
      <c r="D1221" s="167"/>
      <c r="E1221" s="168"/>
      <c r="F1221" s="141"/>
      <c r="G1221" s="167"/>
      <c r="H1221" s="156"/>
      <c r="I1221" s="200"/>
      <c r="J1221" s="159"/>
      <c r="K1221" s="196"/>
      <c r="L1221" s="169"/>
      <c r="M1221" s="136"/>
      <c r="N1221" s="150"/>
      <c r="O1221" s="157"/>
      <c r="P1221" s="157"/>
      <c r="Q1221" s="157"/>
    </row>
    <row r="1222" spans="1:17" x14ac:dyDescent="0.25">
      <c r="A1222" s="110"/>
      <c r="B1222" s="113"/>
      <c r="C1222" s="113"/>
      <c r="D1222" s="167"/>
      <c r="E1222" s="170"/>
      <c r="F1222" s="141"/>
      <c r="G1222" s="167"/>
      <c r="H1222" s="145"/>
      <c r="I1222" s="147"/>
      <c r="J1222" s="111"/>
      <c r="K1222" s="196"/>
      <c r="L1222" s="169"/>
      <c r="M1222" s="136"/>
      <c r="N1222" s="137"/>
      <c r="O1222" s="138"/>
      <c r="P1222" s="138"/>
      <c r="Q1222" s="138"/>
    </row>
    <row r="1223" spans="1:17" x14ac:dyDescent="0.25">
      <c r="A1223" s="110"/>
      <c r="B1223" s="113"/>
      <c r="C1223" s="113"/>
      <c r="D1223" s="167"/>
      <c r="E1223" s="170"/>
      <c r="F1223" s="141"/>
      <c r="G1223" s="167"/>
      <c r="H1223" s="145"/>
      <c r="I1223" s="147"/>
      <c r="J1223" s="159"/>
      <c r="K1223" s="196"/>
      <c r="L1223" s="169"/>
      <c r="M1223" s="136"/>
      <c r="N1223" s="150"/>
      <c r="O1223" s="138"/>
      <c r="P1223" s="138"/>
      <c r="Q1223" s="138"/>
    </row>
    <row r="1224" spans="1:17" x14ac:dyDescent="0.25">
      <c r="A1224" s="110"/>
      <c r="B1224" s="113"/>
      <c r="C1224" s="113"/>
      <c r="D1224" s="167"/>
      <c r="E1224" s="168"/>
      <c r="F1224" s="141"/>
      <c r="G1224" s="167"/>
      <c r="H1224" s="156"/>
      <c r="I1224" s="200"/>
      <c r="J1224" s="159"/>
      <c r="K1224" s="196"/>
      <c r="L1224" s="169"/>
      <c r="M1224" s="136"/>
      <c r="N1224" s="150"/>
      <c r="O1224" s="157"/>
      <c r="P1224" s="157"/>
      <c r="Q1224" s="157"/>
    </row>
    <row r="1225" spans="1:17" x14ac:dyDescent="0.25">
      <c r="A1225" s="110"/>
      <c r="B1225" s="113"/>
      <c r="C1225" s="113"/>
      <c r="D1225" s="167"/>
      <c r="E1225" s="170"/>
      <c r="F1225" s="141"/>
      <c r="G1225" s="167"/>
      <c r="H1225" s="145"/>
      <c r="I1225" s="147"/>
      <c r="J1225" s="159"/>
      <c r="K1225" s="196"/>
      <c r="L1225" s="169"/>
      <c r="M1225" s="136"/>
      <c r="N1225" s="150"/>
      <c r="O1225" s="138"/>
      <c r="P1225" s="138"/>
      <c r="Q1225" s="138"/>
    </row>
    <row r="1226" spans="1:17" x14ac:dyDescent="0.25">
      <c r="A1226" s="110"/>
      <c r="B1226" s="113"/>
      <c r="C1226" s="113"/>
      <c r="D1226" s="167"/>
      <c r="E1226" s="170"/>
      <c r="F1226" s="141"/>
      <c r="G1226" s="167"/>
      <c r="H1226" s="145"/>
      <c r="I1226" s="147"/>
      <c r="J1226" s="111"/>
      <c r="K1226" s="196"/>
      <c r="L1226" s="169"/>
      <c r="M1226" s="136"/>
      <c r="N1226" s="150"/>
      <c r="O1226" s="138"/>
      <c r="P1226" s="138"/>
      <c r="Q1226" s="138"/>
    </row>
    <row r="1227" spans="1:17" x14ac:dyDescent="0.25">
      <c r="A1227" s="110"/>
      <c r="B1227" s="113"/>
      <c r="C1227" s="113"/>
      <c r="D1227" s="167"/>
      <c r="E1227" s="168"/>
      <c r="F1227" s="141"/>
      <c r="G1227" s="167"/>
      <c r="H1227" s="156"/>
      <c r="I1227" s="200"/>
      <c r="J1227" s="159"/>
      <c r="K1227" s="196"/>
      <c r="L1227" s="169"/>
      <c r="M1227" s="136"/>
      <c r="N1227" s="150"/>
      <c r="O1227" s="157"/>
      <c r="P1227" s="157"/>
      <c r="Q1227" s="157"/>
    </row>
    <row r="1228" spans="1:17" x14ac:dyDescent="0.25">
      <c r="A1228" s="110"/>
      <c r="B1228" s="113"/>
      <c r="C1228" s="113"/>
      <c r="D1228" s="167"/>
      <c r="E1228" s="168"/>
      <c r="F1228" s="141"/>
      <c r="G1228" s="167"/>
      <c r="H1228" s="156"/>
      <c r="I1228" s="200"/>
      <c r="J1228" s="159"/>
      <c r="K1228" s="196"/>
      <c r="L1228" s="169"/>
      <c r="M1228" s="136"/>
      <c r="N1228" s="150"/>
      <c r="O1228" s="157"/>
      <c r="P1228" s="157"/>
      <c r="Q1228" s="157"/>
    </row>
    <row r="1229" spans="1:17" x14ac:dyDescent="0.25">
      <c r="A1229" s="110"/>
      <c r="B1229" s="113"/>
      <c r="C1229" s="113"/>
      <c r="D1229" s="167"/>
      <c r="E1229" s="168"/>
      <c r="F1229" s="141"/>
      <c r="G1229" s="167"/>
      <c r="H1229" s="156"/>
      <c r="I1229" s="200"/>
      <c r="J1229" s="159"/>
      <c r="K1229" s="196"/>
      <c r="L1229" s="169"/>
      <c r="M1229" s="136"/>
      <c r="N1229" s="150"/>
      <c r="O1229" s="157"/>
      <c r="P1229" s="157"/>
      <c r="Q1229" s="157"/>
    </row>
    <row r="1230" spans="1:17" x14ac:dyDescent="0.25">
      <c r="A1230" s="110"/>
      <c r="B1230" s="113"/>
      <c r="C1230" s="113"/>
      <c r="D1230" s="167"/>
      <c r="E1230" s="170"/>
      <c r="F1230" s="141"/>
      <c r="G1230" s="167"/>
      <c r="H1230" s="145"/>
      <c r="I1230" s="147"/>
      <c r="J1230" s="159"/>
      <c r="K1230" s="196"/>
      <c r="L1230" s="169"/>
      <c r="M1230" s="136"/>
      <c r="N1230" s="150"/>
      <c r="O1230" s="138"/>
      <c r="P1230" s="138"/>
      <c r="Q1230" s="138"/>
    </row>
    <row r="1231" spans="1:17" x14ac:dyDescent="0.25">
      <c r="A1231" s="110"/>
      <c r="B1231" s="113"/>
      <c r="C1231" s="113"/>
      <c r="D1231" s="167"/>
      <c r="E1231" s="170"/>
      <c r="F1231" s="130"/>
      <c r="G1231" s="167"/>
      <c r="H1231" s="145"/>
      <c r="I1231" s="147"/>
      <c r="J1231" s="111"/>
      <c r="K1231" s="196"/>
      <c r="L1231" s="169"/>
      <c r="M1231" s="136"/>
      <c r="N1231" s="150"/>
      <c r="O1231" s="138"/>
      <c r="P1231" s="138"/>
      <c r="Q1231" s="138"/>
    </row>
    <row r="1232" spans="1:17" x14ac:dyDescent="0.25">
      <c r="A1232" s="110"/>
      <c r="B1232" s="113"/>
      <c r="C1232" s="113"/>
      <c r="D1232" s="167"/>
      <c r="E1232" s="170"/>
      <c r="F1232" s="141"/>
      <c r="G1232" s="167"/>
      <c r="H1232" s="145"/>
      <c r="I1232" s="147"/>
      <c r="J1232" s="111"/>
      <c r="K1232" s="196"/>
      <c r="L1232" s="169"/>
      <c r="M1232" s="136"/>
      <c r="N1232" s="150"/>
      <c r="O1232" s="138"/>
      <c r="P1232" s="138"/>
      <c r="Q1232" s="138"/>
    </row>
    <row r="1233" spans="1:17" x14ac:dyDescent="0.25">
      <c r="A1233" s="110"/>
      <c r="B1233" s="113"/>
      <c r="C1233" s="113"/>
      <c r="D1233" s="167"/>
      <c r="E1233" s="168"/>
      <c r="F1233" s="141"/>
      <c r="G1233" s="167"/>
      <c r="H1233" s="156"/>
      <c r="I1233" s="200"/>
      <c r="J1233" s="159"/>
      <c r="K1233" s="196"/>
      <c r="L1233" s="169"/>
      <c r="M1233" s="136"/>
      <c r="N1233" s="150"/>
      <c r="O1233" s="157"/>
      <c r="P1233" s="157"/>
      <c r="Q1233" s="157"/>
    </row>
    <row r="1234" spans="1:17" x14ac:dyDescent="0.25">
      <c r="A1234" s="110"/>
      <c r="B1234" s="113"/>
      <c r="C1234" s="113"/>
      <c r="D1234" s="167"/>
      <c r="E1234" s="168"/>
      <c r="F1234" s="141"/>
      <c r="G1234" s="167"/>
      <c r="H1234" s="156"/>
      <c r="I1234" s="200"/>
      <c r="J1234" s="159"/>
      <c r="K1234" s="196"/>
      <c r="L1234" s="169"/>
      <c r="M1234" s="136"/>
      <c r="N1234" s="150"/>
      <c r="O1234" s="157"/>
      <c r="P1234" s="157"/>
      <c r="Q1234" s="157"/>
    </row>
    <row r="1235" spans="1:17" x14ac:dyDescent="0.25">
      <c r="A1235" s="110"/>
      <c r="B1235" s="113"/>
      <c r="C1235" s="113"/>
      <c r="D1235" s="167"/>
      <c r="E1235" s="170"/>
      <c r="F1235" s="130"/>
      <c r="G1235" s="167"/>
      <c r="H1235" s="145"/>
      <c r="I1235" s="147"/>
      <c r="J1235" s="111"/>
      <c r="K1235" s="196"/>
      <c r="L1235" s="169"/>
      <c r="M1235" s="136"/>
      <c r="N1235" s="137"/>
      <c r="O1235" s="138"/>
      <c r="P1235" s="138"/>
      <c r="Q1235" s="138"/>
    </row>
    <row r="1236" spans="1:17" x14ac:dyDescent="0.25">
      <c r="A1236" s="110"/>
      <c r="B1236" s="113"/>
      <c r="C1236" s="113"/>
      <c r="D1236" s="167"/>
      <c r="E1236" s="170"/>
      <c r="F1236" s="130"/>
      <c r="G1236" s="167"/>
      <c r="H1236" s="145"/>
      <c r="I1236" s="147"/>
      <c r="J1236" s="111"/>
      <c r="K1236" s="196"/>
      <c r="L1236" s="169"/>
      <c r="M1236" s="136"/>
      <c r="N1236" s="150"/>
      <c r="O1236" s="138"/>
      <c r="P1236" s="138"/>
      <c r="Q1236" s="138"/>
    </row>
    <row r="1237" spans="1:17" x14ac:dyDescent="0.25">
      <c r="A1237" s="110"/>
      <c r="B1237" s="113"/>
      <c r="C1237" s="113"/>
      <c r="D1237" s="167"/>
      <c r="E1237" s="170"/>
      <c r="F1237" s="130"/>
      <c r="G1237" s="167"/>
      <c r="H1237" s="145"/>
      <c r="I1237" s="147"/>
      <c r="J1237" s="111"/>
      <c r="K1237" s="196"/>
      <c r="L1237" s="169"/>
      <c r="M1237" s="136"/>
      <c r="N1237" s="150"/>
      <c r="O1237" s="138"/>
      <c r="P1237" s="138"/>
      <c r="Q1237" s="138"/>
    </row>
    <row r="1238" spans="1:17" x14ac:dyDescent="0.25">
      <c r="A1238" s="110"/>
      <c r="B1238" s="113"/>
      <c r="C1238" s="113"/>
      <c r="D1238" s="167"/>
      <c r="E1238" s="170"/>
      <c r="F1238" s="141"/>
      <c r="G1238" s="167"/>
      <c r="H1238" s="145"/>
      <c r="I1238" s="147"/>
      <c r="J1238" s="111"/>
      <c r="K1238" s="196"/>
      <c r="L1238" s="169"/>
      <c r="M1238" s="136"/>
      <c r="N1238" s="150"/>
      <c r="O1238" s="138"/>
      <c r="P1238" s="138"/>
      <c r="Q1238" s="138"/>
    </row>
    <row r="1239" spans="1:17" x14ac:dyDescent="0.25">
      <c r="A1239" s="110"/>
      <c r="B1239" s="113"/>
      <c r="C1239" s="113"/>
      <c r="D1239" s="167"/>
      <c r="E1239" s="168"/>
      <c r="F1239" s="141"/>
      <c r="G1239" s="167"/>
      <c r="H1239" s="156"/>
      <c r="I1239" s="200"/>
      <c r="J1239" s="159"/>
      <c r="K1239" s="196"/>
      <c r="L1239" s="169"/>
      <c r="M1239" s="136"/>
      <c r="N1239" s="150"/>
      <c r="O1239" s="157"/>
      <c r="P1239" s="157"/>
      <c r="Q1239" s="157"/>
    </row>
    <row r="1240" spans="1:17" x14ac:dyDescent="0.25">
      <c r="A1240" s="110"/>
      <c r="B1240" s="113"/>
      <c r="C1240" s="113"/>
      <c r="D1240" s="167"/>
      <c r="E1240" s="168"/>
      <c r="F1240" s="141"/>
      <c r="G1240" s="167"/>
      <c r="H1240" s="156"/>
      <c r="I1240" s="200"/>
      <c r="J1240" s="159"/>
      <c r="K1240" s="196"/>
      <c r="L1240" s="169"/>
      <c r="M1240" s="136"/>
      <c r="N1240" s="150"/>
      <c r="O1240" s="157"/>
      <c r="P1240" s="157"/>
      <c r="Q1240" s="157"/>
    </row>
    <row r="1241" spans="1:17" x14ac:dyDescent="0.25">
      <c r="A1241" s="110"/>
      <c r="B1241" s="113"/>
      <c r="C1241" s="113"/>
      <c r="D1241" s="167"/>
      <c r="E1241" s="170"/>
      <c r="F1241" s="141"/>
      <c r="G1241" s="167"/>
      <c r="H1241" s="145"/>
      <c r="I1241" s="147"/>
      <c r="J1241" s="111"/>
      <c r="K1241" s="196"/>
      <c r="L1241" s="169"/>
      <c r="M1241" s="136"/>
      <c r="N1241" s="137"/>
      <c r="O1241" s="138"/>
      <c r="P1241" s="138"/>
      <c r="Q1241" s="138"/>
    </row>
    <row r="1242" spans="1:17" x14ac:dyDescent="0.25">
      <c r="A1242" s="110"/>
      <c r="B1242" s="113"/>
      <c r="C1242" s="113"/>
      <c r="D1242" s="167"/>
      <c r="E1242" s="170"/>
      <c r="F1242" s="141"/>
      <c r="G1242" s="167"/>
      <c r="H1242" s="145"/>
      <c r="I1242" s="147"/>
      <c r="J1242" s="159"/>
      <c r="K1242" s="196"/>
      <c r="L1242" s="169"/>
      <c r="M1242" s="136"/>
      <c r="N1242" s="150"/>
      <c r="O1242" s="138"/>
      <c r="P1242" s="138"/>
      <c r="Q1242" s="138"/>
    </row>
    <row r="1243" spans="1:17" x14ac:dyDescent="0.25">
      <c r="A1243" s="110"/>
      <c r="B1243" s="113"/>
      <c r="C1243" s="113"/>
      <c r="D1243" s="167"/>
      <c r="E1243" s="170"/>
      <c r="F1243" s="130"/>
      <c r="G1243" s="167"/>
      <c r="H1243" s="145"/>
      <c r="I1243" s="147"/>
      <c r="J1243" s="111"/>
      <c r="K1243" s="196"/>
      <c r="L1243" s="169"/>
      <c r="M1243" s="136"/>
      <c r="N1243" s="150"/>
      <c r="O1243" s="138"/>
      <c r="P1243" s="138"/>
      <c r="Q1243" s="138"/>
    </row>
    <row r="1244" spans="1:17" x14ac:dyDescent="0.25">
      <c r="A1244" s="110"/>
      <c r="B1244" s="113"/>
      <c r="C1244" s="113"/>
      <c r="D1244" s="167"/>
      <c r="E1244" s="170"/>
      <c r="F1244" s="141"/>
      <c r="G1244" s="167"/>
      <c r="H1244" s="145"/>
      <c r="I1244" s="147"/>
      <c r="J1244" s="111"/>
      <c r="K1244" s="196"/>
      <c r="L1244" s="169"/>
      <c r="M1244" s="136"/>
      <c r="N1244" s="150"/>
      <c r="O1244" s="138"/>
      <c r="P1244" s="138"/>
      <c r="Q1244" s="138"/>
    </row>
    <row r="1245" spans="1:17" x14ac:dyDescent="0.25">
      <c r="A1245" s="110"/>
      <c r="B1245" s="113"/>
      <c r="C1245" s="113"/>
      <c r="D1245" s="167"/>
      <c r="E1245" s="168"/>
      <c r="F1245" s="141"/>
      <c r="G1245" s="167"/>
      <c r="H1245" s="156"/>
      <c r="I1245" s="200"/>
      <c r="J1245" s="159"/>
      <c r="K1245" s="196"/>
      <c r="L1245" s="169"/>
      <c r="M1245" s="136"/>
      <c r="N1245" s="150"/>
      <c r="O1245" s="157"/>
      <c r="P1245" s="157"/>
      <c r="Q1245" s="157"/>
    </row>
    <row r="1246" spans="1:17" x14ac:dyDescent="0.25">
      <c r="A1246" s="110"/>
      <c r="B1246" s="113"/>
      <c r="C1246" s="113"/>
      <c r="D1246" s="167"/>
      <c r="E1246" s="168"/>
      <c r="F1246" s="141"/>
      <c r="G1246" s="167"/>
      <c r="H1246" s="156"/>
      <c r="I1246" s="200"/>
      <c r="J1246" s="159"/>
      <c r="K1246" s="196"/>
      <c r="L1246" s="169"/>
      <c r="M1246" s="136"/>
      <c r="N1246" s="150"/>
      <c r="O1246" s="157"/>
      <c r="P1246" s="157"/>
      <c r="Q1246" s="157"/>
    </row>
    <row r="1247" spans="1:17" x14ac:dyDescent="0.25">
      <c r="A1247" s="110"/>
      <c r="B1247" s="113"/>
      <c r="C1247" s="113"/>
      <c r="D1247" s="167"/>
      <c r="E1247" s="168"/>
      <c r="F1247" s="141"/>
      <c r="G1247" s="167"/>
      <c r="H1247" s="156"/>
      <c r="I1247" s="200"/>
      <c r="J1247" s="159"/>
      <c r="K1247" s="196"/>
      <c r="L1247" s="169"/>
      <c r="M1247" s="136"/>
      <c r="N1247" s="150"/>
      <c r="O1247" s="157"/>
      <c r="P1247" s="157"/>
      <c r="Q1247" s="157"/>
    </row>
    <row r="1248" spans="1:17" x14ac:dyDescent="0.25">
      <c r="A1248" s="110"/>
      <c r="B1248" s="113"/>
      <c r="C1248" s="113"/>
      <c r="D1248" s="167"/>
      <c r="E1248" s="129"/>
      <c r="F1248" s="130"/>
      <c r="G1248" s="167"/>
      <c r="H1248" s="145"/>
      <c r="I1248" s="147"/>
      <c r="J1248" s="111"/>
      <c r="K1248" s="196"/>
      <c r="L1248" s="169"/>
      <c r="M1248" s="136"/>
      <c r="N1248" s="150"/>
      <c r="O1248" s="138"/>
      <c r="P1248" s="138"/>
      <c r="Q1248" s="138"/>
    </row>
    <row r="1249" spans="1:17" x14ac:dyDescent="0.25">
      <c r="A1249" s="110"/>
      <c r="B1249" s="113"/>
      <c r="C1249" s="113"/>
      <c r="D1249" s="167"/>
      <c r="E1249" s="170"/>
      <c r="F1249" s="141"/>
      <c r="G1249" s="167"/>
      <c r="H1249" s="145"/>
      <c r="I1249" s="147"/>
      <c r="J1249" s="111"/>
      <c r="K1249" s="196"/>
      <c r="L1249" s="169"/>
      <c r="M1249" s="136"/>
      <c r="N1249" s="150"/>
      <c r="O1249" s="138"/>
      <c r="P1249" s="138"/>
      <c r="Q1249" s="138"/>
    </row>
    <row r="1250" spans="1:17" x14ac:dyDescent="0.25">
      <c r="A1250" s="110"/>
      <c r="B1250" s="113"/>
      <c r="C1250" s="113"/>
      <c r="D1250" s="167"/>
      <c r="E1250" s="168"/>
      <c r="F1250" s="141"/>
      <c r="G1250" s="167"/>
      <c r="H1250" s="156"/>
      <c r="I1250" s="200"/>
      <c r="J1250" s="159"/>
      <c r="K1250" s="196"/>
      <c r="L1250" s="169"/>
      <c r="M1250" s="136"/>
      <c r="N1250" s="150"/>
      <c r="O1250" s="157"/>
      <c r="P1250" s="157"/>
      <c r="Q1250" s="157"/>
    </row>
    <row r="1251" spans="1:17" x14ac:dyDescent="0.25">
      <c r="A1251" s="110"/>
      <c r="B1251" s="113"/>
      <c r="C1251" s="113"/>
      <c r="D1251" s="167"/>
      <c r="E1251" s="168"/>
      <c r="F1251" s="141"/>
      <c r="G1251" s="167"/>
      <c r="H1251" s="156"/>
      <c r="I1251" s="200"/>
      <c r="J1251" s="159"/>
      <c r="K1251" s="196"/>
      <c r="L1251" s="169"/>
      <c r="M1251" s="136"/>
      <c r="N1251" s="150"/>
      <c r="O1251" s="157"/>
      <c r="P1251" s="157"/>
      <c r="Q1251" s="157"/>
    </row>
    <row r="1252" spans="1:17" x14ac:dyDescent="0.25">
      <c r="A1252" s="110"/>
      <c r="B1252" s="113"/>
      <c r="C1252" s="113"/>
      <c r="D1252" s="167"/>
      <c r="E1252" s="170"/>
      <c r="F1252" s="141"/>
      <c r="G1252" s="167"/>
      <c r="H1252" s="145"/>
      <c r="I1252" s="147"/>
      <c r="J1252" s="111"/>
      <c r="K1252" s="196"/>
      <c r="L1252" s="169"/>
      <c r="M1252" s="136"/>
      <c r="N1252" s="137"/>
      <c r="O1252" s="138"/>
      <c r="P1252" s="138"/>
      <c r="Q1252" s="138"/>
    </row>
    <row r="1253" spans="1:17" x14ac:dyDescent="0.25">
      <c r="A1253" s="110"/>
      <c r="B1253" s="113"/>
      <c r="C1253" s="113"/>
      <c r="D1253" s="167"/>
      <c r="E1253" s="170"/>
      <c r="F1253" s="130"/>
      <c r="G1253" s="167"/>
      <c r="H1253" s="145"/>
      <c r="I1253" s="147"/>
      <c r="J1253" s="111"/>
      <c r="K1253" s="196"/>
      <c r="L1253" s="169"/>
      <c r="M1253" s="136"/>
      <c r="N1253" s="150"/>
      <c r="O1253" s="138"/>
      <c r="P1253" s="138"/>
      <c r="Q1253" s="138"/>
    </row>
    <row r="1254" spans="1:17" x14ac:dyDescent="0.25">
      <c r="A1254" s="110"/>
      <c r="B1254" s="113"/>
      <c r="C1254" s="113"/>
      <c r="D1254" s="167"/>
      <c r="E1254" s="170"/>
      <c r="F1254" s="130"/>
      <c r="G1254" s="167"/>
      <c r="H1254" s="145"/>
      <c r="I1254" s="147"/>
      <c r="J1254" s="111"/>
      <c r="K1254" s="196"/>
      <c r="L1254" s="169"/>
      <c r="M1254" s="136"/>
      <c r="N1254" s="150"/>
      <c r="O1254" s="138"/>
      <c r="P1254" s="138"/>
      <c r="Q1254" s="138"/>
    </row>
    <row r="1255" spans="1:17" x14ac:dyDescent="0.25">
      <c r="A1255" s="110"/>
      <c r="B1255" s="113"/>
      <c r="C1255" s="113"/>
      <c r="D1255" s="167"/>
      <c r="E1255" s="170"/>
      <c r="F1255" s="141"/>
      <c r="G1255" s="167"/>
      <c r="H1255" s="145"/>
      <c r="I1255" s="147"/>
      <c r="J1255" s="111"/>
      <c r="K1255" s="196"/>
      <c r="L1255" s="169"/>
      <c r="M1255" s="136"/>
      <c r="N1255" s="150"/>
      <c r="O1255" s="138"/>
      <c r="P1255" s="138"/>
      <c r="Q1255" s="138"/>
    </row>
    <row r="1256" spans="1:17" x14ac:dyDescent="0.25">
      <c r="A1256" s="110"/>
      <c r="B1256" s="113"/>
      <c r="C1256" s="113"/>
      <c r="D1256" s="167"/>
      <c r="E1256" s="168"/>
      <c r="F1256" s="141"/>
      <c r="G1256" s="167"/>
      <c r="H1256" s="156"/>
      <c r="I1256" s="200"/>
      <c r="J1256" s="159"/>
      <c r="K1256" s="196"/>
      <c r="L1256" s="169"/>
      <c r="M1256" s="136"/>
      <c r="N1256" s="150"/>
      <c r="O1256" s="157"/>
      <c r="P1256" s="157"/>
      <c r="Q1256" s="157"/>
    </row>
    <row r="1257" spans="1:17" x14ac:dyDescent="0.25">
      <c r="A1257" s="110"/>
      <c r="B1257" s="113"/>
      <c r="C1257" s="113"/>
      <c r="D1257" s="167"/>
      <c r="E1257" s="168"/>
      <c r="F1257" s="141"/>
      <c r="G1257" s="167"/>
      <c r="H1257" s="156"/>
      <c r="I1257" s="200"/>
      <c r="J1257" s="159"/>
      <c r="K1257" s="196"/>
      <c r="L1257" s="169"/>
      <c r="M1257" s="136"/>
      <c r="N1257" s="150"/>
      <c r="O1257" s="157"/>
      <c r="P1257" s="157"/>
      <c r="Q1257" s="157"/>
    </row>
    <row r="1258" spans="1:17" x14ac:dyDescent="0.25">
      <c r="A1258" s="110"/>
      <c r="B1258" s="113"/>
      <c r="C1258" s="113"/>
      <c r="D1258" s="167"/>
      <c r="E1258" s="170"/>
      <c r="F1258" s="141"/>
      <c r="G1258" s="167"/>
      <c r="H1258" s="145"/>
      <c r="I1258" s="147"/>
      <c r="J1258" s="111"/>
      <c r="K1258" s="196"/>
      <c r="L1258" s="169"/>
      <c r="M1258" s="136"/>
      <c r="N1258" s="137"/>
      <c r="O1258" s="138"/>
      <c r="P1258" s="138"/>
      <c r="Q1258" s="138"/>
    </row>
    <row r="1259" spans="1:17" x14ac:dyDescent="0.25">
      <c r="A1259" s="110"/>
      <c r="B1259" s="113"/>
      <c r="C1259" s="113"/>
      <c r="D1259" s="167"/>
      <c r="E1259" s="170"/>
      <c r="F1259" s="141"/>
      <c r="G1259" s="167"/>
      <c r="H1259" s="145"/>
      <c r="I1259" s="147"/>
      <c r="J1259" s="159"/>
      <c r="K1259" s="196"/>
      <c r="L1259" s="169"/>
      <c r="M1259" s="136"/>
      <c r="N1259" s="137"/>
      <c r="O1259" s="138"/>
      <c r="P1259" s="138"/>
      <c r="Q1259" s="138"/>
    </row>
    <row r="1260" spans="1:17" x14ac:dyDescent="0.25">
      <c r="A1260" s="110"/>
      <c r="B1260" s="113"/>
      <c r="C1260" s="113"/>
      <c r="D1260" s="167"/>
      <c r="E1260" s="168"/>
      <c r="F1260" s="141"/>
      <c r="G1260" s="167"/>
      <c r="H1260" s="156"/>
      <c r="I1260" s="200"/>
      <c r="J1260" s="159"/>
      <c r="K1260" s="196"/>
      <c r="L1260" s="169"/>
      <c r="M1260" s="136"/>
      <c r="N1260" s="137"/>
      <c r="O1260" s="140"/>
      <c r="P1260" s="140"/>
      <c r="Q1260" s="140"/>
    </row>
    <row r="1261" spans="1:17" x14ac:dyDescent="0.25">
      <c r="A1261" s="110"/>
      <c r="B1261" s="113"/>
      <c r="C1261" s="113"/>
      <c r="D1261" s="167"/>
      <c r="E1261" s="170"/>
      <c r="F1261" s="141"/>
      <c r="G1261" s="167"/>
      <c r="H1261" s="145"/>
      <c r="I1261" s="147"/>
      <c r="J1261" s="159"/>
      <c r="K1261" s="196"/>
      <c r="L1261" s="169"/>
      <c r="M1261" s="136"/>
      <c r="N1261" s="150"/>
      <c r="O1261" s="138"/>
      <c r="P1261" s="138"/>
      <c r="Q1261" s="138"/>
    </row>
    <row r="1262" spans="1:17" x14ac:dyDescent="0.25">
      <c r="A1262" s="110"/>
      <c r="B1262" s="113"/>
      <c r="C1262" s="113"/>
      <c r="D1262" s="167"/>
      <c r="E1262" s="170"/>
      <c r="F1262" s="141"/>
      <c r="G1262" s="167"/>
      <c r="H1262" s="145"/>
      <c r="I1262" s="147"/>
      <c r="J1262" s="159"/>
      <c r="K1262" s="196"/>
      <c r="L1262" s="169"/>
      <c r="M1262" s="136"/>
      <c r="N1262" s="150"/>
      <c r="O1262" s="138"/>
      <c r="P1262" s="138"/>
      <c r="Q1262" s="138"/>
    </row>
    <row r="1263" spans="1:17" x14ac:dyDescent="0.25">
      <c r="A1263" s="110"/>
      <c r="B1263" s="113"/>
      <c r="C1263" s="113"/>
      <c r="D1263" s="167"/>
      <c r="E1263" s="168"/>
      <c r="F1263" s="141"/>
      <c r="G1263" s="167"/>
      <c r="H1263" s="156"/>
      <c r="I1263" s="200"/>
      <c r="J1263" s="159"/>
      <c r="K1263" s="196"/>
      <c r="L1263" s="169"/>
      <c r="M1263" s="136"/>
      <c r="N1263" s="150"/>
      <c r="O1263" s="157"/>
      <c r="P1263" s="157"/>
      <c r="Q1263" s="157"/>
    </row>
    <row r="1264" spans="1:17" x14ac:dyDescent="0.25">
      <c r="A1264" s="110"/>
      <c r="B1264" s="113"/>
      <c r="C1264" s="113"/>
      <c r="D1264" s="167"/>
      <c r="E1264" s="168"/>
      <c r="F1264" s="141"/>
      <c r="G1264" s="167"/>
      <c r="H1264" s="156"/>
      <c r="I1264" s="200"/>
      <c r="J1264" s="159"/>
      <c r="K1264" s="196"/>
      <c r="L1264" s="169"/>
      <c r="M1264" s="136"/>
      <c r="N1264" s="150"/>
      <c r="O1264" s="157"/>
      <c r="P1264" s="157"/>
      <c r="Q1264" s="157"/>
    </row>
    <row r="1265" spans="1:17" x14ac:dyDescent="0.25">
      <c r="A1265" s="110"/>
      <c r="B1265" s="113"/>
      <c r="C1265" s="113"/>
      <c r="D1265" s="167"/>
      <c r="E1265" s="168"/>
      <c r="F1265" s="141"/>
      <c r="G1265" s="167"/>
      <c r="H1265" s="156"/>
      <c r="I1265" s="200"/>
      <c r="J1265" s="159"/>
      <c r="K1265" s="196"/>
      <c r="L1265" s="169"/>
      <c r="M1265" s="136"/>
      <c r="N1265" s="150"/>
      <c r="O1265" s="157"/>
      <c r="P1265" s="157"/>
      <c r="Q1265" s="157"/>
    </row>
    <row r="1266" spans="1:17" x14ac:dyDescent="0.25">
      <c r="A1266" s="110"/>
      <c r="B1266" s="113"/>
      <c r="C1266" s="113"/>
      <c r="D1266" s="167"/>
      <c r="E1266" s="170"/>
      <c r="F1266" s="141"/>
      <c r="G1266" s="167"/>
      <c r="H1266" s="145"/>
      <c r="I1266" s="147"/>
      <c r="J1266" s="111"/>
      <c r="K1266" s="196"/>
      <c r="L1266" s="169"/>
      <c r="M1266" s="136"/>
      <c r="N1266" s="150"/>
      <c r="O1266" s="138"/>
      <c r="P1266" s="138"/>
      <c r="Q1266" s="138"/>
    </row>
    <row r="1267" spans="1:17" x14ac:dyDescent="0.25">
      <c r="A1267" s="110"/>
      <c r="B1267" s="113"/>
      <c r="C1267" s="113"/>
      <c r="D1267" s="167"/>
      <c r="E1267" s="168"/>
      <c r="F1267" s="141"/>
      <c r="G1267" s="167"/>
      <c r="H1267" s="156"/>
      <c r="I1267" s="200"/>
      <c r="J1267" s="159"/>
      <c r="K1267" s="196"/>
      <c r="L1267" s="169"/>
      <c r="M1267" s="136"/>
      <c r="N1267" s="150"/>
      <c r="O1267" s="157"/>
      <c r="P1267" s="157"/>
      <c r="Q1267" s="157"/>
    </row>
    <row r="1268" spans="1:17" x14ac:dyDescent="0.25">
      <c r="A1268" s="110"/>
      <c r="B1268" s="113"/>
      <c r="C1268" s="113"/>
      <c r="D1268" s="167"/>
      <c r="E1268" s="168"/>
      <c r="F1268" s="141"/>
      <c r="G1268" s="167"/>
      <c r="H1268" s="156"/>
      <c r="I1268" s="200"/>
      <c r="J1268" s="159"/>
      <c r="K1268" s="196"/>
      <c r="L1268" s="169"/>
      <c r="M1268" s="136"/>
      <c r="N1268" s="150"/>
      <c r="O1268" s="157"/>
      <c r="P1268" s="157"/>
      <c r="Q1268" s="157"/>
    </row>
    <row r="1269" spans="1:17" x14ac:dyDescent="0.25">
      <c r="A1269" s="110"/>
      <c r="B1269" s="113"/>
      <c r="C1269" s="113"/>
      <c r="D1269" s="167"/>
      <c r="E1269" s="170"/>
      <c r="F1269" s="141"/>
      <c r="G1269" s="167"/>
      <c r="H1269" s="145"/>
      <c r="I1269" s="147"/>
      <c r="J1269" s="111"/>
      <c r="K1269" s="196"/>
      <c r="L1269" s="169"/>
      <c r="M1269" s="136"/>
      <c r="N1269" s="137"/>
      <c r="O1269" s="138"/>
      <c r="P1269" s="138"/>
      <c r="Q1269" s="138"/>
    </row>
    <row r="1270" spans="1:17" x14ac:dyDescent="0.25">
      <c r="A1270" s="110"/>
      <c r="B1270" s="113"/>
      <c r="C1270" s="113"/>
      <c r="D1270" s="167"/>
      <c r="E1270" s="170"/>
      <c r="F1270" s="130"/>
      <c r="G1270" s="167"/>
      <c r="H1270" s="145"/>
      <c r="I1270" s="147"/>
      <c r="J1270" s="111"/>
      <c r="K1270" s="196"/>
      <c r="L1270" s="169"/>
      <c r="M1270" s="136"/>
      <c r="N1270" s="150"/>
      <c r="O1270" s="138"/>
      <c r="P1270" s="138"/>
      <c r="Q1270" s="138"/>
    </row>
    <row r="1271" spans="1:17" x14ac:dyDescent="0.25">
      <c r="A1271" s="110"/>
      <c r="B1271" s="113"/>
      <c r="C1271" s="113"/>
      <c r="D1271" s="167"/>
      <c r="E1271" s="170"/>
      <c r="F1271" s="130"/>
      <c r="G1271" s="167"/>
      <c r="H1271" s="145"/>
      <c r="I1271" s="147"/>
      <c r="J1271" s="111"/>
      <c r="K1271" s="196"/>
      <c r="L1271" s="169"/>
      <c r="M1271" s="136"/>
      <c r="N1271" s="150"/>
      <c r="O1271" s="138"/>
      <c r="P1271" s="138"/>
      <c r="Q1271" s="138"/>
    </row>
    <row r="1272" spans="1:17" x14ac:dyDescent="0.25">
      <c r="A1272" s="110"/>
      <c r="B1272" s="113"/>
      <c r="C1272" s="113"/>
      <c r="D1272" s="167"/>
      <c r="E1272" s="170"/>
      <c r="F1272" s="130"/>
      <c r="G1272" s="167"/>
      <c r="H1272" s="145"/>
      <c r="I1272" s="147"/>
      <c r="J1272" s="111"/>
      <c r="K1272" s="196"/>
      <c r="L1272" s="169"/>
      <c r="M1272" s="136"/>
      <c r="N1272" s="150"/>
      <c r="O1272" s="138"/>
      <c r="P1272" s="138"/>
      <c r="Q1272" s="138"/>
    </row>
    <row r="1273" spans="1:17" x14ac:dyDescent="0.25">
      <c r="A1273" s="110"/>
      <c r="B1273" s="113"/>
      <c r="C1273" s="113"/>
      <c r="D1273" s="167"/>
      <c r="E1273" s="170"/>
      <c r="F1273" s="141"/>
      <c r="G1273" s="167"/>
      <c r="H1273" s="145"/>
      <c r="I1273" s="147"/>
      <c r="J1273" s="111"/>
      <c r="K1273" s="196"/>
      <c r="L1273" s="169"/>
      <c r="M1273" s="136"/>
      <c r="N1273" s="150"/>
      <c r="O1273" s="138"/>
      <c r="P1273" s="138"/>
      <c r="Q1273" s="138"/>
    </row>
    <row r="1274" spans="1:17" x14ac:dyDescent="0.25">
      <c r="A1274" s="110"/>
      <c r="B1274" s="113"/>
      <c r="C1274" s="113"/>
      <c r="D1274" s="167"/>
      <c r="E1274" s="168"/>
      <c r="F1274" s="141"/>
      <c r="G1274" s="167"/>
      <c r="H1274" s="156"/>
      <c r="I1274" s="200"/>
      <c r="J1274" s="159"/>
      <c r="K1274" s="196"/>
      <c r="L1274" s="169"/>
      <c r="M1274" s="136"/>
      <c r="N1274" s="150"/>
      <c r="O1274" s="157"/>
      <c r="P1274" s="157"/>
      <c r="Q1274" s="157"/>
    </row>
    <row r="1275" spans="1:17" x14ac:dyDescent="0.25">
      <c r="A1275" s="110"/>
      <c r="B1275" s="113"/>
      <c r="C1275" s="113"/>
      <c r="D1275" s="167"/>
      <c r="E1275" s="168"/>
      <c r="F1275" s="141"/>
      <c r="G1275" s="167"/>
      <c r="H1275" s="156"/>
      <c r="I1275" s="200"/>
      <c r="J1275" s="159"/>
      <c r="K1275" s="196"/>
      <c r="L1275" s="169"/>
      <c r="M1275" s="136"/>
      <c r="N1275" s="150"/>
      <c r="O1275" s="157"/>
      <c r="P1275" s="157"/>
      <c r="Q1275" s="157"/>
    </row>
    <row r="1276" spans="1:17" x14ac:dyDescent="0.25">
      <c r="A1276" s="110"/>
      <c r="B1276" s="113"/>
      <c r="C1276" s="113"/>
      <c r="D1276" s="167"/>
      <c r="E1276" s="170"/>
      <c r="F1276" s="130"/>
      <c r="G1276" s="167"/>
      <c r="H1276" s="145"/>
      <c r="I1276" s="147"/>
      <c r="J1276" s="111"/>
      <c r="K1276" s="196"/>
      <c r="L1276" s="169"/>
      <c r="M1276" s="136"/>
      <c r="N1276" s="137"/>
      <c r="O1276" s="138"/>
      <c r="P1276" s="138"/>
      <c r="Q1276" s="138"/>
    </row>
    <row r="1277" spans="1:17" x14ac:dyDescent="0.25">
      <c r="A1277" s="110"/>
      <c r="B1277" s="113"/>
      <c r="C1277" s="113"/>
      <c r="D1277" s="167"/>
      <c r="E1277" s="170"/>
      <c r="F1277" s="130"/>
      <c r="G1277" s="167"/>
      <c r="H1277" s="145"/>
      <c r="I1277" s="147"/>
      <c r="J1277" s="111"/>
      <c r="K1277" s="196"/>
      <c r="L1277" s="169"/>
      <c r="M1277" s="136"/>
      <c r="N1277" s="150"/>
      <c r="O1277" s="138"/>
      <c r="P1277" s="138"/>
      <c r="Q1277" s="138"/>
    </row>
    <row r="1278" spans="1:17" x14ac:dyDescent="0.25">
      <c r="A1278" s="110"/>
      <c r="B1278" s="113"/>
      <c r="C1278" s="113"/>
      <c r="D1278" s="167"/>
      <c r="E1278" s="170"/>
      <c r="F1278" s="130"/>
      <c r="G1278" s="167"/>
      <c r="H1278" s="145"/>
      <c r="I1278" s="147"/>
      <c r="J1278" s="111"/>
      <c r="K1278" s="196"/>
      <c r="L1278" s="169"/>
      <c r="M1278" s="136"/>
      <c r="N1278" s="150"/>
      <c r="O1278" s="138"/>
      <c r="P1278" s="138"/>
      <c r="Q1278" s="138"/>
    </row>
    <row r="1279" spans="1:17" x14ac:dyDescent="0.25">
      <c r="A1279" s="110"/>
      <c r="B1279" s="113"/>
      <c r="C1279" s="113"/>
      <c r="D1279" s="167"/>
      <c r="E1279" s="170"/>
      <c r="F1279" s="141"/>
      <c r="G1279" s="167"/>
      <c r="H1279" s="145"/>
      <c r="I1279" s="147"/>
      <c r="J1279" s="111"/>
      <c r="K1279" s="196"/>
      <c r="L1279" s="169"/>
      <c r="M1279" s="136"/>
      <c r="N1279" s="150"/>
      <c r="O1279" s="138"/>
      <c r="P1279" s="138"/>
      <c r="Q1279" s="138"/>
    </row>
    <row r="1280" spans="1:17" x14ac:dyDescent="0.25">
      <c r="A1280" s="110"/>
      <c r="B1280" s="113"/>
      <c r="C1280" s="113"/>
      <c r="D1280" s="167"/>
      <c r="E1280" s="168"/>
      <c r="F1280" s="141"/>
      <c r="G1280" s="167"/>
      <c r="H1280" s="156"/>
      <c r="I1280" s="200"/>
      <c r="J1280" s="159"/>
      <c r="K1280" s="196"/>
      <c r="L1280" s="169"/>
      <c r="M1280" s="136"/>
      <c r="N1280" s="150"/>
      <c r="O1280" s="157"/>
      <c r="P1280" s="157"/>
      <c r="Q1280" s="157"/>
    </row>
    <row r="1281" spans="1:18" x14ac:dyDescent="0.25">
      <c r="A1281" s="110"/>
      <c r="B1281" s="113"/>
      <c r="C1281" s="113"/>
      <c r="D1281" s="167"/>
      <c r="E1281" s="168"/>
      <c r="F1281" s="141"/>
      <c r="G1281" s="167"/>
      <c r="H1281" s="156"/>
      <c r="I1281" s="200"/>
      <c r="J1281" s="159"/>
      <c r="K1281" s="196"/>
      <c r="L1281" s="169"/>
      <c r="M1281" s="136"/>
      <c r="N1281" s="150"/>
      <c r="O1281" s="157"/>
      <c r="P1281" s="157"/>
      <c r="Q1281" s="157"/>
      <c r="R1281" s="108"/>
    </row>
    <row r="1282" spans="1:18" x14ac:dyDescent="0.25">
      <c r="A1282" s="110"/>
      <c r="B1282" s="113"/>
      <c r="C1282" s="113"/>
      <c r="D1282" s="167"/>
      <c r="E1282" s="170"/>
      <c r="F1282" s="130"/>
      <c r="G1282" s="167"/>
      <c r="H1282" s="145"/>
      <c r="I1282" s="147"/>
      <c r="J1282" s="111"/>
      <c r="K1282" s="196"/>
      <c r="L1282" s="169"/>
      <c r="M1282" s="136"/>
      <c r="N1282" s="137"/>
      <c r="O1282" s="138"/>
      <c r="P1282" s="138"/>
      <c r="Q1282" s="138"/>
      <c r="R1282" s="139"/>
    </row>
    <row r="1283" spans="1:18" x14ac:dyDescent="0.25">
      <c r="A1283" s="110"/>
      <c r="B1283" s="113"/>
      <c r="C1283" s="113"/>
      <c r="D1283" s="167"/>
      <c r="E1283" s="170"/>
      <c r="F1283" s="130"/>
      <c r="G1283" s="167"/>
      <c r="H1283" s="145"/>
      <c r="I1283" s="147"/>
      <c r="J1283" s="111"/>
      <c r="K1283" s="196"/>
      <c r="L1283" s="169"/>
      <c r="M1283" s="136"/>
      <c r="N1283" s="150"/>
      <c r="O1283" s="138"/>
      <c r="P1283" s="138"/>
      <c r="Q1283" s="138"/>
      <c r="R1283" s="139"/>
    </row>
    <row r="1284" spans="1:18" x14ac:dyDescent="0.25">
      <c r="A1284" s="110"/>
      <c r="B1284" s="113"/>
      <c r="C1284" s="113"/>
      <c r="D1284" s="167"/>
      <c r="E1284" s="170"/>
      <c r="F1284" s="130"/>
      <c r="G1284" s="167"/>
      <c r="H1284" s="145"/>
      <c r="I1284" s="147"/>
      <c r="J1284" s="111"/>
      <c r="K1284" s="196"/>
      <c r="L1284" s="169"/>
      <c r="M1284" s="136"/>
      <c r="N1284" s="150"/>
      <c r="O1284" s="138"/>
      <c r="P1284" s="138"/>
      <c r="Q1284" s="138"/>
      <c r="R1284" s="139"/>
    </row>
    <row r="1285" spans="1:18" x14ac:dyDescent="0.25">
      <c r="A1285" s="110"/>
      <c r="B1285" s="113"/>
      <c r="C1285" s="113"/>
      <c r="D1285" s="167"/>
      <c r="E1285" s="170"/>
      <c r="F1285" s="130"/>
      <c r="G1285" s="167"/>
      <c r="H1285" s="145"/>
      <c r="I1285" s="147"/>
      <c r="J1285" s="111"/>
      <c r="K1285" s="196"/>
      <c r="L1285" s="169"/>
      <c r="M1285" s="136"/>
      <c r="N1285" s="150"/>
      <c r="O1285" s="138"/>
      <c r="P1285" s="138"/>
      <c r="Q1285" s="138"/>
      <c r="R1285" s="139"/>
    </row>
    <row r="1286" spans="1:18" x14ac:dyDescent="0.25">
      <c r="A1286" s="110"/>
      <c r="B1286" s="113"/>
      <c r="C1286" s="113"/>
      <c r="D1286" s="167"/>
      <c r="E1286" s="170"/>
      <c r="F1286" s="141"/>
      <c r="G1286" s="167"/>
      <c r="H1286" s="145"/>
      <c r="I1286" s="147"/>
      <c r="J1286" s="111"/>
      <c r="K1286" s="196"/>
      <c r="L1286" s="169"/>
      <c r="M1286" s="136"/>
      <c r="N1286" s="150"/>
      <c r="O1286" s="138"/>
      <c r="P1286" s="138"/>
      <c r="Q1286" s="138"/>
      <c r="R1286" s="139"/>
    </row>
    <row r="1287" spans="1:18" x14ac:dyDescent="0.25">
      <c r="A1287" s="110"/>
      <c r="B1287" s="113"/>
      <c r="C1287" s="113"/>
      <c r="D1287" s="167"/>
      <c r="E1287" s="168"/>
      <c r="F1287" s="141"/>
      <c r="G1287" s="167"/>
      <c r="H1287" s="156"/>
      <c r="I1287" s="200"/>
      <c r="J1287" s="159"/>
      <c r="K1287" s="196"/>
      <c r="L1287" s="169"/>
      <c r="M1287" s="136"/>
      <c r="N1287" s="150"/>
      <c r="O1287" s="157"/>
      <c r="P1287" s="157"/>
      <c r="Q1287" s="157"/>
      <c r="R1287" s="108"/>
    </row>
    <row r="1288" spans="1:18" x14ac:dyDescent="0.25">
      <c r="A1288" s="110"/>
      <c r="B1288" s="113"/>
      <c r="C1288" s="113"/>
      <c r="D1288" s="167"/>
      <c r="E1288" s="168"/>
      <c r="F1288" s="141"/>
      <c r="G1288" s="167"/>
      <c r="H1288" s="156"/>
      <c r="I1288" s="200"/>
      <c r="J1288" s="159"/>
      <c r="K1288" s="196"/>
      <c r="L1288" s="169"/>
      <c r="M1288" s="136"/>
      <c r="N1288" s="150"/>
      <c r="O1288" s="157"/>
      <c r="P1288" s="157"/>
      <c r="Q1288" s="157"/>
      <c r="R1288" s="108"/>
    </row>
    <row r="1289" spans="1:18" x14ac:dyDescent="0.25">
      <c r="A1289" s="110"/>
      <c r="B1289" s="113"/>
      <c r="C1289" s="113"/>
      <c r="D1289" s="167"/>
      <c r="E1289" s="170"/>
      <c r="F1289" s="141"/>
      <c r="G1289" s="167"/>
      <c r="H1289" s="145"/>
      <c r="I1289" s="147"/>
      <c r="J1289" s="111"/>
      <c r="K1289" s="196"/>
      <c r="L1289" s="169"/>
      <c r="M1289" s="136"/>
      <c r="N1289" s="137"/>
      <c r="O1289" s="138"/>
      <c r="P1289" s="138"/>
      <c r="Q1289" s="138"/>
      <c r="R1289" s="139"/>
    </row>
    <row r="1290" spans="1:18" x14ac:dyDescent="0.25">
      <c r="A1290" s="110"/>
      <c r="B1290" s="113"/>
      <c r="C1290" s="113"/>
      <c r="D1290" s="167"/>
      <c r="E1290" s="170"/>
      <c r="F1290" s="130"/>
      <c r="G1290" s="167"/>
      <c r="H1290" s="145"/>
      <c r="I1290" s="147"/>
      <c r="J1290" s="111"/>
      <c r="K1290" s="196"/>
      <c r="L1290" s="169"/>
      <c r="M1290" s="136"/>
      <c r="N1290" s="153"/>
      <c r="O1290" s="154"/>
      <c r="P1290" s="154"/>
      <c r="Q1290" s="154"/>
      <c r="R1290" s="161"/>
    </row>
    <row r="1291" spans="1:18" x14ac:dyDescent="0.25">
      <c r="A1291" s="110"/>
      <c r="B1291" s="113"/>
      <c r="C1291" s="113"/>
      <c r="D1291" s="167"/>
      <c r="E1291" s="170"/>
      <c r="F1291" s="141"/>
      <c r="G1291" s="167"/>
      <c r="H1291" s="113"/>
      <c r="I1291" s="114"/>
      <c r="J1291" s="159"/>
      <c r="K1291" s="196"/>
      <c r="L1291" s="169"/>
      <c r="M1291" s="136"/>
      <c r="N1291" s="137"/>
      <c r="O1291" s="138"/>
      <c r="P1291" s="138"/>
      <c r="Q1291" s="138"/>
      <c r="R1291" s="139"/>
    </row>
    <row r="1292" spans="1:18" x14ac:dyDescent="0.25">
      <c r="A1292" s="110"/>
      <c r="B1292" s="113"/>
      <c r="C1292" s="113"/>
      <c r="D1292" s="167"/>
      <c r="E1292" s="168"/>
      <c r="F1292" s="141"/>
      <c r="G1292" s="167"/>
      <c r="H1292" s="156"/>
      <c r="I1292" s="200"/>
      <c r="J1292" s="159"/>
      <c r="K1292" s="196"/>
      <c r="L1292" s="169"/>
      <c r="M1292" s="136"/>
      <c r="N1292" s="137"/>
      <c r="O1292" s="140"/>
      <c r="P1292" s="140"/>
      <c r="Q1292" s="140"/>
      <c r="R1292" s="108"/>
    </row>
    <row r="1293" spans="1:18" x14ac:dyDescent="0.25">
      <c r="A1293" s="110"/>
      <c r="B1293" s="113"/>
      <c r="C1293" s="113"/>
      <c r="D1293" s="167"/>
      <c r="E1293" s="170"/>
      <c r="F1293" s="141"/>
      <c r="G1293" s="167"/>
      <c r="H1293" s="113"/>
      <c r="I1293" s="114"/>
      <c r="J1293" s="159"/>
      <c r="K1293" s="196"/>
      <c r="L1293" s="169"/>
      <c r="M1293" s="136"/>
      <c r="N1293" s="150"/>
      <c r="O1293" s="138"/>
      <c r="P1293" s="138"/>
      <c r="Q1293" s="138"/>
      <c r="R1293" s="139"/>
    </row>
    <row r="1294" spans="1:18" x14ac:dyDescent="0.25">
      <c r="A1294" s="110"/>
      <c r="B1294" s="113"/>
      <c r="C1294" s="113"/>
      <c r="D1294" s="167"/>
      <c r="E1294" s="170"/>
      <c r="F1294" s="141"/>
      <c r="G1294" s="167"/>
      <c r="H1294" s="113"/>
      <c r="I1294" s="114"/>
      <c r="J1294" s="159"/>
      <c r="K1294" s="196"/>
      <c r="L1294" s="169"/>
      <c r="M1294" s="136"/>
      <c r="N1294" s="150"/>
      <c r="O1294" s="138"/>
      <c r="P1294" s="138"/>
      <c r="Q1294" s="138"/>
      <c r="R1294" s="139"/>
    </row>
    <row r="1295" spans="1:18" x14ac:dyDescent="0.25">
      <c r="A1295" s="110"/>
      <c r="B1295" s="113"/>
      <c r="C1295" s="113"/>
      <c r="D1295" s="167"/>
      <c r="E1295" s="170"/>
      <c r="F1295" s="141"/>
      <c r="G1295" s="167"/>
      <c r="H1295" s="113"/>
      <c r="I1295" s="114"/>
      <c r="J1295" s="111"/>
      <c r="K1295" s="196"/>
      <c r="L1295" s="169"/>
      <c r="M1295" s="136"/>
      <c r="N1295" s="150"/>
      <c r="O1295" s="158"/>
      <c r="P1295" s="158"/>
      <c r="Q1295" s="158"/>
      <c r="R1295" s="139"/>
    </row>
    <row r="1296" spans="1:18" x14ac:dyDescent="0.25">
      <c r="A1296" s="110"/>
      <c r="B1296" s="113"/>
      <c r="C1296" s="113"/>
      <c r="D1296" s="167"/>
      <c r="E1296" s="170"/>
      <c r="F1296" s="141"/>
      <c r="G1296" s="167"/>
      <c r="H1296" s="113"/>
      <c r="I1296" s="114"/>
      <c r="J1296" s="111"/>
      <c r="K1296" s="196"/>
      <c r="L1296" s="169"/>
      <c r="M1296" s="136"/>
      <c r="N1296" s="150"/>
      <c r="O1296" s="158"/>
      <c r="P1296" s="158"/>
      <c r="Q1296" s="158"/>
      <c r="R1296" s="139"/>
    </row>
    <row r="1297" spans="1:18" x14ac:dyDescent="0.25">
      <c r="A1297" s="110"/>
      <c r="B1297" s="113"/>
      <c r="C1297" s="113"/>
      <c r="D1297" s="167"/>
      <c r="E1297" s="170"/>
      <c r="F1297" s="141"/>
      <c r="G1297" s="167"/>
      <c r="H1297" s="145"/>
      <c r="I1297" s="147"/>
      <c r="J1297" s="111"/>
      <c r="K1297" s="196"/>
      <c r="L1297" s="169"/>
      <c r="M1297" s="136"/>
      <c r="N1297" s="182"/>
      <c r="O1297" s="154"/>
      <c r="P1297" s="154"/>
      <c r="Q1297" s="154"/>
      <c r="R1297" s="139"/>
    </row>
    <row r="1298" spans="1:18" x14ac:dyDescent="0.25">
      <c r="A1298" s="110"/>
      <c r="B1298" s="113"/>
      <c r="C1298" s="113"/>
      <c r="D1298" s="167"/>
      <c r="E1298" s="170"/>
      <c r="F1298" s="130"/>
      <c r="G1298" s="167"/>
      <c r="H1298" s="185"/>
      <c r="I1298" s="204"/>
      <c r="J1298" s="111"/>
      <c r="K1298" s="196"/>
      <c r="L1298" s="169"/>
      <c r="M1298" s="136"/>
      <c r="N1298" s="137"/>
      <c r="O1298" s="138"/>
      <c r="P1298" s="138"/>
      <c r="Q1298" s="138"/>
      <c r="R1298" s="186"/>
    </row>
    <row r="1299" spans="1:18" x14ac:dyDescent="0.25">
      <c r="A1299" s="110"/>
      <c r="B1299" s="113"/>
      <c r="C1299" s="113"/>
      <c r="D1299" s="167"/>
      <c r="E1299" s="170"/>
      <c r="F1299" s="130"/>
      <c r="G1299" s="167"/>
      <c r="H1299" s="113"/>
      <c r="I1299" s="114"/>
      <c r="J1299" s="111"/>
      <c r="K1299" s="196"/>
      <c r="L1299" s="169"/>
      <c r="M1299" s="136"/>
      <c r="N1299" s="150"/>
      <c r="O1299" s="138"/>
      <c r="P1299" s="138"/>
      <c r="Q1299" s="138"/>
      <c r="R1299" s="186"/>
    </row>
    <row r="1300" spans="1:18" x14ac:dyDescent="0.25">
      <c r="A1300" s="110"/>
      <c r="B1300" s="113"/>
      <c r="C1300" s="113"/>
      <c r="D1300" s="167"/>
      <c r="E1300" s="170"/>
      <c r="F1300" s="130"/>
      <c r="G1300" s="167"/>
      <c r="H1300" s="185"/>
      <c r="I1300" s="204"/>
      <c r="J1300" s="111"/>
      <c r="K1300" s="196"/>
      <c r="L1300" s="169"/>
      <c r="M1300" s="136"/>
      <c r="N1300" s="150"/>
      <c r="O1300" s="138"/>
      <c r="P1300" s="138"/>
      <c r="Q1300" s="138"/>
      <c r="R1300" s="186"/>
    </row>
    <row r="1301" spans="1:18" x14ac:dyDescent="0.25">
      <c r="A1301" s="110"/>
      <c r="B1301" s="113"/>
      <c r="C1301" s="113"/>
      <c r="D1301" s="167"/>
      <c r="E1301" s="168"/>
      <c r="F1301" s="130"/>
      <c r="G1301" s="167"/>
      <c r="H1301" s="187"/>
      <c r="I1301" s="205"/>
      <c r="J1301" s="111"/>
      <c r="K1301" s="196"/>
      <c r="L1301" s="169"/>
      <c r="M1301" s="136"/>
      <c r="N1301" s="137"/>
      <c r="O1301" s="140"/>
      <c r="P1301" s="140"/>
      <c r="Q1301" s="140"/>
      <c r="R1301" s="188"/>
    </row>
    <row r="1302" spans="1:18" x14ac:dyDescent="0.25">
      <c r="A1302" s="110"/>
      <c r="B1302" s="113"/>
      <c r="C1302" s="113"/>
      <c r="D1302" s="167"/>
      <c r="E1302" s="170"/>
      <c r="F1302" s="130"/>
      <c r="G1302" s="167"/>
      <c r="H1302" s="185"/>
      <c r="I1302" s="204"/>
      <c r="J1302" s="111"/>
      <c r="K1302" s="196"/>
      <c r="L1302" s="169"/>
      <c r="M1302" s="136"/>
      <c r="N1302" s="137"/>
      <c r="O1302" s="138"/>
      <c r="P1302" s="138"/>
      <c r="Q1302" s="138"/>
      <c r="R1302" s="186"/>
    </row>
    <row r="1303" spans="1:18" x14ac:dyDescent="0.25">
      <c r="A1303" s="110"/>
      <c r="B1303" s="113"/>
      <c r="C1303" s="113"/>
      <c r="D1303" s="167"/>
      <c r="E1303" s="170"/>
      <c r="F1303" s="130"/>
      <c r="G1303" s="167"/>
      <c r="H1303" s="113"/>
      <c r="I1303" s="114"/>
      <c r="J1303" s="111"/>
      <c r="K1303" s="196"/>
      <c r="L1303" s="169"/>
      <c r="M1303" s="136"/>
      <c r="N1303" s="150"/>
      <c r="O1303" s="138"/>
      <c r="P1303" s="138"/>
      <c r="Q1303" s="138"/>
      <c r="R1303" s="139"/>
    </row>
    <row r="1304" spans="1:18" x14ac:dyDescent="0.25">
      <c r="A1304" s="110"/>
      <c r="B1304" s="113"/>
      <c r="C1304" s="113"/>
      <c r="D1304" s="167"/>
      <c r="E1304" s="168"/>
      <c r="F1304" s="130"/>
      <c r="G1304" s="167"/>
      <c r="H1304" s="156"/>
      <c r="I1304" s="200"/>
      <c r="J1304" s="111"/>
      <c r="K1304" s="196"/>
      <c r="L1304" s="169"/>
      <c r="M1304" s="136"/>
      <c r="N1304" s="137"/>
      <c r="O1304" s="140"/>
      <c r="P1304" s="140"/>
      <c r="Q1304" s="140"/>
      <c r="R1304" s="188"/>
    </row>
    <row r="1305" spans="1:18" x14ac:dyDescent="0.25">
      <c r="A1305" s="110"/>
      <c r="B1305" s="113"/>
      <c r="C1305" s="113"/>
      <c r="D1305" s="167"/>
      <c r="E1305" s="168"/>
      <c r="F1305" s="130"/>
      <c r="G1305" s="167"/>
      <c r="H1305" s="187"/>
      <c r="I1305" s="205"/>
      <c r="J1305" s="189"/>
      <c r="K1305" s="196"/>
      <c r="L1305" s="169"/>
      <c r="M1305" s="136"/>
      <c r="N1305" s="137"/>
      <c r="O1305" s="140"/>
      <c r="P1305" s="140"/>
      <c r="Q1305" s="140"/>
      <c r="R1305" s="188"/>
    </row>
    <row r="1306" spans="1:18" x14ac:dyDescent="0.25">
      <c r="A1306" s="110"/>
      <c r="B1306" s="113"/>
      <c r="C1306" s="113"/>
      <c r="D1306" s="167"/>
      <c r="E1306" s="168"/>
      <c r="F1306" s="130"/>
      <c r="G1306" s="167"/>
      <c r="H1306" s="156"/>
      <c r="I1306" s="200"/>
      <c r="J1306" s="111"/>
      <c r="K1306" s="196"/>
      <c r="L1306" s="169"/>
      <c r="M1306" s="136"/>
      <c r="N1306" s="150"/>
      <c r="O1306" s="157"/>
      <c r="P1306" s="157"/>
      <c r="Q1306" s="157"/>
      <c r="R1306" s="188"/>
    </row>
    <row r="1307" spans="1:18" x14ac:dyDescent="0.25">
      <c r="A1307" s="110"/>
      <c r="B1307" s="113"/>
      <c r="C1307" s="113"/>
      <c r="D1307" s="167"/>
      <c r="E1307" s="168"/>
      <c r="F1307" s="130"/>
      <c r="G1307" s="167"/>
      <c r="H1307" s="187"/>
      <c r="I1307" s="205"/>
      <c r="J1307" s="189"/>
      <c r="K1307" s="196"/>
      <c r="L1307" s="169"/>
      <c r="M1307" s="136"/>
      <c r="N1307" s="150"/>
      <c r="O1307" s="157"/>
      <c r="P1307" s="157"/>
      <c r="Q1307" s="157"/>
      <c r="R1307" s="108"/>
    </row>
    <row r="1308" spans="1:18" x14ac:dyDescent="0.25">
      <c r="A1308" s="110"/>
      <c r="B1308" s="113"/>
      <c r="C1308" s="113"/>
      <c r="D1308" s="167"/>
      <c r="E1308" s="168"/>
      <c r="F1308" s="130"/>
      <c r="G1308" s="167"/>
      <c r="H1308" s="187"/>
      <c r="I1308" s="205"/>
      <c r="J1308" s="189"/>
      <c r="K1308" s="196"/>
      <c r="L1308" s="169"/>
      <c r="M1308" s="136"/>
      <c r="N1308" s="137"/>
      <c r="O1308" s="140"/>
      <c r="P1308" s="140"/>
      <c r="Q1308" s="140"/>
      <c r="R1308" s="188"/>
    </row>
    <row r="1309" spans="1:18" x14ac:dyDescent="0.25">
      <c r="A1309" s="110"/>
      <c r="B1309" s="113"/>
      <c r="C1309" s="113"/>
      <c r="D1309" s="167"/>
      <c r="E1309" s="168"/>
      <c r="F1309" s="130"/>
      <c r="G1309" s="167"/>
      <c r="H1309" s="187"/>
      <c r="I1309" s="205"/>
      <c r="J1309" s="189"/>
      <c r="K1309" s="196"/>
      <c r="L1309" s="169"/>
      <c r="M1309" s="136"/>
      <c r="N1309" s="137"/>
      <c r="O1309" s="140"/>
      <c r="P1309" s="140"/>
      <c r="Q1309" s="140"/>
      <c r="R1309" s="188"/>
    </row>
    <row r="1310" spans="1:18" x14ac:dyDescent="0.25">
      <c r="A1310" s="110"/>
      <c r="B1310" s="113"/>
      <c r="C1310" s="113"/>
      <c r="D1310" s="167"/>
      <c r="E1310" s="170"/>
      <c r="F1310" s="141"/>
      <c r="G1310" s="167"/>
      <c r="H1310" s="185"/>
      <c r="I1310" s="204"/>
      <c r="J1310" s="159"/>
      <c r="K1310" s="196"/>
      <c r="L1310" s="169"/>
      <c r="M1310" s="136"/>
      <c r="N1310" s="137"/>
      <c r="O1310" s="138"/>
      <c r="P1310" s="138"/>
      <c r="Q1310" s="138"/>
      <c r="R1310" s="186"/>
    </row>
    <row r="1311" spans="1:18" x14ac:dyDescent="0.25">
      <c r="A1311" s="110"/>
      <c r="B1311" s="113"/>
      <c r="C1311" s="113"/>
      <c r="D1311" s="167"/>
      <c r="E1311" s="168"/>
      <c r="F1311" s="141"/>
      <c r="G1311" s="167"/>
      <c r="H1311" s="187"/>
      <c r="I1311" s="205"/>
      <c r="J1311" s="159"/>
      <c r="K1311" s="196"/>
      <c r="L1311" s="169"/>
      <c r="M1311" s="136"/>
      <c r="N1311" s="137"/>
      <c r="O1311" s="140"/>
      <c r="P1311" s="140"/>
      <c r="Q1311" s="140"/>
      <c r="R1311" s="188"/>
    </row>
    <row r="1312" spans="1:18" x14ac:dyDescent="0.25">
      <c r="A1312" s="110"/>
      <c r="B1312" s="113"/>
      <c r="C1312" s="113"/>
      <c r="D1312" s="167"/>
      <c r="E1312" s="170"/>
      <c r="F1312" s="141"/>
      <c r="G1312" s="167"/>
      <c r="H1312" s="113"/>
      <c r="I1312" s="114"/>
      <c r="J1312" s="159"/>
      <c r="K1312" s="196"/>
      <c r="L1312" s="169"/>
      <c r="M1312" s="136"/>
      <c r="N1312" s="150"/>
      <c r="O1312" s="138"/>
      <c r="P1312" s="138"/>
      <c r="Q1312" s="138"/>
      <c r="R1312" s="186"/>
    </row>
    <row r="1313" spans="1:18" x14ac:dyDescent="0.25">
      <c r="A1313" s="110"/>
      <c r="B1313" s="113"/>
      <c r="C1313" s="113"/>
      <c r="D1313" s="167"/>
      <c r="E1313" s="170"/>
      <c r="F1313" s="141"/>
      <c r="G1313" s="167"/>
      <c r="H1313" s="185"/>
      <c r="I1313" s="204"/>
      <c r="J1313" s="159"/>
      <c r="K1313" s="196"/>
      <c r="L1313" s="169"/>
      <c r="M1313" s="136"/>
      <c r="N1313" s="150"/>
      <c r="O1313" s="138"/>
      <c r="P1313" s="138"/>
      <c r="Q1313" s="138"/>
      <c r="R1313" s="186"/>
    </row>
    <row r="1314" spans="1:18" x14ac:dyDescent="0.25">
      <c r="A1314" s="110"/>
      <c r="B1314" s="113"/>
      <c r="C1314" s="113"/>
      <c r="D1314" s="167"/>
      <c r="E1314" s="170"/>
      <c r="F1314" s="141"/>
      <c r="G1314" s="167"/>
      <c r="H1314" s="113"/>
      <c r="I1314" s="114"/>
      <c r="J1314" s="159"/>
      <c r="K1314" s="196"/>
      <c r="L1314" s="169"/>
      <c r="M1314" s="136"/>
      <c r="N1314" s="150"/>
      <c r="O1314" s="138"/>
      <c r="P1314" s="138"/>
      <c r="Q1314" s="138"/>
      <c r="R1314" s="186"/>
    </row>
    <row r="1315" spans="1:18" x14ac:dyDescent="0.25">
      <c r="A1315" s="110"/>
      <c r="B1315" s="113"/>
      <c r="C1315" s="113"/>
      <c r="D1315" s="167"/>
      <c r="E1315" s="170"/>
      <c r="F1315" s="141"/>
      <c r="G1315" s="167"/>
      <c r="H1315" s="185"/>
      <c r="I1315" s="204"/>
      <c r="J1315" s="159"/>
      <c r="K1315" s="196"/>
      <c r="L1315" s="169"/>
      <c r="M1315" s="136"/>
      <c r="N1315" s="137"/>
      <c r="O1315" s="138"/>
      <c r="P1315" s="138"/>
      <c r="Q1315" s="138"/>
      <c r="R1315" s="186"/>
    </row>
    <row r="1316" spans="1:18" x14ac:dyDescent="0.25">
      <c r="A1316" s="110"/>
      <c r="B1316" s="113"/>
      <c r="C1316" s="113"/>
      <c r="D1316" s="167"/>
      <c r="E1316" s="168"/>
      <c r="F1316" s="141"/>
      <c r="G1316" s="167"/>
      <c r="H1316" s="187"/>
      <c r="I1316" s="205"/>
      <c r="J1316" s="159"/>
      <c r="K1316" s="196"/>
      <c r="L1316" s="169"/>
      <c r="M1316" s="136"/>
      <c r="N1316" s="137"/>
      <c r="O1316" s="140"/>
      <c r="P1316" s="140"/>
      <c r="Q1316" s="140"/>
      <c r="R1316" s="188"/>
    </row>
    <row r="1317" spans="1:18" x14ac:dyDescent="0.25">
      <c r="A1317" s="110"/>
      <c r="B1317" s="113"/>
      <c r="C1317" s="113"/>
      <c r="D1317" s="167"/>
      <c r="E1317" s="168"/>
      <c r="F1317" s="141"/>
      <c r="G1317" s="167"/>
      <c r="H1317" s="187"/>
      <c r="I1317" s="205"/>
      <c r="J1317" s="159"/>
      <c r="K1317" s="196"/>
      <c r="L1317" s="169"/>
      <c r="M1317" s="136"/>
      <c r="N1317" s="137"/>
      <c r="O1317" s="140"/>
      <c r="P1317" s="140"/>
      <c r="Q1317" s="140"/>
      <c r="R1317" s="188"/>
    </row>
    <row r="1318" spans="1:18" x14ac:dyDescent="0.25">
      <c r="A1318" s="110"/>
      <c r="B1318" s="113"/>
      <c r="C1318" s="113"/>
      <c r="D1318" s="167"/>
      <c r="E1318" s="170"/>
      <c r="F1318" s="141"/>
      <c r="G1318" s="167"/>
      <c r="H1318" s="185"/>
      <c r="I1318" s="204"/>
      <c r="J1318" s="159"/>
      <c r="K1318" s="196"/>
      <c r="L1318" s="169"/>
      <c r="M1318" s="136"/>
      <c r="N1318" s="150"/>
      <c r="O1318" s="138"/>
      <c r="P1318" s="138"/>
      <c r="Q1318" s="138"/>
      <c r="R1318" s="186"/>
    </row>
    <row r="1319" spans="1:18" x14ac:dyDescent="0.25">
      <c r="A1319" s="110"/>
      <c r="B1319" s="113"/>
      <c r="C1319" s="113"/>
      <c r="D1319" s="167"/>
      <c r="E1319" s="170"/>
      <c r="F1319" s="141"/>
      <c r="G1319" s="167"/>
      <c r="H1319" s="113"/>
      <c r="I1319" s="114"/>
      <c r="J1319" s="111"/>
      <c r="K1319" s="196"/>
      <c r="L1319" s="169"/>
      <c r="M1319" s="136"/>
      <c r="N1319" s="150"/>
      <c r="O1319" s="138"/>
      <c r="P1319" s="138"/>
      <c r="Q1319" s="138"/>
      <c r="R1319" s="186"/>
    </row>
    <row r="1320" spans="1:18" x14ac:dyDescent="0.25">
      <c r="A1320" s="110"/>
      <c r="B1320" s="113"/>
      <c r="C1320" s="113"/>
      <c r="D1320" s="167"/>
      <c r="E1320" s="168"/>
      <c r="F1320" s="141"/>
      <c r="G1320" s="167"/>
      <c r="H1320" s="187"/>
      <c r="I1320" s="205"/>
      <c r="J1320" s="189"/>
      <c r="K1320" s="196"/>
      <c r="L1320" s="169"/>
      <c r="M1320" s="136"/>
      <c r="N1320" s="137"/>
      <c r="O1320" s="140"/>
      <c r="P1320" s="140"/>
      <c r="Q1320" s="140"/>
      <c r="R1320" s="188"/>
    </row>
    <row r="1321" spans="1:18" x14ac:dyDescent="0.25">
      <c r="A1321" s="110"/>
      <c r="B1321" s="113"/>
      <c r="C1321" s="113"/>
      <c r="D1321" s="167"/>
      <c r="E1321" s="168"/>
      <c r="F1321" s="141"/>
      <c r="G1321" s="167"/>
      <c r="H1321" s="187"/>
      <c r="I1321" s="205"/>
      <c r="J1321" s="189"/>
      <c r="K1321" s="196"/>
      <c r="L1321" s="169"/>
      <c r="M1321" s="136"/>
      <c r="N1321" s="137"/>
      <c r="O1321" s="140"/>
      <c r="P1321" s="140"/>
      <c r="Q1321" s="140"/>
      <c r="R1321" s="188"/>
    </row>
    <row r="1322" spans="1:18" x14ac:dyDescent="0.25">
      <c r="A1322" s="110"/>
      <c r="B1322" s="113"/>
      <c r="C1322" s="113"/>
      <c r="D1322" s="167"/>
      <c r="E1322" s="168"/>
      <c r="F1322" s="141"/>
      <c r="G1322" s="167"/>
      <c r="H1322" s="187"/>
      <c r="I1322" s="205"/>
      <c r="J1322" s="189"/>
      <c r="K1322" s="196"/>
      <c r="L1322" s="169"/>
      <c r="M1322" s="136"/>
      <c r="N1322" s="137"/>
      <c r="O1322" s="140"/>
      <c r="P1322" s="140"/>
      <c r="Q1322" s="140"/>
      <c r="R1322" s="188"/>
    </row>
    <row r="1323" spans="1:18" x14ac:dyDescent="0.25">
      <c r="A1323" s="110"/>
      <c r="B1323" s="113"/>
      <c r="C1323" s="113"/>
      <c r="D1323" s="167"/>
      <c r="E1323" s="170"/>
      <c r="F1323" s="141"/>
      <c r="G1323" s="167"/>
      <c r="H1323" s="113"/>
      <c r="I1323" s="114"/>
      <c r="J1323" s="159"/>
      <c r="K1323" s="196"/>
      <c r="L1323" s="169"/>
      <c r="M1323" s="136"/>
      <c r="N1323" s="150"/>
      <c r="O1323" s="138"/>
      <c r="P1323" s="138"/>
      <c r="Q1323" s="138"/>
      <c r="R1323" s="186"/>
    </row>
    <row r="1324" spans="1:18" x14ac:dyDescent="0.25">
      <c r="A1324" s="110"/>
      <c r="B1324" s="113"/>
      <c r="C1324" s="113"/>
      <c r="D1324" s="167"/>
      <c r="E1324" s="170"/>
      <c r="F1324" s="141"/>
      <c r="G1324" s="167"/>
      <c r="H1324" s="113"/>
      <c r="I1324" s="114"/>
      <c r="J1324" s="111"/>
      <c r="K1324" s="196"/>
      <c r="L1324" s="169"/>
      <c r="M1324" s="136"/>
      <c r="N1324" s="182"/>
      <c r="O1324" s="154"/>
      <c r="P1324" s="154"/>
      <c r="Q1324" s="154"/>
      <c r="R1324" s="139"/>
    </row>
    <row r="1325" spans="1:18" x14ac:dyDescent="0.25">
      <c r="A1325" s="110"/>
      <c r="B1325" s="113"/>
      <c r="C1325" s="113"/>
      <c r="D1325" s="167"/>
      <c r="E1325" s="170"/>
      <c r="F1325" s="130"/>
      <c r="G1325" s="167"/>
      <c r="H1325" s="113"/>
      <c r="I1325" s="114"/>
      <c r="J1325" s="111"/>
      <c r="K1325" s="196"/>
      <c r="L1325" s="169"/>
      <c r="M1325" s="136"/>
      <c r="N1325" s="137"/>
      <c r="O1325" s="138"/>
      <c r="P1325" s="138"/>
      <c r="Q1325" s="138"/>
      <c r="R1325" s="139"/>
    </row>
    <row r="1326" spans="1:18" x14ac:dyDescent="0.25">
      <c r="A1326" s="110"/>
      <c r="B1326" s="113"/>
      <c r="C1326" s="113"/>
      <c r="D1326" s="167"/>
      <c r="E1326" s="170"/>
      <c r="F1326" s="130"/>
      <c r="G1326" s="167"/>
      <c r="H1326" s="113"/>
      <c r="I1326" s="114"/>
      <c r="J1326" s="111"/>
      <c r="K1326" s="196"/>
      <c r="L1326" s="169"/>
      <c r="M1326" s="136"/>
      <c r="N1326" s="137"/>
      <c r="O1326" s="138"/>
      <c r="P1326" s="138"/>
      <c r="Q1326" s="138"/>
      <c r="R1326" s="139"/>
    </row>
    <row r="1327" spans="1:18" x14ac:dyDescent="0.25">
      <c r="A1327" s="110"/>
      <c r="B1327" s="113"/>
      <c r="C1327" s="113"/>
      <c r="D1327" s="167"/>
      <c r="E1327" s="170"/>
      <c r="F1327" s="130"/>
      <c r="G1327" s="167"/>
      <c r="H1327" s="113"/>
      <c r="I1327" s="114"/>
      <c r="J1327" s="111"/>
      <c r="K1327" s="196"/>
      <c r="L1327" s="169"/>
      <c r="M1327" s="136"/>
      <c r="N1327" s="137"/>
      <c r="O1327" s="138"/>
      <c r="P1327" s="138"/>
      <c r="Q1327" s="138"/>
      <c r="R1327" s="139"/>
    </row>
    <row r="1328" spans="1:18" x14ac:dyDescent="0.25">
      <c r="A1328" s="110"/>
      <c r="B1328" s="113"/>
      <c r="C1328" s="113"/>
      <c r="D1328" s="167"/>
      <c r="E1328" s="170"/>
      <c r="F1328" s="130"/>
      <c r="G1328" s="167"/>
      <c r="H1328" s="113"/>
      <c r="I1328" s="114"/>
      <c r="J1328" s="111"/>
      <c r="K1328" s="196"/>
      <c r="L1328" s="169"/>
      <c r="M1328" s="136"/>
      <c r="N1328" s="150"/>
      <c r="O1328" s="138"/>
      <c r="P1328" s="138"/>
      <c r="Q1328" s="138"/>
      <c r="R1328" s="139"/>
    </row>
    <row r="1329" spans="1:18" x14ac:dyDescent="0.25">
      <c r="A1329" s="110"/>
      <c r="B1329" s="113"/>
      <c r="C1329" s="113"/>
      <c r="D1329" s="167"/>
      <c r="E1329" s="129"/>
      <c r="F1329" s="130"/>
      <c r="G1329" s="167"/>
      <c r="H1329" s="113"/>
      <c r="I1329" s="114"/>
      <c r="J1329" s="111"/>
      <c r="K1329" s="196"/>
      <c r="L1329" s="169"/>
      <c r="M1329" s="136"/>
      <c r="N1329" s="137"/>
      <c r="O1329" s="138"/>
      <c r="P1329" s="138"/>
      <c r="Q1329" s="138"/>
      <c r="R1329" s="139"/>
    </row>
    <row r="1330" spans="1:18" x14ac:dyDescent="0.25">
      <c r="A1330" s="112"/>
      <c r="B1330" s="113"/>
      <c r="C1330" s="113"/>
      <c r="D1330" s="167"/>
      <c r="E1330" s="170"/>
      <c r="F1330" s="130"/>
      <c r="G1330" s="167"/>
      <c r="H1330" s="113"/>
      <c r="I1330" s="114"/>
      <c r="J1330" s="111"/>
      <c r="K1330" s="196"/>
      <c r="L1330" s="169"/>
      <c r="M1330" s="136"/>
      <c r="N1330" s="137"/>
      <c r="O1330" s="138"/>
      <c r="P1330" s="138"/>
      <c r="Q1330" s="138"/>
      <c r="R1330" s="139"/>
    </row>
    <row r="1331" spans="1:18" x14ac:dyDescent="0.25">
      <c r="A1331" s="110"/>
      <c r="B1331" s="113"/>
      <c r="C1331" s="113"/>
      <c r="D1331" s="167"/>
      <c r="E1331" s="170"/>
      <c r="F1331" s="130"/>
      <c r="G1331" s="167"/>
      <c r="H1331" s="113"/>
      <c r="I1331" s="114"/>
      <c r="J1331" s="111"/>
      <c r="K1331" s="196"/>
      <c r="L1331" s="169"/>
      <c r="M1331" s="136"/>
      <c r="N1331" s="137"/>
      <c r="O1331" s="138"/>
      <c r="P1331" s="138"/>
      <c r="Q1331" s="138"/>
      <c r="R1331" s="139"/>
    </row>
    <row r="1332" spans="1:18" x14ac:dyDescent="0.25">
      <c r="A1332" s="110"/>
      <c r="B1332" s="113"/>
      <c r="C1332" s="113"/>
      <c r="D1332" s="167"/>
      <c r="E1332" s="168"/>
      <c r="F1332" s="130"/>
      <c r="G1332" s="167"/>
      <c r="H1332" s="156"/>
      <c r="I1332" s="200"/>
      <c r="J1332" s="111"/>
      <c r="K1332" s="196"/>
      <c r="L1332" s="169"/>
      <c r="M1332" s="136"/>
      <c r="N1332" s="137"/>
      <c r="O1332" s="140"/>
      <c r="P1332" s="140"/>
      <c r="Q1332" s="140"/>
      <c r="R1332" s="108"/>
    </row>
    <row r="1333" spans="1:18" x14ac:dyDescent="0.25">
      <c r="A1333" s="110"/>
      <c r="B1333" s="113"/>
      <c r="C1333" s="113"/>
      <c r="D1333" s="167"/>
      <c r="E1333" s="168"/>
      <c r="F1333" s="130"/>
      <c r="G1333" s="167"/>
      <c r="H1333" s="156"/>
      <c r="I1333" s="200"/>
      <c r="J1333" s="111"/>
      <c r="K1333" s="196"/>
      <c r="L1333" s="169"/>
      <c r="M1333" s="136"/>
      <c r="N1333" s="137"/>
      <c r="O1333" s="140"/>
      <c r="P1333" s="140"/>
      <c r="Q1333" s="140"/>
      <c r="R1333" s="108"/>
    </row>
    <row r="1334" spans="1:18" x14ac:dyDescent="0.25">
      <c r="A1334" s="110"/>
      <c r="B1334" s="113"/>
      <c r="C1334" s="113"/>
      <c r="D1334" s="167"/>
      <c r="E1334" s="170"/>
      <c r="F1334" s="130"/>
      <c r="G1334" s="167"/>
      <c r="H1334" s="113"/>
      <c r="I1334" s="114"/>
      <c r="J1334" s="111"/>
      <c r="K1334" s="196"/>
      <c r="L1334" s="169"/>
      <c r="M1334" s="136"/>
      <c r="N1334" s="150"/>
      <c r="O1334" s="138"/>
      <c r="P1334" s="138"/>
      <c r="Q1334" s="138"/>
      <c r="R1334" s="139"/>
    </row>
    <row r="1335" spans="1:18" x14ac:dyDescent="0.25">
      <c r="A1335" s="110"/>
      <c r="B1335" s="113"/>
      <c r="C1335" s="113"/>
      <c r="D1335" s="167"/>
      <c r="E1335" s="170"/>
      <c r="F1335" s="130"/>
      <c r="G1335" s="167"/>
      <c r="H1335" s="113"/>
      <c r="I1335" s="114"/>
      <c r="J1335" s="111"/>
      <c r="K1335" s="196"/>
      <c r="L1335" s="169"/>
      <c r="M1335" s="136"/>
      <c r="N1335" s="137"/>
      <c r="O1335" s="138"/>
      <c r="P1335" s="138"/>
      <c r="Q1335" s="138"/>
      <c r="R1335" s="139"/>
    </row>
    <row r="1336" spans="1:18" x14ac:dyDescent="0.25">
      <c r="A1336" s="110"/>
      <c r="B1336" s="113"/>
      <c r="C1336" s="113"/>
      <c r="D1336" s="167"/>
      <c r="E1336" s="168"/>
      <c r="F1336" s="130"/>
      <c r="G1336" s="167"/>
      <c r="H1336" s="156"/>
      <c r="I1336" s="200"/>
      <c r="J1336" s="111"/>
      <c r="K1336" s="196"/>
      <c r="L1336" s="169"/>
      <c r="M1336" s="136"/>
      <c r="N1336" s="137"/>
      <c r="O1336" s="140"/>
      <c r="P1336" s="140"/>
      <c r="Q1336" s="140"/>
      <c r="R1336" s="108"/>
    </row>
    <row r="1337" spans="1:18" x14ac:dyDescent="0.25">
      <c r="A1337" s="110"/>
      <c r="B1337" s="113"/>
      <c r="C1337" s="113"/>
      <c r="D1337" s="167"/>
      <c r="E1337" s="170"/>
      <c r="F1337" s="130"/>
      <c r="G1337" s="167"/>
      <c r="H1337" s="113"/>
      <c r="I1337" s="114"/>
      <c r="J1337" s="111"/>
      <c r="K1337" s="196"/>
      <c r="L1337" s="169"/>
      <c r="M1337" s="136"/>
      <c r="N1337" s="137"/>
      <c r="O1337" s="138"/>
      <c r="P1337" s="138"/>
      <c r="Q1337" s="138"/>
      <c r="R1337" s="139"/>
    </row>
    <row r="1338" spans="1:18" x14ac:dyDescent="0.25">
      <c r="A1338" s="110"/>
      <c r="B1338" s="113"/>
      <c r="C1338" s="113"/>
      <c r="D1338" s="167"/>
      <c r="E1338" s="168"/>
      <c r="F1338" s="130"/>
      <c r="G1338" s="167"/>
      <c r="H1338" s="156"/>
      <c r="I1338" s="200"/>
      <c r="J1338" s="111"/>
      <c r="K1338" s="196"/>
      <c r="L1338" s="169"/>
      <c r="M1338" s="136"/>
      <c r="N1338" s="137"/>
      <c r="O1338" s="140"/>
      <c r="P1338" s="140"/>
      <c r="Q1338" s="140"/>
      <c r="R1338" s="108"/>
    </row>
    <row r="1339" spans="1:18" x14ac:dyDescent="0.25">
      <c r="A1339" s="110"/>
      <c r="B1339" s="113"/>
      <c r="C1339" s="113"/>
      <c r="D1339" s="167"/>
      <c r="E1339" s="170"/>
      <c r="F1339" s="130"/>
      <c r="G1339" s="167"/>
      <c r="H1339" s="113"/>
      <c r="I1339" s="114"/>
      <c r="J1339" s="111"/>
      <c r="K1339" s="196"/>
      <c r="L1339" s="169"/>
      <c r="M1339" s="136"/>
      <c r="N1339" s="150"/>
      <c r="O1339" s="138"/>
      <c r="P1339" s="138"/>
      <c r="Q1339" s="138"/>
      <c r="R1339" s="139"/>
    </row>
    <row r="1340" spans="1:18" x14ac:dyDescent="0.25">
      <c r="A1340" s="110"/>
      <c r="B1340" s="113"/>
      <c r="C1340" s="113"/>
      <c r="D1340" s="167"/>
      <c r="E1340" s="170"/>
      <c r="F1340" s="130"/>
      <c r="G1340" s="167"/>
      <c r="H1340" s="113"/>
      <c r="I1340" s="114"/>
      <c r="J1340" s="111"/>
      <c r="K1340" s="196"/>
      <c r="L1340" s="169"/>
      <c r="M1340" s="136"/>
      <c r="N1340" s="137"/>
      <c r="O1340" s="138"/>
      <c r="P1340" s="138"/>
      <c r="Q1340" s="138"/>
      <c r="R1340" s="139"/>
    </row>
    <row r="1341" spans="1:18" x14ac:dyDescent="0.25">
      <c r="A1341" s="110"/>
      <c r="B1341" s="113"/>
      <c r="C1341" s="113"/>
      <c r="D1341" s="167"/>
      <c r="E1341" s="168"/>
      <c r="F1341" s="130"/>
      <c r="G1341" s="167"/>
      <c r="H1341" s="156"/>
      <c r="I1341" s="200"/>
      <c r="J1341" s="111"/>
      <c r="K1341" s="196"/>
      <c r="L1341" s="169"/>
      <c r="M1341" s="136"/>
      <c r="N1341" s="137"/>
      <c r="O1341" s="140"/>
      <c r="P1341" s="140"/>
      <c r="Q1341" s="140"/>
      <c r="R1341" s="108"/>
    </row>
    <row r="1342" spans="1:18" x14ac:dyDescent="0.25">
      <c r="A1342" s="110"/>
      <c r="B1342" s="113"/>
      <c r="C1342" s="113"/>
      <c r="D1342" s="167"/>
      <c r="E1342" s="168"/>
      <c r="F1342" s="130"/>
      <c r="G1342" s="167"/>
      <c r="H1342" s="156"/>
      <c r="I1342" s="200"/>
      <c r="J1342" s="111"/>
      <c r="K1342" s="196"/>
      <c r="L1342" s="169"/>
      <c r="M1342" s="136"/>
      <c r="N1342" s="137"/>
      <c r="O1342" s="140"/>
      <c r="P1342" s="140"/>
      <c r="Q1342" s="140"/>
      <c r="R1342" s="108"/>
    </row>
    <row r="1343" spans="1:18" x14ac:dyDescent="0.25">
      <c r="A1343" s="110"/>
      <c r="B1343" s="113"/>
      <c r="C1343" s="113"/>
      <c r="D1343" s="167"/>
      <c r="E1343" s="170"/>
      <c r="F1343" s="130"/>
      <c r="G1343" s="167"/>
      <c r="H1343" s="113"/>
      <c r="I1343" s="114"/>
      <c r="J1343" s="111"/>
      <c r="K1343" s="196"/>
      <c r="L1343" s="169"/>
      <c r="M1343" s="136"/>
      <c r="N1343" s="137"/>
      <c r="O1343" s="138"/>
      <c r="P1343" s="138"/>
      <c r="Q1343" s="138"/>
      <c r="R1343" s="139"/>
    </row>
    <row r="1344" spans="1:18" x14ac:dyDescent="0.25">
      <c r="A1344" s="110"/>
      <c r="B1344" s="113"/>
      <c r="C1344" s="113"/>
      <c r="D1344" s="167"/>
      <c r="E1344" s="168"/>
      <c r="F1344" s="130"/>
      <c r="G1344" s="167"/>
      <c r="H1344" s="156"/>
      <c r="I1344" s="200"/>
      <c r="J1344" s="111"/>
      <c r="K1344" s="196"/>
      <c r="L1344" s="169"/>
      <c r="M1344" s="136"/>
      <c r="N1344" s="137"/>
      <c r="O1344" s="140"/>
      <c r="P1344" s="140"/>
      <c r="Q1344" s="140"/>
      <c r="R1344" s="108"/>
    </row>
    <row r="1345" spans="1:17" x14ac:dyDescent="0.25">
      <c r="A1345" s="110"/>
      <c r="B1345" s="113"/>
      <c r="C1345" s="113"/>
      <c r="D1345" s="167"/>
      <c r="E1345" s="170"/>
      <c r="F1345" s="130"/>
      <c r="G1345" s="167"/>
      <c r="H1345" s="113"/>
      <c r="I1345" s="114"/>
      <c r="J1345" s="111"/>
      <c r="K1345" s="196"/>
      <c r="L1345" s="169"/>
      <c r="M1345" s="136"/>
      <c r="N1345" s="137"/>
      <c r="O1345" s="138"/>
      <c r="P1345" s="138"/>
      <c r="Q1345" s="138"/>
    </row>
    <row r="1346" spans="1:17" x14ac:dyDescent="0.25">
      <c r="A1346" s="110"/>
      <c r="B1346" s="113"/>
      <c r="C1346" s="113"/>
      <c r="D1346" s="167"/>
      <c r="E1346" s="170"/>
      <c r="F1346" s="130"/>
      <c r="G1346" s="167"/>
      <c r="H1346" s="113"/>
      <c r="I1346" s="114"/>
      <c r="J1346" s="111"/>
      <c r="K1346" s="196"/>
      <c r="L1346" s="169"/>
      <c r="M1346" s="136"/>
      <c r="N1346" s="137"/>
      <c r="O1346" s="138"/>
      <c r="P1346" s="138"/>
      <c r="Q1346" s="138"/>
    </row>
    <row r="1347" spans="1:17" x14ac:dyDescent="0.25">
      <c r="A1347" s="110"/>
      <c r="B1347" s="113"/>
      <c r="C1347" s="113"/>
      <c r="D1347" s="167"/>
      <c r="E1347" s="168"/>
      <c r="F1347" s="130"/>
      <c r="G1347" s="167"/>
      <c r="H1347" s="156"/>
      <c r="I1347" s="200"/>
      <c r="J1347" s="111"/>
      <c r="K1347" s="196"/>
      <c r="L1347" s="169"/>
      <c r="M1347" s="136"/>
      <c r="N1347" s="137"/>
      <c r="O1347" s="140"/>
      <c r="P1347" s="140"/>
      <c r="Q1347" s="140"/>
    </row>
    <row r="1348" spans="1:17" x14ac:dyDescent="0.25">
      <c r="A1348" s="110"/>
      <c r="B1348" s="113"/>
      <c r="C1348" s="113"/>
      <c r="D1348" s="167"/>
      <c r="E1348" s="168"/>
      <c r="F1348" s="130"/>
      <c r="G1348" s="167"/>
      <c r="H1348" s="156"/>
      <c r="I1348" s="200"/>
      <c r="J1348" s="111"/>
      <c r="K1348" s="196"/>
      <c r="L1348" s="169"/>
      <c r="M1348" s="136"/>
      <c r="N1348" s="137"/>
      <c r="O1348" s="140"/>
      <c r="P1348" s="140"/>
      <c r="Q1348" s="140"/>
    </row>
    <row r="1349" spans="1:17" x14ac:dyDescent="0.25">
      <c r="A1349" s="110"/>
      <c r="B1349" s="113"/>
      <c r="C1349" s="113"/>
      <c r="D1349" s="167"/>
      <c r="E1349" s="168"/>
      <c r="F1349" s="130"/>
      <c r="G1349" s="167"/>
      <c r="H1349" s="156"/>
      <c r="I1349" s="200"/>
      <c r="J1349" s="111"/>
      <c r="K1349" s="196"/>
      <c r="L1349" s="169"/>
      <c r="M1349" s="136"/>
      <c r="N1349" s="137"/>
      <c r="O1349" s="140"/>
      <c r="P1349" s="140"/>
      <c r="Q1349" s="140"/>
    </row>
    <row r="1350" spans="1:17" x14ac:dyDescent="0.25">
      <c r="A1350" s="110"/>
      <c r="B1350" s="113"/>
      <c r="C1350" s="113"/>
      <c r="D1350" s="167"/>
      <c r="E1350" s="170"/>
      <c r="F1350" s="130"/>
      <c r="G1350" s="167"/>
      <c r="H1350" s="113"/>
      <c r="I1350" s="114"/>
      <c r="J1350" s="111"/>
      <c r="K1350" s="196"/>
      <c r="L1350" s="169"/>
      <c r="M1350" s="136"/>
      <c r="N1350" s="137"/>
      <c r="O1350" s="138"/>
      <c r="P1350" s="138"/>
      <c r="Q1350" s="138"/>
    </row>
    <row r="1351" spans="1:17" x14ac:dyDescent="0.25">
      <c r="A1351" s="110"/>
      <c r="B1351" s="113"/>
      <c r="C1351" s="113"/>
      <c r="D1351" s="167"/>
      <c r="E1351" s="170"/>
      <c r="F1351" s="130"/>
      <c r="G1351" s="167"/>
      <c r="H1351" s="113"/>
      <c r="I1351" s="114"/>
      <c r="J1351" s="111"/>
      <c r="K1351" s="196"/>
      <c r="L1351" s="169"/>
      <c r="M1351" s="136"/>
      <c r="N1351" s="137"/>
      <c r="O1351" s="138"/>
      <c r="P1351" s="138"/>
      <c r="Q1351" s="138"/>
    </row>
    <row r="1352" spans="1:17" x14ac:dyDescent="0.25">
      <c r="A1352" s="110"/>
      <c r="B1352" s="113"/>
      <c r="C1352" s="113"/>
      <c r="D1352" s="167"/>
      <c r="E1352" s="170"/>
      <c r="F1352" s="130"/>
      <c r="G1352" s="167"/>
      <c r="H1352" s="113"/>
      <c r="I1352" s="114"/>
      <c r="J1352" s="111"/>
      <c r="K1352" s="196"/>
      <c r="L1352" s="169"/>
      <c r="M1352" s="136"/>
      <c r="N1352" s="150"/>
      <c r="O1352" s="138"/>
      <c r="P1352" s="138"/>
      <c r="Q1352" s="138"/>
    </row>
    <row r="1353" spans="1:17" x14ac:dyDescent="0.25">
      <c r="A1353" s="110"/>
      <c r="B1353" s="113"/>
      <c r="C1353" s="113"/>
      <c r="D1353" s="167"/>
      <c r="E1353" s="170"/>
      <c r="F1353" s="130"/>
      <c r="G1353" s="167"/>
      <c r="H1353" s="113"/>
      <c r="I1353" s="114"/>
      <c r="J1353" s="111"/>
      <c r="K1353" s="196"/>
      <c r="L1353" s="169"/>
      <c r="M1353" s="136"/>
      <c r="N1353" s="137"/>
      <c r="O1353" s="138"/>
      <c r="P1353" s="138"/>
      <c r="Q1353" s="138"/>
    </row>
    <row r="1354" spans="1:17" x14ac:dyDescent="0.25">
      <c r="A1354" s="110"/>
      <c r="B1354" s="113"/>
      <c r="C1354" s="113"/>
      <c r="D1354" s="167"/>
      <c r="E1354" s="170"/>
      <c r="F1354" s="130"/>
      <c r="G1354" s="167"/>
      <c r="H1354" s="113"/>
      <c r="I1354" s="114"/>
      <c r="J1354" s="111"/>
      <c r="K1354" s="196"/>
      <c r="L1354" s="169"/>
      <c r="M1354" s="136"/>
      <c r="N1354" s="137"/>
      <c r="O1354" s="138"/>
      <c r="P1354" s="138"/>
      <c r="Q1354" s="138"/>
    </row>
    <row r="1355" spans="1:17" x14ac:dyDescent="0.25">
      <c r="A1355" s="110"/>
      <c r="B1355" s="113"/>
      <c r="C1355" s="113"/>
      <c r="D1355" s="167"/>
      <c r="E1355" s="170"/>
      <c r="F1355" s="130"/>
      <c r="G1355" s="167"/>
      <c r="H1355" s="113"/>
      <c r="I1355" s="114"/>
      <c r="J1355" s="111"/>
      <c r="K1355" s="196"/>
      <c r="L1355" s="169"/>
      <c r="M1355" s="136"/>
      <c r="N1355" s="137"/>
      <c r="O1355" s="138"/>
      <c r="P1355" s="138"/>
      <c r="Q1355" s="138"/>
    </row>
    <row r="1356" spans="1:17" x14ac:dyDescent="0.25">
      <c r="A1356" s="110"/>
      <c r="B1356" s="113"/>
      <c r="C1356" s="113"/>
      <c r="D1356" s="167"/>
      <c r="E1356" s="170"/>
      <c r="F1356" s="130"/>
      <c r="G1356" s="167"/>
      <c r="H1356" s="113"/>
      <c r="I1356" s="114"/>
      <c r="J1356" s="111"/>
      <c r="K1356" s="196"/>
      <c r="L1356" s="169"/>
      <c r="M1356" s="136"/>
      <c r="N1356" s="137"/>
      <c r="O1356" s="138"/>
      <c r="P1356" s="138"/>
      <c r="Q1356" s="138"/>
    </row>
    <row r="1357" spans="1:17" x14ac:dyDescent="0.25">
      <c r="A1357" s="110"/>
      <c r="B1357" s="113"/>
      <c r="C1357" s="113"/>
      <c r="D1357" s="167"/>
      <c r="E1357" s="168"/>
      <c r="F1357" s="130"/>
      <c r="G1357" s="167"/>
      <c r="H1357" s="156"/>
      <c r="I1357" s="200"/>
      <c r="J1357" s="111"/>
      <c r="K1357" s="196"/>
      <c r="L1357" s="169"/>
      <c r="M1357" s="136"/>
      <c r="N1357" s="137"/>
      <c r="O1357" s="140"/>
      <c r="P1357" s="140"/>
      <c r="Q1357" s="140"/>
    </row>
    <row r="1358" spans="1:17" x14ac:dyDescent="0.25">
      <c r="A1358" s="110"/>
      <c r="B1358" s="113"/>
      <c r="C1358" s="113"/>
      <c r="D1358" s="167"/>
      <c r="E1358" s="168"/>
      <c r="F1358" s="130"/>
      <c r="G1358" s="167"/>
      <c r="H1358" s="156"/>
      <c r="I1358" s="200"/>
      <c r="J1358" s="111"/>
      <c r="K1358" s="196"/>
      <c r="L1358" s="169"/>
      <c r="M1358" s="136"/>
      <c r="N1358" s="137"/>
      <c r="O1358" s="140"/>
      <c r="P1358" s="140"/>
      <c r="Q1358" s="140"/>
    </row>
    <row r="1359" spans="1:17" x14ac:dyDescent="0.25">
      <c r="A1359" s="110"/>
      <c r="B1359" s="113"/>
      <c r="C1359" s="113"/>
      <c r="D1359" s="167"/>
      <c r="E1359" s="170"/>
      <c r="F1359" s="130"/>
      <c r="G1359" s="167"/>
      <c r="H1359" s="113"/>
      <c r="I1359" s="114"/>
      <c r="J1359" s="111"/>
      <c r="K1359" s="196"/>
      <c r="L1359" s="169"/>
      <c r="M1359" s="136"/>
      <c r="N1359" s="137"/>
      <c r="O1359" s="138"/>
      <c r="P1359" s="138"/>
      <c r="Q1359" s="138"/>
    </row>
    <row r="1360" spans="1:17" x14ac:dyDescent="0.25">
      <c r="A1360" s="110"/>
      <c r="B1360" s="113"/>
      <c r="C1360" s="113"/>
      <c r="D1360" s="167"/>
      <c r="E1360" s="170"/>
      <c r="F1360" s="130"/>
      <c r="G1360" s="167"/>
      <c r="H1360" s="113"/>
      <c r="I1360" s="114"/>
      <c r="J1360" s="111"/>
      <c r="K1360" s="196"/>
      <c r="L1360" s="169"/>
      <c r="M1360" s="136"/>
      <c r="N1360" s="137"/>
      <c r="O1360" s="138"/>
      <c r="P1360" s="138"/>
      <c r="Q1360" s="138"/>
    </row>
    <row r="1361" spans="1:17" x14ac:dyDescent="0.25">
      <c r="A1361" s="110"/>
      <c r="B1361" s="113"/>
      <c r="C1361" s="113"/>
      <c r="D1361" s="167"/>
      <c r="E1361" s="168"/>
      <c r="F1361" s="130"/>
      <c r="G1361" s="167"/>
      <c r="H1361" s="156"/>
      <c r="I1361" s="200"/>
      <c r="J1361" s="111"/>
      <c r="K1361" s="196"/>
      <c r="L1361" s="169"/>
      <c r="M1361" s="136"/>
      <c r="N1361" s="137"/>
      <c r="O1361" s="140"/>
      <c r="P1361" s="140"/>
      <c r="Q1361" s="140"/>
    </row>
    <row r="1362" spans="1:17" x14ac:dyDescent="0.25">
      <c r="A1362" s="110"/>
      <c r="B1362" s="113"/>
      <c r="C1362" s="113"/>
      <c r="D1362" s="167"/>
      <c r="E1362" s="168"/>
      <c r="F1362" s="130"/>
      <c r="G1362" s="167"/>
      <c r="H1362" s="156"/>
      <c r="I1362" s="200"/>
      <c r="J1362" s="111"/>
      <c r="K1362" s="196"/>
      <c r="L1362" s="169"/>
      <c r="M1362" s="136"/>
      <c r="N1362" s="137"/>
      <c r="O1362" s="140"/>
      <c r="P1362" s="140"/>
      <c r="Q1362" s="140"/>
    </row>
    <row r="1363" spans="1:17" x14ac:dyDescent="0.25">
      <c r="A1363" s="110"/>
      <c r="B1363" s="113"/>
      <c r="C1363" s="113"/>
      <c r="D1363" s="167"/>
      <c r="E1363" s="168"/>
      <c r="F1363" s="130"/>
      <c r="G1363" s="167"/>
      <c r="H1363" s="156"/>
      <c r="I1363" s="200"/>
      <c r="J1363" s="111"/>
      <c r="K1363" s="196"/>
      <c r="L1363" s="169"/>
      <c r="M1363" s="136"/>
      <c r="N1363" s="137"/>
      <c r="O1363" s="140"/>
      <c r="P1363" s="140"/>
      <c r="Q1363" s="140"/>
    </row>
    <row r="1364" spans="1:17" x14ac:dyDescent="0.25">
      <c r="A1364" s="110"/>
      <c r="B1364" s="113"/>
      <c r="C1364" s="113"/>
      <c r="D1364" s="167"/>
      <c r="E1364" s="168"/>
      <c r="F1364" s="130"/>
      <c r="G1364" s="167"/>
      <c r="H1364" s="156"/>
      <c r="I1364" s="200"/>
      <c r="J1364" s="111"/>
      <c r="K1364" s="196"/>
      <c r="L1364" s="169"/>
      <c r="M1364" s="136"/>
      <c r="N1364" s="137"/>
      <c r="O1364" s="140"/>
      <c r="P1364" s="140"/>
      <c r="Q1364" s="140"/>
    </row>
    <row r="1365" spans="1:17" x14ac:dyDescent="0.25">
      <c r="A1365" s="110"/>
      <c r="B1365" s="113"/>
      <c r="C1365" s="113"/>
      <c r="D1365" s="167"/>
      <c r="E1365" s="170"/>
      <c r="F1365" s="130"/>
      <c r="G1365" s="167"/>
      <c r="H1365" s="113"/>
      <c r="I1365" s="114"/>
      <c r="J1365" s="111"/>
      <c r="K1365" s="196"/>
      <c r="L1365" s="169"/>
      <c r="M1365" s="136"/>
      <c r="N1365" s="137"/>
      <c r="O1365" s="138"/>
      <c r="P1365" s="138"/>
      <c r="Q1365" s="138"/>
    </row>
    <row r="1366" spans="1:17" x14ac:dyDescent="0.25">
      <c r="A1366" s="110"/>
      <c r="B1366" s="113"/>
      <c r="C1366" s="113"/>
      <c r="D1366" s="167"/>
      <c r="E1366" s="170"/>
      <c r="F1366" s="130"/>
      <c r="G1366" s="167"/>
      <c r="H1366" s="113"/>
      <c r="I1366" s="114"/>
      <c r="J1366" s="111"/>
      <c r="K1366" s="196"/>
      <c r="L1366" s="169"/>
      <c r="M1366" s="136"/>
      <c r="N1366" s="150"/>
      <c r="O1366" s="138"/>
      <c r="P1366" s="138"/>
      <c r="Q1366" s="138"/>
    </row>
    <row r="1367" spans="1:17" x14ac:dyDescent="0.25">
      <c r="A1367" s="110"/>
      <c r="B1367" s="113"/>
      <c r="C1367" s="113"/>
      <c r="D1367" s="167"/>
      <c r="E1367" s="170"/>
      <c r="F1367" s="130"/>
      <c r="G1367" s="167"/>
      <c r="H1367" s="113"/>
      <c r="I1367" s="114"/>
      <c r="J1367" s="111"/>
      <c r="K1367" s="196"/>
      <c r="L1367" s="169"/>
      <c r="M1367" s="136"/>
      <c r="N1367" s="137"/>
      <c r="O1367" s="138"/>
      <c r="P1367" s="138"/>
      <c r="Q1367" s="138"/>
    </row>
    <row r="1368" spans="1:17" x14ac:dyDescent="0.25">
      <c r="A1368" s="110"/>
      <c r="B1368" s="113"/>
      <c r="C1368" s="113"/>
      <c r="D1368" s="167"/>
      <c r="E1368" s="168"/>
      <c r="F1368" s="130"/>
      <c r="G1368" s="167"/>
      <c r="H1368" s="156"/>
      <c r="I1368" s="200"/>
      <c r="J1368" s="111"/>
      <c r="K1368" s="196"/>
      <c r="L1368" s="169"/>
      <c r="M1368" s="136"/>
      <c r="N1368" s="137"/>
      <c r="O1368" s="140"/>
      <c r="P1368" s="140"/>
      <c r="Q1368" s="140"/>
    </row>
    <row r="1369" spans="1:17" x14ac:dyDescent="0.25">
      <c r="A1369" s="110"/>
      <c r="B1369" s="113"/>
      <c r="C1369" s="113"/>
      <c r="D1369" s="167"/>
      <c r="E1369" s="170"/>
      <c r="F1369" s="130"/>
      <c r="G1369" s="167"/>
      <c r="H1369" s="113"/>
      <c r="I1369" s="114"/>
      <c r="J1369" s="111"/>
      <c r="K1369" s="196"/>
      <c r="L1369" s="169"/>
      <c r="M1369" s="136"/>
      <c r="N1369" s="150"/>
      <c r="O1369" s="138"/>
      <c r="P1369" s="138"/>
      <c r="Q1369" s="138"/>
    </row>
    <row r="1370" spans="1:17" x14ac:dyDescent="0.25">
      <c r="A1370" s="110"/>
      <c r="B1370" s="113"/>
      <c r="C1370" s="113"/>
      <c r="D1370" s="167"/>
      <c r="E1370" s="170"/>
      <c r="F1370" s="141"/>
      <c r="G1370" s="167"/>
      <c r="H1370" s="113"/>
      <c r="I1370" s="114"/>
      <c r="J1370" s="159"/>
      <c r="K1370" s="196"/>
      <c r="L1370" s="169"/>
      <c r="M1370" s="136"/>
      <c r="N1370" s="137"/>
      <c r="O1370" s="138"/>
      <c r="P1370" s="138"/>
      <c r="Q1370" s="138"/>
    </row>
    <row r="1371" spans="1:17" x14ac:dyDescent="0.25">
      <c r="A1371" s="110"/>
      <c r="B1371" s="113"/>
      <c r="C1371" s="113"/>
      <c r="D1371" s="167"/>
      <c r="E1371" s="168"/>
      <c r="F1371" s="141"/>
      <c r="G1371" s="167"/>
      <c r="H1371" s="156"/>
      <c r="I1371" s="200"/>
      <c r="J1371" s="159"/>
      <c r="K1371" s="196"/>
      <c r="L1371" s="169"/>
      <c r="M1371" s="136"/>
      <c r="N1371" s="137"/>
      <c r="O1371" s="140"/>
      <c r="P1371" s="140"/>
      <c r="Q1371" s="140"/>
    </row>
    <row r="1372" spans="1:17" x14ac:dyDescent="0.25">
      <c r="A1372" s="110"/>
      <c r="B1372" s="113"/>
      <c r="C1372" s="113"/>
      <c r="D1372" s="167"/>
      <c r="E1372" s="168"/>
      <c r="F1372" s="141"/>
      <c r="G1372" s="167"/>
      <c r="H1372" s="156"/>
      <c r="I1372" s="200"/>
      <c r="J1372" s="159"/>
      <c r="K1372" s="196"/>
      <c r="L1372" s="169"/>
      <c r="M1372" s="136"/>
      <c r="N1372" s="137"/>
      <c r="O1372" s="140"/>
      <c r="P1372" s="140"/>
      <c r="Q1372" s="140"/>
    </row>
    <row r="1373" spans="1:17" x14ac:dyDescent="0.25">
      <c r="A1373" s="110"/>
      <c r="B1373" s="113"/>
      <c r="C1373" s="113"/>
      <c r="D1373" s="167"/>
      <c r="E1373" s="170"/>
      <c r="F1373" s="141"/>
      <c r="G1373" s="167"/>
      <c r="H1373" s="113"/>
      <c r="I1373" s="114"/>
      <c r="J1373" s="159"/>
      <c r="K1373" s="196"/>
      <c r="L1373" s="169"/>
      <c r="M1373" s="136"/>
      <c r="N1373" s="150"/>
      <c r="O1373" s="138"/>
      <c r="P1373" s="138"/>
      <c r="Q1373" s="138"/>
    </row>
    <row r="1374" spans="1:17" x14ac:dyDescent="0.25">
      <c r="A1374" s="110"/>
      <c r="B1374" s="113"/>
      <c r="C1374" s="113"/>
      <c r="D1374" s="167"/>
      <c r="E1374" s="170"/>
      <c r="F1374" s="130"/>
      <c r="G1374" s="167"/>
      <c r="H1374" s="113"/>
      <c r="I1374" s="114"/>
      <c r="J1374" s="111"/>
      <c r="K1374" s="196"/>
      <c r="L1374" s="169"/>
      <c r="M1374" s="136"/>
      <c r="N1374" s="137"/>
      <c r="O1374" s="138"/>
      <c r="P1374" s="138"/>
      <c r="Q1374" s="138"/>
    </row>
    <row r="1375" spans="1:17" x14ac:dyDescent="0.25">
      <c r="A1375" s="110"/>
      <c r="B1375" s="113"/>
      <c r="C1375" s="113"/>
      <c r="D1375" s="167"/>
      <c r="E1375" s="170"/>
      <c r="F1375" s="141"/>
      <c r="G1375" s="167"/>
      <c r="H1375" s="113"/>
      <c r="I1375" s="114"/>
      <c r="J1375" s="159"/>
      <c r="K1375" s="196"/>
      <c r="L1375" s="169"/>
      <c r="M1375" s="136"/>
      <c r="N1375" s="137"/>
      <c r="O1375" s="138"/>
      <c r="P1375" s="138"/>
      <c r="Q1375" s="138"/>
    </row>
    <row r="1376" spans="1:17" x14ac:dyDescent="0.25">
      <c r="A1376" s="110"/>
      <c r="B1376" s="113"/>
      <c r="C1376" s="113"/>
      <c r="D1376" s="167"/>
      <c r="E1376" s="168"/>
      <c r="F1376" s="130"/>
      <c r="G1376" s="167"/>
      <c r="H1376" s="156"/>
      <c r="I1376" s="200"/>
      <c r="J1376" s="111"/>
      <c r="K1376" s="196"/>
      <c r="L1376" s="169"/>
      <c r="M1376" s="136"/>
      <c r="N1376" s="137"/>
      <c r="O1376" s="140"/>
      <c r="P1376" s="140"/>
      <c r="Q1376" s="140"/>
    </row>
    <row r="1377" spans="1:18" x14ac:dyDescent="0.25">
      <c r="A1377" s="110"/>
      <c r="B1377" s="113"/>
      <c r="C1377" s="113"/>
      <c r="D1377" s="167"/>
      <c r="E1377" s="168"/>
      <c r="F1377" s="141"/>
      <c r="G1377" s="167"/>
      <c r="H1377" s="156"/>
      <c r="I1377" s="200"/>
      <c r="J1377" s="159"/>
      <c r="K1377" s="196"/>
      <c r="L1377" s="169"/>
      <c r="M1377" s="136"/>
      <c r="N1377" s="137"/>
      <c r="O1377" s="140"/>
      <c r="P1377" s="140"/>
      <c r="Q1377" s="140"/>
      <c r="R1377" s="108"/>
    </row>
    <row r="1378" spans="1:18" x14ac:dyDescent="0.25">
      <c r="A1378" s="110"/>
      <c r="B1378" s="113"/>
      <c r="C1378" s="113"/>
      <c r="D1378" s="167"/>
      <c r="E1378" s="168"/>
      <c r="F1378" s="130"/>
      <c r="G1378" s="167"/>
      <c r="H1378" s="156"/>
      <c r="I1378" s="200"/>
      <c r="J1378" s="111"/>
      <c r="K1378" s="196"/>
      <c r="L1378" s="169"/>
      <c r="M1378" s="136"/>
      <c r="N1378" s="137"/>
      <c r="O1378" s="140"/>
      <c r="P1378" s="140"/>
      <c r="Q1378" s="140"/>
      <c r="R1378" s="108"/>
    </row>
    <row r="1379" spans="1:18" x14ac:dyDescent="0.25">
      <c r="A1379" s="110"/>
      <c r="B1379" s="113"/>
      <c r="C1379" s="113"/>
      <c r="D1379" s="167"/>
      <c r="E1379" s="168"/>
      <c r="F1379" s="141"/>
      <c r="G1379" s="167"/>
      <c r="H1379" s="156"/>
      <c r="I1379" s="200"/>
      <c r="J1379" s="159"/>
      <c r="K1379" s="196"/>
      <c r="L1379" s="169"/>
      <c r="M1379" s="136"/>
      <c r="N1379" s="137"/>
      <c r="O1379" s="140"/>
      <c r="P1379" s="140"/>
      <c r="Q1379" s="140"/>
      <c r="R1379" s="108"/>
    </row>
    <row r="1380" spans="1:18" x14ac:dyDescent="0.25">
      <c r="A1380" s="110"/>
      <c r="B1380" s="113"/>
      <c r="C1380" s="113"/>
      <c r="D1380" s="167"/>
      <c r="E1380" s="168"/>
      <c r="F1380" s="130"/>
      <c r="G1380" s="167"/>
      <c r="H1380" s="156"/>
      <c r="I1380" s="200"/>
      <c r="J1380" s="111"/>
      <c r="K1380" s="196"/>
      <c r="L1380" s="169"/>
      <c r="M1380" s="136"/>
      <c r="N1380" s="137"/>
      <c r="O1380" s="140"/>
      <c r="P1380" s="140"/>
      <c r="Q1380" s="140"/>
      <c r="R1380" s="108"/>
    </row>
    <row r="1381" spans="1:18" x14ac:dyDescent="0.25">
      <c r="A1381" s="110"/>
      <c r="B1381" s="113"/>
      <c r="C1381" s="113"/>
      <c r="D1381" s="167"/>
      <c r="E1381" s="168"/>
      <c r="F1381" s="141"/>
      <c r="G1381" s="167"/>
      <c r="H1381" s="156"/>
      <c r="I1381" s="200"/>
      <c r="J1381" s="159"/>
      <c r="K1381" s="196"/>
      <c r="L1381" s="169"/>
      <c r="M1381" s="136"/>
      <c r="N1381" s="137"/>
      <c r="O1381" s="140"/>
      <c r="P1381" s="140"/>
      <c r="Q1381" s="140"/>
      <c r="R1381" s="108"/>
    </row>
    <row r="1382" spans="1:18" x14ac:dyDescent="0.25">
      <c r="A1382" s="110"/>
      <c r="B1382" s="113"/>
      <c r="C1382" s="113"/>
      <c r="D1382" s="167"/>
      <c r="E1382" s="170"/>
      <c r="F1382" s="141"/>
      <c r="G1382" s="167"/>
      <c r="H1382" s="113"/>
      <c r="I1382" s="114"/>
      <c r="J1382" s="159"/>
      <c r="K1382" s="196"/>
      <c r="L1382" s="169"/>
      <c r="M1382" s="136"/>
      <c r="N1382" s="182"/>
      <c r="O1382" s="154"/>
      <c r="P1382" s="154"/>
      <c r="Q1382" s="154"/>
      <c r="R1382" s="186"/>
    </row>
    <row r="1383" spans="1:18" x14ac:dyDescent="0.25">
      <c r="A1383" s="110"/>
      <c r="B1383" s="113"/>
      <c r="C1383" s="113"/>
      <c r="D1383" s="167"/>
      <c r="E1383" s="129"/>
      <c r="F1383" s="130"/>
      <c r="G1383" s="167"/>
      <c r="H1383" s="113"/>
      <c r="I1383" s="114"/>
      <c r="J1383" s="111"/>
      <c r="K1383" s="196"/>
      <c r="L1383" s="169"/>
      <c r="M1383" s="136"/>
      <c r="N1383" s="137"/>
      <c r="O1383" s="138"/>
      <c r="P1383" s="138"/>
      <c r="Q1383" s="138"/>
      <c r="R1383" s="110"/>
    </row>
    <row r="1384" spans="1:18" x14ac:dyDescent="0.25">
      <c r="A1384" s="110"/>
      <c r="B1384" s="113"/>
      <c r="C1384" s="113"/>
      <c r="D1384" s="167"/>
      <c r="E1384" s="129"/>
      <c r="F1384" s="130"/>
      <c r="G1384" s="167"/>
      <c r="H1384" s="113"/>
      <c r="I1384" s="114"/>
      <c r="J1384" s="111"/>
      <c r="K1384" s="196"/>
      <c r="L1384" s="169"/>
      <c r="M1384" s="136"/>
      <c r="N1384" s="137"/>
      <c r="O1384" s="140"/>
      <c r="P1384" s="140"/>
      <c r="Q1384" s="140"/>
      <c r="R1384" s="110"/>
    </row>
    <row r="1385" spans="1:18" x14ac:dyDescent="0.25">
      <c r="A1385" s="110"/>
      <c r="B1385" s="113"/>
      <c r="C1385" s="113"/>
      <c r="D1385" s="167"/>
      <c r="E1385" s="129"/>
      <c r="F1385" s="130"/>
      <c r="G1385" s="167"/>
      <c r="H1385" s="113"/>
      <c r="I1385" s="114"/>
      <c r="J1385" s="111"/>
      <c r="K1385" s="196"/>
      <c r="L1385" s="169"/>
      <c r="M1385" s="136"/>
      <c r="N1385" s="150"/>
      <c r="O1385" s="138"/>
      <c r="P1385" s="138"/>
      <c r="Q1385" s="138"/>
      <c r="R1385" s="110"/>
    </row>
    <row r="1386" spans="1:18" x14ac:dyDescent="0.25">
      <c r="A1386" s="110"/>
      <c r="B1386" s="113"/>
      <c r="C1386" s="113"/>
      <c r="D1386" s="167"/>
      <c r="E1386" s="129"/>
      <c r="F1386" s="130"/>
      <c r="G1386" s="167"/>
      <c r="H1386" s="113"/>
      <c r="I1386" s="114"/>
      <c r="J1386" s="111"/>
      <c r="K1386" s="196"/>
      <c r="L1386" s="169"/>
      <c r="M1386" s="136"/>
      <c r="N1386" s="137"/>
      <c r="O1386" s="138"/>
      <c r="P1386" s="138"/>
      <c r="Q1386" s="138"/>
      <c r="R1386" s="110"/>
    </row>
    <row r="1387" spans="1:18" x14ac:dyDescent="0.25">
      <c r="A1387" s="110"/>
      <c r="B1387" s="113"/>
      <c r="C1387" s="113"/>
      <c r="D1387" s="167"/>
      <c r="E1387" s="129"/>
      <c r="F1387" s="130"/>
      <c r="G1387" s="167"/>
      <c r="H1387" s="113"/>
      <c r="I1387" s="114"/>
      <c r="J1387" s="111"/>
      <c r="K1387" s="196"/>
      <c r="L1387" s="169"/>
      <c r="M1387" s="136"/>
      <c r="N1387" s="137"/>
      <c r="O1387" s="138"/>
      <c r="P1387" s="138"/>
      <c r="Q1387" s="138"/>
      <c r="R1387" s="110"/>
    </row>
    <row r="1388" spans="1:18" x14ac:dyDescent="0.25">
      <c r="A1388" s="110"/>
      <c r="B1388" s="113"/>
      <c r="C1388" s="113"/>
      <c r="D1388" s="167"/>
      <c r="E1388" s="129"/>
      <c r="F1388" s="130"/>
      <c r="G1388" s="167"/>
      <c r="H1388" s="113"/>
      <c r="I1388" s="114"/>
      <c r="J1388" s="111"/>
      <c r="K1388" s="196"/>
      <c r="L1388" s="169"/>
      <c r="M1388" s="136"/>
      <c r="N1388" s="137"/>
      <c r="O1388" s="140"/>
      <c r="P1388" s="140"/>
      <c r="Q1388" s="140"/>
      <c r="R1388" s="110"/>
    </row>
    <row r="1389" spans="1:18" x14ac:dyDescent="0.25">
      <c r="A1389" s="110"/>
      <c r="B1389" s="113"/>
      <c r="C1389" s="113"/>
      <c r="D1389" s="167"/>
      <c r="E1389" s="129"/>
      <c r="F1389" s="130"/>
      <c r="G1389" s="167"/>
      <c r="H1389" s="113"/>
      <c r="I1389" s="114"/>
      <c r="J1389" s="111"/>
      <c r="K1389" s="196"/>
      <c r="L1389" s="169"/>
      <c r="M1389" s="136"/>
      <c r="N1389" s="137"/>
      <c r="O1389" s="140"/>
      <c r="P1389" s="140"/>
      <c r="Q1389" s="140"/>
      <c r="R1389" s="110"/>
    </row>
    <row r="1390" spans="1:18" x14ac:dyDescent="0.25">
      <c r="A1390" s="110"/>
      <c r="B1390" s="113"/>
      <c r="C1390" s="113"/>
      <c r="D1390" s="167"/>
      <c r="E1390" s="129"/>
      <c r="F1390" s="130"/>
      <c r="G1390" s="167"/>
      <c r="H1390" s="113"/>
      <c r="I1390" s="114"/>
      <c r="J1390" s="111"/>
      <c r="K1390" s="196"/>
      <c r="L1390" s="169"/>
      <c r="M1390" s="136"/>
      <c r="N1390" s="137"/>
      <c r="O1390" s="140"/>
      <c r="P1390" s="140"/>
      <c r="Q1390" s="140"/>
      <c r="R1390" s="110"/>
    </row>
    <row r="1391" spans="1:18" x14ac:dyDescent="0.25">
      <c r="A1391" s="110"/>
      <c r="B1391" s="113"/>
      <c r="C1391" s="113"/>
      <c r="D1391" s="167"/>
      <c r="E1391" s="129"/>
      <c r="F1391" s="130"/>
      <c r="G1391" s="167"/>
      <c r="H1391" s="113"/>
      <c r="I1391" s="114"/>
      <c r="J1391" s="111"/>
      <c r="K1391" s="196"/>
      <c r="L1391" s="169"/>
      <c r="M1391" s="136"/>
      <c r="N1391" s="137"/>
      <c r="O1391" s="140"/>
      <c r="P1391" s="140"/>
      <c r="Q1391" s="140"/>
      <c r="R1391" s="110"/>
    </row>
    <row r="1392" spans="1:18" x14ac:dyDescent="0.25">
      <c r="A1392" s="110"/>
      <c r="B1392" s="113"/>
      <c r="C1392" s="113"/>
      <c r="D1392" s="167"/>
      <c r="E1392" s="129"/>
      <c r="F1392" s="130"/>
      <c r="G1392" s="167"/>
      <c r="H1392" s="113"/>
      <c r="I1392" s="114"/>
      <c r="J1392" s="111"/>
      <c r="K1392" s="196"/>
      <c r="L1392" s="169"/>
      <c r="M1392" s="136"/>
      <c r="N1392" s="137"/>
      <c r="O1392" s="140"/>
      <c r="P1392" s="138"/>
      <c r="Q1392" s="140"/>
      <c r="R1392" s="110"/>
    </row>
    <row r="1393" spans="1:18" x14ac:dyDescent="0.25">
      <c r="A1393" s="110"/>
      <c r="B1393" s="113"/>
      <c r="C1393" s="113"/>
      <c r="D1393" s="167"/>
      <c r="E1393" s="129"/>
      <c r="F1393" s="130"/>
      <c r="G1393" s="167"/>
      <c r="H1393" s="113"/>
      <c r="I1393" s="114"/>
      <c r="J1393" s="111"/>
      <c r="K1393" s="196"/>
      <c r="L1393" s="169"/>
      <c r="M1393" s="136"/>
      <c r="N1393" s="150"/>
      <c r="O1393" s="138"/>
      <c r="P1393" s="138"/>
      <c r="Q1393" s="138"/>
      <c r="R1393" s="110"/>
    </row>
    <row r="1394" spans="1:18" x14ac:dyDescent="0.25">
      <c r="A1394" s="110"/>
      <c r="B1394" s="113"/>
      <c r="C1394" s="113"/>
      <c r="D1394" s="167"/>
      <c r="E1394" s="129"/>
      <c r="F1394" s="130"/>
      <c r="G1394" s="167"/>
      <c r="H1394" s="113"/>
      <c r="I1394" s="114"/>
      <c r="J1394" s="111"/>
      <c r="K1394" s="196"/>
      <c r="L1394" s="169"/>
      <c r="M1394" s="136"/>
      <c r="N1394" s="137"/>
      <c r="O1394" s="138"/>
      <c r="P1394" s="138"/>
      <c r="Q1394" s="138"/>
      <c r="R1394" s="110"/>
    </row>
    <row r="1395" spans="1:18" x14ac:dyDescent="0.25">
      <c r="A1395" s="110"/>
      <c r="B1395" s="113"/>
      <c r="C1395" s="113"/>
      <c r="D1395" s="167"/>
      <c r="E1395" s="129"/>
      <c r="F1395" s="130"/>
      <c r="G1395" s="167"/>
      <c r="H1395" s="113"/>
      <c r="I1395" s="114"/>
      <c r="J1395" s="111"/>
      <c r="K1395" s="196"/>
      <c r="L1395" s="169"/>
      <c r="M1395" s="136"/>
      <c r="N1395" s="137"/>
      <c r="O1395" s="138"/>
      <c r="P1395" s="138"/>
      <c r="Q1395" s="138"/>
      <c r="R1395" s="110"/>
    </row>
    <row r="1396" spans="1:18" x14ac:dyDescent="0.25">
      <c r="A1396" s="110"/>
      <c r="B1396" s="113"/>
      <c r="C1396" s="113"/>
      <c r="D1396" s="167"/>
      <c r="E1396" s="129"/>
      <c r="F1396" s="130"/>
      <c r="G1396" s="167"/>
      <c r="H1396" s="113"/>
      <c r="I1396" s="114"/>
      <c r="J1396" s="111"/>
      <c r="K1396" s="196"/>
      <c r="L1396" s="169"/>
      <c r="M1396" s="136"/>
      <c r="N1396" s="137"/>
      <c r="O1396" s="140"/>
      <c r="P1396" s="140"/>
      <c r="Q1396" s="140"/>
      <c r="R1396" s="110"/>
    </row>
    <row r="1397" spans="1:18" x14ac:dyDescent="0.25">
      <c r="A1397" s="110"/>
      <c r="B1397" s="113"/>
      <c r="C1397" s="113"/>
      <c r="D1397" s="167"/>
      <c r="E1397" s="129"/>
      <c r="F1397" s="130"/>
      <c r="G1397" s="167"/>
      <c r="H1397" s="113"/>
      <c r="I1397" s="114"/>
      <c r="J1397" s="111"/>
      <c r="K1397" s="196"/>
      <c r="L1397" s="169"/>
      <c r="M1397" s="136"/>
      <c r="N1397" s="137"/>
      <c r="O1397" s="140"/>
      <c r="P1397" s="140"/>
      <c r="Q1397" s="140"/>
      <c r="R1397" s="110"/>
    </row>
    <row r="1398" spans="1:18" x14ac:dyDescent="0.25">
      <c r="A1398" s="110"/>
      <c r="B1398" s="113"/>
      <c r="C1398" s="113"/>
      <c r="D1398" s="167"/>
      <c r="E1398" s="129"/>
      <c r="F1398" s="130"/>
      <c r="G1398" s="167"/>
      <c r="H1398" s="113"/>
      <c r="I1398" s="114"/>
      <c r="J1398" s="111"/>
      <c r="K1398" s="196"/>
      <c r="L1398" s="169"/>
      <c r="M1398" s="136"/>
      <c r="N1398" s="137"/>
      <c r="O1398" s="140"/>
      <c r="P1398" s="140"/>
      <c r="Q1398" s="140"/>
      <c r="R1398" s="110"/>
    </row>
    <row r="1399" spans="1:18" x14ac:dyDescent="0.25">
      <c r="A1399" s="110"/>
      <c r="B1399" s="113"/>
      <c r="C1399" s="113"/>
      <c r="D1399" s="167"/>
      <c r="E1399" s="129"/>
      <c r="F1399" s="130"/>
      <c r="G1399" s="167"/>
      <c r="H1399" s="113"/>
      <c r="I1399" s="114"/>
      <c r="J1399" s="111"/>
      <c r="K1399" s="196"/>
      <c r="L1399" s="169"/>
      <c r="M1399" s="136"/>
      <c r="N1399" s="137"/>
      <c r="O1399" s="140"/>
      <c r="P1399" s="140"/>
      <c r="Q1399" s="140"/>
      <c r="R1399" s="110"/>
    </row>
    <row r="1400" spans="1:18" x14ac:dyDescent="0.25">
      <c r="A1400" s="110"/>
      <c r="B1400" s="113"/>
      <c r="C1400" s="113"/>
      <c r="D1400" s="167"/>
      <c r="E1400" s="129"/>
      <c r="F1400" s="130"/>
      <c r="G1400" s="167"/>
      <c r="H1400" s="113"/>
      <c r="I1400" s="114"/>
      <c r="J1400" s="111"/>
      <c r="K1400" s="196"/>
      <c r="L1400" s="169"/>
      <c r="M1400" s="136"/>
      <c r="N1400" s="137"/>
      <c r="O1400" s="140"/>
      <c r="P1400" s="138"/>
      <c r="Q1400" s="140"/>
      <c r="R1400" s="110"/>
    </row>
    <row r="1401" spans="1:18" x14ac:dyDescent="0.25">
      <c r="A1401" s="110"/>
      <c r="B1401" s="113"/>
      <c r="C1401" s="113"/>
      <c r="D1401" s="167"/>
      <c r="E1401" s="129"/>
      <c r="F1401" s="130"/>
      <c r="G1401" s="167"/>
      <c r="H1401" s="113"/>
      <c r="I1401" s="114"/>
      <c r="J1401" s="111"/>
      <c r="K1401" s="196"/>
      <c r="L1401" s="169"/>
      <c r="M1401" s="136"/>
      <c r="N1401" s="137"/>
      <c r="O1401" s="140"/>
      <c r="P1401" s="140"/>
      <c r="Q1401" s="140"/>
      <c r="R1401" s="110"/>
    </row>
    <row r="1402" spans="1:18" x14ac:dyDescent="0.25">
      <c r="A1402" s="112"/>
      <c r="B1402" s="113"/>
      <c r="C1402" s="113"/>
      <c r="D1402" s="167"/>
      <c r="E1402" s="129"/>
      <c r="F1402" s="130"/>
      <c r="G1402" s="167"/>
      <c r="H1402" s="113"/>
      <c r="I1402" s="114"/>
      <c r="J1402" s="111"/>
      <c r="K1402" s="196"/>
      <c r="L1402" s="169"/>
      <c r="M1402" s="136"/>
      <c r="N1402" s="137"/>
      <c r="O1402" s="138"/>
      <c r="P1402" s="138"/>
      <c r="Q1402" s="138"/>
      <c r="R1402" s="110"/>
    </row>
    <row r="1403" spans="1:18" x14ac:dyDescent="0.25">
      <c r="A1403" s="110"/>
      <c r="B1403" s="113"/>
      <c r="C1403" s="113"/>
      <c r="D1403" s="167"/>
      <c r="E1403" s="129"/>
      <c r="F1403" s="130"/>
      <c r="G1403" s="167"/>
      <c r="H1403" s="113"/>
      <c r="I1403" s="114"/>
      <c r="J1403" s="111"/>
      <c r="K1403" s="196"/>
      <c r="L1403" s="169"/>
      <c r="M1403" s="136"/>
      <c r="N1403" s="137"/>
      <c r="O1403" s="138"/>
      <c r="P1403" s="138"/>
      <c r="Q1403" s="138"/>
      <c r="R1403" s="110"/>
    </row>
    <row r="1404" spans="1:18" x14ac:dyDescent="0.25">
      <c r="A1404" s="110"/>
      <c r="B1404" s="113"/>
      <c r="C1404" s="113"/>
      <c r="D1404" s="167"/>
      <c r="E1404" s="129"/>
      <c r="F1404" s="130"/>
      <c r="G1404" s="167"/>
      <c r="H1404" s="113"/>
      <c r="I1404" s="114"/>
      <c r="J1404" s="111"/>
      <c r="K1404" s="196"/>
      <c r="L1404" s="169"/>
      <c r="M1404" s="136"/>
      <c r="N1404" s="137"/>
      <c r="O1404" s="140"/>
      <c r="P1404" s="140"/>
      <c r="Q1404" s="140"/>
      <c r="R1404" s="110"/>
    </row>
    <row r="1405" spans="1:18" x14ac:dyDescent="0.25">
      <c r="A1405" s="112"/>
      <c r="B1405" s="113"/>
      <c r="C1405" s="113"/>
      <c r="D1405" s="167"/>
      <c r="E1405" s="129"/>
      <c r="F1405" s="130"/>
      <c r="G1405" s="167"/>
      <c r="H1405" s="113"/>
      <c r="I1405" s="114"/>
      <c r="J1405" s="111"/>
      <c r="K1405" s="196"/>
      <c r="L1405" s="169"/>
      <c r="M1405" s="136"/>
      <c r="N1405" s="137"/>
      <c r="O1405" s="140"/>
      <c r="P1405" s="140"/>
      <c r="Q1405" s="140"/>
      <c r="R1405" s="110"/>
    </row>
    <row r="1406" spans="1:18" x14ac:dyDescent="0.25">
      <c r="A1406" s="110"/>
      <c r="B1406" s="113"/>
      <c r="C1406" s="113"/>
      <c r="D1406" s="167"/>
      <c r="E1406" s="129"/>
      <c r="F1406" s="130"/>
      <c r="G1406" s="167"/>
      <c r="H1406" s="113"/>
      <c r="I1406" s="114"/>
      <c r="J1406" s="111"/>
      <c r="K1406" s="196"/>
      <c r="L1406" s="169"/>
      <c r="M1406" s="136"/>
      <c r="N1406" s="137"/>
      <c r="O1406" s="140"/>
      <c r="P1406" s="140"/>
      <c r="Q1406" s="140"/>
      <c r="R1406" s="110"/>
    </row>
    <row r="1407" spans="1:18" x14ac:dyDescent="0.25">
      <c r="A1407" s="110"/>
      <c r="B1407" s="113"/>
      <c r="C1407" s="113"/>
      <c r="D1407" s="167"/>
      <c r="E1407" s="129"/>
      <c r="F1407" s="130"/>
      <c r="G1407" s="167"/>
      <c r="H1407" s="113"/>
      <c r="I1407" s="114"/>
      <c r="J1407" s="111"/>
      <c r="K1407" s="196"/>
      <c r="L1407" s="169"/>
      <c r="M1407" s="136"/>
      <c r="N1407" s="137"/>
      <c r="O1407" s="140"/>
      <c r="P1407" s="140"/>
      <c r="Q1407" s="140"/>
      <c r="R1407" s="110"/>
    </row>
    <row r="1408" spans="1:18" x14ac:dyDescent="0.25">
      <c r="A1408" s="110"/>
      <c r="B1408" s="113"/>
      <c r="C1408" s="113"/>
      <c r="D1408" s="167"/>
      <c r="E1408" s="129"/>
      <c r="F1408" s="130"/>
      <c r="G1408" s="167"/>
      <c r="H1408" s="113"/>
      <c r="I1408" s="114"/>
      <c r="J1408" s="111"/>
      <c r="K1408" s="196"/>
      <c r="L1408" s="169"/>
      <c r="M1408" s="136"/>
      <c r="N1408" s="137"/>
      <c r="O1408" s="140"/>
      <c r="P1408" s="138"/>
      <c r="Q1408" s="140"/>
      <c r="R1408" s="110"/>
    </row>
    <row r="1409" spans="1:18" x14ac:dyDescent="0.25">
      <c r="A1409" s="110"/>
      <c r="B1409" s="113"/>
      <c r="C1409" s="113"/>
      <c r="D1409" s="167"/>
      <c r="E1409" s="129"/>
      <c r="F1409" s="130"/>
      <c r="G1409" s="167"/>
      <c r="H1409" s="113"/>
      <c r="I1409" s="114"/>
      <c r="J1409" s="111"/>
      <c r="K1409" s="196"/>
      <c r="L1409" s="169"/>
      <c r="M1409" s="136"/>
      <c r="N1409" s="150"/>
      <c r="O1409" s="138"/>
      <c r="P1409" s="138"/>
      <c r="Q1409" s="138"/>
      <c r="R1409" s="110"/>
    </row>
    <row r="1410" spans="1:18" x14ac:dyDescent="0.25">
      <c r="A1410" s="110"/>
      <c r="B1410" s="113"/>
      <c r="C1410" s="113"/>
      <c r="D1410" s="167"/>
      <c r="E1410" s="129"/>
      <c r="F1410" s="130"/>
      <c r="G1410" s="167"/>
      <c r="H1410" s="113"/>
      <c r="I1410" s="114"/>
      <c r="J1410" s="111"/>
      <c r="K1410" s="196"/>
      <c r="L1410" s="169"/>
      <c r="M1410" s="136"/>
      <c r="N1410" s="137"/>
      <c r="O1410" s="138"/>
      <c r="P1410" s="138"/>
      <c r="Q1410" s="140"/>
      <c r="R1410" s="110"/>
    </row>
    <row r="1411" spans="1:18" x14ac:dyDescent="0.25">
      <c r="A1411" s="110"/>
      <c r="B1411" s="113"/>
      <c r="C1411" s="113"/>
      <c r="D1411" s="167"/>
      <c r="E1411" s="129"/>
      <c r="F1411" s="130"/>
      <c r="G1411" s="167"/>
      <c r="H1411" s="113"/>
      <c r="I1411" s="114"/>
      <c r="J1411" s="111"/>
      <c r="K1411" s="196"/>
      <c r="L1411" s="169"/>
      <c r="M1411" s="136"/>
      <c r="N1411" s="137"/>
      <c r="O1411" s="138"/>
      <c r="P1411" s="138"/>
      <c r="Q1411" s="140"/>
      <c r="R1411" s="110"/>
    </row>
    <row r="1412" spans="1:18" x14ac:dyDescent="0.25">
      <c r="A1412" s="110"/>
      <c r="B1412" s="113"/>
      <c r="C1412" s="113"/>
      <c r="D1412" s="167"/>
      <c r="E1412" s="129"/>
      <c r="F1412" s="130"/>
      <c r="G1412" s="167"/>
      <c r="H1412" s="113"/>
      <c r="I1412" s="114"/>
      <c r="J1412" s="111"/>
      <c r="K1412" s="196"/>
      <c r="L1412" s="169"/>
      <c r="M1412" s="136"/>
      <c r="N1412" s="137"/>
      <c r="O1412" s="140"/>
      <c r="P1412" s="140"/>
      <c r="Q1412" s="140"/>
      <c r="R1412" s="110"/>
    </row>
    <row r="1413" spans="1:18" x14ac:dyDescent="0.25">
      <c r="A1413" s="110"/>
      <c r="B1413" s="113"/>
      <c r="C1413" s="113"/>
      <c r="D1413" s="167"/>
      <c r="E1413" s="129"/>
      <c r="F1413" s="130"/>
      <c r="G1413" s="167"/>
      <c r="H1413" s="113"/>
      <c r="I1413" s="114"/>
      <c r="J1413" s="111"/>
      <c r="K1413" s="196"/>
      <c r="L1413" s="169"/>
      <c r="M1413" s="136"/>
      <c r="N1413" s="137"/>
      <c r="O1413" s="140"/>
      <c r="P1413" s="140"/>
      <c r="Q1413" s="140"/>
      <c r="R1413" s="110"/>
    </row>
    <row r="1414" spans="1:18" x14ac:dyDescent="0.25">
      <c r="A1414" s="110"/>
      <c r="B1414" s="113"/>
      <c r="C1414" s="113"/>
      <c r="D1414" s="167"/>
      <c r="E1414" s="129"/>
      <c r="F1414" s="130"/>
      <c r="G1414" s="167"/>
      <c r="H1414" s="113"/>
      <c r="I1414" s="114"/>
      <c r="J1414" s="111"/>
      <c r="K1414" s="196"/>
      <c r="L1414" s="169"/>
      <c r="M1414" s="136"/>
      <c r="N1414" s="150"/>
      <c r="O1414" s="138"/>
      <c r="P1414" s="138"/>
      <c r="Q1414" s="138"/>
      <c r="R1414" s="110"/>
    </row>
    <row r="1415" spans="1:18" x14ac:dyDescent="0.25">
      <c r="A1415" s="110"/>
      <c r="B1415" s="113"/>
      <c r="C1415" s="113"/>
      <c r="D1415" s="167"/>
      <c r="E1415" s="129"/>
      <c r="F1415" s="130"/>
      <c r="G1415" s="167"/>
      <c r="H1415" s="113"/>
      <c r="I1415" s="114"/>
      <c r="J1415" s="111"/>
      <c r="K1415" s="196"/>
      <c r="L1415" s="169"/>
      <c r="M1415" s="136"/>
      <c r="N1415" s="150"/>
      <c r="O1415" s="138"/>
      <c r="P1415" s="138"/>
      <c r="Q1415" s="138"/>
      <c r="R1415" s="110"/>
    </row>
    <row r="1416" spans="1:18" x14ac:dyDescent="0.25">
      <c r="A1416" s="110"/>
      <c r="B1416" s="113"/>
      <c r="C1416" s="113"/>
      <c r="D1416" s="167"/>
      <c r="E1416" s="129"/>
      <c r="F1416" s="130"/>
      <c r="G1416" s="167"/>
      <c r="H1416" s="113"/>
      <c r="I1416" s="114"/>
      <c r="J1416" s="111"/>
      <c r="K1416" s="196"/>
      <c r="L1416" s="169"/>
      <c r="M1416" s="136"/>
      <c r="N1416" s="137"/>
      <c r="O1416" s="138"/>
      <c r="P1416" s="138"/>
      <c r="Q1416" s="138"/>
      <c r="R1416" s="110"/>
    </row>
    <row r="1417" spans="1:18" x14ac:dyDescent="0.25">
      <c r="A1417" s="110"/>
      <c r="B1417" s="113"/>
      <c r="C1417" s="113"/>
      <c r="D1417" s="167"/>
      <c r="E1417" s="129"/>
      <c r="F1417" s="130"/>
      <c r="G1417" s="167"/>
      <c r="H1417" s="113"/>
      <c r="I1417" s="114"/>
      <c r="J1417" s="111"/>
      <c r="K1417" s="196"/>
      <c r="L1417" s="169"/>
      <c r="M1417" s="136"/>
      <c r="N1417" s="137"/>
      <c r="O1417" s="140"/>
      <c r="P1417" s="140"/>
      <c r="Q1417" s="140"/>
      <c r="R1417" s="110"/>
    </row>
    <row r="1418" spans="1:18" x14ac:dyDescent="0.25">
      <c r="A1418" s="110"/>
      <c r="B1418" s="113"/>
      <c r="C1418" s="113"/>
      <c r="D1418" s="167"/>
      <c r="E1418" s="129"/>
      <c r="F1418" s="130"/>
      <c r="G1418" s="167"/>
      <c r="H1418" s="113"/>
      <c r="I1418" s="114"/>
      <c r="J1418" s="111"/>
      <c r="K1418" s="196"/>
      <c r="L1418" s="169"/>
      <c r="M1418" s="136"/>
      <c r="N1418" s="137"/>
      <c r="O1418" s="140"/>
      <c r="P1418" s="140"/>
      <c r="Q1418" s="140"/>
      <c r="R1418" s="110"/>
    </row>
    <row r="1419" spans="1:18" x14ac:dyDescent="0.25">
      <c r="A1419" s="110"/>
      <c r="B1419" s="113"/>
      <c r="C1419" s="113"/>
      <c r="D1419" s="167"/>
      <c r="E1419" s="129"/>
      <c r="F1419" s="130"/>
      <c r="G1419" s="167"/>
      <c r="H1419" s="113"/>
      <c r="I1419" s="114"/>
      <c r="J1419" s="111"/>
      <c r="K1419" s="196"/>
      <c r="L1419" s="169"/>
      <c r="M1419" s="136"/>
      <c r="N1419" s="137"/>
      <c r="O1419" s="140"/>
      <c r="P1419" s="140"/>
      <c r="Q1419" s="140"/>
      <c r="R1419" s="110"/>
    </row>
    <row r="1420" spans="1:18" x14ac:dyDescent="0.25">
      <c r="A1420" s="110"/>
      <c r="B1420" s="113"/>
      <c r="C1420" s="113"/>
      <c r="D1420" s="167"/>
      <c r="E1420" s="129"/>
      <c r="F1420" s="130"/>
      <c r="G1420" s="167"/>
      <c r="H1420" s="113"/>
      <c r="I1420" s="114"/>
      <c r="J1420" s="111"/>
      <c r="K1420" s="196"/>
      <c r="L1420" s="169"/>
      <c r="M1420" s="136"/>
      <c r="N1420" s="137"/>
      <c r="O1420" s="140"/>
      <c r="P1420" s="140"/>
      <c r="Q1420" s="140"/>
      <c r="R1420" s="110"/>
    </row>
    <row r="1421" spans="1:18" x14ac:dyDescent="0.25">
      <c r="A1421" s="110"/>
      <c r="B1421" s="113"/>
      <c r="C1421" s="113"/>
      <c r="D1421" s="167"/>
      <c r="E1421" s="129"/>
      <c r="F1421" s="130"/>
      <c r="G1421" s="167"/>
      <c r="H1421" s="113"/>
      <c r="I1421" s="114"/>
      <c r="J1421" s="111"/>
      <c r="K1421" s="196"/>
      <c r="L1421" s="169"/>
      <c r="M1421" s="136"/>
      <c r="N1421" s="137"/>
      <c r="O1421" s="140"/>
      <c r="P1421" s="138"/>
      <c r="Q1421" s="140"/>
      <c r="R1421" s="110"/>
    </row>
    <row r="1422" spans="1:18" x14ac:dyDescent="0.25">
      <c r="A1422" s="110"/>
      <c r="B1422" s="113"/>
      <c r="C1422" s="113"/>
      <c r="D1422" s="167"/>
      <c r="E1422" s="129"/>
      <c r="F1422" s="130"/>
      <c r="G1422" s="167"/>
      <c r="H1422" s="113"/>
      <c r="I1422" s="114"/>
      <c r="J1422" s="111"/>
      <c r="K1422" s="196"/>
      <c r="L1422" s="169"/>
      <c r="M1422" s="136"/>
      <c r="N1422" s="137"/>
      <c r="O1422" s="140"/>
      <c r="P1422" s="140"/>
      <c r="Q1422" s="140"/>
      <c r="R1422" s="110"/>
    </row>
    <row r="1423" spans="1:18" x14ac:dyDescent="0.25">
      <c r="A1423" s="110"/>
      <c r="B1423" s="113"/>
      <c r="C1423" s="113"/>
      <c r="D1423" s="167"/>
      <c r="E1423" s="129"/>
      <c r="F1423" s="130"/>
      <c r="G1423" s="167"/>
      <c r="H1423" s="113"/>
      <c r="I1423" s="114"/>
      <c r="J1423" s="111"/>
      <c r="K1423" s="196"/>
      <c r="L1423" s="169"/>
      <c r="M1423" s="136"/>
      <c r="N1423" s="137"/>
      <c r="O1423" s="138"/>
      <c r="P1423" s="138"/>
      <c r="Q1423" s="140"/>
      <c r="R1423" s="110"/>
    </row>
    <row r="1424" spans="1:18" x14ac:dyDescent="0.25">
      <c r="A1424" s="110"/>
      <c r="B1424" s="113"/>
      <c r="C1424" s="113"/>
      <c r="D1424" s="167"/>
      <c r="E1424" s="129"/>
      <c r="F1424" s="130"/>
      <c r="G1424" s="167"/>
      <c r="H1424" s="113"/>
      <c r="I1424" s="114"/>
      <c r="J1424" s="111"/>
      <c r="K1424" s="196"/>
      <c r="L1424" s="169"/>
      <c r="M1424" s="136"/>
      <c r="N1424" s="137"/>
      <c r="O1424" s="140"/>
      <c r="P1424" s="140"/>
      <c r="Q1424" s="140"/>
      <c r="R1424" s="110"/>
    </row>
    <row r="1425" spans="1:18" x14ac:dyDescent="0.25">
      <c r="A1425" s="110"/>
      <c r="B1425" s="113"/>
      <c r="C1425" s="113"/>
      <c r="D1425" s="167"/>
      <c r="E1425" s="129"/>
      <c r="F1425" s="130"/>
      <c r="G1425" s="167"/>
      <c r="H1425" s="113"/>
      <c r="I1425" s="114"/>
      <c r="J1425" s="111"/>
      <c r="K1425" s="196"/>
      <c r="L1425" s="169"/>
      <c r="M1425" s="136"/>
      <c r="N1425" s="137"/>
      <c r="O1425" s="138"/>
      <c r="P1425" s="138"/>
      <c r="Q1425" s="140"/>
      <c r="R1425" s="110"/>
    </row>
    <row r="1426" spans="1:18" x14ac:dyDescent="0.25">
      <c r="A1426" s="110"/>
      <c r="B1426" s="113"/>
      <c r="C1426" s="113"/>
      <c r="D1426" s="167"/>
      <c r="E1426" s="129"/>
      <c r="F1426" s="130"/>
      <c r="G1426" s="167"/>
      <c r="H1426" s="113"/>
      <c r="I1426" s="114"/>
      <c r="J1426" s="111"/>
      <c r="K1426" s="196"/>
      <c r="L1426" s="169"/>
      <c r="M1426" s="136"/>
      <c r="N1426" s="137"/>
      <c r="O1426" s="138"/>
      <c r="P1426" s="138"/>
      <c r="Q1426" s="140"/>
      <c r="R1426" s="110"/>
    </row>
    <row r="1427" spans="1:18" x14ac:dyDescent="0.25">
      <c r="A1427" s="110"/>
      <c r="B1427" s="113"/>
      <c r="C1427" s="113"/>
      <c r="D1427" s="167"/>
      <c r="E1427" s="129"/>
      <c r="F1427" s="130"/>
      <c r="G1427" s="167"/>
      <c r="H1427" s="113"/>
      <c r="I1427" s="114"/>
      <c r="J1427" s="111"/>
      <c r="K1427" s="196"/>
      <c r="L1427" s="169"/>
      <c r="M1427" s="136"/>
      <c r="N1427" s="137"/>
      <c r="O1427" s="140"/>
      <c r="P1427" s="140"/>
      <c r="Q1427" s="140"/>
      <c r="R1427" s="110"/>
    </row>
    <row r="1428" spans="1:18" x14ac:dyDescent="0.25">
      <c r="A1428" s="110"/>
      <c r="B1428" s="113"/>
      <c r="C1428" s="113"/>
      <c r="D1428" s="167"/>
      <c r="E1428" s="129"/>
      <c r="F1428" s="130"/>
      <c r="G1428" s="167"/>
      <c r="H1428" s="113"/>
      <c r="I1428" s="114"/>
      <c r="J1428" s="111"/>
      <c r="K1428" s="196"/>
      <c r="L1428" s="169"/>
      <c r="M1428" s="136"/>
      <c r="N1428" s="137"/>
      <c r="O1428" s="140"/>
      <c r="P1428" s="140"/>
      <c r="Q1428" s="140"/>
      <c r="R1428" s="110"/>
    </row>
    <row r="1429" spans="1:18" x14ac:dyDescent="0.25">
      <c r="A1429" s="110"/>
      <c r="B1429" s="113"/>
      <c r="C1429" s="113"/>
      <c r="D1429" s="167"/>
      <c r="E1429" s="129"/>
      <c r="F1429" s="130"/>
      <c r="G1429" s="167"/>
      <c r="H1429" s="113"/>
      <c r="I1429" s="114"/>
      <c r="J1429" s="111"/>
      <c r="K1429" s="196"/>
      <c r="L1429" s="169"/>
      <c r="M1429" s="136"/>
      <c r="N1429" s="137"/>
      <c r="O1429" s="140"/>
      <c r="P1429" s="140"/>
      <c r="Q1429" s="140"/>
      <c r="R1429" s="110"/>
    </row>
    <row r="1430" spans="1:18" x14ac:dyDescent="0.25">
      <c r="A1430" s="110"/>
      <c r="B1430" s="113"/>
      <c r="C1430" s="113"/>
      <c r="D1430" s="167"/>
      <c r="E1430" s="129"/>
      <c r="F1430" s="130"/>
      <c r="G1430" s="167"/>
      <c r="H1430" s="113"/>
      <c r="I1430" s="114"/>
      <c r="J1430" s="111"/>
      <c r="K1430" s="196"/>
      <c r="L1430" s="169"/>
      <c r="M1430" s="136"/>
      <c r="N1430" s="137"/>
      <c r="O1430" s="140"/>
      <c r="P1430" s="138"/>
      <c r="Q1430" s="140"/>
      <c r="R1430" s="110"/>
    </row>
    <row r="1431" spans="1:18" x14ac:dyDescent="0.25">
      <c r="A1431" s="110"/>
      <c r="B1431" s="113"/>
      <c r="C1431" s="113"/>
      <c r="D1431" s="167"/>
      <c r="E1431" s="129"/>
      <c r="F1431" s="130"/>
      <c r="G1431" s="167"/>
      <c r="H1431" s="113"/>
      <c r="I1431" s="114"/>
      <c r="J1431" s="111"/>
      <c r="K1431" s="196"/>
      <c r="L1431" s="169"/>
      <c r="M1431" s="136"/>
      <c r="N1431" s="150"/>
      <c r="O1431" s="138"/>
      <c r="P1431" s="138"/>
      <c r="Q1431" s="138"/>
      <c r="R1431" s="110"/>
    </row>
    <row r="1432" spans="1:18" x14ac:dyDescent="0.25">
      <c r="A1432" s="110"/>
      <c r="B1432" s="113"/>
      <c r="C1432" s="113"/>
      <c r="D1432" s="167"/>
      <c r="E1432" s="129"/>
      <c r="F1432" s="130"/>
      <c r="G1432" s="167"/>
      <c r="H1432" s="113"/>
      <c r="I1432" s="114"/>
      <c r="J1432" s="111"/>
      <c r="K1432" s="196"/>
      <c r="L1432" s="169"/>
      <c r="M1432" s="136"/>
      <c r="N1432" s="137"/>
      <c r="O1432" s="138"/>
      <c r="P1432" s="138"/>
      <c r="Q1432" s="140"/>
      <c r="R1432" s="110"/>
    </row>
    <row r="1433" spans="1:18" x14ac:dyDescent="0.25">
      <c r="A1433" s="110"/>
      <c r="B1433" s="113"/>
      <c r="C1433" s="113"/>
      <c r="D1433" s="167"/>
      <c r="E1433" s="129"/>
      <c r="F1433" s="130"/>
      <c r="G1433" s="167"/>
      <c r="H1433" s="113"/>
      <c r="I1433" s="114"/>
      <c r="J1433" s="111"/>
      <c r="K1433" s="196"/>
      <c r="L1433" s="169"/>
      <c r="M1433" s="136"/>
      <c r="N1433" s="137"/>
      <c r="O1433" s="138"/>
      <c r="P1433" s="138"/>
      <c r="Q1433" s="140"/>
      <c r="R1433" s="110"/>
    </row>
    <row r="1434" spans="1:18" x14ac:dyDescent="0.25">
      <c r="A1434" s="110"/>
      <c r="B1434" s="113"/>
      <c r="C1434" s="113"/>
      <c r="D1434" s="167"/>
      <c r="E1434" s="129"/>
      <c r="F1434" s="130"/>
      <c r="G1434" s="167"/>
      <c r="H1434" s="113"/>
      <c r="I1434" s="114"/>
      <c r="J1434" s="111"/>
      <c r="K1434" s="196"/>
      <c r="L1434" s="169"/>
      <c r="M1434" s="136"/>
      <c r="N1434" s="137"/>
      <c r="O1434" s="140"/>
      <c r="P1434" s="140"/>
      <c r="Q1434" s="140"/>
      <c r="R1434" s="110"/>
    </row>
    <row r="1435" spans="1:18" x14ac:dyDescent="0.25">
      <c r="A1435" s="110"/>
      <c r="B1435" s="113"/>
      <c r="C1435" s="113"/>
      <c r="D1435" s="167"/>
      <c r="E1435" s="129"/>
      <c r="F1435" s="130"/>
      <c r="G1435" s="167"/>
      <c r="H1435" s="113"/>
      <c r="I1435" s="114"/>
      <c r="J1435" s="111"/>
      <c r="K1435" s="196"/>
      <c r="L1435" s="169"/>
      <c r="M1435" s="136"/>
      <c r="N1435" s="137"/>
      <c r="O1435" s="140"/>
      <c r="P1435" s="140"/>
      <c r="Q1435" s="140"/>
      <c r="R1435" s="110"/>
    </row>
    <row r="1436" spans="1:18" x14ac:dyDescent="0.25">
      <c r="A1436" s="110"/>
      <c r="B1436" s="113"/>
      <c r="C1436" s="113"/>
      <c r="D1436" s="167"/>
      <c r="E1436" s="129"/>
      <c r="F1436" s="130"/>
      <c r="G1436" s="167"/>
      <c r="H1436" s="113"/>
      <c r="I1436" s="114"/>
      <c r="J1436" s="111"/>
      <c r="K1436" s="196"/>
      <c r="L1436" s="169"/>
      <c r="M1436" s="136"/>
      <c r="N1436" s="137"/>
      <c r="O1436" s="140"/>
      <c r="P1436" s="140"/>
      <c r="Q1436" s="140"/>
      <c r="R1436" s="110"/>
    </row>
    <row r="1437" spans="1:18" x14ac:dyDescent="0.25">
      <c r="A1437" s="110"/>
      <c r="B1437" s="113"/>
      <c r="C1437" s="113"/>
      <c r="D1437" s="167"/>
      <c r="E1437" s="129"/>
      <c r="F1437" s="130"/>
      <c r="G1437" s="167"/>
      <c r="H1437" s="113"/>
      <c r="I1437" s="114"/>
      <c r="J1437" s="111"/>
      <c r="K1437" s="196"/>
      <c r="L1437" s="169"/>
      <c r="M1437" s="136"/>
      <c r="N1437" s="137"/>
      <c r="O1437" s="140"/>
      <c r="P1437" s="140"/>
      <c r="Q1437" s="140"/>
      <c r="R1437" s="110"/>
    </row>
    <row r="1438" spans="1:18" x14ac:dyDescent="0.25">
      <c r="A1438" s="110"/>
      <c r="B1438" s="113"/>
      <c r="C1438" s="113"/>
      <c r="D1438" s="167"/>
      <c r="E1438" s="129"/>
      <c r="F1438" s="130"/>
      <c r="G1438" s="167"/>
      <c r="H1438" s="113"/>
      <c r="I1438" s="114"/>
      <c r="J1438" s="111"/>
      <c r="K1438" s="196"/>
      <c r="L1438" s="169"/>
      <c r="M1438" s="136"/>
      <c r="N1438" s="137"/>
      <c r="O1438" s="138"/>
      <c r="P1438" s="138"/>
      <c r="Q1438" s="140"/>
      <c r="R1438" s="110"/>
    </row>
    <row r="1439" spans="1:18" x14ac:dyDescent="0.25">
      <c r="A1439" s="110"/>
      <c r="B1439" s="113"/>
      <c r="C1439" s="113"/>
      <c r="D1439" s="167"/>
      <c r="E1439" s="129"/>
      <c r="F1439" s="130"/>
      <c r="G1439" s="167"/>
      <c r="H1439" s="113"/>
      <c r="I1439" s="114"/>
      <c r="J1439" s="111"/>
      <c r="K1439" s="196"/>
      <c r="L1439" s="169"/>
      <c r="M1439" s="136"/>
      <c r="N1439" s="137"/>
      <c r="O1439" s="138"/>
      <c r="P1439" s="138"/>
      <c r="Q1439" s="140"/>
      <c r="R1439" s="110"/>
    </row>
    <row r="1440" spans="1:18" x14ac:dyDescent="0.25">
      <c r="A1440" s="110"/>
      <c r="B1440" s="113"/>
      <c r="C1440" s="113"/>
      <c r="D1440" s="167"/>
      <c r="E1440" s="129"/>
      <c r="F1440" s="130"/>
      <c r="G1440" s="167"/>
      <c r="H1440" s="113"/>
      <c r="I1440" s="114"/>
      <c r="J1440" s="111"/>
      <c r="K1440" s="196"/>
      <c r="L1440" s="169"/>
      <c r="M1440" s="136"/>
      <c r="N1440" s="137"/>
      <c r="O1440" s="140"/>
      <c r="P1440" s="140"/>
      <c r="Q1440" s="140"/>
      <c r="R1440" s="110"/>
    </row>
    <row r="1441" spans="1:18" x14ac:dyDescent="0.25">
      <c r="A1441" s="110"/>
      <c r="B1441" s="113"/>
      <c r="C1441" s="113"/>
      <c r="D1441" s="167"/>
      <c r="E1441" s="129"/>
      <c r="F1441" s="130"/>
      <c r="G1441" s="167"/>
      <c r="H1441" s="113"/>
      <c r="I1441" s="114"/>
      <c r="J1441" s="111"/>
      <c r="K1441" s="196"/>
      <c r="L1441" s="169"/>
      <c r="M1441" s="136"/>
      <c r="N1441" s="137"/>
      <c r="O1441" s="138"/>
      <c r="P1441" s="138"/>
      <c r="Q1441" s="140"/>
      <c r="R1441" s="110"/>
    </row>
    <row r="1442" spans="1:18" x14ac:dyDescent="0.25">
      <c r="A1442" s="110"/>
      <c r="B1442" s="113"/>
      <c r="C1442" s="113"/>
      <c r="D1442" s="167"/>
      <c r="E1442" s="129"/>
      <c r="F1442" s="130"/>
      <c r="G1442" s="167"/>
      <c r="H1442" s="113"/>
      <c r="I1442" s="114"/>
      <c r="J1442" s="111"/>
      <c r="K1442" s="196"/>
      <c r="L1442" s="169"/>
      <c r="M1442" s="136"/>
      <c r="N1442" s="137"/>
      <c r="O1442" s="138"/>
      <c r="P1442" s="138"/>
      <c r="Q1442" s="140"/>
      <c r="R1442" s="110"/>
    </row>
    <row r="1443" spans="1:18" x14ac:dyDescent="0.25">
      <c r="A1443" s="110"/>
      <c r="B1443" s="113"/>
      <c r="C1443" s="113"/>
      <c r="D1443" s="167"/>
      <c r="E1443" s="129"/>
      <c r="F1443" s="130"/>
      <c r="G1443" s="167"/>
      <c r="H1443" s="113"/>
      <c r="I1443" s="114"/>
      <c r="J1443" s="111"/>
      <c r="K1443" s="196"/>
      <c r="L1443" s="169"/>
      <c r="M1443" s="136"/>
      <c r="N1443" s="137"/>
      <c r="O1443" s="140"/>
      <c r="P1443" s="140"/>
      <c r="Q1443" s="140"/>
      <c r="R1443" s="110"/>
    </row>
    <row r="1444" spans="1:18" x14ac:dyDescent="0.25">
      <c r="A1444" s="110"/>
      <c r="B1444" s="113"/>
      <c r="C1444" s="113"/>
      <c r="D1444" s="167"/>
      <c r="E1444" s="129"/>
      <c r="F1444" s="130"/>
      <c r="G1444" s="167"/>
      <c r="H1444" s="113"/>
      <c r="I1444" s="114"/>
      <c r="J1444" s="111"/>
      <c r="K1444" s="196"/>
      <c r="L1444" s="169"/>
      <c r="M1444" s="136"/>
      <c r="N1444" s="137"/>
      <c r="O1444" s="140"/>
      <c r="P1444" s="140"/>
      <c r="Q1444" s="140"/>
      <c r="R1444" s="110"/>
    </row>
    <row r="1445" spans="1:18" x14ac:dyDescent="0.25">
      <c r="A1445" s="110"/>
      <c r="B1445" s="113"/>
      <c r="C1445" s="113"/>
      <c r="D1445" s="167"/>
      <c r="E1445" s="129"/>
      <c r="F1445" s="130"/>
      <c r="G1445" s="167"/>
      <c r="H1445" s="113"/>
      <c r="I1445" s="114"/>
      <c r="J1445" s="111"/>
      <c r="K1445" s="196"/>
      <c r="L1445" s="169"/>
      <c r="M1445" s="136"/>
      <c r="N1445" s="137"/>
      <c r="O1445" s="140"/>
      <c r="P1445" s="140"/>
      <c r="Q1445" s="140"/>
      <c r="R1445" s="110"/>
    </row>
    <row r="1446" spans="1:18" x14ac:dyDescent="0.25">
      <c r="A1446" s="110"/>
      <c r="B1446" s="113"/>
      <c r="C1446" s="113"/>
      <c r="D1446" s="167"/>
      <c r="E1446" s="129"/>
      <c r="F1446" s="130"/>
      <c r="G1446" s="167"/>
      <c r="H1446" s="113"/>
      <c r="I1446" s="114"/>
      <c r="J1446" s="111"/>
      <c r="K1446" s="196"/>
      <c r="L1446" s="169"/>
      <c r="M1446" s="136"/>
      <c r="N1446" s="137"/>
      <c r="O1446" s="140"/>
      <c r="P1446" s="140"/>
      <c r="Q1446" s="140"/>
      <c r="R1446" s="110"/>
    </row>
    <row r="1447" spans="1:18" x14ac:dyDescent="0.25">
      <c r="A1447" s="110"/>
      <c r="B1447" s="113"/>
      <c r="C1447" s="113"/>
      <c r="D1447" s="167"/>
      <c r="E1447" s="129"/>
      <c r="F1447" s="130"/>
      <c r="G1447" s="167"/>
      <c r="H1447" s="113"/>
      <c r="I1447" s="114"/>
      <c r="J1447" s="111"/>
      <c r="K1447" s="196"/>
      <c r="L1447" s="169"/>
      <c r="M1447" s="136"/>
      <c r="N1447" s="137"/>
      <c r="O1447" s="140"/>
      <c r="P1447" s="140"/>
      <c r="Q1447" s="140"/>
      <c r="R1447" s="110"/>
    </row>
    <row r="1448" spans="1:18" x14ac:dyDescent="0.25">
      <c r="A1448" s="110"/>
      <c r="B1448" s="113"/>
      <c r="C1448" s="113"/>
      <c r="D1448" s="167"/>
      <c r="E1448" s="129"/>
      <c r="F1448" s="130"/>
      <c r="G1448" s="167"/>
      <c r="H1448" s="113"/>
      <c r="I1448" s="114"/>
      <c r="J1448" s="111"/>
      <c r="K1448" s="196"/>
      <c r="L1448" s="169"/>
      <c r="M1448" s="136"/>
      <c r="N1448" s="137"/>
      <c r="O1448" s="138"/>
      <c r="P1448" s="138"/>
      <c r="Q1448" s="140"/>
      <c r="R1448" s="110"/>
    </row>
    <row r="1449" spans="1:18" x14ac:dyDescent="0.25">
      <c r="A1449" s="110"/>
      <c r="B1449" s="113"/>
      <c r="C1449" s="113"/>
      <c r="D1449" s="167"/>
      <c r="E1449" s="129"/>
      <c r="F1449" s="130"/>
      <c r="G1449" s="167"/>
      <c r="H1449" s="113"/>
      <c r="I1449" s="114"/>
      <c r="J1449" s="111"/>
      <c r="K1449" s="196"/>
      <c r="L1449" s="169"/>
      <c r="M1449" s="136"/>
      <c r="N1449" s="137"/>
      <c r="O1449" s="138"/>
      <c r="P1449" s="138"/>
      <c r="Q1449" s="140"/>
      <c r="R1449" s="110"/>
    </row>
    <row r="1450" spans="1:18" x14ac:dyDescent="0.25">
      <c r="A1450" s="110"/>
      <c r="B1450" s="113"/>
      <c r="C1450" s="113"/>
      <c r="D1450" s="167"/>
      <c r="E1450" s="129"/>
      <c r="F1450" s="130"/>
      <c r="G1450" s="167"/>
      <c r="H1450" s="113"/>
      <c r="I1450" s="114"/>
      <c r="J1450" s="111"/>
      <c r="K1450" s="196"/>
      <c r="L1450" s="169"/>
      <c r="M1450" s="136"/>
      <c r="N1450" s="137"/>
      <c r="O1450" s="140"/>
      <c r="P1450" s="140"/>
      <c r="Q1450" s="140"/>
      <c r="R1450" s="110"/>
    </row>
    <row r="1451" spans="1:18" x14ac:dyDescent="0.25">
      <c r="A1451" s="110"/>
      <c r="B1451" s="113"/>
      <c r="C1451" s="113"/>
      <c r="D1451" s="167"/>
      <c r="E1451" s="129"/>
      <c r="F1451" s="130"/>
      <c r="G1451" s="167"/>
      <c r="H1451" s="113"/>
      <c r="I1451" s="114"/>
      <c r="J1451" s="111"/>
      <c r="K1451" s="196"/>
      <c r="L1451" s="169"/>
      <c r="M1451" s="136"/>
      <c r="N1451" s="137"/>
      <c r="O1451" s="138"/>
      <c r="P1451" s="138"/>
      <c r="Q1451" s="140"/>
      <c r="R1451" s="110"/>
    </row>
    <row r="1452" spans="1:18" x14ac:dyDescent="0.25">
      <c r="A1452" s="110"/>
      <c r="B1452" s="113"/>
      <c r="C1452" s="113"/>
      <c r="D1452" s="167"/>
      <c r="E1452" s="129"/>
      <c r="F1452" s="130"/>
      <c r="G1452" s="167"/>
      <c r="H1452" s="113"/>
      <c r="I1452" s="114"/>
      <c r="J1452" s="111"/>
      <c r="K1452" s="196"/>
      <c r="L1452" s="169"/>
      <c r="M1452" s="136"/>
      <c r="N1452" s="137"/>
      <c r="O1452" s="138"/>
      <c r="P1452" s="138"/>
      <c r="Q1452" s="140"/>
      <c r="R1452" s="110"/>
    </row>
    <row r="1453" spans="1:18" x14ac:dyDescent="0.25">
      <c r="A1453" s="110"/>
      <c r="B1453" s="113"/>
      <c r="C1453" s="113"/>
      <c r="D1453" s="167"/>
      <c r="E1453" s="129"/>
      <c r="F1453" s="130"/>
      <c r="G1453" s="167"/>
      <c r="H1453" s="113"/>
      <c r="I1453" s="114"/>
      <c r="J1453" s="111"/>
      <c r="K1453" s="196"/>
      <c r="L1453" s="169"/>
      <c r="M1453" s="136"/>
      <c r="N1453" s="137"/>
      <c r="O1453" s="140"/>
      <c r="P1453" s="140"/>
      <c r="Q1453" s="140"/>
      <c r="R1453" s="110"/>
    </row>
    <row r="1454" spans="1:18" x14ac:dyDescent="0.25">
      <c r="A1454" s="110"/>
      <c r="B1454" s="113"/>
      <c r="C1454" s="113"/>
      <c r="D1454" s="167"/>
      <c r="E1454" s="129"/>
      <c r="F1454" s="130"/>
      <c r="G1454" s="167"/>
      <c r="H1454" s="113"/>
      <c r="I1454" s="114"/>
      <c r="J1454" s="111"/>
      <c r="K1454" s="196"/>
      <c r="L1454" s="169"/>
      <c r="M1454" s="136"/>
      <c r="N1454" s="137"/>
      <c r="O1454" s="140"/>
      <c r="P1454" s="140"/>
      <c r="Q1454" s="140"/>
      <c r="R1454" s="110"/>
    </row>
    <row r="1455" spans="1:18" x14ac:dyDescent="0.25">
      <c r="A1455" s="110"/>
      <c r="B1455" s="113"/>
      <c r="C1455" s="113"/>
      <c r="D1455" s="167"/>
      <c r="E1455" s="129"/>
      <c r="F1455" s="130"/>
      <c r="G1455" s="167"/>
      <c r="H1455" s="113"/>
      <c r="I1455" s="114"/>
      <c r="J1455" s="111"/>
      <c r="K1455" s="196"/>
      <c r="L1455" s="169"/>
      <c r="M1455" s="136"/>
      <c r="N1455" s="137"/>
      <c r="O1455" s="140"/>
      <c r="P1455" s="140"/>
      <c r="Q1455" s="140"/>
      <c r="R1455" s="110"/>
    </row>
    <row r="1456" spans="1:18" x14ac:dyDescent="0.25">
      <c r="A1456" s="110"/>
      <c r="B1456" s="113"/>
      <c r="C1456" s="113"/>
      <c r="D1456" s="167"/>
      <c r="E1456" s="129"/>
      <c r="F1456" s="130"/>
      <c r="G1456" s="167"/>
      <c r="H1456" s="113"/>
      <c r="I1456" s="114"/>
      <c r="J1456" s="111"/>
      <c r="K1456" s="196"/>
      <c r="L1456" s="169"/>
      <c r="M1456" s="136"/>
      <c r="N1456" s="137"/>
      <c r="O1456" s="140"/>
      <c r="P1456" s="140"/>
      <c r="Q1456" s="140"/>
      <c r="R1456" s="110"/>
    </row>
    <row r="1457" spans="1:18" x14ac:dyDescent="0.25">
      <c r="A1457" s="110"/>
      <c r="B1457" s="113"/>
      <c r="C1457" s="113"/>
      <c r="D1457" s="167"/>
      <c r="E1457" s="129"/>
      <c r="F1457" s="130"/>
      <c r="G1457" s="167"/>
      <c r="H1457" s="113"/>
      <c r="I1457" s="114"/>
      <c r="J1457" s="111"/>
      <c r="K1457" s="196"/>
      <c r="L1457" s="169"/>
      <c r="M1457" s="136"/>
      <c r="N1457" s="137"/>
      <c r="O1457" s="140"/>
      <c r="P1457" s="138"/>
      <c r="Q1457" s="140"/>
      <c r="R1457" s="110"/>
    </row>
    <row r="1458" spans="1:18" x14ac:dyDescent="0.25">
      <c r="A1458" s="110"/>
      <c r="B1458" s="113"/>
      <c r="C1458" s="113"/>
      <c r="D1458" s="167"/>
      <c r="E1458" s="129"/>
      <c r="F1458" s="130"/>
      <c r="G1458" s="167"/>
      <c r="H1458" s="113"/>
      <c r="I1458" s="114"/>
      <c r="J1458" s="111"/>
      <c r="K1458" s="196"/>
      <c r="L1458" s="169"/>
      <c r="M1458" s="136"/>
      <c r="N1458" s="137"/>
      <c r="O1458" s="140"/>
      <c r="P1458" s="140"/>
      <c r="Q1458" s="140"/>
      <c r="R1458" s="110"/>
    </row>
    <row r="1459" spans="1:18" x14ac:dyDescent="0.25">
      <c r="A1459" s="110"/>
      <c r="B1459" s="113"/>
      <c r="C1459" s="113"/>
      <c r="D1459" s="167"/>
      <c r="E1459" s="129"/>
      <c r="F1459" s="141"/>
      <c r="G1459" s="167"/>
      <c r="H1459" s="113"/>
      <c r="I1459" s="114"/>
      <c r="J1459" s="159"/>
      <c r="K1459" s="196"/>
      <c r="L1459" s="169"/>
      <c r="M1459" s="136"/>
      <c r="N1459" s="137"/>
      <c r="O1459" s="138"/>
      <c r="P1459" s="138"/>
      <c r="Q1459" s="140"/>
      <c r="R1459" s="110"/>
    </row>
    <row r="1460" spans="1:18" x14ac:dyDescent="0.25">
      <c r="A1460" s="110"/>
      <c r="B1460" s="113"/>
      <c r="C1460" s="113"/>
      <c r="D1460" s="167"/>
      <c r="E1460" s="129"/>
      <c r="F1460" s="130"/>
      <c r="G1460" s="167"/>
      <c r="H1460" s="113"/>
      <c r="I1460" s="114"/>
      <c r="J1460" s="111"/>
      <c r="K1460" s="196"/>
      <c r="L1460" s="169"/>
      <c r="M1460" s="136"/>
      <c r="N1460" s="150"/>
      <c r="O1460" s="138"/>
      <c r="P1460" s="138"/>
      <c r="Q1460" s="138"/>
      <c r="R1460" s="110"/>
    </row>
    <row r="1461" spans="1:18" x14ac:dyDescent="0.25">
      <c r="A1461" s="110"/>
      <c r="B1461" s="113"/>
      <c r="C1461" s="113"/>
      <c r="D1461" s="167"/>
      <c r="E1461" s="129"/>
      <c r="F1461" s="130"/>
      <c r="G1461" s="167"/>
      <c r="H1461" s="113"/>
      <c r="I1461" s="114"/>
      <c r="J1461" s="111"/>
      <c r="K1461" s="196"/>
      <c r="L1461" s="169"/>
      <c r="M1461" s="136"/>
      <c r="N1461" s="137"/>
      <c r="O1461" s="138"/>
      <c r="P1461" s="138"/>
      <c r="Q1461" s="140"/>
      <c r="R1461" s="110"/>
    </row>
    <row r="1462" spans="1:18" x14ac:dyDescent="0.25">
      <c r="A1462" s="110"/>
      <c r="B1462" s="113"/>
      <c r="C1462" s="113"/>
      <c r="D1462" s="167"/>
      <c r="E1462" s="129"/>
      <c r="F1462" s="141"/>
      <c r="G1462" s="167"/>
      <c r="H1462" s="113"/>
      <c r="I1462" s="114"/>
      <c r="J1462" s="159"/>
      <c r="K1462" s="196"/>
      <c r="L1462" s="169"/>
      <c r="M1462" s="136"/>
      <c r="N1462" s="137"/>
      <c r="O1462" s="138"/>
      <c r="P1462" s="138"/>
      <c r="Q1462" s="140"/>
      <c r="R1462" s="110"/>
    </row>
    <row r="1463" spans="1:18" x14ac:dyDescent="0.25">
      <c r="A1463" s="110"/>
      <c r="B1463" s="113"/>
      <c r="C1463" s="113"/>
      <c r="D1463" s="167"/>
      <c r="E1463" s="129"/>
      <c r="F1463" s="141"/>
      <c r="G1463" s="167"/>
      <c r="H1463" s="113"/>
      <c r="I1463" s="114"/>
      <c r="J1463" s="159"/>
      <c r="K1463" s="196"/>
      <c r="L1463" s="169"/>
      <c r="M1463" s="136"/>
      <c r="N1463" s="137"/>
      <c r="O1463" s="140"/>
      <c r="P1463" s="140"/>
      <c r="Q1463" s="140"/>
      <c r="R1463" s="110"/>
    </row>
    <row r="1464" spans="1:18" x14ac:dyDescent="0.25">
      <c r="A1464" s="110"/>
      <c r="B1464" s="113"/>
      <c r="C1464" s="113"/>
      <c r="D1464" s="167"/>
      <c r="E1464" s="129"/>
      <c r="F1464" s="141"/>
      <c r="G1464" s="167"/>
      <c r="H1464" s="113"/>
      <c r="I1464" s="114"/>
      <c r="J1464" s="159"/>
      <c r="K1464" s="196"/>
      <c r="L1464" s="169"/>
      <c r="M1464" s="136"/>
      <c r="N1464" s="137"/>
      <c r="O1464" s="140"/>
      <c r="P1464" s="140"/>
      <c r="Q1464" s="140"/>
      <c r="R1464" s="110"/>
    </row>
    <row r="1465" spans="1:18" x14ac:dyDescent="0.25">
      <c r="A1465" s="110"/>
      <c r="B1465" s="113"/>
      <c r="C1465" s="113"/>
      <c r="D1465" s="167"/>
      <c r="E1465" s="129"/>
      <c r="F1465" s="141"/>
      <c r="G1465" s="167"/>
      <c r="H1465" s="113"/>
      <c r="I1465" s="114"/>
      <c r="J1465" s="159"/>
      <c r="K1465" s="196"/>
      <c r="L1465" s="169"/>
      <c r="M1465" s="136"/>
      <c r="N1465" s="137"/>
      <c r="O1465" s="140"/>
      <c r="P1465" s="140"/>
      <c r="Q1465" s="140"/>
      <c r="R1465" s="110"/>
    </row>
    <row r="1466" spans="1:18" x14ac:dyDescent="0.25">
      <c r="A1466" s="110"/>
      <c r="B1466" s="113"/>
      <c r="C1466" s="113"/>
      <c r="D1466" s="167"/>
      <c r="E1466" s="129"/>
      <c r="F1466" s="141"/>
      <c r="G1466" s="167"/>
      <c r="H1466" s="113"/>
      <c r="I1466" s="114"/>
      <c r="J1466" s="159"/>
      <c r="K1466" s="196"/>
      <c r="L1466" s="169"/>
      <c r="M1466" s="136"/>
      <c r="N1466" s="137"/>
      <c r="O1466" s="140"/>
      <c r="P1466" s="140"/>
      <c r="Q1466" s="140"/>
      <c r="R1466" s="110"/>
    </row>
    <row r="1467" spans="1:18" x14ac:dyDescent="0.25">
      <c r="A1467" s="110"/>
      <c r="B1467" s="113"/>
      <c r="C1467" s="113"/>
      <c r="D1467" s="167"/>
      <c r="E1467" s="129"/>
      <c r="F1467" s="141"/>
      <c r="G1467" s="167"/>
      <c r="H1467" s="113"/>
      <c r="I1467" s="114"/>
      <c r="J1467" s="159"/>
      <c r="K1467" s="196"/>
      <c r="L1467" s="169"/>
      <c r="M1467" s="136"/>
      <c r="N1467" s="137"/>
      <c r="O1467" s="140"/>
      <c r="P1467" s="140"/>
      <c r="Q1467" s="140"/>
      <c r="R1467" s="110"/>
    </row>
    <row r="1468" spans="1:18" x14ac:dyDescent="0.25">
      <c r="A1468" s="110"/>
      <c r="B1468" s="113"/>
      <c r="C1468" s="113"/>
      <c r="D1468" s="167"/>
      <c r="E1468" s="129"/>
      <c r="F1468" s="130"/>
      <c r="G1468" s="167"/>
      <c r="H1468" s="113"/>
      <c r="I1468" s="114"/>
      <c r="J1468" s="111"/>
      <c r="K1468" s="196"/>
      <c r="L1468" s="169"/>
      <c r="M1468" s="136"/>
      <c r="N1468" s="137"/>
      <c r="O1468" s="140"/>
      <c r="P1468" s="140"/>
      <c r="Q1468" s="140"/>
      <c r="R1468" s="110"/>
    </row>
    <row r="1469" spans="1:18" x14ac:dyDescent="0.25">
      <c r="A1469" s="110"/>
      <c r="B1469" s="113"/>
      <c r="C1469" s="113"/>
      <c r="D1469" s="167"/>
      <c r="E1469" s="129"/>
      <c r="F1469" s="141"/>
      <c r="G1469" s="167"/>
      <c r="H1469" s="113"/>
      <c r="I1469" s="114"/>
      <c r="J1469" s="159"/>
      <c r="K1469" s="196"/>
      <c r="L1469" s="169"/>
      <c r="M1469" s="136"/>
      <c r="N1469" s="137"/>
      <c r="O1469" s="140"/>
      <c r="P1469" s="140"/>
      <c r="Q1469" s="140"/>
      <c r="R1469" s="110"/>
    </row>
    <row r="1470" spans="1:18" x14ac:dyDescent="0.25">
      <c r="A1470" s="110"/>
      <c r="B1470" s="113"/>
      <c r="C1470" s="113"/>
      <c r="D1470" s="167"/>
      <c r="E1470" s="129"/>
      <c r="F1470" s="141"/>
      <c r="G1470" s="167"/>
      <c r="H1470" s="113"/>
      <c r="I1470" s="114"/>
      <c r="J1470" s="159"/>
      <c r="K1470" s="196"/>
      <c r="L1470" s="169"/>
      <c r="M1470" s="136"/>
      <c r="N1470" s="137"/>
      <c r="O1470" s="140"/>
      <c r="P1470" s="140"/>
      <c r="Q1470" s="140"/>
      <c r="R1470" s="110"/>
    </row>
    <row r="1471" spans="1:18" x14ac:dyDescent="0.25">
      <c r="A1471" s="110"/>
      <c r="B1471" s="113"/>
      <c r="C1471" s="113"/>
      <c r="D1471" s="167"/>
      <c r="E1471" s="129"/>
      <c r="F1471" s="141"/>
      <c r="G1471" s="167"/>
      <c r="H1471" s="113"/>
      <c r="I1471" s="114"/>
      <c r="J1471" s="159"/>
      <c r="K1471" s="196"/>
      <c r="L1471" s="169"/>
      <c r="M1471" s="136"/>
      <c r="N1471" s="137"/>
      <c r="O1471" s="140"/>
      <c r="P1471" s="138"/>
      <c r="Q1471" s="140"/>
      <c r="R1471" s="110"/>
    </row>
    <row r="1472" spans="1:18" x14ac:dyDescent="0.25">
      <c r="A1472" s="110"/>
      <c r="B1472" s="113"/>
      <c r="C1472" s="113"/>
      <c r="D1472" s="167"/>
      <c r="E1472" s="129"/>
      <c r="F1472" s="141"/>
      <c r="G1472" s="167"/>
      <c r="H1472" s="113"/>
      <c r="I1472" s="114"/>
      <c r="J1472" s="159"/>
      <c r="K1472" s="196"/>
      <c r="L1472" s="169"/>
      <c r="M1472" s="136"/>
      <c r="N1472" s="137"/>
      <c r="O1472" s="140"/>
      <c r="P1472" s="140"/>
      <c r="Q1472" s="140"/>
      <c r="R1472" s="108"/>
    </row>
    <row r="1473" spans="1:18" x14ac:dyDescent="0.25">
      <c r="A1473" s="110"/>
      <c r="B1473" s="113"/>
      <c r="C1473" s="113"/>
      <c r="D1473" s="167"/>
      <c r="E1473" s="168"/>
      <c r="F1473" s="141"/>
      <c r="G1473" s="167"/>
      <c r="H1473" s="156"/>
      <c r="I1473" s="200"/>
      <c r="J1473" s="159"/>
      <c r="K1473" s="196"/>
      <c r="L1473" s="169"/>
      <c r="M1473" s="136"/>
      <c r="N1473" s="182"/>
      <c r="O1473" s="154"/>
      <c r="P1473" s="154"/>
      <c r="Q1473" s="154"/>
      <c r="R1473" s="108"/>
    </row>
    <row r="1474" spans="1:18" x14ac:dyDescent="0.25">
      <c r="A1474" s="110"/>
      <c r="B1474" s="113"/>
      <c r="C1474" s="113"/>
      <c r="D1474" s="167"/>
      <c r="E1474" s="129"/>
      <c r="F1474" s="130"/>
      <c r="G1474" s="167"/>
      <c r="H1474" s="113"/>
      <c r="I1474" s="114"/>
      <c r="J1474" s="111"/>
      <c r="K1474" s="196"/>
      <c r="L1474" s="169"/>
      <c r="M1474" s="136"/>
      <c r="N1474" s="137"/>
      <c r="O1474" s="138"/>
      <c r="P1474" s="138"/>
      <c r="Q1474" s="140"/>
      <c r="R1474" s="110"/>
    </row>
    <row r="1475" spans="1:18" x14ac:dyDescent="0.25">
      <c r="A1475" s="110"/>
      <c r="B1475" s="113"/>
      <c r="C1475" s="113"/>
      <c r="D1475" s="167"/>
      <c r="E1475" s="129"/>
      <c r="F1475" s="130"/>
      <c r="G1475" s="167"/>
      <c r="H1475" s="113"/>
      <c r="I1475" s="114"/>
      <c r="J1475" s="111"/>
      <c r="K1475" s="196"/>
      <c r="L1475" s="169"/>
      <c r="M1475" s="136"/>
      <c r="N1475" s="137"/>
      <c r="O1475" s="138"/>
      <c r="P1475" s="138"/>
      <c r="Q1475" s="140"/>
      <c r="R1475" s="110"/>
    </row>
    <row r="1476" spans="1:18" x14ac:dyDescent="0.25">
      <c r="A1476" s="110"/>
      <c r="B1476" s="113"/>
      <c r="C1476" s="113"/>
      <c r="D1476" s="167"/>
      <c r="E1476" s="129"/>
      <c r="F1476" s="130"/>
      <c r="G1476" s="167"/>
      <c r="H1476" s="113"/>
      <c r="I1476" s="114"/>
      <c r="J1476" s="111"/>
      <c r="K1476" s="196"/>
      <c r="L1476" s="169"/>
      <c r="M1476" s="136"/>
      <c r="N1476" s="137"/>
      <c r="O1476" s="138"/>
      <c r="P1476" s="138"/>
      <c r="Q1476" s="140"/>
      <c r="R1476" s="110"/>
    </row>
    <row r="1477" spans="1:18" x14ac:dyDescent="0.25">
      <c r="A1477" s="110"/>
      <c r="B1477" s="113"/>
      <c r="C1477" s="113"/>
      <c r="D1477" s="167"/>
      <c r="E1477" s="129"/>
      <c r="F1477" s="130"/>
      <c r="G1477" s="167"/>
      <c r="H1477" s="113"/>
      <c r="I1477" s="114"/>
      <c r="J1477" s="111"/>
      <c r="K1477" s="196"/>
      <c r="L1477" s="169"/>
      <c r="M1477" s="136"/>
      <c r="N1477" s="137"/>
      <c r="O1477" s="138"/>
      <c r="P1477" s="138"/>
      <c r="Q1477" s="140"/>
      <c r="R1477" s="110"/>
    </row>
    <row r="1478" spans="1:18" x14ac:dyDescent="0.25">
      <c r="A1478" s="110"/>
      <c r="B1478" s="113"/>
      <c r="C1478" s="113"/>
      <c r="D1478" s="167"/>
      <c r="E1478" s="129"/>
      <c r="F1478" s="130"/>
      <c r="G1478" s="167"/>
      <c r="H1478" s="113"/>
      <c r="I1478" s="114"/>
      <c r="J1478" s="111"/>
      <c r="K1478" s="196"/>
      <c r="L1478" s="169"/>
      <c r="M1478" s="136"/>
      <c r="N1478" s="137"/>
      <c r="O1478" s="140"/>
      <c r="P1478" s="140"/>
      <c r="Q1478" s="140"/>
      <c r="R1478" s="110"/>
    </row>
    <row r="1479" spans="1:18" x14ac:dyDescent="0.25">
      <c r="A1479" s="110"/>
      <c r="B1479" s="113"/>
      <c r="C1479" s="113"/>
      <c r="D1479" s="167"/>
      <c r="E1479" s="129"/>
      <c r="F1479" s="130"/>
      <c r="G1479" s="167"/>
      <c r="H1479" s="113"/>
      <c r="I1479" s="114"/>
      <c r="J1479" s="111"/>
      <c r="K1479" s="196"/>
      <c r="L1479" s="169"/>
      <c r="M1479" s="136"/>
      <c r="N1479" s="137"/>
      <c r="O1479" s="140"/>
      <c r="P1479" s="140"/>
      <c r="Q1479" s="140"/>
      <c r="R1479" s="110"/>
    </row>
    <row r="1480" spans="1:18" x14ac:dyDescent="0.25">
      <c r="A1480" s="110"/>
      <c r="B1480" s="113"/>
      <c r="C1480" s="113"/>
      <c r="D1480" s="167"/>
      <c r="E1480" s="129"/>
      <c r="F1480" s="130"/>
      <c r="G1480" s="167"/>
      <c r="H1480" s="113"/>
      <c r="I1480" s="114"/>
      <c r="J1480" s="111"/>
      <c r="K1480" s="196"/>
      <c r="L1480" s="169"/>
      <c r="M1480" s="136"/>
      <c r="N1480" s="137"/>
      <c r="O1480" s="138"/>
      <c r="P1480" s="138"/>
      <c r="Q1480" s="140"/>
      <c r="R1480" s="110"/>
    </row>
    <row r="1481" spans="1:18" x14ac:dyDescent="0.25">
      <c r="A1481" s="110"/>
      <c r="B1481" s="113"/>
      <c r="C1481" s="113"/>
      <c r="D1481" s="167"/>
      <c r="E1481" s="129"/>
      <c r="F1481" s="130"/>
      <c r="G1481" s="167"/>
      <c r="H1481" s="113"/>
      <c r="I1481" s="114"/>
      <c r="J1481" s="111"/>
      <c r="K1481" s="196"/>
      <c r="L1481" s="169"/>
      <c r="M1481" s="136"/>
      <c r="N1481" s="137"/>
      <c r="O1481" s="138"/>
      <c r="P1481" s="138"/>
      <c r="Q1481" s="140"/>
      <c r="R1481" s="110"/>
    </row>
    <row r="1482" spans="1:18" x14ac:dyDescent="0.25">
      <c r="A1482" s="110"/>
      <c r="B1482" s="113"/>
      <c r="C1482" s="113"/>
      <c r="D1482" s="167"/>
      <c r="E1482" s="129"/>
      <c r="F1482" s="130"/>
      <c r="G1482" s="167"/>
      <c r="H1482" s="113"/>
      <c r="I1482" s="114"/>
      <c r="J1482" s="111"/>
      <c r="K1482" s="196"/>
      <c r="L1482" s="169"/>
      <c r="M1482" s="136"/>
      <c r="N1482" s="137"/>
      <c r="O1482" s="138"/>
      <c r="P1482" s="138"/>
      <c r="Q1482" s="140"/>
      <c r="R1482" s="110"/>
    </row>
    <row r="1483" spans="1:18" x14ac:dyDescent="0.25">
      <c r="A1483" s="110"/>
      <c r="B1483" s="113"/>
      <c r="C1483" s="113"/>
      <c r="D1483" s="167"/>
      <c r="E1483" s="129"/>
      <c r="F1483" s="130"/>
      <c r="G1483" s="167"/>
      <c r="H1483" s="113"/>
      <c r="I1483" s="114"/>
      <c r="J1483" s="111"/>
      <c r="K1483" s="196"/>
      <c r="L1483" s="169"/>
      <c r="M1483" s="136"/>
      <c r="N1483" s="137"/>
      <c r="O1483" s="138"/>
      <c r="P1483" s="138"/>
      <c r="Q1483" s="140"/>
      <c r="R1483" s="110"/>
    </row>
    <row r="1484" spans="1:18" x14ac:dyDescent="0.25">
      <c r="A1484" s="110"/>
      <c r="B1484" s="113"/>
      <c r="C1484" s="113"/>
      <c r="D1484" s="167"/>
      <c r="E1484" s="129"/>
      <c r="F1484" s="130"/>
      <c r="G1484" s="167"/>
      <c r="H1484" s="113"/>
      <c r="I1484" s="114"/>
      <c r="J1484" s="111"/>
      <c r="K1484" s="196"/>
      <c r="L1484" s="169"/>
      <c r="M1484" s="136"/>
      <c r="N1484" s="137"/>
      <c r="O1484" s="138"/>
      <c r="P1484" s="138"/>
      <c r="Q1484" s="140"/>
      <c r="R1484" s="110"/>
    </row>
    <row r="1485" spans="1:18" x14ac:dyDescent="0.25">
      <c r="A1485" s="110"/>
      <c r="B1485" s="113"/>
      <c r="C1485" s="113"/>
      <c r="D1485" s="167"/>
      <c r="E1485" s="129"/>
      <c r="F1485" s="130"/>
      <c r="G1485" s="167"/>
      <c r="H1485" s="113"/>
      <c r="I1485" s="114"/>
      <c r="J1485" s="111"/>
      <c r="K1485" s="196"/>
      <c r="L1485" s="169"/>
      <c r="M1485" s="136"/>
      <c r="N1485" s="137"/>
      <c r="O1485" s="140"/>
      <c r="P1485" s="140"/>
      <c r="Q1485" s="140"/>
      <c r="R1485" s="110"/>
    </row>
    <row r="1486" spans="1:18" x14ac:dyDescent="0.25">
      <c r="A1486" s="110"/>
      <c r="B1486" s="113"/>
      <c r="C1486" s="113"/>
      <c r="D1486" s="167"/>
      <c r="E1486" s="129"/>
      <c r="F1486" s="130"/>
      <c r="G1486" s="167"/>
      <c r="H1486" s="113"/>
      <c r="I1486" s="114"/>
      <c r="J1486" s="111"/>
      <c r="K1486" s="196"/>
      <c r="L1486" s="169"/>
      <c r="M1486" s="136"/>
      <c r="N1486" s="150"/>
      <c r="O1486" s="138"/>
      <c r="P1486" s="138"/>
      <c r="Q1486" s="138"/>
      <c r="R1486" s="110"/>
    </row>
    <row r="1487" spans="1:18" x14ac:dyDescent="0.25">
      <c r="A1487" s="110"/>
      <c r="B1487" s="113"/>
      <c r="C1487" s="113"/>
      <c r="D1487" s="167"/>
      <c r="E1487" s="168"/>
      <c r="F1487" s="141"/>
      <c r="G1487" s="167"/>
      <c r="H1487" s="156"/>
      <c r="I1487" s="200"/>
      <c r="J1487" s="159"/>
      <c r="K1487" s="196"/>
      <c r="L1487" s="169"/>
      <c r="M1487" s="136"/>
      <c r="N1487" s="182"/>
      <c r="O1487" s="154"/>
      <c r="P1487" s="154"/>
      <c r="Q1487" s="154"/>
      <c r="R1487" s="108"/>
    </row>
    <row r="1488" spans="1:18" x14ac:dyDescent="0.25">
      <c r="A1488" s="110"/>
      <c r="B1488" s="113"/>
      <c r="C1488" s="113"/>
      <c r="D1488" s="167"/>
      <c r="E1488" s="129"/>
      <c r="F1488" s="141"/>
      <c r="G1488" s="167"/>
      <c r="H1488" s="113"/>
      <c r="I1488" s="114"/>
      <c r="J1488" s="159"/>
      <c r="K1488" s="196"/>
      <c r="L1488" s="169"/>
      <c r="M1488" s="136"/>
      <c r="N1488" s="137"/>
      <c r="O1488" s="138"/>
      <c r="P1488" s="138"/>
      <c r="Q1488" s="140"/>
      <c r="R1488" s="110"/>
    </row>
    <row r="1489" spans="1:18" x14ac:dyDescent="0.25">
      <c r="A1489" s="110"/>
      <c r="B1489" s="113"/>
      <c r="C1489" s="113"/>
      <c r="D1489" s="167"/>
      <c r="E1489" s="129"/>
      <c r="F1489" s="141"/>
      <c r="G1489" s="167"/>
      <c r="H1489" s="113"/>
      <c r="I1489" s="114"/>
      <c r="J1489" s="159"/>
      <c r="K1489" s="196"/>
      <c r="L1489" s="169"/>
      <c r="M1489" s="136"/>
      <c r="N1489" s="137"/>
      <c r="O1489" s="140"/>
      <c r="P1489" s="140"/>
      <c r="Q1489" s="140"/>
      <c r="R1489" s="110"/>
    </row>
    <row r="1490" spans="1:18" x14ac:dyDescent="0.25">
      <c r="A1490" s="110"/>
      <c r="B1490" s="113"/>
      <c r="C1490" s="113"/>
      <c r="D1490" s="167"/>
      <c r="E1490" s="129"/>
      <c r="F1490" s="141"/>
      <c r="G1490" s="167"/>
      <c r="H1490" s="113"/>
      <c r="I1490" s="114"/>
      <c r="J1490" s="159"/>
      <c r="K1490" s="196"/>
      <c r="L1490" s="169"/>
      <c r="M1490" s="136"/>
      <c r="N1490" s="137"/>
      <c r="O1490" s="140"/>
      <c r="P1490" s="140"/>
      <c r="Q1490" s="140"/>
      <c r="R1490" s="110"/>
    </row>
    <row r="1491" spans="1:18" x14ac:dyDescent="0.25">
      <c r="A1491" s="110"/>
      <c r="B1491" s="113"/>
      <c r="C1491" s="113"/>
      <c r="D1491" s="167"/>
      <c r="E1491" s="129"/>
      <c r="F1491" s="141"/>
      <c r="G1491" s="167"/>
      <c r="H1491" s="113"/>
      <c r="I1491" s="114"/>
      <c r="J1491" s="159"/>
      <c r="K1491" s="196"/>
      <c r="L1491" s="169"/>
      <c r="M1491" s="136"/>
      <c r="N1491" s="137"/>
      <c r="O1491" s="138"/>
      <c r="P1491" s="138"/>
      <c r="Q1491" s="140"/>
      <c r="R1491" s="110"/>
    </row>
    <row r="1492" spans="1:18" x14ac:dyDescent="0.25">
      <c r="A1492" s="110"/>
      <c r="B1492" s="113"/>
      <c r="C1492" s="113"/>
      <c r="D1492" s="167"/>
      <c r="E1492" s="129"/>
      <c r="F1492" s="130"/>
      <c r="G1492" s="167"/>
      <c r="H1492" s="113"/>
      <c r="I1492" s="114"/>
      <c r="J1492" s="111"/>
      <c r="K1492" s="196"/>
      <c r="L1492" s="169"/>
      <c r="M1492" s="136"/>
      <c r="N1492" s="137"/>
      <c r="O1492" s="138"/>
      <c r="P1492" s="138"/>
      <c r="Q1492" s="140"/>
      <c r="R1492" s="110"/>
    </row>
    <row r="1493" spans="1:18" x14ac:dyDescent="0.25">
      <c r="A1493" s="110"/>
      <c r="B1493" s="113"/>
      <c r="C1493" s="113"/>
      <c r="D1493" s="167"/>
      <c r="E1493" s="129"/>
      <c r="F1493" s="130"/>
      <c r="G1493" s="167"/>
      <c r="H1493" s="113"/>
      <c r="I1493" s="114"/>
      <c r="J1493" s="111"/>
      <c r="K1493" s="196"/>
      <c r="L1493" s="169"/>
      <c r="M1493" s="136"/>
      <c r="N1493" s="137"/>
      <c r="O1493" s="140"/>
      <c r="P1493" s="140"/>
      <c r="Q1493" s="140"/>
      <c r="R1493" s="110"/>
    </row>
    <row r="1494" spans="1:18" x14ac:dyDescent="0.25">
      <c r="A1494" s="110"/>
      <c r="B1494" s="113"/>
      <c r="C1494" s="113"/>
      <c r="D1494" s="167"/>
      <c r="E1494" s="129"/>
      <c r="F1494" s="130"/>
      <c r="G1494" s="167"/>
      <c r="H1494" s="113"/>
      <c r="I1494" s="114"/>
      <c r="J1494" s="111"/>
      <c r="K1494" s="196"/>
      <c r="L1494" s="169"/>
      <c r="M1494" s="136"/>
      <c r="N1494" s="137"/>
      <c r="O1494" s="140"/>
      <c r="P1494" s="140"/>
      <c r="Q1494" s="140"/>
      <c r="R1494" s="110"/>
    </row>
    <row r="1495" spans="1:18" x14ac:dyDescent="0.25">
      <c r="A1495" s="110"/>
      <c r="B1495" s="113"/>
      <c r="C1495" s="113"/>
      <c r="D1495" s="167"/>
      <c r="E1495" s="129"/>
      <c r="F1495" s="141"/>
      <c r="G1495" s="167"/>
      <c r="H1495" s="113"/>
      <c r="I1495" s="114"/>
      <c r="J1495" s="159"/>
      <c r="K1495" s="196"/>
      <c r="L1495" s="169"/>
      <c r="M1495" s="136"/>
      <c r="N1495" s="137"/>
      <c r="O1495" s="140"/>
      <c r="P1495" s="140"/>
      <c r="Q1495" s="140"/>
      <c r="R1495" s="110"/>
    </row>
    <row r="1496" spans="1:18" x14ac:dyDescent="0.25">
      <c r="A1496" s="110"/>
      <c r="B1496" s="113"/>
      <c r="C1496" s="113"/>
      <c r="D1496" s="167"/>
      <c r="E1496" s="129"/>
      <c r="F1496" s="141"/>
      <c r="G1496" s="167"/>
      <c r="H1496" s="113"/>
      <c r="I1496" s="114"/>
      <c r="J1496" s="159"/>
      <c r="K1496" s="196"/>
      <c r="L1496" s="169"/>
      <c r="M1496" s="136"/>
      <c r="N1496" s="137"/>
      <c r="O1496" s="140"/>
      <c r="P1496" s="140"/>
      <c r="Q1496" s="140"/>
      <c r="R1496" s="110"/>
    </row>
    <row r="1497" spans="1:18" x14ac:dyDescent="0.25">
      <c r="A1497" s="110"/>
      <c r="B1497" s="113"/>
      <c r="C1497" s="113"/>
      <c r="D1497" s="167"/>
      <c r="E1497" s="129"/>
      <c r="F1497" s="141"/>
      <c r="G1497" s="167"/>
      <c r="H1497" s="113"/>
      <c r="I1497" s="114"/>
      <c r="J1497" s="111"/>
      <c r="K1497" s="196"/>
      <c r="L1497" s="169"/>
      <c r="M1497" s="136"/>
      <c r="N1497" s="150"/>
      <c r="O1497" s="138"/>
      <c r="P1497" s="138"/>
      <c r="Q1497" s="138"/>
      <c r="R1497" s="110"/>
    </row>
    <row r="1498" spans="1:18" x14ac:dyDescent="0.25">
      <c r="A1498" s="110"/>
      <c r="B1498" s="113"/>
      <c r="C1498" s="113"/>
      <c r="D1498" s="167"/>
      <c r="E1498" s="129"/>
      <c r="F1498" s="141"/>
      <c r="G1498" s="167"/>
      <c r="H1498" s="113"/>
      <c r="I1498" s="114"/>
      <c r="J1498" s="159"/>
      <c r="K1498" s="196"/>
      <c r="L1498" s="169"/>
      <c r="M1498" s="136"/>
      <c r="N1498" s="137"/>
      <c r="O1498" s="138"/>
      <c r="P1498" s="138"/>
      <c r="Q1498" s="140"/>
      <c r="R1498" s="110"/>
    </row>
    <row r="1499" spans="1:18" x14ac:dyDescent="0.25">
      <c r="A1499" s="110"/>
      <c r="B1499" s="113"/>
      <c r="C1499" s="113"/>
      <c r="D1499" s="167"/>
      <c r="E1499" s="170"/>
      <c r="F1499" s="130"/>
      <c r="G1499" s="167"/>
      <c r="H1499" s="145"/>
      <c r="I1499" s="147"/>
      <c r="J1499" s="111"/>
      <c r="K1499" s="196"/>
      <c r="L1499" s="169"/>
      <c r="M1499" s="136"/>
      <c r="N1499" s="182"/>
      <c r="O1499" s="154"/>
      <c r="P1499" s="154"/>
      <c r="Q1499" s="154"/>
      <c r="R1499" s="139"/>
    </row>
    <row r="1500" spans="1:18" x14ac:dyDescent="0.25">
      <c r="A1500" s="3"/>
      <c r="B1500" s="3"/>
      <c r="C1500" s="3"/>
      <c r="D1500" s="3"/>
      <c r="E1500" s="190"/>
      <c r="F1500" s="3"/>
      <c r="G1500" s="3"/>
      <c r="H1500" s="3"/>
      <c r="I1500" s="3"/>
      <c r="J1500" s="3"/>
      <c r="K1500" s="3"/>
      <c r="L1500" s="3"/>
      <c r="M1500" s="3"/>
      <c r="N1500" s="153"/>
      <c r="O1500" s="191"/>
      <c r="P1500" s="191"/>
      <c r="Q1500" s="192"/>
      <c r="R1500" s="3"/>
    </row>
    <row r="1501" spans="1:18" x14ac:dyDescent="0.25">
      <c r="A1501" s="3"/>
      <c r="B1501" s="3"/>
      <c r="C1501" s="3"/>
      <c r="D1501" s="3"/>
      <c r="E1501" s="190"/>
      <c r="F1501" s="3"/>
      <c r="G1501" s="3"/>
      <c r="H1501" s="3"/>
      <c r="I1501" s="3"/>
      <c r="J1501" s="3"/>
      <c r="K1501" s="3"/>
      <c r="L1501" s="3"/>
      <c r="M1501" s="3"/>
      <c r="N1501" s="153"/>
      <c r="O1501" s="191"/>
      <c r="P1501" s="116"/>
      <c r="Q1501" s="192"/>
      <c r="R1501" s="3"/>
    </row>
    <row r="1539" spans="1:17" x14ac:dyDescent="0.25">
      <c r="A1539" s="110"/>
      <c r="B1539" s="113"/>
      <c r="C1539" s="113"/>
      <c r="D1539" s="167"/>
      <c r="E1539" s="168"/>
      <c r="F1539" s="130"/>
      <c r="G1539" s="167"/>
      <c r="H1539" s="156"/>
      <c r="I1539" s="200"/>
      <c r="J1539" s="111"/>
      <c r="K1539" s="196"/>
      <c r="L1539" s="169"/>
      <c r="M1539" s="136"/>
      <c r="N1539" s="137"/>
      <c r="O1539" s="117"/>
      <c r="P1539" s="117"/>
      <c r="Q1539" s="117"/>
    </row>
    <row r="1540" spans="1:17" x14ac:dyDescent="0.25">
      <c r="A1540" s="110"/>
      <c r="B1540" s="113"/>
      <c r="C1540" s="113"/>
      <c r="D1540" s="167"/>
      <c r="E1540" s="168"/>
      <c r="F1540" s="130"/>
      <c r="G1540" s="167"/>
      <c r="H1540" s="156"/>
      <c r="I1540" s="200"/>
      <c r="J1540" s="111"/>
      <c r="K1540" s="196"/>
      <c r="L1540" s="169"/>
      <c r="M1540" s="136"/>
      <c r="N1540" s="137"/>
      <c r="O1540" s="117"/>
      <c r="P1540" s="117"/>
      <c r="Q1540" s="117"/>
    </row>
    <row r="1541" spans="1:17" x14ac:dyDescent="0.25">
      <c r="A1541" s="110"/>
      <c r="B1541" s="113"/>
      <c r="C1541" s="113"/>
      <c r="D1541" s="167"/>
      <c r="E1541" s="168"/>
      <c r="F1541" s="130"/>
      <c r="G1541" s="167"/>
      <c r="H1541" s="156"/>
      <c r="I1541" s="200"/>
      <c r="J1541" s="111"/>
      <c r="K1541" s="196"/>
      <c r="L1541" s="169"/>
      <c r="M1541" s="136"/>
      <c r="N1541" s="137"/>
      <c r="O1541" s="117"/>
      <c r="P1541" s="117"/>
      <c r="Q1541" s="117"/>
    </row>
    <row r="1543" spans="1:17" x14ac:dyDescent="0.25">
      <c r="A1543" s="110"/>
      <c r="B1543" s="113"/>
      <c r="C1543" s="113"/>
      <c r="D1543" s="167"/>
      <c r="E1543" s="170"/>
      <c r="F1543" s="130"/>
      <c r="G1543" s="167"/>
      <c r="H1543" s="145"/>
      <c r="I1543" s="147"/>
      <c r="J1543" s="111"/>
      <c r="K1543" s="196"/>
      <c r="L1543" s="169"/>
      <c r="M1543" s="136"/>
      <c r="N1543" s="137"/>
      <c r="O1543" s="193"/>
      <c r="P1543" s="193"/>
      <c r="Q1543" s="193"/>
    </row>
    <row r="1544" spans="1:17" x14ac:dyDescent="0.25">
      <c r="A1544" s="110"/>
      <c r="B1544" s="113"/>
      <c r="C1544" s="113"/>
      <c r="D1544" s="167"/>
      <c r="E1544" s="170"/>
      <c r="F1544" s="130"/>
      <c r="G1544" s="167"/>
      <c r="H1544" s="145"/>
      <c r="I1544" s="147"/>
      <c r="J1544" s="111"/>
      <c r="K1544" s="196"/>
      <c r="L1544" s="169"/>
      <c r="M1544" s="136"/>
      <c r="N1544" s="137"/>
      <c r="O1544" s="193"/>
      <c r="P1544" s="193"/>
      <c r="Q1544" s="193"/>
    </row>
    <row r="1545" spans="1:17" x14ac:dyDescent="0.25">
      <c r="A1545" s="110"/>
      <c r="B1545" s="113"/>
      <c r="C1545" s="113"/>
      <c r="D1545" s="167"/>
      <c r="E1545" s="170"/>
      <c r="F1545" s="130"/>
      <c r="G1545" s="167"/>
      <c r="H1545" s="145"/>
      <c r="I1545" s="147"/>
      <c r="J1545" s="111"/>
      <c r="K1545" s="196"/>
      <c r="L1545" s="169"/>
      <c r="M1545" s="136"/>
      <c r="N1545" s="137"/>
      <c r="O1545" s="193"/>
      <c r="P1545" s="193"/>
      <c r="Q1545" s="193"/>
    </row>
    <row r="64142" spans="5:5" x14ac:dyDescent="0.25">
      <c r="E64142" s="1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434D-A43A-440A-8372-8D1CB4494945}">
  <dimension ref="A1:Q64198"/>
  <sheetViews>
    <sheetView workbookViewId="0">
      <selection activeCell="I365" sqref="I365"/>
    </sheetView>
  </sheetViews>
  <sheetFormatPr defaultRowHeight="15" x14ac:dyDescent="0.25"/>
  <sheetData>
    <row r="1" spans="1:17" ht="38.25" x14ac:dyDescent="0.25">
      <c r="A1" s="62">
        <v>1</v>
      </c>
      <c r="B1" s="63" t="s">
        <v>108</v>
      </c>
      <c r="C1" s="63" t="s">
        <v>109</v>
      </c>
      <c r="D1" s="18" t="s">
        <v>110</v>
      </c>
      <c r="E1" s="64" t="s">
        <v>111</v>
      </c>
      <c r="F1" s="63" t="s">
        <v>112</v>
      </c>
      <c r="G1" s="18" t="s">
        <v>113</v>
      </c>
      <c r="H1" s="63" t="s">
        <v>114</v>
      </c>
      <c r="I1" s="35" t="s">
        <v>115</v>
      </c>
      <c r="J1" s="62" t="s">
        <v>116</v>
      </c>
      <c r="K1" s="65" t="s">
        <v>117</v>
      </c>
      <c r="L1" s="57" t="s">
        <v>118</v>
      </c>
      <c r="M1" s="66" t="s">
        <v>119</v>
      </c>
      <c r="N1" s="67"/>
      <c r="O1" s="68"/>
      <c r="P1" s="68"/>
      <c r="Q1" s="68"/>
    </row>
    <row r="2" spans="1:17" x14ac:dyDescent="0.25">
      <c r="A2" s="15">
        <v>2</v>
      </c>
      <c r="B2" s="16" t="s">
        <v>120</v>
      </c>
      <c r="C2" s="17" t="s">
        <v>5</v>
      </c>
      <c r="D2" s="18" t="s">
        <v>6</v>
      </c>
      <c r="E2" s="19">
        <v>39756</v>
      </c>
      <c r="F2" s="20" t="s">
        <v>121</v>
      </c>
      <c r="G2" s="21" t="s">
        <v>122</v>
      </c>
      <c r="H2" s="22" t="s">
        <v>123</v>
      </c>
      <c r="I2" s="23"/>
      <c r="J2" s="101" t="s">
        <v>124</v>
      </c>
      <c r="K2" s="24">
        <v>1266546</v>
      </c>
      <c r="L2" s="25"/>
      <c r="M2" s="26">
        <v>0.60316913029170605</v>
      </c>
      <c r="N2" s="27"/>
      <c r="O2" s="28"/>
      <c r="P2" s="28"/>
      <c r="Q2" s="29"/>
    </row>
    <row r="3" spans="1:17" x14ac:dyDescent="0.25">
      <c r="A3" s="15">
        <v>3</v>
      </c>
      <c r="B3" s="16" t="s">
        <v>125</v>
      </c>
      <c r="C3" s="17" t="s">
        <v>5</v>
      </c>
      <c r="D3" s="18" t="s">
        <v>6</v>
      </c>
      <c r="E3" s="19">
        <v>39756</v>
      </c>
      <c r="F3" s="20" t="s">
        <v>126</v>
      </c>
      <c r="G3" s="30" t="s">
        <v>127</v>
      </c>
      <c r="H3" s="22" t="s">
        <v>128</v>
      </c>
      <c r="I3" s="23"/>
      <c r="J3" s="101" t="s">
        <v>129</v>
      </c>
      <c r="K3" s="24">
        <v>813479</v>
      </c>
      <c r="L3" s="25"/>
      <c r="M3" s="26">
        <v>0.38740434294574916</v>
      </c>
      <c r="N3" s="31"/>
      <c r="O3" s="32"/>
      <c r="P3" s="32"/>
      <c r="Q3" s="33"/>
    </row>
    <row r="4" spans="1:17" x14ac:dyDescent="0.25">
      <c r="A4" s="15">
        <v>4</v>
      </c>
      <c r="B4" s="17" t="s">
        <v>130</v>
      </c>
      <c r="C4" s="17" t="s">
        <v>5</v>
      </c>
      <c r="D4" s="18" t="s">
        <v>6</v>
      </c>
      <c r="E4" s="19">
        <v>39756</v>
      </c>
      <c r="F4" s="20" t="s">
        <v>131</v>
      </c>
      <c r="G4" s="21" t="s">
        <v>132</v>
      </c>
      <c r="H4" s="22" t="s">
        <v>133</v>
      </c>
      <c r="I4" s="23"/>
      <c r="J4" s="101" t="s">
        <v>134</v>
      </c>
      <c r="K4" s="24">
        <v>6788</v>
      </c>
      <c r="L4" s="25"/>
      <c r="M4" s="26">
        <v>3.2326595768492426E-3</v>
      </c>
      <c r="N4" s="31"/>
      <c r="O4" s="32"/>
      <c r="P4" s="28"/>
      <c r="Q4" s="15"/>
    </row>
    <row r="5" spans="1:17" x14ac:dyDescent="0.25">
      <c r="A5" s="15">
        <v>5</v>
      </c>
      <c r="B5" s="17" t="s">
        <v>135</v>
      </c>
      <c r="C5" s="17" t="s">
        <v>5</v>
      </c>
      <c r="D5" s="18" t="s">
        <v>6</v>
      </c>
      <c r="E5" s="19">
        <v>39756</v>
      </c>
      <c r="F5" s="20" t="s">
        <v>136</v>
      </c>
      <c r="G5" s="21" t="s">
        <v>137</v>
      </c>
      <c r="H5" s="22" t="s">
        <v>138</v>
      </c>
      <c r="I5" s="23"/>
      <c r="J5" s="101" t="s">
        <v>134</v>
      </c>
      <c r="K5" s="24">
        <v>4991</v>
      </c>
      <c r="L5" s="25"/>
      <c r="M5" s="26">
        <v>2.3768715303557116E-3</v>
      </c>
      <c r="N5" s="31"/>
      <c r="O5" s="32"/>
      <c r="P5" s="32"/>
      <c r="Q5" s="34"/>
    </row>
    <row r="6" spans="1:17" x14ac:dyDescent="0.25">
      <c r="A6" s="15">
        <v>6</v>
      </c>
      <c r="B6" s="17" t="s">
        <v>139</v>
      </c>
      <c r="C6" s="17" t="s">
        <v>5</v>
      </c>
      <c r="D6" s="18" t="s">
        <v>6</v>
      </c>
      <c r="E6" s="19">
        <v>39756</v>
      </c>
      <c r="F6" s="20" t="s">
        <v>140</v>
      </c>
      <c r="G6" s="21" t="s">
        <v>141</v>
      </c>
      <c r="H6" s="22" t="s">
        <v>142</v>
      </c>
      <c r="I6" s="35"/>
      <c r="J6" s="101" t="s">
        <v>134</v>
      </c>
      <c r="K6" s="24">
        <v>4310</v>
      </c>
      <c r="L6" s="25"/>
      <c r="M6" s="26">
        <v>2.0525578633206003E-3</v>
      </c>
      <c r="N6" s="31"/>
      <c r="O6" s="32"/>
      <c r="P6" s="32"/>
      <c r="Q6" s="34"/>
    </row>
    <row r="7" spans="1:17" x14ac:dyDescent="0.25">
      <c r="A7" s="15">
        <v>7</v>
      </c>
      <c r="B7" s="17" t="s">
        <v>143</v>
      </c>
      <c r="C7" s="17" t="s">
        <v>5</v>
      </c>
      <c r="D7" s="18" t="s">
        <v>6</v>
      </c>
      <c r="E7" s="19">
        <v>39756</v>
      </c>
      <c r="F7" s="36"/>
      <c r="G7" s="30" t="s">
        <v>144</v>
      </c>
      <c r="H7" s="22" t="s">
        <v>145</v>
      </c>
      <c r="I7" s="23"/>
      <c r="J7" s="101" t="s">
        <v>146</v>
      </c>
      <c r="K7" s="24">
        <v>3705</v>
      </c>
      <c r="L7" s="25"/>
      <c r="M7" s="26">
        <v>1.7644377920192169E-3</v>
      </c>
      <c r="N7" s="31"/>
      <c r="O7" s="32"/>
      <c r="P7" s="32"/>
      <c r="Q7" s="33"/>
    </row>
    <row r="8" spans="1:17" x14ac:dyDescent="0.25">
      <c r="A8" s="15">
        <v>8</v>
      </c>
      <c r="B8" s="17" t="s">
        <v>143</v>
      </c>
      <c r="C8" s="17" t="s">
        <v>5</v>
      </c>
      <c r="D8" s="18" t="s">
        <v>6</v>
      </c>
      <c r="E8" s="19">
        <v>39756</v>
      </c>
      <c r="F8" s="20"/>
      <c r="G8" s="30"/>
      <c r="H8" s="22"/>
      <c r="I8" s="23" t="s">
        <v>147</v>
      </c>
      <c r="J8" s="15"/>
      <c r="K8" s="24">
        <v>2099819</v>
      </c>
      <c r="L8" s="25">
        <v>2099819</v>
      </c>
      <c r="M8" s="26"/>
      <c r="N8" s="31"/>
      <c r="O8" s="32"/>
      <c r="P8" s="32"/>
      <c r="Q8" s="34"/>
    </row>
    <row r="9" spans="1:17" x14ac:dyDescent="0.25">
      <c r="A9" s="15">
        <v>9</v>
      </c>
      <c r="B9" s="16" t="s">
        <v>120</v>
      </c>
      <c r="C9" s="17" t="s">
        <v>9</v>
      </c>
      <c r="D9" s="18" t="s">
        <v>10</v>
      </c>
      <c r="E9" s="19">
        <v>39756</v>
      </c>
      <c r="F9" s="20" t="s">
        <v>121</v>
      </c>
      <c r="G9" s="21" t="s">
        <v>122</v>
      </c>
      <c r="H9" s="22" t="s">
        <v>123</v>
      </c>
      <c r="I9" s="23"/>
      <c r="J9" s="101" t="s">
        <v>124</v>
      </c>
      <c r="K9" s="24">
        <v>193841</v>
      </c>
      <c r="L9" s="25"/>
      <c r="M9" s="26">
        <v>0.59424519538806309</v>
      </c>
      <c r="N9" s="27"/>
      <c r="O9" s="28"/>
      <c r="P9" s="28"/>
      <c r="Q9" s="29"/>
    </row>
    <row r="10" spans="1:17" x14ac:dyDescent="0.25">
      <c r="A10" s="15">
        <v>10</v>
      </c>
      <c r="B10" s="16" t="s">
        <v>125</v>
      </c>
      <c r="C10" s="17" t="s">
        <v>9</v>
      </c>
      <c r="D10" s="18" t="s">
        <v>10</v>
      </c>
      <c r="E10" s="19">
        <v>39756</v>
      </c>
      <c r="F10" s="20" t="s">
        <v>126</v>
      </c>
      <c r="G10" s="30" t="s">
        <v>127</v>
      </c>
      <c r="H10" s="22" t="s">
        <v>128</v>
      </c>
      <c r="I10" s="23"/>
      <c r="J10" s="101" t="s">
        <v>129</v>
      </c>
      <c r="K10" s="24">
        <v>123594</v>
      </c>
      <c r="L10" s="25"/>
      <c r="M10" s="26">
        <v>0.37889373599389325</v>
      </c>
      <c r="N10" s="27"/>
      <c r="O10" s="28"/>
      <c r="P10" s="28"/>
      <c r="Q10" s="37"/>
    </row>
    <row r="11" spans="1:17" x14ac:dyDescent="0.25">
      <c r="A11" s="15">
        <v>11</v>
      </c>
      <c r="B11" s="17" t="s">
        <v>130</v>
      </c>
      <c r="C11" s="17" t="s">
        <v>9</v>
      </c>
      <c r="D11" s="18" t="s">
        <v>10</v>
      </c>
      <c r="E11" s="19">
        <v>39756</v>
      </c>
      <c r="F11" s="20" t="s">
        <v>131</v>
      </c>
      <c r="G11" s="21" t="s">
        <v>132</v>
      </c>
      <c r="H11" s="22" t="s">
        <v>133</v>
      </c>
      <c r="I11" s="23"/>
      <c r="J11" s="101" t="s">
        <v>134</v>
      </c>
      <c r="K11" s="24">
        <v>3783</v>
      </c>
      <c r="L11" s="25"/>
      <c r="M11" s="26">
        <v>1.1597286302449133E-2</v>
      </c>
      <c r="N11" s="27"/>
      <c r="O11" s="28"/>
      <c r="P11" s="28"/>
      <c r="Q11" s="29"/>
    </row>
    <row r="12" spans="1:17" x14ac:dyDescent="0.25">
      <c r="A12" s="15">
        <v>12</v>
      </c>
      <c r="B12" s="17" t="s">
        <v>143</v>
      </c>
      <c r="C12" s="17" t="s">
        <v>9</v>
      </c>
      <c r="D12" s="18" t="s">
        <v>10</v>
      </c>
      <c r="E12" s="19">
        <v>39756</v>
      </c>
      <c r="F12" s="36"/>
      <c r="G12" s="30" t="s">
        <v>144</v>
      </c>
      <c r="H12" s="22" t="s">
        <v>145</v>
      </c>
      <c r="I12" s="23"/>
      <c r="J12" s="101" t="s">
        <v>146</v>
      </c>
      <c r="K12" s="24">
        <v>1730</v>
      </c>
      <c r="L12" s="25"/>
      <c r="M12" s="26">
        <v>5.3035435641652128E-3</v>
      </c>
      <c r="N12" s="31"/>
      <c r="O12" s="32"/>
      <c r="P12" s="32"/>
      <c r="Q12" s="33"/>
    </row>
    <row r="13" spans="1:17" x14ac:dyDescent="0.25">
      <c r="A13" s="15">
        <v>13</v>
      </c>
      <c r="B13" s="17" t="s">
        <v>139</v>
      </c>
      <c r="C13" s="17" t="s">
        <v>9</v>
      </c>
      <c r="D13" s="18" t="s">
        <v>10</v>
      </c>
      <c r="E13" s="19">
        <v>39756</v>
      </c>
      <c r="F13" s="20" t="s">
        <v>140</v>
      </c>
      <c r="G13" s="30" t="s">
        <v>141</v>
      </c>
      <c r="H13" s="22" t="s">
        <v>142</v>
      </c>
      <c r="I13" s="23"/>
      <c r="J13" s="15" t="s">
        <v>148</v>
      </c>
      <c r="K13" s="24">
        <v>1660</v>
      </c>
      <c r="L13" s="25"/>
      <c r="M13" s="26">
        <v>5.0889493159041932E-3</v>
      </c>
      <c r="N13" s="31"/>
      <c r="O13" s="32"/>
      <c r="P13" s="32"/>
      <c r="Q13" s="34"/>
    </row>
    <row r="14" spans="1:17" x14ac:dyDescent="0.25">
      <c r="A14" s="15">
        <v>14</v>
      </c>
      <c r="B14" s="17" t="s">
        <v>135</v>
      </c>
      <c r="C14" s="17" t="s">
        <v>9</v>
      </c>
      <c r="D14" s="18" t="s">
        <v>10</v>
      </c>
      <c r="E14" s="19">
        <v>39756</v>
      </c>
      <c r="F14" s="20" t="s">
        <v>136</v>
      </c>
      <c r="G14" s="21" t="s">
        <v>137</v>
      </c>
      <c r="H14" s="22" t="s">
        <v>138</v>
      </c>
      <c r="I14" s="23"/>
      <c r="J14" s="101" t="s">
        <v>149</v>
      </c>
      <c r="K14" s="24">
        <v>1589</v>
      </c>
      <c r="L14" s="25"/>
      <c r="M14" s="26">
        <v>4.8712894355251585E-3</v>
      </c>
      <c r="N14" s="31"/>
      <c r="O14" s="32"/>
      <c r="P14" s="32"/>
      <c r="Q14" s="34"/>
    </row>
    <row r="15" spans="1:17" x14ac:dyDescent="0.25">
      <c r="A15" s="15">
        <v>15</v>
      </c>
      <c r="B15" s="17" t="s">
        <v>143</v>
      </c>
      <c r="C15" s="17" t="s">
        <v>9</v>
      </c>
      <c r="D15" s="18" t="s">
        <v>10</v>
      </c>
      <c r="E15" s="19">
        <v>39756</v>
      </c>
      <c r="F15" s="20"/>
      <c r="G15" s="21"/>
      <c r="H15" s="22"/>
      <c r="I15" s="23" t="s">
        <v>147</v>
      </c>
      <c r="J15" s="101"/>
      <c r="K15" s="24">
        <v>326197</v>
      </c>
      <c r="L15" s="25">
        <v>326197</v>
      </c>
      <c r="M15" s="26"/>
      <c r="N15" s="27"/>
      <c r="O15" s="28"/>
      <c r="P15" s="28"/>
      <c r="Q15" s="15"/>
    </row>
    <row r="16" spans="1:17" x14ac:dyDescent="0.25">
      <c r="A16" s="15">
        <v>16</v>
      </c>
      <c r="B16" s="16" t="s">
        <v>120</v>
      </c>
      <c r="C16" s="17" t="s">
        <v>13</v>
      </c>
      <c r="D16" s="18" t="s">
        <v>14</v>
      </c>
      <c r="E16" s="19">
        <v>39756</v>
      </c>
      <c r="F16" s="20" t="s">
        <v>121</v>
      </c>
      <c r="G16" s="21" t="s">
        <v>122</v>
      </c>
      <c r="H16" s="22" t="s">
        <v>123</v>
      </c>
      <c r="I16" s="23"/>
      <c r="J16" s="101" t="s">
        <v>124</v>
      </c>
      <c r="K16" s="24">
        <v>1230111</v>
      </c>
      <c r="L16" s="25"/>
      <c r="M16" s="26">
        <v>0.53635247822627241</v>
      </c>
      <c r="N16" s="31"/>
      <c r="O16" s="32"/>
      <c r="P16" s="32"/>
      <c r="Q16" s="34"/>
    </row>
    <row r="17" spans="1:17" x14ac:dyDescent="0.25">
      <c r="A17" s="15">
        <v>17</v>
      </c>
      <c r="B17" s="16" t="s">
        <v>125</v>
      </c>
      <c r="C17" s="17" t="s">
        <v>13</v>
      </c>
      <c r="D17" s="18" t="s">
        <v>14</v>
      </c>
      <c r="E17" s="19">
        <v>39756</v>
      </c>
      <c r="F17" s="20" t="s">
        <v>126</v>
      </c>
      <c r="G17" s="21" t="s">
        <v>127</v>
      </c>
      <c r="H17" s="22" t="s">
        <v>128</v>
      </c>
      <c r="I17" s="23"/>
      <c r="J17" s="101" t="s">
        <v>129</v>
      </c>
      <c r="K17" s="24">
        <v>1034707</v>
      </c>
      <c r="L17" s="25"/>
      <c r="M17" s="26">
        <v>0.45115250874764279</v>
      </c>
      <c r="N17" s="31"/>
      <c r="O17" s="32"/>
      <c r="P17" s="32"/>
      <c r="Q17" s="34"/>
    </row>
    <row r="18" spans="1:17" x14ac:dyDescent="0.25">
      <c r="A18" s="15">
        <v>18</v>
      </c>
      <c r="B18" s="17" t="s">
        <v>135</v>
      </c>
      <c r="C18" s="17" t="s">
        <v>13</v>
      </c>
      <c r="D18" s="18" t="s">
        <v>14</v>
      </c>
      <c r="E18" s="19">
        <v>39756</v>
      </c>
      <c r="F18" s="20" t="s">
        <v>136</v>
      </c>
      <c r="G18" s="21" t="s">
        <v>137</v>
      </c>
      <c r="H18" s="22" t="s">
        <v>138</v>
      </c>
      <c r="I18" s="23"/>
      <c r="J18" s="101" t="s">
        <v>149</v>
      </c>
      <c r="K18" s="24">
        <v>12555</v>
      </c>
      <c r="L18" s="25"/>
      <c r="M18" s="26">
        <v>5.474225792738094E-3</v>
      </c>
      <c r="N18" s="27"/>
      <c r="O18" s="28"/>
      <c r="P18" s="28"/>
      <c r="Q18" s="29"/>
    </row>
    <row r="19" spans="1:17" x14ac:dyDescent="0.25">
      <c r="A19" s="15">
        <v>19</v>
      </c>
      <c r="B19" s="17" t="s">
        <v>130</v>
      </c>
      <c r="C19" s="17" t="s">
        <v>13</v>
      </c>
      <c r="D19" s="18" t="s">
        <v>14</v>
      </c>
      <c r="E19" s="19">
        <v>39756</v>
      </c>
      <c r="F19" s="20" t="s">
        <v>131</v>
      </c>
      <c r="G19" s="21" t="s">
        <v>132</v>
      </c>
      <c r="H19" s="22" t="s">
        <v>133</v>
      </c>
      <c r="I19" s="23"/>
      <c r="J19" s="101" t="s">
        <v>134</v>
      </c>
      <c r="K19" s="24">
        <v>11301</v>
      </c>
      <c r="L19" s="25"/>
      <c r="M19" s="26">
        <v>4.9274572428302027E-3</v>
      </c>
      <c r="N19" s="38"/>
      <c r="O19" s="39"/>
      <c r="P19" s="39"/>
      <c r="Q19" s="34"/>
    </row>
    <row r="20" spans="1:17" x14ac:dyDescent="0.25">
      <c r="A20" s="15">
        <v>20</v>
      </c>
      <c r="B20" s="17" t="s">
        <v>150</v>
      </c>
      <c r="C20" s="17" t="s">
        <v>13</v>
      </c>
      <c r="D20" s="18" t="s">
        <v>14</v>
      </c>
      <c r="E20" s="19">
        <v>39756</v>
      </c>
      <c r="F20" s="20" t="s">
        <v>151</v>
      </c>
      <c r="G20" s="21" t="s">
        <v>152</v>
      </c>
      <c r="H20" s="22" t="s">
        <v>153</v>
      </c>
      <c r="I20" s="23"/>
      <c r="J20" s="101" t="s">
        <v>154</v>
      </c>
      <c r="K20" s="24">
        <v>3406</v>
      </c>
      <c r="L20" s="25"/>
      <c r="M20" s="26">
        <v>1.4850826802123415E-3</v>
      </c>
      <c r="N20" s="27"/>
      <c r="O20" s="28"/>
      <c r="P20" s="28"/>
      <c r="Q20" s="15"/>
    </row>
    <row r="21" spans="1:17" x14ac:dyDescent="0.25">
      <c r="A21" s="15">
        <v>21</v>
      </c>
      <c r="B21" s="17" t="s">
        <v>139</v>
      </c>
      <c r="C21" s="17" t="s">
        <v>13</v>
      </c>
      <c r="D21" s="18" t="s">
        <v>14</v>
      </c>
      <c r="E21" s="19">
        <v>39756</v>
      </c>
      <c r="F21" s="20" t="s">
        <v>140</v>
      </c>
      <c r="G21" s="21" t="s">
        <v>141</v>
      </c>
      <c r="H21" s="22" t="s">
        <v>142</v>
      </c>
      <c r="I21" s="23"/>
      <c r="J21" s="101" t="s">
        <v>146</v>
      </c>
      <c r="K21" s="24">
        <v>1371</v>
      </c>
      <c r="L21" s="25"/>
      <c r="M21" s="26">
        <v>5.9778284044953618E-4</v>
      </c>
      <c r="N21" s="31"/>
      <c r="O21" s="32"/>
      <c r="P21" s="32"/>
      <c r="Q21" s="34"/>
    </row>
    <row r="22" spans="1:17" x14ac:dyDescent="0.25">
      <c r="A22" s="15">
        <v>22</v>
      </c>
      <c r="B22" s="17" t="s">
        <v>143</v>
      </c>
      <c r="C22" s="17" t="s">
        <v>13</v>
      </c>
      <c r="D22" s="18" t="s">
        <v>14</v>
      </c>
      <c r="E22" s="19">
        <v>39756</v>
      </c>
      <c r="F22" s="20" t="s">
        <v>155</v>
      </c>
      <c r="G22" s="21" t="s">
        <v>156</v>
      </c>
      <c r="H22" s="22" t="s">
        <v>157</v>
      </c>
      <c r="I22" s="23"/>
      <c r="J22" s="101" t="s">
        <v>146</v>
      </c>
      <c r="K22" s="24">
        <v>16</v>
      </c>
      <c r="L22" s="25"/>
      <c r="M22" s="26">
        <v>6.976313236464317E-6</v>
      </c>
      <c r="N22" s="31"/>
      <c r="O22" s="32"/>
      <c r="P22" s="32"/>
      <c r="Q22" s="34"/>
    </row>
    <row r="23" spans="1:17" x14ac:dyDescent="0.25">
      <c r="A23" s="15">
        <v>23</v>
      </c>
      <c r="B23" s="17" t="s">
        <v>158</v>
      </c>
      <c r="C23" s="17" t="s">
        <v>13</v>
      </c>
      <c r="D23" s="18" t="s">
        <v>14</v>
      </c>
      <c r="E23" s="19">
        <v>39756</v>
      </c>
      <c r="F23" s="20" t="s">
        <v>159</v>
      </c>
      <c r="G23" s="21" t="s">
        <v>160</v>
      </c>
      <c r="H23" s="22" t="s">
        <v>161</v>
      </c>
      <c r="I23" s="23"/>
      <c r="J23" s="101" t="s">
        <v>146</v>
      </c>
      <c r="K23" s="24">
        <v>8</v>
      </c>
      <c r="L23" s="25"/>
      <c r="M23" s="26">
        <v>3.4881566182321585E-6</v>
      </c>
      <c r="N23" s="31"/>
      <c r="O23" s="32"/>
      <c r="P23" s="32"/>
      <c r="Q23" s="34"/>
    </row>
    <row r="24" spans="1:17" x14ac:dyDescent="0.25">
      <c r="A24" s="15">
        <v>24</v>
      </c>
      <c r="B24" s="17" t="s">
        <v>143</v>
      </c>
      <c r="C24" s="17" t="s">
        <v>13</v>
      </c>
      <c r="D24" s="18" t="s">
        <v>14</v>
      </c>
      <c r="E24" s="19">
        <v>39756</v>
      </c>
      <c r="F24" s="20"/>
      <c r="G24" s="30"/>
      <c r="H24" s="22"/>
      <c r="I24" s="23" t="s">
        <v>147</v>
      </c>
      <c r="J24" s="15"/>
      <c r="K24" s="40">
        <v>2293475</v>
      </c>
      <c r="L24" s="41">
        <v>2293475</v>
      </c>
      <c r="M24" s="26"/>
      <c r="N24" s="31"/>
      <c r="O24" s="32"/>
      <c r="P24" s="32"/>
      <c r="Q24" s="34"/>
    </row>
    <row r="25" spans="1:17" x14ac:dyDescent="0.25">
      <c r="A25" s="15">
        <v>25</v>
      </c>
      <c r="B25" s="16" t="s">
        <v>120</v>
      </c>
      <c r="C25" s="17" t="s">
        <v>17</v>
      </c>
      <c r="D25" s="18" t="s">
        <v>18</v>
      </c>
      <c r="E25" s="19">
        <v>39756</v>
      </c>
      <c r="F25" s="20" t="s">
        <v>121</v>
      </c>
      <c r="G25" s="21" t="s">
        <v>122</v>
      </c>
      <c r="H25" s="22" t="s">
        <v>123</v>
      </c>
      <c r="I25" s="23"/>
      <c r="J25" s="101" t="s">
        <v>124</v>
      </c>
      <c r="K25" s="24">
        <v>638017</v>
      </c>
      <c r="L25" s="25"/>
      <c r="M25" s="26">
        <v>0.58715904499929594</v>
      </c>
      <c r="N25" s="27"/>
      <c r="O25" s="28"/>
      <c r="P25" s="28"/>
      <c r="Q25" s="15"/>
    </row>
    <row r="26" spans="1:17" x14ac:dyDescent="0.25">
      <c r="A26" s="15">
        <v>26</v>
      </c>
      <c r="B26" s="16" t="s">
        <v>125</v>
      </c>
      <c r="C26" s="17" t="s">
        <v>17</v>
      </c>
      <c r="D26" s="18" t="s">
        <v>18</v>
      </c>
      <c r="E26" s="19">
        <v>39756</v>
      </c>
      <c r="F26" s="20" t="s">
        <v>126</v>
      </c>
      <c r="G26" s="30" t="s">
        <v>127</v>
      </c>
      <c r="H26" s="22" t="s">
        <v>128</v>
      </c>
      <c r="I26" s="23"/>
      <c r="J26" s="15" t="s">
        <v>129</v>
      </c>
      <c r="K26" s="24">
        <v>422310</v>
      </c>
      <c r="L26" s="25"/>
      <c r="M26" s="26">
        <v>0.38864659765124232</v>
      </c>
      <c r="N26" s="31"/>
      <c r="O26" s="32"/>
      <c r="P26" s="32"/>
      <c r="Q26" s="34"/>
    </row>
    <row r="27" spans="1:17" x14ac:dyDescent="0.25">
      <c r="A27" s="15">
        <v>27</v>
      </c>
      <c r="B27" s="17" t="s">
        <v>130</v>
      </c>
      <c r="C27" s="17" t="s">
        <v>17</v>
      </c>
      <c r="D27" s="18" t="s">
        <v>18</v>
      </c>
      <c r="E27" s="19">
        <v>39756</v>
      </c>
      <c r="F27" s="20" t="s">
        <v>131</v>
      </c>
      <c r="G27" s="21" t="s">
        <v>132</v>
      </c>
      <c r="H27" s="22" t="s">
        <v>133</v>
      </c>
      <c r="I27" s="23"/>
      <c r="J27" s="101" t="s">
        <v>134</v>
      </c>
      <c r="K27" s="24">
        <v>12882</v>
      </c>
      <c r="L27" s="25"/>
      <c r="M27" s="26">
        <v>1.1855143072490124E-2</v>
      </c>
      <c r="N27" s="31"/>
      <c r="O27" s="32"/>
      <c r="P27" s="32"/>
      <c r="Q27" s="34"/>
    </row>
    <row r="28" spans="1:17" x14ac:dyDescent="0.25">
      <c r="A28" s="15">
        <v>28</v>
      </c>
      <c r="B28" s="17" t="s">
        <v>135</v>
      </c>
      <c r="C28" s="17" t="s">
        <v>17</v>
      </c>
      <c r="D28" s="18" t="s">
        <v>18</v>
      </c>
      <c r="E28" s="19">
        <v>39756</v>
      </c>
      <c r="F28" s="20" t="s">
        <v>136</v>
      </c>
      <c r="G28" s="21" t="s">
        <v>137</v>
      </c>
      <c r="H28" s="22" t="s">
        <v>138</v>
      </c>
      <c r="I28" s="35"/>
      <c r="J28" s="101" t="s">
        <v>149</v>
      </c>
      <c r="K28" s="24">
        <v>4776</v>
      </c>
      <c r="L28" s="25"/>
      <c r="M28" s="26">
        <v>4.3952929136945214E-3</v>
      </c>
      <c r="N28" s="31"/>
      <c r="O28" s="32"/>
      <c r="P28" s="32"/>
      <c r="Q28" s="34"/>
    </row>
    <row r="29" spans="1:17" x14ac:dyDescent="0.25">
      <c r="A29" s="15">
        <v>29</v>
      </c>
      <c r="B29" s="17" t="s">
        <v>139</v>
      </c>
      <c r="C29" s="17" t="s">
        <v>17</v>
      </c>
      <c r="D29" s="18" t="s">
        <v>18</v>
      </c>
      <c r="E29" s="19">
        <v>39756</v>
      </c>
      <c r="F29" s="20" t="s">
        <v>140</v>
      </c>
      <c r="G29" s="21" t="s">
        <v>141</v>
      </c>
      <c r="H29" s="22" t="s">
        <v>142</v>
      </c>
      <c r="I29" s="29"/>
      <c r="J29" s="101" t="s">
        <v>162</v>
      </c>
      <c r="K29" s="24">
        <v>4023</v>
      </c>
      <c r="L29" s="25"/>
      <c r="M29" s="26">
        <v>3.7023164555680613E-3</v>
      </c>
      <c r="N29" s="27"/>
      <c r="O29" s="28"/>
      <c r="P29" s="28"/>
      <c r="Q29" s="29"/>
    </row>
    <row r="30" spans="1:17" x14ac:dyDescent="0.25">
      <c r="A30" s="15">
        <v>30</v>
      </c>
      <c r="B30" s="17" t="s">
        <v>150</v>
      </c>
      <c r="C30" s="17" t="s">
        <v>17</v>
      </c>
      <c r="D30" s="18" t="s">
        <v>18</v>
      </c>
      <c r="E30" s="19">
        <v>39756</v>
      </c>
      <c r="F30" s="20" t="s">
        <v>151</v>
      </c>
      <c r="G30" s="21" t="s">
        <v>152</v>
      </c>
      <c r="H30" s="22" t="s">
        <v>153</v>
      </c>
      <c r="I30" s="23"/>
      <c r="J30" s="101" t="s">
        <v>154</v>
      </c>
      <c r="K30" s="24">
        <v>3470</v>
      </c>
      <c r="L30" s="25"/>
      <c r="M30" s="26">
        <v>3.193397489639864E-3</v>
      </c>
      <c r="N30" s="31"/>
      <c r="O30" s="32"/>
      <c r="P30" s="32"/>
      <c r="Q30" s="33"/>
    </row>
    <row r="31" spans="1:17" x14ac:dyDescent="0.25">
      <c r="A31" s="15">
        <v>31</v>
      </c>
      <c r="B31" s="17" t="s">
        <v>163</v>
      </c>
      <c r="C31" s="17" t="s">
        <v>17</v>
      </c>
      <c r="D31" s="18" t="s">
        <v>18</v>
      </c>
      <c r="E31" s="19">
        <v>39756</v>
      </c>
      <c r="F31" s="20" t="s">
        <v>164</v>
      </c>
      <c r="G31" s="21" t="s">
        <v>165</v>
      </c>
      <c r="H31" s="22" t="s">
        <v>166</v>
      </c>
      <c r="I31" s="23"/>
      <c r="J31" s="101" t="s">
        <v>167</v>
      </c>
      <c r="K31" s="24">
        <v>1139</v>
      </c>
      <c r="L31" s="25"/>
      <c r="M31" s="26">
        <v>1.048207418069108E-3</v>
      </c>
      <c r="N31" s="31"/>
      <c r="O31" s="32"/>
      <c r="P31" s="32"/>
      <c r="Q31" s="34"/>
    </row>
    <row r="32" spans="1:17" x14ac:dyDescent="0.25">
      <c r="A32" s="15">
        <v>32</v>
      </c>
      <c r="B32" s="17" t="s">
        <v>143</v>
      </c>
      <c r="C32" s="17" t="s">
        <v>17</v>
      </c>
      <c r="D32" s="18" t="s">
        <v>18</v>
      </c>
      <c r="E32" s="19">
        <v>39756</v>
      </c>
      <c r="F32" s="20"/>
      <c r="G32" s="30"/>
      <c r="H32" s="22"/>
      <c r="I32" s="23" t="s">
        <v>147</v>
      </c>
      <c r="J32" s="15"/>
      <c r="K32" s="24">
        <v>1086617</v>
      </c>
      <c r="L32" s="25">
        <v>1086617</v>
      </c>
      <c r="M32" s="26"/>
      <c r="N32" s="31"/>
      <c r="O32" s="32"/>
      <c r="P32" s="32"/>
      <c r="Q32" s="34"/>
    </row>
    <row r="33" spans="1:17" x14ac:dyDescent="0.25">
      <c r="A33" s="15">
        <v>33</v>
      </c>
      <c r="B33" s="16" t="s">
        <v>125</v>
      </c>
      <c r="C33" s="17" t="s">
        <v>21</v>
      </c>
      <c r="D33" s="18" t="s">
        <v>22</v>
      </c>
      <c r="E33" s="19">
        <v>39756</v>
      </c>
      <c r="F33" s="20" t="s">
        <v>126</v>
      </c>
      <c r="G33" s="30" t="s">
        <v>127</v>
      </c>
      <c r="H33" s="22" t="s">
        <v>128</v>
      </c>
      <c r="I33" s="23"/>
      <c r="J33" s="101" t="s">
        <v>129</v>
      </c>
      <c r="K33" s="24">
        <v>8274473</v>
      </c>
      <c r="L33" s="25"/>
      <c r="M33" s="26">
        <v>0.61012638347134251</v>
      </c>
      <c r="N33" s="31"/>
      <c r="O33" s="42"/>
      <c r="P33" s="32"/>
      <c r="Q33" s="33"/>
    </row>
    <row r="34" spans="1:17" x14ac:dyDescent="0.25">
      <c r="A34" s="15">
        <v>34</v>
      </c>
      <c r="B34" s="16" t="s">
        <v>120</v>
      </c>
      <c r="C34" s="17" t="s">
        <v>21</v>
      </c>
      <c r="D34" s="18" t="s">
        <v>22</v>
      </c>
      <c r="E34" s="19">
        <v>39756</v>
      </c>
      <c r="F34" s="20" t="s">
        <v>121</v>
      </c>
      <c r="G34" s="21" t="s">
        <v>122</v>
      </c>
      <c r="H34" s="22" t="s">
        <v>123</v>
      </c>
      <c r="I34" s="23"/>
      <c r="J34" s="101" t="s">
        <v>124</v>
      </c>
      <c r="K34" s="24">
        <v>5011781</v>
      </c>
      <c r="L34" s="25"/>
      <c r="M34" s="26">
        <v>0.36954858832464477</v>
      </c>
      <c r="N34" s="31"/>
      <c r="O34" s="32"/>
      <c r="P34" s="28"/>
      <c r="Q34" s="15"/>
    </row>
    <row r="35" spans="1:17" x14ac:dyDescent="0.25">
      <c r="A35" s="15">
        <v>35</v>
      </c>
      <c r="B35" s="17" t="s">
        <v>130</v>
      </c>
      <c r="C35" s="17" t="s">
        <v>21</v>
      </c>
      <c r="D35" s="18" t="s">
        <v>22</v>
      </c>
      <c r="E35" s="19">
        <v>39756</v>
      </c>
      <c r="F35" s="36" t="s">
        <v>131</v>
      </c>
      <c r="G35" s="21" t="s">
        <v>132</v>
      </c>
      <c r="H35" s="22" t="s">
        <v>133</v>
      </c>
      <c r="I35" s="23"/>
      <c r="J35" s="101" t="s">
        <v>168</v>
      </c>
      <c r="K35" s="24">
        <v>108381</v>
      </c>
      <c r="L35" s="25"/>
      <c r="M35" s="26">
        <v>7.9915793509758963E-3</v>
      </c>
      <c r="N35" s="31"/>
      <c r="O35" s="32"/>
      <c r="P35" s="32"/>
      <c r="Q35" s="34"/>
    </row>
    <row r="36" spans="1:17" x14ac:dyDescent="0.25">
      <c r="A36" s="15">
        <v>36</v>
      </c>
      <c r="B36" s="17" t="s">
        <v>135</v>
      </c>
      <c r="C36" s="17" t="s">
        <v>21</v>
      </c>
      <c r="D36" s="18" t="s">
        <v>22</v>
      </c>
      <c r="E36" s="19">
        <v>39756</v>
      </c>
      <c r="F36" s="20" t="s">
        <v>136</v>
      </c>
      <c r="G36" s="21" t="s">
        <v>137</v>
      </c>
      <c r="H36" s="22" t="s">
        <v>138</v>
      </c>
      <c r="I36" s="23"/>
      <c r="J36" s="101" t="s">
        <v>149</v>
      </c>
      <c r="K36" s="24">
        <v>67582</v>
      </c>
      <c r="L36" s="25"/>
      <c r="M36" s="26">
        <v>4.9832250643346435E-3</v>
      </c>
      <c r="N36" s="27"/>
      <c r="O36" s="28"/>
      <c r="P36" s="28"/>
      <c r="Q36" s="29"/>
    </row>
    <row r="37" spans="1:17" x14ac:dyDescent="0.25">
      <c r="A37" s="15">
        <v>37</v>
      </c>
      <c r="B37" s="16" t="s">
        <v>169</v>
      </c>
      <c r="C37" s="17" t="s">
        <v>21</v>
      </c>
      <c r="D37" s="18" t="s">
        <v>22</v>
      </c>
      <c r="E37" s="19">
        <v>39756</v>
      </c>
      <c r="F37" s="20" t="s">
        <v>170</v>
      </c>
      <c r="G37" s="21" t="s">
        <v>171</v>
      </c>
      <c r="H37" s="22" t="s">
        <v>172</v>
      </c>
      <c r="I37" s="23"/>
      <c r="J37" s="101" t="s">
        <v>173</v>
      </c>
      <c r="K37" s="24">
        <v>40673</v>
      </c>
      <c r="L37" s="25"/>
      <c r="M37" s="26">
        <v>2.9990635530419778E-3</v>
      </c>
      <c r="N37" s="31"/>
      <c r="O37" s="32"/>
      <c r="P37" s="32"/>
      <c r="Q37" s="34"/>
    </row>
    <row r="38" spans="1:17" x14ac:dyDescent="0.25">
      <c r="A38" s="15">
        <v>38</v>
      </c>
      <c r="B38" s="17" t="s">
        <v>150</v>
      </c>
      <c r="C38" s="17" t="s">
        <v>21</v>
      </c>
      <c r="D38" s="18" t="s">
        <v>22</v>
      </c>
      <c r="E38" s="19">
        <v>39756</v>
      </c>
      <c r="F38" s="20" t="s">
        <v>151</v>
      </c>
      <c r="G38" s="21" t="s">
        <v>152</v>
      </c>
      <c r="H38" s="22" t="s">
        <v>153</v>
      </c>
      <c r="I38" s="23"/>
      <c r="J38" s="101" t="s">
        <v>154</v>
      </c>
      <c r="K38" s="24">
        <v>38774</v>
      </c>
      <c r="L38" s="25"/>
      <c r="M38" s="26">
        <v>2.8590389252243415E-3</v>
      </c>
      <c r="N38" s="31"/>
      <c r="O38" s="32"/>
      <c r="P38" s="32"/>
      <c r="Q38" s="34"/>
    </row>
    <row r="39" spans="1:17" x14ac:dyDescent="0.25">
      <c r="A39" s="15">
        <v>39</v>
      </c>
      <c r="B39" s="17" t="s">
        <v>174</v>
      </c>
      <c r="C39" s="17" t="s">
        <v>21</v>
      </c>
      <c r="D39" s="18" t="s">
        <v>22</v>
      </c>
      <c r="E39" s="19">
        <v>39756</v>
      </c>
      <c r="F39" s="36" t="s">
        <v>175</v>
      </c>
      <c r="G39" s="30" t="s">
        <v>176</v>
      </c>
      <c r="H39" s="22" t="s">
        <v>177</v>
      </c>
      <c r="I39" s="23"/>
      <c r="J39" s="101" t="s">
        <v>146</v>
      </c>
      <c r="K39" s="24">
        <v>17006</v>
      </c>
      <c r="L39" s="25"/>
      <c r="M39" s="26">
        <v>1.2539540919782627E-3</v>
      </c>
      <c r="N39" s="31"/>
      <c r="O39" s="42"/>
      <c r="P39" s="32"/>
      <c r="Q39" s="33"/>
    </row>
    <row r="40" spans="1:17" x14ac:dyDescent="0.25">
      <c r="A40" s="15">
        <v>40</v>
      </c>
      <c r="B40" s="17" t="s">
        <v>139</v>
      </c>
      <c r="C40" s="17" t="s">
        <v>21</v>
      </c>
      <c r="D40" s="18" t="s">
        <v>22</v>
      </c>
      <c r="E40" s="19">
        <v>39756</v>
      </c>
      <c r="F40" s="20" t="s">
        <v>140</v>
      </c>
      <c r="G40" s="30" t="s">
        <v>141</v>
      </c>
      <c r="H40" s="22" t="s">
        <v>142</v>
      </c>
      <c r="I40" s="23"/>
      <c r="J40" s="101" t="s">
        <v>146</v>
      </c>
      <c r="K40" s="24">
        <v>3145</v>
      </c>
      <c r="L40" s="25"/>
      <c r="M40" s="26">
        <v>2.3189966007712784E-4</v>
      </c>
      <c r="N40" s="31"/>
      <c r="O40" s="42"/>
      <c r="P40" s="32"/>
      <c r="Q40" s="33"/>
    </row>
    <row r="41" spans="1:17" x14ac:dyDescent="0.25">
      <c r="A41" s="15">
        <v>41</v>
      </c>
      <c r="B41" s="17" t="s">
        <v>178</v>
      </c>
      <c r="C41" s="17" t="s">
        <v>21</v>
      </c>
      <c r="D41" s="18" t="s">
        <v>22</v>
      </c>
      <c r="E41" s="19">
        <v>39756</v>
      </c>
      <c r="F41" s="20" t="s">
        <v>179</v>
      </c>
      <c r="G41" s="30" t="s">
        <v>180</v>
      </c>
      <c r="H41" s="22" t="s">
        <v>181</v>
      </c>
      <c r="I41" s="23"/>
      <c r="J41" s="101" t="s">
        <v>146</v>
      </c>
      <c r="K41" s="24">
        <v>49</v>
      </c>
      <c r="L41" s="25"/>
      <c r="M41" s="26">
        <v>3.6130630663845037E-6</v>
      </c>
      <c r="N41" s="31"/>
      <c r="O41" s="42"/>
      <c r="P41" s="32"/>
      <c r="Q41" s="33"/>
    </row>
    <row r="42" spans="1:17" x14ac:dyDescent="0.25">
      <c r="A42" s="15">
        <v>42</v>
      </c>
      <c r="B42" s="17" t="s">
        <v>143</v>
      </c>
      <c r="C42" s="17" t="s">
        <v>21</v>
      </c>
      <c r="D42" s="18" t="s">
        <v>22</v>
      </c>
      <c r="E42" s="19">
        <v>39756</v>
      </c>
      <c r="F42" s="20" t="s">
        <v>182</v>
      </c>
      <c r="G42" s="21" t="s">
        <v>183</v>
      </c>
      <c r="H42" s="22" t="s">
        <v>184</v>
      </c>
      <c r="I42" s="23"/>
      <c r="J42" s="101" t="s">
        <v>146</v>
      </c>
      <c r="K42" s="24">
        <v>36</v>
      </c>
      <c r="L42" s="25"/>
      <c r="M42" s="26">
        <v>2.654495314078411E-6</v>
      </c>
      <c r="N42" s="31"/>
      <c r="O42" s="32"/>
      <c r="P42" s="32"/>
      <c r="Q42" s="34"/>
    </row>
    <row r="43" spans="1:17" x14ac:dyDescent="0.25">
      <c r="A43" s="15">
        <v>43</v>
      </c>
      <c r="B43" s="17" t="s">
        <v>143</v>
      </c>
      <c r="C43" s="17" t="s">
        <v>21</v>
      </c>
      <c r="D43" s="18" t="s">
        <v>22</v>
      </c>
      <c r="E43" s="19">
        <v>39756</v>
      </c>
      <c r="F43" s="20"/>
      <c r="G43" s="21"/>
      <c r="H43" s="22"/>
      <c r="I43" s="23" t="s">
        <v>147</v>
      </c>
      <c r="J43" s="101"/>
      <c r="K43" s="24">
        <v>13561900</v>
      </c>
      <c r="L43" s="25">
        <v>13561900</v>
      </c>
      <c r="M43" s="26"/>
      <c r="N43" s="31"/>
      <c r="O43" s="32"/>
      <c r="P43" s="32"/>
      <c r="Q43" s="34"/>
    </row>
    <row r="44" spans="1:17" x14ac:dyDescent="0.25">
      <c r="A44" s="15">
        <v>44</v>
      </c>
      <c r="B44" s="16" t="s">
        <v>125</v>
      </c>
      <c r="C44" s="17" t="s">
        <v>25</v>
      </c>
      <c r="D44" s="18" t="s">
        <v>26</v>
      </c>
      <c r="E44" s="19">
        <v>39757</v>
      </c>
      <c r="F44" s="20" t="s">
        <v>126</v>
      </c>
      <c r="G44" s="30" t="s">
        <v>127</v>
      </c>
      <c r="H44" s="22" t="s">
        <v>128</v>
      </c>
      <c r="I44" s="23"/>
      <c r="J44" s="101" t="s">
        <v>129</v>
      </c>
      <c r="K44" s="24">
        <v>1288633</v>
      </c>
      <c r="L44" s="25"/>
      <c r="M44" s="26">
        <v>0.53660353567951524</v>
      </c>
      <c r="N44" s="27"/>
      <c r="O44" s="28"/>
      <c r="P44" s="28"/>
      <c r="Q44" s="29"/>
    </row>
    <row r="45" spans="1:17" x14ac:dyDescent="0.25">
      <c r="A45" s="15">
        <v>45</v>
      </c>
      <c r="B45" s="16" t="s">
        <v>120</v>
      </c>
      <c r="C45" s="17" t="s">
        <v>25</v>
      </c>
      <c r="D45" s="18" t="s">
        <v>26</v>
      </c>
      <c r="E45" s="19">
        <v>39756</v>
      </c>
      <c r="F45" s="20" t="s">
        <v>121</v>
      </c>
      <c r="G45" s="30" t="s">
        <v>122</v>
      </c>
      <c r="H45" s="22" t="s">
        <v>123</v>
      </c>
      <c r="I45" s="23"/>
      <c r="J45" s="101" t="s">
        <v>124</v>
      </c>
      <c r="K45" s="24">
        <v>1073629</v>
      </c>
      <c r="L45" s="25"/>
      <c r="M45" s="26">
        <v>0.44707307465202445</v>
      </c>
      <c r="N45" s="31"/>
      <c r="O45" s="32"/>
      <c r="P45" s="32"/>
      <c r="Q45" s="34"/>
    </row>
    <row r="46" spans="1:17" x14ac:dyDescent="0.25">
      <c r="A46" s="15">
        <v>46</v>
      </c>
      <c r="B46" s="17" t="s">
        <v>130</v>
      </c>
      <c r="C46" s="17" t="s">
        <v>25</v>
      </c>
      <c r="D46" s="18" t="s">
        <v>26</v>
      </c>
      <c r="E46" s="19">
        <v>39756</v>
      </c>
      <c r="F46" s="20" t="s">
        <v>131</v>
      </c>
      <c r="G46" s="30" t="s">
        <v>132</v>
      </c>
      <c r="H46" s="22" t="s">
        <v>133</v>
      </c>
      <c r="I46" s="23"/>
      <c r="J46" s="15" t="s">
        <v>185</v>
      </c>
      <c r="K46" s="24">
        <v>13352</v>
      </c>
      <c r="L46" s="25"/>
      <c r="M46" s="26">
        <v>5.5599463993184148E-3</v>
      </c>
      <c r="N46" s="27"/>
      <c r="O46" s="28"/>
      <c r="P46" s="28"/>
      <c r="Q46" s="29"/>
    </row>
    <row r="47" spans="1:17" x14ac:dyDescent="0.25">
      <c r="A47" s="15">
        <v>47</v>
      </c>
      <c r="B47" s="17" t="s">
        <v>135</v>
      </c>
      <c r="C47" s="17" t="s">
        <v>25</v>
      </c>
      <c r="D47" s="18" t="s">
        <v>26</v>
      </c>
      <c r="E47" s="19">
        <v>39756</v>
      </c>
      <c r="F47" s="20" t="s">
        <v>136</v>
      </c>
      <c r="G47" s="21" t="s">
        <v>137</v>
      </c>
      <c r="H47" s="22" t="s">
        <v>138</v>
      </c>
      <c r="I47" s="23"/>
      <c r="J47" s="101" t="s">
        <v>186</v>
      </c>
      <c r="K47" s="24">
        <v>10898</v>
      </c>
      <c r="L47" s="25"/>
      <c r="M47" s="26">
        <v>4.538068893032661E-3</v>
      </c>
      <c r="N47" s="31"/>
      <c r="O47" s="32"/>
      <c r="P47" s="28"/>
      <c r="Q47" s="15"/>
    </row>
    <row r="48" spans="1:17" x14ac:dyDescent="0.25">
      <c r="A48" s="15">
        <v>48</v>
      </c>
      <c r="B48" s="17" t="s">
        <v>139</v>
      </c>
      <c r="C48" s="17" t="s">
        <v>25</v>
      </c>
      <c r="D48" s="18" t="s">
        <v>26</v>
      </c>
      <c r="E48" s="19">
        <v>39756</v>
      </c>
      <c r="F48" s="20" t="s">
        <v>140</v>
      </c>
      <c r="G48" s="21" t="s">
        <v>141</v>
      </c>
      <c r="H48" s="22" t="s">
        <v>142</v>
      </c>
      <c r="I48" s="23"/>
      <c r="J48" s="101" t="s">
        <v>162</v>
      </c>
      <c r="K48" s="24">
        <v>6233</v>
      </c>
      <c r="L48" s="25"/>
      <c r="M48" s="26">
        <v>2.5955022398855363E-3</v>
      </c>
      <c r="N48" s="31"/>
      <c r="O48" s="32"/>
      <c r="P48" s="32"/>
      <c r="Q48" s="34"/>
    </row>
    <row r="49" spans="1:17" x14ac:dyDescent="0.25">
      <c r="A49" s="15">
        <v>49</v>
      </c>
      <c r="B49" s="16" t="s">
        <v>169</v>
      </c>
      <c r="C49" s="17" t="s">
        <v>25</v>
      </c>
      <c r="D49" s="18" t="s">
        <v>26</v>
      </c>
      <c r="E49" s="19">
        <v>39756</v>
      </c>
      <c r="F49" s="20" t="s">
        <v>170</v>
      </c>
      <c r="G49" s="21" t="s">
        <v>171</v>
      </c>
      <c r="H49" s="22" t="s">
        <v>172</v>
      </c>
      <c r="I49" s="23"/>
      <c r="J49" s="101" t="s">
        <v>187</v>
      </c>
      <c r="K49" s="24">
        <v>3051</v>
      </c>
      <c r="L49" s="25"/>
      <c r="M49" s="26">
        <v>1.2704760683283766E-3</v>
      </c>
      <c r="N49" s="31"/>
      <c r="O49" s="32"/>
      <c r="P49" s="28"/>
      <c r="Q49" s="29"/>
    </row>
    <row r="50" spans="1:17" x14ac:dyDescent="0.25">
      <c r="A50" s="15">
        <v>50</v>
      </c>
      <c r="B50" s="17" t="s">
        <v>150</v>
      </c>
      <c r="C50" s="17" t="s">
        <v>25</v>
      </c>
      <c r="D50" s="18" t="s">
        <v>26</v>
      </c>
      <c r="E50" s="19">
        <v>39756</v>
      </c>
      <c r="F50" s="20" t="s">
        <v>151</v>
      </c>
      <c r="G50" s="21" t="s">
        <v>152</v>
      </c>
      <c r="H50" s="22" t="s">
        <v>153</v>
      </c>
      <c r="I50" s="23"/>
      <c r="J50" s="101" t="s">
        <v>188</v>
      </c>
      <c r="K50" s="24">
        <v>2822</v>
      </c>
      <c r="L50" s="25"/>
      <c r="M50" s="26">
        <v>1.1751174909284427E-3</v>
      </c>
      <c r="N50" s="31"/>
      <c r="O50" s="32"/>
      <c r="P50" s="32"/>
      <c r="Q50" s="34"/>
    </row>
    <row r="51" spans="1:17" x14ac:dyDescent="0.25">
      <c r="A51" s="15">
        <v>51</v>
      </c>
      <c r="B51" s="17" t="s">
        <v>189</v>
      </c>
      <c r="C51" s="17" t="s">
        <v>25</v>
      </c>
      <c r="D51" s="18" t="s">
        <v>26</v>
      </c>
      <c r="E51" s="19">
        <v>39756</v>
      </c>
      <c r="F51" s="36" t="s">
        <v>190</v>
      </c>
      <c r="G51" s="21" t="s">
        <v>191</v>
      </c>
      <c r="H51" s="22" t="s">
        <v>192</v>
      </c>
      <c r="I51" s="23"/>
      <c r="J51" s="101" t="s">
        <v>185</v>
      </c>
      <c r="K51" s="24">
        <v>829</v>
      </c>
      <c r="L51" s="25"/>
      <c r="M51" s="26">
        <v>3.4520637844779554E-4</v>
      </c>
      <c r="N51" s="31"/>
      <c r="O51" s="32"/>
      <c r="P51" s="32"/>
      <c r="Q51" s="34"/>
    </row>
    <row r="52" spans="1:17" x14ac:dyDescent="0.25">
      <c r="A52" s="15">
        <v>52</v>
      </c>
      <c r="B52" s="17" t="s">
        <v>143</v>
      </c>
      <c r="C52" s="17" t="s">
        <v>25</v>
      </c>
      <c r="D52" s="18" t="s">
        <v>26</v>
      </c>
      <c r="E52" s="19">
        <v>39756</v>
      </c>
      <c r="F52" s="20" t="s">
        <v>155</v>
      </c>
      <c r="G52" s="21" t="s">
        <v>156</v>
      </c>
      <c r="H52" s="22" t="s">
        <v>157</v>
      </c>
      <c r="I52" s="23"/>
      <c r="J52" s="101" t="s">
        <v>193</v>
      </c>
      <c r="K52" s="24">
        <v>598</v>
      </c>
      <c r="L52" s="25"/>
      <c r="M52" s="26">
        <v>2.490149750443688E-4</v>
      </c>
      <c r="N52" s="31"/>
      <c r="O52" s="32"/>
      <c r="P52" s="32"/>
      <c r="Q52" s="34"/>
    </row>
    <row r="53" spans="1:17" x14ac:dyDescent="0.25">
      <c r="A53" s="15">
        <v>53</v>
      </c>
      <c r="B53" s="17" t="s">
        <v>158</v>
      </c>
      <c r="C53" s="17" t="s">
        <v>25</v>
      </c>
      <c r="D53" s="18" t="s">
        <v>26</v>
      </c>
      <c r="E53" s="19">
        <v>39756</v>
      </c>
      <c r="F53" s="20" t="s">
        <v>194</v>
      </c>
      <c r="G53" s="21" t="s">
        <v>160</v>
      </c>
      <c r="H53" s="22" t="s">
        <v>195</v>
      </c>
      <c r="I53" s="23"/>
      <c r="J53" s="101" t="s">
        <v>196</v>
      </c>
      <c r="K53" s="24">
        <v>348</v>
      </c>
      <c r="L53" s="25"/>
      <c r="M53" s="26">
        <v>1.4491172460775976E-4</v>
      </c>
      <c r="N53" s="31"/>
      <c r="O53" s="32"/>
      <c r="P53" s="32"/>
      <c r="Q53" s="34"/>
    </row>
    <row r="54" spans="1:17" x14ac:dyDescent="0.25">
      <c r="A54" s="15">
        <v>54</v>
      </c>
      <c r="B54" s="17" t="s">
        <v>197</v>
      </c>
      <c r="C54" s="17" t="s">
        <v>25</v>
      </c>
      <c r="D54" s="18" t="s">
        <v>26</v>
      </c>
      <c r="E54" s="19">
        <v>39758</v>
      </c>
      <c r="F54" s="20" t="s">
        <v>198</v>
      </c>
      <c r="G54" s="30" t="s">
        <v>199</v>
      </c>
      <c r="H54" s="22" t="s">
        <v>200</v>
      </c>
      <c r="I54" s="23"/>
      <c r="J54" s="15" t="s">
        <v>201</v>
      </c>
      <c r="K54" s="40">
        <v>336</v>
      </c>
      <c r="L54" s="25"/>
      <c r="M54" s="26">
        <v>1.3991476858680254E-4</v>
      </c>
      <c r="N54" s="27"/>
      <c r="O54" s="28"/>
      <c r="P54" s="28"/>
      <c r="Q54" s="29"/>
    </row>
    <row r="55" spans="1:17" x14ac:dyDescent="0.25">
      <c r="A55" s="15">
        <v>55</v>
      </c>
      <c r="B55" s="17" t="s">
        <v>202</v>
      </c>
      <c r="C55" s="17" t="s">
        <v>25</v>
      </c>
      <c r="D55" s="18" t="s">
        <v>26</v>
      </c>
      <c r="E55" s="19">
        <v>39756</v>
      </c>
      <c r="F55" s="20" t="s">
        <v>203</v>
      </c>
      <c r="G55" s="21" t="s">
        <v>183</v>
      </c>
      <c r="H55" s="22" t="s">
        <v>204</v>
      </c>
      <c r="I55" s="23"/>
      <c r="J55" s="101" t="s">
        <v>205</v>
      </c>
      <c r="K55" s="24">
        <v>226</v>
      </c>
      <c r="L55" s="25"/>
      <c r="M55" s="26">
        <v>9.4109338394694566E-5</v>
      </c>
      <c r="N55" s="31"/>
      <c r="O55" s="32"/>
      <c r="P55" s="32"/>
      <c r="Q55" s="34"/>
    </row>
    <row r="56" spans="1:17" x14ac:dyDescent="0.25">
      <c r="A56" s="15">
        <v>56</v>
      </c>
      <c r="B56" s="17" t="s">
        <v>163</v>
      </c>
      <c r="C56" s="17" t="s">
        <v>25</v>
      </c>
      <c r="D56" s="18" t="s">
        <v>26</v>
      </c>
      <c r="E56" s="19">
        <v>39756</v>
      </c>
      <c r="F56" s="20" t="s">
        <v>164</v>
      </c>
      <c r="G56" s="21" t="s">
        <v>165</v>
      </c>
      <c r="H56" s="22" t="s">
        <v>166</v>
      </c>
      <c r="I56" s="23"/>
      <c r="J56" s="101" t="s">
        <v>167</v>
      </c>
      <c r="K56" s="24">
        <v>158</v>
      </c>
      <c r="L56" s="25"/>
      <c r="M56" s="26">
        <v>6.5793254275936907E-5</v>
      </c>
      <c r="N56" s="31"/>
      <c r="O56" s="32"/>
      <c r="P56" s="32"/>
      <c r="Q56" s="34"/>
    </row>
    <row r="57" spans="1:17" x14ac:dyDescent="0.25">
      <c r="A57" s="15">
        <v>57</v>
      </c>
      <c r="B57" s="17" t="s">
        <v>178</v>
      </c>
      <c r="C57" s="17" t="s">
        <v>25</v>
      </c>
      <c r="D57" s="18" t="s">
        <v>26</v>
      </c>
      <c r="E57" s="19">
        <v>39756</v>
      </c>
      <c r="F57" s="20" t="s">
        <v>179</v>
      </c>
      <c r="G57" s="21" t="s">
        <v>180</v>
      </c>
      <c r="H57" s="22" t="s">
        <v>181</v>
      </c>
      <c r="I57" s="23"/>
      <c r="J57" s="101" t="s">
        <v>206</v>
      </c>
      <c r="K57" s="24">
        <v>154</v>
      </c>
      <c r="L57" s="25"/>
      <c r="M57" s="26">
        <v>6.412760226895116E-5</v>
      </c>
      <c r="N57" s="43"/>
      <c r="O57" s="44"/>
      <c r="P57" s="44"/>
      <c r="Q57" s="34"/>
    </row>
    <row r="58" spans="1:17" x14ac:dyDescent="0.25">
      <c r="A58" s="15">
        <v>58</v>
      </c>
      <c r="B58" s="17" t="s">
        <v>143</v>
      </c>
      <c r="C58" s="17" t="s">
        <v>25</v>
      </c>
      <c r="D58" s="18" t="s">
        <v>26</v>
      </c>
      <c r="E58" s="19">
        <v>39756</v>
      </c>
      <c r="F58" s="20" t="s">
        <v>207</v>
      </c>
      <c r="G58" s="21" t="s">
        <v>208</v>
      </c>
      <c r="H58" s="22" t="s">
        <v>209</v>
      </c>
      <c r="I58" s="23"/>
      <c r="J58" s="101" t="s">
        <v>210</v>
      </c>
      <c r="K58" s="24">
        <v>110</v>
      </c>
      <c r="L58" s="25"/>
      <c r="M58" s="26">
        <v>4.5805430192107976E-5</v>
      </c>
      <c r="N58" s="27"/>
      <c r="O58" s="28"/>
      <c r="P58" s="28"/>
      <c r="Q58" s="45"/>
    </row>
    <row r="59" spans="1:17" ht="25.5" x14ac:dyDescent="0.25">
      <c r="A59" s="15">
        <v>59</v>
      </c>
      <c r="B59" s="17" t="s">
        <v>143</v>
      </c>
      <c r="C59" s="17" t="s">
        <v>25</v>
      </c>
      <c r="D59" s="18" t="s">
        <v>26</v>
      </c>
      <c r="E59" s="19">
        <v>39756</v>
      </c>
      <c r="F59" s="20" t="s">
        <v>211</v>
      </c>
      <c r="G59" s="21" t="s">
        <v>212</v>
      </c>
      <c r="H59" s="22" t="s">
        <v>213</v>
      </c>
      <c r="I59" s="23"/>
      <c r="J59" s="101" t="s">
        <v>214</v>
      </c>
      <c r="K59" s="46">
        <v>85</v>
      </c>
      <c r="L59" s="25"/>
      <c r="M59" s="26">
        <v>3.5395105148447074E-5</v>
      </c>
      <c r="N59" s="27"/>
      <c r="O59" s="28"/>
      <c r="P59" s="28"/>
      <c r="Q59" s="29"/>
    </row>
    <row r="60" spans="1:17" x14ac:dyDescent="0.25">
      <c r="A60" s="15">
        <v>60</v>
      </c>
      <c r="B60" s="17" t="s">
        <v>143</v>
      </c>
      <c r="C60" s="17" t="s">
        <v>25</v>
      </c>
      <c r="D60" s="18" t="s">
        <v>26</v>
      </c>
      <c r="E60" s="19">
        <v>39760</v>
      </c>
      <c r="F60" s="20"/>
      <c r="G60" s="30"/>
      <c r="H60" s="22"/>
      <c r="I60" s="23" t="s">
        <v>147</v>
      </c>
      <c r="J60" s="15"/>
      <c r="K60" s="24">
        <v>2401462</v>
      </c>
      <c r="L60" s="25">
        <v>2401462</v>
      </c>
      <c r="M60" s="26"/>
      <c r="N60" s="27"/>
      <c r="O60" s="28"/>
      <c r="P60" s="28"/>
      <c r="Q60" s="29"/>
    </row>
    <row r="61" spans="1:17" x14ac:dyDescent="0.25">
      <c r="A61" s="15">
        <v>61</v>
      </c>
      <c r="B61" s="16" t="s">
        <v>125</v>
      </c>
      <c r="C61" s="17" t="s">
        <v>29</v>
      </c>
      <c r="D61" s="18" t="s">
        <v>30</v>
      </c>
      <c r="E61" s="19">
        <v>39756</v>
      </c>
      <c r="F61" s="20" t="s">
        <v>126</v>
      </c>
      <c r="G61" s="21" t="s">
        <v>127</v>
      </c>
      <c r="H61" s="22" t="s">
        <v>128</v>
      </c>
      <c r="I61" s="23"/>
      <c r="J61" s="101" t="s">
        <v>129</v>
      </c>
      <c r="K61" s="24">
        <v>997772</v>
      </c>
      <c r="L61" s="25"/>
      <c r="M61" s="26">
        <v>0.60588645716503009</v>
      </c>
      <c r="N61" s="31"/>
      <c r="O61" s="32"/>
      <c r="P61" s="32"/>
      <c r="Q61" s="34"/>
    </row>
    <row r="62" spans="1:17" x14ac:dyDescent="0.25">
      <c r="A62" s="15">
        <v>62</v>
      </c>
      <c r="B62" s="16" t="s">
        <v>120</v>
      </c>
      <c r="C62" s="17" t="s">
        <v>29</v>
      </c>
      <c r="D62" s="18" t="s">
        <v>30</v>
      </c>
      <c r="E62" s="19">
        <v>39756</v>
      </c>
      <c r="F62" s="20" t="s">
        <v>121</v>
      </c>
      <c r="G62" s="21" t="s">
        <v>122</v>
      </c>
      <c r="H62" s="22" t="s">
        <v>123</v>
      </c>
      <c r="I62" s="23"/>
      <c r="J62" s="101" t="s">
        <v>124</v>
      </c>
      <c r="K62" s="24">
        <v>629428</v>
      </c>
      <c r="L62" s="25"/>
      <c r="M62" s="26">
        <v>0.38221347257737293</v>
      </c>
      <c r="N62" s="27"/>
      <c r="O62" s="28"/>
      <c r="P62" s="28"/>
      <c r="Q62" s="29"/>
    </row>
    <row r="63" spans="1:17" x14ac:dyDescent="0.25">
      <c r="A63" s="15">
        <v>63</v>
      </c>
      <c r="B63" s="17" t="s">
        <v>130</v>
      </c>
      <c r="C63" s="17" t="s">
        <v>29</v>
      </c>
      <c r="D63" s="18" t="s">
        <v>30</v>
      </c>
      <c r="E63" s="19">
        <v>39756</v>
      </c>
      <c r="F63" s="20" t="s">
        <v>131</v>
      </c>
      <c r="G63" s="21" t="s">
        <v>132</v>
      </c>
      <c r="H63" s="22" t="s">
        <v>133</v>
      </c>
      <c r="I63" s="23"/>
      <c r="J63" s="101" t="s">
        <v>134</v>
      </c>
      <c r="K63" s="24">
        <v>19162</v>
      </c>
      <c r="L63" s="25"/>
      <c r="M63" s="26">
        <v>1.1635921124461606E-2</v>
      </c>
      <c r="N63" s="31"/>
      <c r="O63" s="32"/>
      <c r="P63" s="32"/>
      <c r="Q63" s="34"/>
    </row>
    <row r="64" spans="1:17" x14ac:dyDescent="0.25">
      <c r="A64" s="15">
        <v>64</v>
      </c>
      <c r="B64" s="17" t="s">
        <v>139</v>
      </c>
      <c r="C64" s="17" t="s">
        <v>29</v>
      </c>
      <c r="D64" s="18" t="s">
        <v>30</v>
      </c>
      <c r="E64" s="19">
        <v>39756</v>
      </c>
      <c r="F64" s="20" t="s">
        <v>140</v>
      </c>
      <c r="G64" s="21" t="s">
        <v>141</v>
      </c>
      <c r="H64" s="22" t="s">
        <v>142</v>
      </c>
      <c r="I64" s="23"/>
      <c r="J64" s="101" t="s">
        <v>146</v>
      </c>
      <c r="K64" s="24">
        <v>311</v>
      </c>
      <c r="L64" s="25"/>
      <c r="M64" s="26">
        <v>1.8885144920715791E-4</v>
      </c>
      <c r="N64" s="31"/>
      <c r="O64" s="32"/>
      <c r="P64" s="32"/>
      <c r="Q64" s="34"/>
    </row>
    <row r="65" spans="1:17" x14ac:dyDescent="0.25">
      <c r="A65" s="15">
        <v>65</v>
      </c>
      <c r="B65" s="17" t="s">
        <v>150</v>
      </c>
      <c r="C65" s="17" t="s">
        <v>29</v>
      </c>
      <c r="D65" s="18" t="s">
        <v>30</v>
      </c>
      <c r="E65" s="19">
        <v>39756</v>
      </c>
      <c r="F65" s="20" t="s">
        <v>151</v>
      </c>
      <c r="G65" s="21" t="s">
        <v>152</v>
      </c>
      <c r="H65" s="22" t="s">
        <v>153</v>
      </c>
      <c r="I65" s="23"/>
      <c r="J65" s="101" t="s">
        <v>146</v>
      </c>
      <c r="K65" s="24">
        <v>90</v>
      </c>
      <c r="L65" s="25"/>
      <c r="M65" s="26">
        <v>5.4651544786637334E-5</v>
      </c>
      <c r="N65" s="31"/>
      <c r="O65" s="32"/>
      <c r="P65" s="32"/>
      <c r="Q65" s="34"/>
    </row>
    <row r="66" spans="1:17" x14ac:dyDescent="0.25">
      <c r="A66" s="15">
        <v>66</v>
      </c>
      <c r="B66" s="17" t="s">
        <v>202</v>
      </c>
      <c r="C66" s="17" t="s">
        <v>29</v>
      </c>
      <c r="D66" s="18" t="s">
        <v>30</v>
      </c>
      <c r="E66" s="19">
        <v>39756</v>
      </c>
      <c r="F66" s="20" t="s">
        <v>203</v>
      </c>
      <c r="G66" s="21" t="s">
        <v>183</v>
      </c>
      <c r="H66" s="22" t="s">
        <v>204</v>
      </c>
      <c r="I66" s="23"/>
      <c r="J66" s="101" t="s">
        <v>146</v>
      </c>
      <c r="K66" s="24">
        <v>19</v>
      </c>
      <c r="L66" s="25"/>
      <c r="M66" s="26">
        <v>1.153754834384566E-5</v>
      </c>
      <c r="N66" s="31"/>
      <c r="O66" s="32"/>
      <c r="P66" s="32"/>
      <c r="Q66" s="34"/>
    </row>
    <row r="67" spans="1:17" x14ac:dyDescent="0.25">
      <c r="A67" s="15">
        <v>67</v>
      </c>
      <c r="B67" s="17" t="s">
        <v>215</v>
      </c>
      <c r="C67" s="17" t="s">
        <v>29</v>
      </c>
      <c r="D67" s="18" t="s">
        <v>30</v>
      </c>
      <c r="E67" s="19">
        <v>39756</v>
      </c>
      <c r="F67" s="20" t="s">
        <v>216</v>
      </c>
      <c r="G67" s="21" t="s">
        <v>217</v>
      </c>
      <c r="H67" s="22" t="s">
        <v>218</v>
      </c>
      <c r="I67" s="23"/>
      <c r="J67" s="101" t="s">
        <v>146</v>
      </c>
      <c r="K67" s="24">
        <v>15</v>
      </c>
      <c r="L67" s="25"/>
      <c r="M67" s="26">
        <v>9.1085907977728895E-6</v>
      </c>
      <c r="N67" s="31"/>
      <c r="O67" s="32"/>
      <c r="P67" s="32"/>
      <c r="Q67" s="34"/>
    </row>
    <row r="68" spans="1:17" x14ac:dyDescent="0.25">
      <c r="A68" s="15">
        <v>68</v>
      </c>
      <c r="B68" s="17" t="s">
        <v>143</v>
      </c>
      <c r="C68" s="17" t="s">
        <v>29</v>
      </c>
      <c r="D68" s="18" t="s">
        <v>30</v>
      </c>
      <c r="E68" s="19">
        <v>39756</v>
      </c>
      <c r="F68" s="20"/>
      <c r="G68" s="21"/>
      <c r="H68" s="22"/>
      <c r="I68" s="23" t="s">
        <v>147</v>
      </c>
      <c r="J68" s="101"/>
      <c r="K68" s="24">
        <v>1646797</v>
      </c>
      <c r="L68" s="25">
        <v>1646797</v>
      </c>
      <c r="M68" s="26"/>
      <c r="N68" s="31"/>
      <c r="O68" s="32"/>
      <c r="P68" s="28"/>
      <c r="Q68" s="15"/>
    </row>
    <row r="69" spans="1:17" x14ac:dyDescent="0.25">
      <c r="A69" s="15">
        <v>69</v>
      </c>
      <c r="B69" s="16" t="s">
        <v>125</v>
      </c>
      <c r="C69" s="17" t="s">
        <v>33</v>
      </c>
      <c r="D69" s="18" t="s">
        <v>34</v>
      </c>
      <c r="E69" s="19">
        <v>39756</v>
      </c>
      <c r="F69" s="20" t="s">
        <v>126</v>
      </c>
      <c r="G69" s="21" t="s">
        <v>127</v>
      </c>
      <c r="H69" s="22" t="s">
        <v>128</v>
      </c>
      <c r="I69" s="23"/>
      <c r="J69" s="101" t="s">
        <v>129</v>
      </c>
      <c r="K69" s="24">
        <v>255459</v>
      </c>
      <c r="L69" s="25"/>
      <c r="M69" s="26">
        <v>0.61942668981503934</v>
      </c>
      <c r="N69" s="31"/>
      <c r="O69" s="32"/>
      <c r="P69" s="32"/>
      <c r="Q69" s="34"/>
    </row>
    <row r="70" spans="1:17" x14ac:dyDescent="0.25">
      <c r="A70" s="15">
        <v>70</v>
      </c>
      <c r="B70" s="16" t="s">
        <v>120</v>
      </c>
      <c r="C70" s="17" t="s">
        <v>33</v>
      </c>
      <c r="D70" s="18" t="s">
        <v>34</v>
      </c>
      <c r="E70" s="19">
        <v>39756</v>
      </c>
      <c r="F70" s="20" t="s">
        <v>121</v>
      </c>
      <c r="G70" s="21" t="s">
        <v>122</v>
      </c>
      <c r="H70" s="22" t="s">
        <v>123</v>
      </c>
      <c r="I70" s="23"/>
      <c r="J70" s="101" t="s">
        <v>124</v>
      </c>
      <c r="K70" s="24">
        <v>152374</v>
      </c>
      <c r="L70" s="25"/>
      <c r="M70" s="26">
        <v>0.36947033548975294</v>
      </c>
      <c r="N70" s="31"/>
      <c r="O70" s="32"/>
      <c r="P70" s="28"/>
      <c r="Q70" s="15"/>
    </row>
    <row r="71" spans="1:17" x14ac:dyDescent="0.25">
      <c r="A71" s="15">
        <v>71</v>
      </c>
      <c r="B71" s="17" t="s">
        <v>130</v>
      </c>
      <c r="C71" s="17" t="s">
        <v>33</v>
      </c>
      <c r="D71" s="18" t="s">
        <v>34</v>
      </c>
      <c r="E71" s="19">
        <v>39756</v>
      </c>
      <c r="F71" s="20" t="s">
        <v>131</v>
      </c>
      <c r="G71" s="21" t="s">
        <v>132</v>
      </c>
      <c r="H71" s="22" t="s">
        <v>133</v>
      </c>
      <c r="I71" s="23"/>
      <c r="J71" s="101" t="s">
        <v>219</v>
      </c>
      <c r="K71" s="24">
        <v>2401</v>
      </c>
      <c r="L71" s="25"/>
      <c r="M71" s="26">
        <v>5.8218480548577634E-3</v>
      </c>
      <c r="N71" s="27"/>
      <c r="O71" s="28"/>
      <c r="P71" s="28"/>
      <c r="Q71" s="29"/>
    </row>
    <row r="72" spans="1:17" x14ac:dyDescent="0.25">
      <c r="A72" s="15">
        <v>72</v>
      </c>
      <c r="B72" s="17" t="s">
        <v>135</v>
      </c>
      <c r="C72" s="17" t="s">
        <v>33</v>
      </c>
      <c r="D72" s="18" t="s">
        <v>34</v>
      </c>
      <c r="E72" s="19">
        <v>39756</v>
      </c>
      <c r="F72" s="20" t="s">
        <v>136</v>
      </c>
      <c r="G72" s="21" t="s">
        <v>137</v>
      </c>
      <c r="H72" s="22" t="s">
        <v>138</v>
      </c>
      <c r="I72" s="23"/>
      <c r="J72" s="101" t="s">
        <v>149</v>
      </c>
      <c r="K72" s="24">
        <v>1109</v>
      </c>
      <c r="L72" s="25"/>
      <c r="M72" s="26">
        <v>2.6890585143012329E-3</v>
      </c>
      <c r="N72" s="31"/>
      <c r="O72" s="32"/>
      <c r="P72" s="32"/>
      <c r="Q72" s="34"/>
    </row>
    <row r="73" spans="1:17" x14ac:dyDescent="0.25">
      <c r="A73" s="15">
        <v>73</v>
      </c>
      <c r="B73" s="17" t="s">
        <v>139</v>
      </c>
      <c r="C73" s="17" t="s">
        <v>33</v>
      </c>
      <c r="D73" s="18" t="s">
        <v>34</v>
      </c>
      <c r="E73" s="19">
        <v>39756</v>
      </c>
      <c r="F73" s="20" t="s">
        <v>140</v>
      </c>
      <c r="G73" s="21" t="s">
        <v>141</v>
      </c>
      <c r="H73" s="22" t="s">
        <v>142</v>
      </c>
      <c r="I73" s="23"/>
      <c r="J73" s="101" t="s">
        <v>162</v>
      </c>
      <c r="K73" s="24">
        <v>626</v>
      </c>
      <c r="L73" s="25"/>
      <c r="M73" s="26">
        <v>1.5178995761520033E-3</v>
      </c>
      <c r="N73" s="27"/>
      <c r="O73" s="28"/>
      <c r="P73" s="28"/>
      <c r="Q73" s="29"/>
    </row>
    <row r="74" spans="1:17" x14ac:dyDescent="0.25">
      <c r="A74" s="15">
        <v>74</v>
      </c>
      <c r="B74" s="17" t="s">
        <v>150</v>
      </c>
      <c r="C74" s="17" t="s">
        <v>33</v>
      </c>
      <c r="D74" s="18" t="s">
        <v>34</v>
      </c>
      <c r="E74" s="19">
        <v>39756</v>
      </c>
      <c r="F74" s="20" t="s">
        <v>220</v>
      </c>
      <c r="G74" s="21" t="s">
        <v>152</v>
      </c>
      <c r="H74" s="22" t="s">
        <v>221</v>
      </c>
      <c r="I74" s="23"/>
      <c r="J74" s="101" t="s">
        <v>154</v>
      </c>
      <c r="K74" s="24">
        <v>385</v>
      </c>
      <c r="L74" s="25"/>
      <c r="M74" s="26">
        <v>9.3353248693054519E-4</v>
      </c>
      <c r="N74" s="31"/>
      <c r="O74" s="32"/>
      <c r="P74" s="32"/>
      <c r="Q74" s="34"/>
    </row>
    <row r="75" spans="1:17" x14ac:dyDescent="0.25">
      <c r="A75" s="15">
        <v>75</v>
      </c>
      <c r="B75" s="17" t="s">
        <v>215</v>
      </c>
      <c r="C75" s="17" t="s">
        <v>33</v>
      </c>
      <c r="D75" s="18" t="s">
        <v>34</v>
      </c>
      <c r="E75" s="19">
        <v>39756</v>
      </c>
      <c r="F75" s="20" t="s">
        <v>216</v>
      </c>
      <c r="G75" s="21" t="s">
        <v>217</v>
      </c>
      <c r="H75" s="22" t="s">
        <v>218</v>
      </c>
      <c r="I75" s="23"/>
      <c r="J75" s="101" t="s">
        <v>206</v>
      </c>
      <c r="K75" s="24">
        <v>58</v>
      </c>
      <c r="L75" s="25"/>
      <c r="M75" s="26">
        <v>1.4063606296616006E-4</v>
      </c>
      <c r="N75" s="31"/>
      <c r="O75" s="42"/>
      <c r="P75" s="32"/>
      <c r="Q75" s="34"/>
    </row>
    <row r="76" spans="1:17" x14ac:dyDescent="0.25">
      <c r="A76" s="15">
        <v>76</v>
      </c>
      <c r="B76" s="17" t="s">
        <v>143</v>
      </c>
      <c r="C76" s="17" t="s">
        <v>33</v>
      </c>
      <c r="D76" s="18" t="s">
        <v>34</v>
      </c>
      <c r="E76" s="19">
        <v>39757</v>
      </c>
      <c r="F76" s="20"/>
      <c r="G76" s="30"/>
      <c r="H76" s="22"/>
      <c r="I76" s="23" t="s">
        <v>147</v>
      </c>
      <c r="J76" s="15"/>
      <c r="K76" s="24">
        <v>412412</v>
      </c>
      <c r="L76" s="25">
        <v>412412</v>
      </c>
      <c r="M76" s="26"/>
      <c r="N76" s="31"/>
      <c r="O76" s="32"/>
      <c r="P76" s="32"/>
      <c r="Q76" s="34"/>
    </row>
    <row r="77" spans="1:17" x14ac:dyDescent="0.25">
      <c r="A77" s="15">
        <v>77</v>
      </c>
      <c r="B77" s="16" t="s">
        <v>125</v>
      </c>
      <c r="C77" s="17" t="s">
        <v>37</v>
      </c>
      <c r="D77" s="18" t="s">
        <v>38</v>
      </c>
      <c r="E77" s="19">
        <v>39756</v>
      </c>
      <c r="F77" s="20" t="s">
        <v>126</v>
      </c>
      <c r="G77" s="21" t="s">
        <v>127</v>
      </c>
      <c r="H77" s="22" t="s">
        <v>128</v>
      </c>
      <c r="I77" s="23"/>
      <c r="J77" s="101" t="s">
        <v>129</v>
      </c>
      <c r="K77" s="24">
        <v>245800</v>
      </c>
      <c r="L77" s="25"/>
      <c r="M77" s="26">
        <v>0.9245710975614343</v>
      </c>
      <c r="N77" s="31"/>
      <c r="O77" s="32"/>
      <c r="P77" s="32"/>
      <c r="Q77" s="34"/>
    </row>
    <row r="78" spans="1:17" x14ac:dyDescent="0.25">
      <c r="A78" s="15">
        <v>78</v>
      </c>
      <c r="B78" s="16" t="s">
        <v>120</v>
      </c>
      <c r="C78" s="17" t="s">
        <v>37</v>
      </c>
      <c r="D78" s="18" t="s">
        <v>38</v>
      </c>
      <c r="E78" s="19">
        <v>39756</v>
      </c>
      <c r="F78" s="20" t="s">
        <v>121</v>
      </c>
      <c r="G78" s="21" t="s">
        <v>122</v>
      </c>
      <c r="H78" s="22" t="s">
        <v>123</v>
      </c>
      <c r="I78" s="23"/>
      <c r="J78" s="101" t="s">
        <v>124</v>
      </c>
      <c r="K78" s="24">
        <v>17367</v>
      </c>
      <c r="L78" s="25"/>
      <c r="M78" s="26">
        <v>6.5325574659680349E-2</v>
      </c>
      <c r="N78" s="31"/>
      <c r="O78" s="32"/>
      <c r="P78" s="32"/>
      <c r="Q78" s="34"/>
    </row>
    <row r="79" spans="1:17" x14ac:dyDescent="0.25">
      <c r="A79" s="15">
        <v>79</v>
      </c>
      <c r="B79" s="17" t="s">
        <v>143</v>
      </c>
      <c r="C79" s="17" t="s">
        <v>37</v>
      </c>
      <c r="D79" s="18" t="s">
        <v>38</v>
      </c>
      <c r="E79" s="19">
        <v>39756</v>
      </c>
      <c r="F79" s="20"/>
      <c r="G79" s="30" t="s">
        <v>144</v>
      </c>
      <c r="H79" s="22" t="s">
        <v>145</v>
      </c>
      <c r="I79" s="23"/>
      <c r="J79" s="101" t="s">
        <v>146</v>
      </c>
      <c r="K79" s="24">
        <v>1138</v>
      </c>
      <c r="L79" s="25"/>
      <c r="M79" s="26">
        <v>4.280561061940245E-3</v>
      </c>
      <c r="N79" s="31"/>
      <c r="O79" s="32"/>
      <c r="P79" s="32"/>
      <c r="Q79" s="34"/>
    </row>
    <row r="80" spans="1:17" x14ac:dyDescent="0.25">
      <c r="A80" s="15">
        <v>80</v>
      </c>
      <c r="B80" s="17" t="s">
        <v>130</v>
      </c>
      <c r="C80" s="17" t="s">
        <v>37</v>
      </c>
      <c r="D80" s="18" t="s">
        <v>38</v>
      </c>
      <c r="E80" s="19">
        <v>39756</v>
      </c>
      <c r="F80" s="20" t="s">
        <v>131</v>
      </c>
      <c r="G80" s="21" t="s">
        <v>132</v>
      </c>
      <c r="H80" s="22" t="s">
        <v>133</v>
      </c>
      <c r="I80" s="23"/>
      <c r="J80" s="101" t="s">
        <v>134</v>
      </c>
      <c r="K80" s="24">
        <v>958</v>
      </c>
      <c r="L80" s="25"/>
      <c r="M80" s="26">
        <v>3.6034951646210498E-3</v>
      </c>
      <c r="N80" s="43"/>
      <c r="O80" s="44"/>
      <c r="P80" s="44"/>
      <c r="Q80" s="34"/>
    </row>
    <row r="81" spans="1:17" x14ac:dyDescent="0.25">
      <c r="A81" s="15">
        <v>81</v>
      </c>
      <c r="B81" s="17" t="s">
        <v>150</v>
      </c>
      <c r="C81" s="17" t="s">
        <v>37</v>
      </c>
      <c r="D81" s="18" t="s">
        <v>38</v>
      </c>
      <c r="E81" s="19">
        <v>39756</v>
      </c>
      <c r="F81" s="20" t="s">
        <v>151</v>
      </c>
      <c r="G81" s="21" t="s">
        <v>152</v>
      </c>
      <c r="H81" s="22" t="s">
        <v>153</v>
      </c>
      <c r="I81" s="23"/>
      <c r="J81" s="101" t="s">
        <v>222</v>
      </c>
      <c r="K81" s="24">
        <v>590</v>
      </c>
      <c r="L81" s="25"/>
      <c r="M81" s="26">
        <v>2.2192715523240286E-3</v>
      </c>
      <c r="N81" s="31"/>
      <c r="O81" s="32"/>
      <c r="P81" s="32"/>
      <c r="Q81" s="34"/>
    </row>
    <row r="82" spans="1:17" x14ac:dyDescent="0.25">
      <c r="A82" s="15">
        <v>82</v>
      </c>
      <c r="B82" s="17" t="s">
        <v>143</v>
      </c>
      <c r="C82" s="17" t="s">
        <v>37</v>
      </c>
      <c r="D82" s="18" t="s">
        <v>38</v>
      </c>
      <c r="E82" s="19">
        <v>39756</v>
      </c>
      <c r="F82" s="20"/>
      <c r="G82" s="30"/>
      <c r="H82" s="22"/>
      <c r="I82" s="23" t="s">
        <v>147</v>
      </c>
      <c r="J82" s="15"/>
      <c r="K82" s="24">
        <v>265853</v>
      </c>
      <c r="L82" s="25">
        <v>265853</v>
      </c>
      <c r="M82" s="26"/>
      <c r="N82" s="31"/>
      <c r="O82" s="32"/>
      <c r="P82" s="28"/>
      <c r="Q82" s="15"/>
    </row>
    <row r="83" spans="1:17" x14ac:dyDescent="0.25">
      <c r="A83" s="15">
        <v>83</v>
      </c>
      <c r="B83" s="16" t="s">
        <v>125</v>
      </c>
      <c r="C83" s="17" t="s">
        <v>41</v>
      </c>
      <c r="D83" s="18" t="s">
        <v>42</v>
      </c>
      <c r="E83" s="19">
        <v>39756</v>
      </c>
      <c r="F83" s="20" t="s">
        <v>126</v>
      </c>
      <c r="G83" s="21" t="s">
        <v>127</v>
      </c>
      <c r="H83" s="22" t="s">
        <v>128</v>
      </c>
      <c r="I83" s="47"/>
      <c r="J83" s="101" t="s">
        <v>129</v>
      </c>
      <c r="K83" s="24">
        <v>4282074</v>
      </c>
      <c r="L83" s="25"/>
      <c r="M83" s="26">
        <v>0.51033305270664908</v>
      </c>
      <c r="N83" s="31"/>
      <c r="O83" s="32"/>
      <c r="P83" s="28"/>
      <c r="Q83" s="15"/>
    </row>
    <row r="84" spans="1:17" x14ac:dyDescent="0.25">
      <c r="A84" s="15">
        <v>84</v>
      </c>
      <c r="B84" s="16" t="s">
        <v>120</v>
      </c>
      <c r="C84" s="17" t="s">
        <v>41</v>
      </c>
      <c r="D84" s="18" t="s">
        <v>42</v>
      </c>
      <c r="E84" s="19">
        <v>39756</v>
      </c>
      <c r="F84" s="20" t="s">
        <v>121</v>
      </c>
      <c r="G84" s="21" t="s">
        <v>122</v>
      </c>
      <c r="H84" s="22" t="s">
        <v>123</v>
      </c>
      <c r="I84" s="47"/>
      <c r="J84" s="101" t="s">
        <v>124</v>
      </c>
      <c r="K84" s="24">
        <v>4045624</v>
      </c>
      <c r="L84" s="25"/>
      <c r="M84" s="26">
        <v>0.48215319165976223</v>
      </c>
      <c r="N84" s="27"/>
      <c r="O84" s="48"/>
      <c r="P84" s="48"/>
      <c r="Q84" s="29"/>
    </row>
    <row r="85" spans="1:17" x14ac:dyDescent="0.25">
      <c r="A85" s="15">
        <v>85</v>
      </c>
      <c r="B85" s="17" t="s">
        <v>130</v>
      </c>
      <c r="C85" s="17" t="s">
        <v>41</v>
      </c>
      <c r="D85" s="18" t="s">
        <v>42</v>
      </c>
      <c r="E85" s="19">
        <v>39756</v>
      </c>
      <c r="F85" s="20" t="s">
        <v>131</v>
      </c>
      <c r="G85" s="21" t="s">
        <v>132</v>
      </c>
      <c r="H85" s="22" t="s">
        <v>133</v>
      </c>
      <c r="I85" s="47"/>
      <c r="J85" s="101" t="s">
        <v>223</v>
      </c>
      <c r="K85" s="24">
        <v>28124</v>
      </c>
      <c r="L85" s="25"/>
      <c r="M85" s="26">
        <v>3.3517885899033506E-3</v>
      </c>
      <c r="N85" s="27"/>
      <c r="O85" s="28"/>
      <c r="P85" s="28"/>
      <c r="Q85" s="29"/>
    </row>
    <row r="86" spans="1:17" x14ac:dyDescent="0.25">
      <c r="A86" s="15">
        <v>86</v>
      </c>
      <c r="B86" s="17" t="s">
        <v>135</v>
      </c>
      <c r="C86" s="17" t="s">
        <v>41</v>
      </c>
      <c r="D86" s="18" t="s">
        <v>42</v>
      </c>
      <c r="E86" s="19">
        <v>39756</v>
      </c>
      <c r="F86" s="20" t="s">
        <v>136</v>
      </c>
      <c r="G86" s="21" t="s">
        <v>137</v>
      </c>
      <c r="H86" s="22" t="s">
        <v>138</v>
      </c>
      <c r="I86" s="47"/>
      <c r="J86" s="101" t="s">
        <v>224</v>
      </c>
      <c r="K86" s="24">
        <v>17218</v>
      </c>
      <c r="L86" s="25"/>
      <c r="M86" s="26">
        <v>2.0520230387198082E-3</v>
      </c>
      <c r="N86" s="31"/>
      <c r="O86" s="32"/>
      <c r="P86" s="32"/>
      <c r="Q86" s="34"/>
    </row>
    <row r="87" spans="1:17" x14ac:dyDescent="0.25">
      <c r="A87" s="15">
        <v>87</v>
      </c>
      <c r="B87" s="17" t="s">
        <v>139</v>
      </c>
      <c r="C87" s="17" t="s">
        <v>41</v>
      </c>
      <c r="D87" s="18" t="s">
        <v>42</v>
      </c>
      <c r="E87" s="19">
        <v>39756</v>
      </c>
      <c r="F87" s="20" t="s">
        <v>140</v>
      </c>
      <c r="G87" s="21" t="s">
        <v>141</v>
      </c>
      <c r="H87" s="22" t="s">
        <v>142</v>
      </c>
      <c r="I87" s="47"/>
      <c r="J87" s="101" t="s">
        <v>225</v>
      </c>
      <c r="K87" s="24">
        <v>7915</v>
      </c>
      <c r="L87" s="25"/>
      <c r="M87" s="26">
        <v>9.4330133299264042E-4</v>
      </c>
      <c r="N87" s="31"/>
      <c r="O87" s="32"/>
      <c r="P87" s="32"/>
      <c r="Q87" s="34"/>
    </row>
    <row r="88" spans="1:17" x14ac:dyDescent="0.25">
      <c r="A88" s="15">
        <v>88</v>
      </c>
      <c r="B88" s="17" t="s">
        <v>150</v>
      </c>
      <c r="C88" s="17" t="s">
        <v>41</v>
      </c>
      <c r="D88" s="18" t="s">
        <v>42</v>
      </c>
      <c r="E88" s="19">
        <v>39756</v>
      </c>
      <c r="F88" s="20" t="s">
        <v>151</v>
      </c>
      <c r="G88" s="21" t="s">
        <v>152</v>
      </c>
      <c r="H88" s="22" t="s">
        <v>153</v>
      </c>
      <c r="I88" s="23"/>
      <c r="J88" s="101" t="s">
        <v>226</v>
      </c>
      <c r="K88" s="24">
        <v>2887</v>
      </c>
      <c r="L88" s="25"/>
      <c r="M88" s="26">
        <v>3.4406960813010147E-4</v>
      </c>
      <c r="N88" s="27"/>
      <c r="O88" s="28"/>
      <c r="P88" s="28"/>
      <c r="Q88" s="29"/>
    </row>
    <row r="89" spans="1:17" x14ac:dyDescent="0.25">
      <c r="A89" s="15">
        <v>89</v>
      </c>
      <c r="B89" s="16" t="s">
        <v>169</v>
      </c>
      <c r="C89" s="17" t="s">
        <v>41</v>
      </c>
      <c r="D89" s="18" t="s">
        <v>42</v>
      </c>
      <c r="E89" s="19">
        <v>39756</v>
      </c>
      <c r="F89" s="20" t="s">
        <v>170</v>
      </c>
      <c r="G89" s="21" t="s">
        <v>171</v>
      </c>
      <c r="H89" s="22" t="s">
        <v>172</v>
      </c>
      <c r="I89" s="47"/>
      <c r="J89" s="101" t="s">
        <v>227</v>
      </c>
      <c r="K89" s="24">
        <v>2550</v>
      </c>
      <c r="L89" s="25"/>
      <c r="M89" s="26">
        <v>3.0390630437539267E-4</v>
      </c>
      <c r="N89" s="31"/>
      <c r="O89" s="32"/>
      <c r="P89" s="32"/>
      <c r="Q89" s="34"/>
    </row>
    <row r="90" spans="1:17" x14ac:dyDescent="0.25">
      <c r="A90" s="15">
        <v>90</v>
      </c>
      <c r="B90" s="17" t="s">
        <v>163</v>
      </c>
      <c r="C90" s="17" t="s">
        <v>41</v>
      </c>
      <c r="D90" s="18" t="s">
        <v>42</v>
      </c>
      <c r="E90" s="19">
        <v>39756</v>
      </c>
      <c r="F90" s="20" t="s">
        <v>164</v>
      </c>
      <c r="G90" s="21" t="s">
        <v>165</v>
      </c>
      <c r="H90" s="22" t="s">
        <v>166</v>
      </c>
      <c r="I90" s="47"/>
      <c r="J90" s="101" t="s">
        <v>228</v>
      </c>
      <c r="K90" s="24">
        <v>1516</v>
      </c>
      <c r="L90" s="25"/>
      <c r="M90" s="26">
        <v>1.8067527742474327E-4</v>
      </c>
      <c r="N90" s="27"/>
      <c r="O90" s="28"/>
      <c r="P90" s="28"/>
      <c r="Q90" s="29"/>
    </row>
    <row r="91" spans="1:17" x14ac:dyDescent="0.25">
      <c r="A91" s="15">
        <v>91</v>
      </c>
      <c r="B91" s="17" t="s">
        <v>143</v>
      </c>
      <c r="C91" s="17" t="s">
        <v>41</v>
      </c>
      <c r="D91" s="18" t="s">
        <v>42</v>
      </c>
      <c r="E91" s="19">
        <v>39756</v>
      </c>
      <c r="F91" s="36" t="s">
        <v>155</v>
      </c>
      <c r="G91" s="30" t="s">
        <v>156</v>
      </c>
      <c r="H91" s="22" t="s">
        <v>157</v>
      </c>
      <c r="I91" s="23"/>
      <c r="J91" s="101" t="s">
        <v>193</v>
      </c>
      <c r="K91" s="24">
        <v>795</v>
      </c>
      <c r="L91" s="25"/>
      <c r="M91" s="26">
        <v>9.4747259599387132E-5</v>
      </c>
      <c r="N91" s="31"/>
      <c r="O91" s="32"/>
      <c r="P91" s="32"/>
      <c r="Q91" s="34"/>
    </row>
    <row r="92" spans="1:17" x14ac:dyDescent="0.25">
      <c r="A92" s="15">
        <v>92</v>
      </c>
      <c r="B92" s="17" t="s">
        <v>178</v>
      </c>
      <c r="C92" s="17" t="s">
        <v>41</v>
      </c>
      <c r="D92" s="18" t="s">
        <v>42</v>
      </c>
      <c r="E92" s="19">
        <v>39756</v>
      </c>
      <c r="F92" s="20" t="s">
        <v>179</v>
      </c>
      <c r="G92" s="21" t="s">
        <v>180</v>
      </c>
      <c r="H92" s="22" t="s">
        <v>181</v>
      </c>
      <c r="I92" s="47"/>
      <c r="J92" s="101" t="s">
        <v>229</v>
      </c>
      <c r="K92" s="24">
        <v>533</v>
      </c>
      <c r="L92" s="25"/>
      <c r="M92" s="26">
        <v>6.352237656160169E-5</v>
      </c>
      <c r="N92" s="31"/>
      <c r="O92" s="49"/>
      <c r="P92" s="49"/>
      <c r="Q92" s="15"/>
    </row>
    <row r="93" spans="1:17" x14ac:dyDescent="0.25">
      <c r="A93" s="15">
        <v>93</v>
      </c>
      <c r="B93" s="17" t="s">
        <v>197</v>
      </c>
      <c r="C93" s="17" t="s">
        <v>41</v>
      </c>
      <c r="D93" s="18" t="s">
        <v>42</v>
      </c>
      <c r="E93" s="19">
        <v>39756</v>
      </c>
      <c r="F93" s="20" t="s">
        <v>198</v>
      </c>
      <c r="G93" s="30" t="s">
        <v>199</v>
      </c>
      <c r="H93" s="22" t="s">
        <v>200</v>
      </c>
      <c r="I93" s="47"/>
      <c r="J93" s="15" t="s">
        <v>230</v>
      </c>
      <c r="K93" s="24">
        <v>419</v>
      </c>
      <c r="L93" s="25"/>
      <c r="M93" s="26">
        <v>4.9935977071878248E-5</v>
      </c>
      <c r="N93" s="31"/>
      <c r="O93" s="32"/>
      <c r="P93" s="32"/>
      <c r="Q93" s="34"/>
    </row>
    <row r="94" spans="1:17" x14ac:dyDescent="0.25">
      <c r="A94" s="15">
        <v>94</v>
      </c>
      <c r="B94" s="17" t="s">
        <v>202</v>
      </c>
      <c r="C94" s="17" t="s">
        <v>41</v>
      </c>
      <c r="D94" s="18" t="s">
        <v>42</v>
      </c>
      <c r="E94" s="19">
        <v>39756</v>
      </c>
      <c r="F94" s="20" t="s">
        <v>203</v>
      </c>
      <c r="G94" s="21" t="s">
        <v>183</v>
      </c>
      <c r="H94" s="22" t="s">
        <v>204</v>
      </c>
      <c r="I94" s="47"/>
      <c r="J94" s="101" t="s">
        <v>231</v>
      </c>
      <c r="K94" s="24">
        <v>405</v>
      </c>
      <c r="L94" s="25"/>
      <c r="M94" s="26">
        <v>4.8267471871385896E-5</v>
      </c>
      <c r="N94" s="31"/>
      <c r="O94" s="32"/>
      <c r="P94" s="32"/>
      <c r="Q94" s="34"/>
    </row>
    <row r="95" spans="1:17" x14ac:dyDescent="0.25">
      <c r="A95" s="15">
        <v>95</v>
      </c>
      <c r="B95" s="17" t="s">
        <v>143</v>
      </c>
      <c r="C95" s="17" t="s">
        <v>41</v>
      </c>
      <c r="D95" s="18" t="s">
        <v>42</v>
      </c>
      <c r="E95" s="19">
        <v>39756</v>
      </c>
      <c r="F95" s="36" t="s">
        <v>232</v>
      </c>
      <c r="G95" s="30" t="s">
        <v>233</v>
      </c>
      <c r="H95" s="22" t="s">
        <v>234</v>
      </c>
      <c r="I95" s="23"/>
      <c r="J95" s="101" t="s">
        <v>146</v>
      </c>
      <c r="K95" s="24">
        <v>391</v>
      </c>
      <c r="L95" s="25"/>
      <c r="M95" s="26">
        <v>4.659896667089355E-5</v>
      </c>
      <c r="N95" s="27"/>
      <c r="O95" s="28"/>
      <c r="P95" s="28"/>
      <c r="Q95" s="29"/>
    </row>
    <row r="96" spans="1:17" ht="25.5" x14ac:dyDescent="0.25">
      <c r="A96" s="15">
        <v>96</v>
      </c>
      <c r="B96" s="17" t="s">
        <v>143</v>
      </c>
      <c r="C96" s="17" t="s">
        <v>41</v>
      </c>
      <c r="D96" s="18" t="s">
        <v>42</v>
      </c>
      <c r="E96" s="19">
        <v>39756</v>
      </c>
      <c r="F96" s="20" t="s">
        <v>235</v>
      </c>
      <c r="G96" s="21" t="s">
        <v>212</v>
      </c>
      <c r="H96" s="22" t="s">
        <v>236</v>
      </c>
      <c r="I96" s="47"/>
      <c r="J96" s="101" t="s">
        <v>214</v>
      </c>
      <c r="K96" s="46">
        <v>293</v>
      </c>
      <c r="L96" s="25"/>
      <c r="M96" s="26">
        <v>3.491943026744708E-5</v>
      </c>
      <c r="N96" s="27"/>
      <c r="O96" s="28"/>
      <c r="P96" s="28"/>
      <c r="Q96" s="29"/>
    </row>
    <row r="97" spans="1:16" x14ac:dyDescent="0.25">
      <c r="A97" s="15">
        <v>97</v>
      </c>
      <c r="B97" s="17" t="s">
        <v>143</v>
      </c>
      <c r="C97" s="17" t="s">
        <v>41</v>
      </c>
      <c r="D97" s="18" t="s">
        <v>42</v>
      </c>
      <c r="E97" s="19">
        <v>39756</v>
      </c>
      <c r="F97" s="20"/>
      <c r="G97" s="30"/>
      <c r="H97" s="22"/>
      <c r="I97" s="23" t="s">
        <v>147</v>
      </c>
      <c r="J97" s="15"/>
      <c r="K97" s="24">
        <v>8390744</v>
      </c>
      <c r="L97" s="25">
        <v>8390744</v>
      </c>
      <c r="M97" s="26"/>
      <c r="N97" s="31"/>
      <c r="O97" s="32"/>
      <c r="P97" s="32"/>
    </row>
    <row r="98" spans="1:16" x14ac:dyDescent="0.25">
      <c r="A98" s="15">
        <v>98</v>
      </c>
      <c r="B98" s="16" t="s">
        <v>120</v>
      </c>
      <c r="C98" s="17" t="s">
        <v>45</v>
      </c>
      <c r="D98" s="18" t="s">
        <v>46</v>
      </c>
      <c r="E98" s="19">
        <v>39756</v>
      </c>
      <c r="F98" s="20" t="s">
        <v>121</v>
      </c>
      <c r="G98" s="21" t="s">
        <v>122</v>
      </c>
      <c r="H98" s="22" t="s">
        <v>123</v>
      </c>
      <c r="I98" s="23"/>
      <c r="J98" s="101" t="s">
        <v>124</v>
      </c>
      <c r="K98" s="24">
        <v>2048759</v>
      </c>
      <c r="L98" s="25"/>
      <c r="M98" s="26">
        <v>0.52204517992929522</v>
      </c>
      <c r="N98" s="31"/>
      <c r="O98" s="32"/>
      <c r="P98" s="32"/>
    </row>
    <row r="99" spans="1:16" x14ac:dyDescent="0.25">
      <c r="A99" s="15">
        <v>99</v>
      </c>
      <c r="B99" s="16" t="s">
        <v>125</v>
      </c>
      <c r="C99" s="17" t="s">
        <v>45</v>
      </c>
      <c r="D99" s="18" t="s">
        <v>46</v>
      </c>
      <c r="E99" s="19">
        <v>39756</v>
      </c>
      <c r="F99" s="20" t="s">
        <v>126</v>
      </c>
      <c r="G99" s="21" t="s">
        <v>127</v>
      </c>
      <c r="H99" s="22" t="s">
        <v>128</v>
      </c>
      <c r="I99" s="47"/>
      <c r="J99" s="101" t="s">
        <v>129</v>
      </c>
      <c r="K99" s="24">
        <v>1844123</v>
      </c>
      <c r="L99" s="25"/>
      <c r="M99" s="26">
        <v>0.46990179096065066</v>
      </c>
      <c r="N99" s="31"/>
      <c r="O99" s="32"/>
      <c r="P99" s="32"/>
    </row>
    <row r="100" spans="1:16" x14ac:dyDescent="0.25">
      <c r="A100" s="15">
        <v>100</v>
      </c>
      <c r="B100" s="17" t="s">
        <v>135</v>
      </c>
      <c r="C100" s="17" t="s">
        <v>45</v>
      </c>
      <c r="D100" s="18" t="s">
        <v>46</v>
      </c>
      <c r="E100" s="19">
        <v>39756</v>
      </c>
      <c r="F100" s="20" t="s">
        <v>136</v>
      </c>
      <c r="G100" s="21" t="s">
        <v>137</v>
      </c>
      <c r="H100" s="22" t="s">
        <v>138</v>
      </c>
      <c r="I100" s="47"/>
      <c r="J100" s="101" t="s">
        <v>149</v>
      </c>
      <c r="K100" s="24">
        <v>28731</v>
      </c>
      <c r="L100" s="25"/>
      <c r="M100" s="26">
        <v>7.32095871918004E-3</v>
      </c>
      <c r="N100" s="31"/>
      <c r="O100" s="32"/>
      <c r="P100" s="32"/>
    </row>
    <row r="101" spans="1:16" x14ac:dyDescent="0.25">
      <c r="A101" s="15">
        <v>101</v>
      </c>
      <c r="B101" s="17" t="s">
        <v>139</v>
      </c>
      <c r="C101" s="17" t="s">
        <v>45</v>
      </c>
      <c r="D101" s="18" t="s">
        <v>46</v>
      </c>
      <c r="E101" s="19">
        <v>39756</v>
      </c>
      <c r="F101" s="20" t="s">
        <v>140</v>
      </c>
      <c r="G101" s="21" t="s">
        <v>141</v>
      </c>
      <c r="H101" s="22" t="s">
        <v>142</v>
      </c>
      <c r="I101" s="47"/>
      <c r="J101" s="101" t="s">
        <v>146</v>
      </c>
      <c r="K101" s="24">
        <v>1402</v>
      </c>
      <c r="L101" s="25"/>
      <c r="M101" s="26">
        <v>3.5724423529603623E-4</v>
      </c>
      <c r="N101" s="31"/>
      <c r="O101" s="32"/>
      <c r="P101" s="32"/>
    </row>
    <row r="102" spans="1:16" x14ac:dyDescent="0.25">
      <c r="A102" s="15">
        <v>102</v>
      </c>
      <c r="B102" s="17" t="s">
        <v>130</v>
      </c>
      <c r="C102" s="17" t="s">
        <v>45</v>
      </c>
      <c r="D102" s="18" t="s">
        <v>46</v>
      </c>
      <c r="E102" s="19">
        <v>39756</v>
      </c>
      <c r="F102" s="20" t="s">
        <v>131</v>
      </c>
      <c r="G102" s="34" t="s">
        <v>132</v>
      </c>
      <c r="H102" s="22" t="s">
        <v>133</v>
      </c>
      <c r="I102" s="23"/>
      <c r="J102" s="101" t="s">
        <v>146</v>
      </c>
      <c r="K102" s="24">
        <v>1158</v>
      </c>
      <c r="L102" s="25"/>
      <c r="M102" s="26">
        <v>2.9507048821170466E-4</v>
      </c>
      <c r="N102" s="31"/>
      <c r="O102" s="32"/>
      <c r="P102" s="32"/>
    </row>
    <row r="103" spans="1:16" x14ac:dyDescent="0.25">
      <c r="A103" s="15">
        <v>103</v>
      </c>
      <c r="B103" s="17" t="s">
        <v>150</v>
      </c>
      <c r="C103" s="17" t="s">
        <v>45</v>
      </c>
      <c r="D103" s="18" t="s">
        <v>46</v>
      </c>
      <c r="E103" s="19">
        <v>39756</v>
      </c>
      <c r="F103" s="20" t="s">
        <v>151</v>
      </c>
      <c r="G103" s="21" t="s">
        <v>152</v>
      </c>
      <c r="H103" s="22" t="s">
        <v>153</v>
      </c>
      <c r="I103" s="23"/>
      <c r="J103" s="101" t="s">
        <v>146</v>
      </c>
      <c r="K103" s="24">
        <v>250</v>
      </c>
      <c r="L103" s="25"/>
      <c r="M103" s="26">
        <v>6.3702609717552821E-5</v>
      </c>
      <c r="N103" s="31"/>
      <c r="O103" s="32"/>
      <c r="P103" s="32"/>
    </row>
    <row r="104" spans="1:16" x14ac:dyDescent="0.25">
      <c r="A104" s="15">
        <v>104</v>
      </c>
      <c r="B104" s="17" t="s">
        <v>143</v>
      </c>
      <c r="C104" s="17" t="s">
        <v>45</v>
      </c>
      <c r="D104" s="18" t="s">
        <v>46</v>
      </c>
      <c r="E104" s="19">
        <v>39756</v>
      </c>
      <c r="F104" s="20" t="s">
        <v>237</v>
      </c>
      <c r="G104" s="34" t="s">
        <v>238</v>
      </c>
      <c r="H104" s="22" t="s">
        <v>239</v>
      </c>
      <c r="I104" s="23"/>
      <c r="J104" s="101" t="s">
        <v>146</v>
      </c>
      <c r="K104" s="24">
        <v>23</v>
      </c>
      <c r="L104" s="25"/>
      <c r="M104" s="26">
        <v>5.8606400940148597E-6</v>
      </c>
      <c r="N104" s="31"/>
      <c r="O104" s="32"/>
      <c r="P104" s="32"/>
    </row>
    <row r="105" spans="1:16" x14ac:dyDescent="0.25">
      <c r="A105" s="15">
        <v>105</v>
      </c>
      <c r="B105" s="17" t="s">
        <v>178</v>
      </c>
      <c r="C105" s="17" t="s">
        <v>45</v>
      </c>
      <c r="D105" s="18" t="s">
        <v>46</v>
      </c>
      <c r="E105" s="19">
        <v>39756</v>
      </c>
      <c r="F105" s="20" t="s">
        <v>179</v>
      </c>
      <c r="G105" s="21" t="s">
        <v>180</v>
      </c>
      <c r="H105" s="22" t="s">
        <v>181</v>
      </c>
      <c r="I105" s="23"/>
      <c r="J105" s="101" t="s">
        <v>146</v>
      </c>
      <c r="K105" s="24">
        <v>20</v>
      </c>
      <c r="L105" s="25"/>
      <c r="M105" s="26">
        <v>5.0962087774042257E-6</v>
      </c>
      <c r="N105" s="31"/>
      <c r="O105" s="32"/>
      <c r="P105" s="32"/>
    </row>
    <row r="106" spans="1:16" x14ac:dyDescent="0.25">
      <c r="A106" s="15">
        <v>106</v>
      </c>
      <c r="B106" s="17" t="s">
        <v>158</v>
      </c>
      <c r="C106" s="17" t="s">
        <v>45</v>
      </c>
      <c r="D106" s="18" t="s">
        <v>46</v>
      </c>
      <c r="E106" s="19">
        <v>39756</v>
      </c>
      <c r="F106" s="20" t="s">
        <v>159</v>
      </c>
      <c r="G106" s="21" t="s">
        <v>160</v>
      </c>
      <c r="H106" s="22" t="s">
        <v>161</v>
      </c>
      <c r="I106" s="23"/>
      <c r="J106" s="101" t="s">
        <v>146</v>
      </c>
      <c r="K106" s="24">
        <v>8</v>
      </c>
      <c r="L106" s="25"/>
      <c r="M106" s="26">
        <v>2.0384835109616905E-6</v>
      </c>
      <c r="N106" s="31"/>
      <c r="O106" s="32"/>
      <c r="P106" s="32"/>
    </row>
    <row r="107" spans="1:16" x14ac:dyDescent="0.25">
      <c r="A107" s="15">
        <v>107</v>
      </c>
      <c r="B107" s="17" t="s">
        <v>143</v>
      </c>
      <c r="C107" s="17" t="s">
        <v>45</v>
      </c>
      <c r="D107" s="18" t="s">
        <v>46</v>
      </c>
      <c r="E107" s="19">
        <v>39756</v>
      </c>
      <c r="F107" s="20" t="s">
        <v>182</v>
      </c>
      <c r="G107" s="34" t="s">
        <v>183</v>
      </c>
      <c r="H107" s="22" t="s">
        <v>184</v>
      </c>
      <c r="I107" s="23"/>
      <c r="J107" s="101" t="s">
        <v>146</v>
      </c>
      <c r="K107" s="24">
        <v>6</v>
      </c>
      <c r="L107" s="25"/>
      <c r="M107" s="26">
        <v>1.5288626332212676E-6</v>
      </c>
      <c r="N107" s="31"/>
      <c r="O107" s="32"/>
      <c r="P107" s="32"/>
    </row>
    <row r="108" spans="1:16" x14ac:dyDescent="0.25">
      <c r="A108" s="15">
        <v>108</v>
      </c>
      <c r="B108" s="17" t="s">
        <v>143</v>
      </c>
      <c r="C108" s="17" t="s">
        <v>45</v>
      </c>
      <c r="D108" s="18" t="s">
        <v>46</v>
      </c>
      <c r="E108" s="19">
        <v>39756</v>
      </c>
      <c r="F108" s="20" t="s">
        <v>240</v>
      </c>
      <c r="G108" s="34" t="s">
        <v>241</v>
      </c>
      <c r="H108" s="22" t="s">
        <v>242</v>
      </c>
      <c r="I108" s="23"/>
      <c r="J108" s="101" t="s">
        <v>146</v>
      </c>
      <c r="K108" s="24">
        <v>4</v>
      </c>
      <c r="L108" s="25"/>
      <c r="M108" s="26">
        <v>1.0192417554808452E-6</v>
      </c>
      <c r="N108" s="31"/>
      <c r="O108" s="32"/>
      <c r="P108" s="32"/>
    </row>
    <row r="109" spans="1:16" x14ac:dyDescent="0.25">
      <c r="A109" s="15">
        <v>109</v>
      </c>
      <c r="B109" s="17" t="s">
        <v>143</v>
      </c>
      <c r="C109" s="17" t="s">
        <v>45</v>
      </c>
      <c r="D109" s="18" t="s">
        <v>46</v>
      </c>
      <c r="E109" s="19">
        <v>39756</v>
      </c>
      <c r="F109" s="20" t="s">
        <v>243</v>
      </c>
      <c r="G109" s="34" t="s">
        <v>244</v>
      </c>
      <c r="H109" s="22" t="s">
        <v>245</v>
      </c>
      <c r="I109" s="23"/>
      <c r="J109" s="101" t="s">
        <v>146</v>
      </c>
      <c r="K109" s="24">
        <v>2</v>
      </c>
      <c r="L109" s="25"/>
      <c r="M109" s="26">
        <v>5.0962087774042261E-7</v>
      </c>
      <c r="N109" s="31"/>
      <c r="O109" s="32"/>
      <c r="P109" s="32"/>
    </row>
    <row r="110" spans="1:16" x14ac:dyDescent="0.25">
      <c r="A110" s="15">
        <v>110</v>
      </c>
      <c r="B110" s="17" t="s">
        <v>143</v>
      </c>
      <c r="C110" s="17" t="s">
        <v>45</v>
      </c>
      <c r="D110" s="18" t="s">
        <v>46</v>
      </c>
      <c r="E110" s="19">
        <v>39756</v>
      </c>
      <c r="F110" s="20"/>
      <c r="G110" s="30"/>
      <c r="H110" s="22"/>
      <c r="I110" s="23" t="s">
        <v>147</v>
      </c>
      <c r="J110" s="15"/>
      <c r="K110" s="24">
        <v>3924486</v>
      </c>
      <c r="L110" s="25">
        <v>3924486</v>
      </c>
      <c r="M110" s="26"/>
      <c r="N110" s="31"/>
      <c r="O110" s="32"/>
      <c r="P110" s="32"/>
    </row>
    <row r="111" spans="1:16" x14ac:dyDescent="0.25">
      <c r="A111" s="15">
        <v>111</v>
      </c>
      <c r="B111" s="16" t="s">
        <v>125</v>
      </c>
      <c r="C111" s="17" t="s">
        <v>49</v>
      </c>
      <c r="D111" s="18" t="s">
        <v>50</v>
      </c>
      <c r="E111" s="19">
        <v>39756</v>
      </c>
      <c r="F111" s="20" t="s">
        <v>126</v>
      </c>
      <c r="G111" s="30" t="s">
        <v>127</v>
      </c>
      <c r="H111" s="22" t="s">
        <v>128</v>
      </c>
      <c r="I111" s="47"/>
      <c r="J111" s="101" t="s">
        <v>129</v>
      </c>
      <c r="K111" s="24">
        <v>325871</v>
      </c>
      <c r="L111" s="25"/>
      <c r="M111" s="26">
        <v>0.71846117891914774</v>
      </c>
      <c r="N111" s="31"/>
      <c r="O111" s="32"/>
      <c r="P111" s="32"/>
    </row>
    <row r="112" spans="1:16" x14ac:dyDescent="0.25">
      <c r="A112" s="15">
        <v>112</v>
      </c>
      <c r="B112" s="16" t="s">
        <v>120</v>
      </c>
      <c r="C112" s="17" t="s">
        <v>49</v>
      </c>
      <c r="D112" s="18" t="s">
        <v>50</v>
      </c>
      <c r="E112" s="19">
        <v>39756</v>
      </c>
      <c r="F112" s="20" t="s">
        <v>121</v>
      </c>
      <c r="G112" s="21" t="s">
        <v>122</v>
      </c>
      <c r="H112" s="22" t="s">
        <v>123</v>
      </c>
      <c r="I112" s="23"/>
      <c r="J112" s="101" t="s">
        <v>124</v>
      </c>
      <c r="K112" s="24">
        <v>120566</v>
      </c>
      <c r="L112" s="25"/>
      <c r="M112" s="26">
        <v>0.26581681247354311</v>
      </c>
      <c r="N112" s="31"/>
      <c r="O112" s="32"/>
      <c r="P112" s="32"/>
    </row>
    <row r="113" spans="1:17" x14ac:dyDescent="0.25">
      <c r="A113" s="15">
        <v>113</v>
      </c>
      <c r="B113" s="17" t="s">
        <v>130</v>
      </c>
      <c r="C113" s="17" t="s">
        <v>49</v>
      </c>
      <c r="D113" s="18" t="s">
        <v>50</v>
      </c>
      <c r="E113" s="19">
        <v>39756</v>
      </c>
      <c r="F113" s="20" t="s">
        <v>131</v>
      </c>
      <c r="G113" s="21" t="s">
        <v>132</v>
      </c>
      <c r="H113" s="22" t="s">
        <v>133</v>
      </c>
      <c r="I113" s="23"/>
      <c r="J113" s="101" t="s">
        <v>134</v>
      </c>
      <c r="K113" s="24">
        <v>3825</v>
      </c>
      <c r="L113" s="25"/>
      <c r="M113" s="26">
        <v>8.4331346126710876E-3</v>
      </c>
      <c r="N113" s="31"/>
      <c r="O113" s="32"/>
      <c r="P113" s="28"/>
      <c r="Q113" s="15"/>
    </row>
    <row r="114" spans="1:17" x14ac:dyDescent="0.25">
      <c r="A114" s="15">
        <v>114</v>
      </c>
      <c r="B114" s="17" t="s">
        <v>135</v>
      </c>
      <c r="C114" s="17" t="s">
        <v>49</v>
      </c>
      <c r="D114" s="18" t="s">
        <v>50</v>
      </c>
      <c r="E114" s="19">
        <v>39756</v>
      </c>
      <c r="F114" s="20" t="s">
        <v>136</v>
      </c>
      <c r="G114" s="21" t="s">
        <v>137</v>
      </c>
      <c r="H114" s="22" t="s">
        <v>138</v>
      </c>
      <c r="I114" s="23"/>
      <c r="J114" s="101" t="s">
        <v>149</v>
      </c>
      <c r="K114" s="24">
        <v>1314</v>
      </c>
      <c r="L114" s="25"/>
      <c r="M114" s="26">
        <v>2.8970297728234794E-3</v>
      </c>
      <c r="N114" s="31"/>
      <c r="O114" s="32"/>
      <c r="P114" s="32"/>
      <c r="Q114" s="34"/>
    </row>
    <row r="115" spans="1:17" x14ac:dyDescent="0.25">
      <c r="A115" s="15">
        <v>115</v>
      </c>
      <c r="B115" s="17" t="s">
        <v>139</v>
      </c>
      <c r="C115" s="17" t="s">
        <v>49</v>
      </c>
      <c r="D115" s="18" t="s">
        <v>50</v>
      </c>
      <c r="E115" s="19">
        <v>39756</v>
      </c>
      <c r="F115" s="20" t="s">
        <v>140</v>
      </c>
      <c r="G115" s="21" t="s">
        <v>141</v>
      </c>
      <c r="H115" s="22" t="s">
        <v>142</v>
      </c>
      <c r="I115" s="23"/>
      <c r="J115" s="101" t="s">
        <v>162</v>
      </c>
      <c r="K115" s="24">
        <v>1013</v>
      </c>
      <c r="L115" s="25"/>
      <c r="M115" s="26">
        <v>2.2334027091858331E-3</v>
      </c>
      <c r="N115" s="31"/>
      <c r="O115" s="32"/>
      <c r="P115" s="32"/>
      <c r="Q115" s="34"/>
    </row>
    <row r="116" spans="1:17" x14ac:dyDescent="0.25">
      <c r="A116" s="15">
        <v>116</v>
      </c>
      <c r="B116" s="17" t="s">
        <v>150</v>
      </c>
      <c r="C116" s="17" t="s">
        <v>49</v>
      </c>
      <c r="D116" s="18" t="s">
        <v>50</v>
      </c>
      <c r="E116" s="19">
        <v>39756</v>
      </c>
      <c r="F116" s="20" t="s">
        <v>151</v>
      </c>
      <c r="G116" s="21" t="s">
        <v>152</v>
      </c>
      <c r="H116" s="22" t="s">
        <v>153</v>
      </c>
      <c r="I116" s="23"/>
      <c r="J116" s="101" t="s">
        <v>154</v>
      </c>
      <c r="K116" s="24">
        <v>979</v>
      </c>
      <c r="L116" s="25"/>
      <c r="M116" s="26">
        <v>2.1584415126287568E-3</v>
      </c>
      <c r="N116" s="31"/>
      <c r="O116" s="32"/>
      <c r="P116" s="32"/>
      <c r="Q116" s="34"/>
    </row>
    <row r="117" spans="1:17" x14ac:dyDescent="0.25">
      <c r="A117" s="15">
        <v>117</v>
      </c>
      <c r="B117" s="17" t="s">
        <v>143</v>
      </c>
      <c r="C117" s="17" t="s">
        <v>49</v>
      </c>
      <c r="D117" s="18" t="s">
        <v>50</v>
      </c>
      <c r="E117" s="19">
        <v>39756</v>
      </c>
      <c r="F117" s="20"/>
      <c r="G117" s="30"/>
      <c r="H117" s="22"/>
      <c r="I117" s="23" t="s">
        <v>147</v>
      </c>
      <c r="J117" s="15"/>
      <c r="K117" s="24">
        <v>453568</v>
      </c>
      <c r="L117" s="25">
        <v>453568</v>
      </c>
      <c r="M117" s="26"/>
      <c r="N117" s="31"/>
      <c r="O117" s="32"/>
      <c r="P117" s="32"/>
      <c r="Q117" s="34"/>
    </row>
    <row r="118" spans="1:17" x14ac:dyDescent="0.25">
      <c r="A118" s="15">
        <v>118</v>
      </c>
      <c r="B118" s="16" t="s">
        <v>120</v>
      </c>
      <c r="C118" s="17" t="s">
        <v>53</v>
      </c>
      <c r="D118" s="18" t="s">
        <v>54</v>
      </c>
      <c r="E118" s="19">
        <v>39756</v>
      </c>
      <c r="F118" s="20" t="s">
        <v>121</v>
      </c>
      <c r="G118" s="21" t="s">
        <v>122</v>
      </c>
      <c r="H118" s="22" t="s">
        <v>123</v>
      </c>
      <c r="I118" s="23"/>
      <c r="J118" s="101" t="s">
        <v>124</v>
      </c>
      <c r="K118" s="24">
        <v>403012</v>
      </c>
      <c r="L118" s="25"/>
      <c r="M118" s="26">
        <v>0.6151709147303861</v>
      </c>
      <c r="N118" s="27"/>
      <c r="O118" s="28"/>
      <c r="P118" s="28"/>
      <c r="Q118" s="15"/>
    </row>
    <row r="119" spans="1:17" x14ac:dyDescent="0.25">
      <c r="A119" s="15">
        <v>119</v>
      </c>
      <c r="B119" s="16" t="s">
        <v>125</v>
      </c>
      <c r="C119" s="17" t="s">
        <v>53</v>
      </c>
      <c r="D119" s="18" t="s">
        <v>54</v>
      </c>
      <c r="E119" s="19">
        <v>39756</v>
      </c>
      <c r="F119" s="20" t="s">
        <v>126</v>
      </c>
      <c r="G119" s="21" t="s">
        <v>127</v>
      </c>
      <c r="H119" s="22" t="s">
        <v>128</v>
      </c>
      <c r="I119" s="23"/>
      <c r="J119" s="101" t="s">
        <v>129</v>
      </c>
      <c r="K119" s="24">
        <v>236440</v>
      </c>
      <c r="L119" s="25"/>
      <c r="M119" s="26">
        <v>0.36090987632837851</v>
      </c>
      <c r="N119" s="31"/>
      <c r="O119" s="32"/>
      <c r="P119" s="32"/>
      <c r="Q119" s="34"/>
    </row>
    <row r="120" spans="1:17" x14ac:dyDescent="0.25">
      <c r="A120" s="15">
        <v>120</v>
      </c>
      <c r="B120" s="17" t="s">
        <v>130</v>
      </c>
      <c r="C120" s="17" t="s">
        <v>53</v>
      </c>
      <c r="D120" s="18" t="s">
        <v>54</v>
      </c>
      <c r="E120" s="19">
        <v>39756</v>
      </c>
      <c r="F120" s="20" t="s">
        <v>131</v>
      </c>
      <c r="G120" s="21" t="s">
        <v>132</v>
      </c>
      <c r="H120" s="22" t="s">
        <v>133</v>
      </c>
      <c r="I120" s="23"/>
      <c r="J120" s="101" t="s">
        <v>134</v>
      </c>
      <c r="K120" s="24">
        <v>7175</v>
      </c>
      <c r="L120" s="25"/>
      <c r="M120" s="26">
        <v>1.0952158529251041E-2</v>
      </c>
      <c r="N120" s="27"/>
      <c r="O120" s="28"/>
      <c r="P120" s="28"/>
      <c r="Q120" s="29"/>
    </row>
    <row r="121" spans="1:17" x14ac:dyDescent="0.25">
      <c r="A121" s="15">
        <v>121</v>
      </c>
      <c r="B121" s="17" t="s">
        <v>139</v>
      </c>
      <c r="C121" s="17" t="s">
        <v>53</v>
      </c>
      <c r="D121" s="18" t="s">
        <v>54</v>
      </c>
      <c r="E121" s="19">
        <v>39756</v>
      </c>
      <c r="F121" s="20" t="s">
        <v>140</v>
      </c>
      <c r="G121" s="21" t="s">
        <v>141</v>
      </c>
      <c r="H121" s="22" t="s">
        <v>142</v>
      </c>
      <c r="I121" s="23"/>
      <c r="J121" s="101" t="s">
        <v>162</v>
      </c>
      <c r="K121" s="24">
        <v>4747</v>
      </c>
      <c r="L121" s="25"/>
      <c r="M121" s="26">
        <v>7.2459786116173784E-3</v>
      </c>
      <c r="N121" s="31"/>
      <c r="O121" s="32"/>
      <c r="P121" s="32"/>
      <c r="Q121" s="34"/>
    </row>
    <row r="122" spans="1:17" x14ac:dyDescent="0.25">
      <c r="A122" s="15">
        <v>122</v>
      </c>
      <c r="B122" s="17" t="s">
        <v>135</v>
      </c>
      <c r="C122" s="17" t="s">
        <v>53</v>
      </c>
      <c r="D122" s="18" t="s">
        <v>54</v>
      </c>
      <c r="E122" s="19">
        <v>39756</v>
      </c>
      <c r="F122" s="20" t="s">
        <v>136</v>
      </c>
      <c r="G122" s="21" t="s">
        <v>137</v>
      </c>
      <c r="H122" s="22" t="s">
        <v>138</v>
      </c>
      <c r="I122" s="23"/>
      <c r="J122" s="101" t="s">
        <v>149</v>
      </c>
      <c r="K122" s="24">
        <v>3658</v>
      </c>
      <c r="L122" s="25"/>
      <c r="M122" s="26">
        <v>5.5836928083624121E-3</v>
      </c>
      <c r="N122" s="31"/>
      <c r="O122" s="32"/>
      <c r="P122" s="32"/>
      <c r="Q122" s="34"/>
    </row>
    <row r="123" spans="1:17" x14ac:dyDescent="0.25">
      <c r="A123" s="15">
        <v>123</v>
      </c>
      <c r="B123" s="16" t="s">
        <v>169</v>
      </c>
      <c r="C123" s="17" t="s">
        <v>53</v>
      </c>
      <c r="D123" s="18" t="s">
        <v>54</v>
      </c>
      <c r="E123" s="19">
        <v>39756</v>
      </c>
      <c r="F123" s="20" t="s">
        <v>170</v>
      </c>
      <c r="G123" s="21" t="s">
        <v>171</v>
      </c>
      <c r="H123" s="22" t="s">
        <v>172</v>
      </c>
      <c r="I123" s="23"/>
      <c r="J123" s="101" t="s">
        <v>146</v>
      </c>
      <c r="K123" s="24">
        <v>40</v>
      </c>
      <c r="L123" s="25"/>
      <c r="M123" s="26">
        <v>6.1057329779796741E-5</v>
      </c>
      <c r="N123" s="31"/>
      <c r="O123" s="32"/>
      <c r="P123" s="32"/>
      <c r="Q123" s="34"/>
    </row>
    <row r="124" spans="1:17" x14ac:dyDescent="0.25">
      <c r="A124" s="15">
        <v>124</v>
      </c>
      <c r="B124" s="17" t="s">
        <v>150</v>
      </c>
      <c r="C124" s="17" t="s">
        <v>53</v>
      </c>
      <c r="D124" s="18" t="s">
        <v>54</v>
      </c>
      <c r="E124" s="19">
        <v>39756</v>
      </c>
      <c r="F124" s="20" t="s">
        <v>151</v>
      </c>
      <c r="G124" s="21" t="s">
        <v>152</v>
      </c>
      <c r="H124" s="22" t="s">
        <v>153</v>
      </c>
      <c r="I124" s="23"/>
      <c r="J124" s="101" t="s">
        <v>146</v>
      </c>
      <c r="K124" s="24">
        <v>39</v>
      </c>
      <c r="L124" s="25"/>
      <c r="M124" s="26">
        <v>5.9530896535301823E-5</v>
      </c>
      <c r="N124" s="31"/>
      <c r="O124" s="32"/>
      <c r="P124" s="32"/>
      <c r="Q124" s="34"/>
    </row>
    <row r="125" spans="1:17" x14ac:dyDescent="0.25">
      <c r="A125" s="15">
        <v>125</v>
      </c>
      <c r="B125" s="17" t="s">
        <v>143</v>
      </c>
      <c r="C125" s="17" t="s">
        <v>53</v>
      </c>
      <c r="D125" s="18" t="s">
        <v>54</v>
      </c>
      <c r="E125" s="19">
        <v>39756</v>
      </c>
      <c r="F125" s="20" t="s">
        <v>246</v>
      </c>
      <c r="G125" s="21" t="s">
        <v>247</v>
      </c>
      <c r="H125" s="22" t="s">
        <v>248</v>
      </c>
      <c r="I125" s="23"/>
      <c r="J125" s="101" t="s">
        <v>146</v>
      </c>
      <c r="K125" s="24">
        <v>6</v>
      </c>
      <c r="L125" s="25"/>
      <c r="M125" s="26">
        <v>9.1585994669695108E-6</v>
      </c>
      <c r="N125" s="31"/>
      <c r="O125" s="32"/>
      <c r="P125" s="32"/>
      <c r="Q125" s="34"/>
    </row>
    <row r="126" spans="1:17" x14ac:dyDescent="0.25">
      <c r="A126" s="15">
        <v>126</v>
      </c>
      <c r="B126" s="17" t="s">
        <v>202</v>
      </c>
      <c r="C126" s="17" t="s">
        <v>53</v>
      </c>
      <c r="D126" s="18" t="s">
        <v>54</v>
      </c>
      <c r="E126" s="19">
        <v>39756</v>
      </c>
      <c r="F126" s="20" t="s">
        <v>203</v>
      </c>
      <c r="G126" s="21" t="s">
        <v>183</v>
      </c>
      <c r="H126" s="22" t="s">
        <v>204</v>
      </c>
      <c r="I126" s="23"/>
      <c r="J126" s="101" t="s">
        <v>146</v>
      </c>
      <c r="K126" s="24">
        <v>3</v>
      </c>
      <c r="L126" s="25"/>
      <c r="M126" s="26">
        <v>4.5792997334847554E-6</v>
      </c>
      <c r="N126" s="31"/>
      <c r="O126" s="32"/>
      <c r="P126" s="32"/>
      <c r="Q126" s="34"/>
    </row>
    <row r="127" spans="1:17" x14ac:dyDescent="0.25">
      <c r="A127" s="15">
        <v>127</v>
      </c>
      <c r="B127" s="17" t="s">
        <v>143</v>
      </c>
      <c r="C127" s="17" t="s">
        <v>53</v>
      </c>
      <c r="D127" s="18" t="s">
        <v>54</v>
      </c>
      <c r="E127" s="19">
        <v>39756</v>
      </c>
      <c r="F127" s="20" t="s">
        <v>249</v>
      </c>
      <c r="G127" s="21" t="s">
        <v>250</v>
      </c>
      <c r="H127" s="22" t="s">
        <v>251</v>
      </c>
      <c r="I127" s="23"/>
      <c r="J127" s="101" t="s">
        <v>146</v>
      </c>
      <c r="K127" s="24">
        <v>1</v>
      </c>
      <c r="L127" s="25"/>
      <c r="M127" s="26">
        <v>1.5264332444949186E-6</v>
      </c>
      <c r="N127" s="31"/>
      <c r="O127" s="32"/>
      <c r="P127" s="32"/>
      <c r="Q127" s="34"/>
    </row>
    <row r="128" spans="1:17" ht="25.5" x14ac:dyDescent="0.25">
      <c r="A128" s="15">
        <v>128</v>
      </c>
      <c r="B128" s="17" t="s">
        <v>143</v>
      </c>
      <c r="C128" s="17" t="s">
        <v>53</v>
      </c>
      <c r="D128" s="18" t="s">
        <v>54</v>
      </c>
      <c r="E128" s="19">
        <v>39756</v>
      </c>
      <c r="F128" s="20" t="s">
        <v>252</v>
      </c>
      <c r="G128" s="21" t="s">
        <v>253</v>
      </c>
      <c r="H128" s="22" t="s">
        <v>254</v>
      </c>
      <c r="I128" s="23"/>
      <c r="J128" s="101" t="s">
        <v>146</v>
      </c>
      <c r="K128" s="24">
        <v>1</v>
      </c>
      <c r="L128" s="25"/>
      <c r="M128" s="26">
        <v>1.5264332444949186E-6</v>
      </c>
      <c r="N128" s="31"/>
      <c r="O128" s="32"/>
      <c r="P128" s="32"/>
      <c r="Q128" s="34"/>
    </row>
    <row r="129" spans="1:17" x14ac:dyDescent="0.25">
      <c r="A129" s="15">
        <v>129</v>
      </c>
      <c r="B129" s="17" t="s">
        <v>143</v>
      </c>
      <c r="C129" s="17" t="s">
        <v>53</v>
      </c>
      <c r="D129" s="18" t="s">
        <v>54</v>
      </c>
      <c r="E129" s="19">
        <v>39756</v>
      </c>
      <c r="F129" s="20"/>
      <c r="G129" s="30"/>
      <c r="H129" s="22"/>
      <c r="I129" s="23" t="s">
        <v>147</v>
      </c>
      <c r="J129" s="15"/>
      <c r="K129" s="24">
        <v>655122</v>
      </c>
      <c r="L129" s="25">
        <v>655122</v>
      </c>
      <c r="M129" s="26"/>
      <c r="N129" s="27"/>
      <c r="O129" s="28"/>
      <c r="P129" s="28"/>
      <c r="Q129" s="29"/>
    </row>
    <row r="130" spans="1:17" x14ac:dyDescent="0.25">
      <c r="A130" s="15">
        <v>130</v>
      </c>
      <c r="B130" s="16" t="s">
        <v>125</v>
      </c>
      <c r="C130" s="17" t="s">
        <v>55</v>
      </c>
      <c r="D130" s="18" t="s">
        <v>56</v>
      </c>
      <c r="E130" s="19">
        <v>39756</v>
      </c>
      <c r="F130" s="20" t="s">
        <v>126</v>
      </c>
      <c r="G130" s="21" t="s">
        <v>127</v>
      </c>
      <c r="H130" s="22" t="s">
        <v>128</v>
      </c>
      <c r="I130" s="23"/>
      <c r="J130" s="101" t="s">
        <v>129</v>
      </c>
      <c r="K130" s="24">
        <v>3419348</v>
      </c>
      <c r="L130" s="25"/>
      <c r="M130" s="26">
        <v>0.61918114520013234</v>
      </c>
      <c r="N130" s="27"/>
      <c r="O130" s="28"/>
      <c r="P130" s="28"/>
      <c r="Q130" s="29"/>
    </row>
    <row r="131" spans="1:17" x14ac:dyDescent="0.25">
      <c r="A131" s="15">
        <v>131</v>
      </c>
      <c r="B131" s="16" t="s">
        <v>120</v>
      </c>
      <c r="C131" s="17" t="s">
        <v>55</v>
      </c>
      <c r="D131" s="18" t="s">
        <v>56</v>
      </c>
      <c r="E131" s="19">
        <v>39756</v>
      </c>
      <c r="F131" s="20" t="s">
        <v>121</v>
      </c>
      <c r="G131" s="21" t="s">
        <v>122</v>
      </c>
      <c r="H131" s="22" t="s">
        <v>123</v>
      </c>
      <c r="I131" s="23"/>
      <c r="J131" s="101" t="s">
        <v>124</v>
      </c>
      <c r="K131" s="24">
        <v>2031179</v>
      </c>
      <c r="L131" s="25"/>
      <c r="M131" s="26">
        <v>0.36780922542147204</v>
      </c>
      <c r="N131" s="27"/>
      <c r="O131" s="28"/>
      <c r="P131" s="28"/>
      <c r="Q131" s="15"/>
    </row>
    <row r="132" spans="1:17" x14ac:dyDescent="0.25">
      <c r="A132" s="15">
        <v>132</v>
      </c>
      <c r="B132" s="17" t="s">
        <v>130</v>
      </c>
      <c r="C132" s="17" t="s">
        <v>55</v>
      </c>
      <c r="D132" s="18" t="s">
        <v>56</v>
      </c>
      <c r="E132" s="19">
        <v>39756</v>
      </c>
      <c r="F132" s="36" t="s">
        <v>131</v>
      </c>
      <c r="G132" s="30" t="s">
        <v>132</v>
      </c>
      <c r="H132" s="22" t="s">
        <v>133</v>
      </c>
      <c r="I132" s="23"/>
      <c r="J132" s="102" t="s">
        <v>134</v>
      </c>
      <c r="K132" s="24">
        <v>30948</v>
      </c>
      <c r="L132" s="25"/>
      <c r="M132" s="26">
        <v>5.6041146094675635E-3</v>
      </c>
      <c r="N132" s="27"/>
      <c r="O132" s="28"/>
      <c r="P132" s="28"/>
      <c r="Q132" s="29"/>
    </row>
    <row r="133" spans="1:17" x14ac:dyDescent="0.25">
      <c r="A133" s="15">
        <v>133</v>
      </c>
      <c r="B133" s="17" t="s">
        <v>135</v>
      </c>
      <c r="C133" s="17" t="s">
        <v>55</v>
      </c>
      <c r="D133" s="18" t="s">
        <v>56</v>
      </c>
      <c r="E133" s="19">
        <v>39756</v>
      </c>
      <c r="F133" s="20" t="s">
        <v>136</v>
      </c>
      <c r="G133" s="21" t="s">
        <v>137</v>
      </c>
      <c r="H133" s="22" t="s">
        <v>138</v>
      </c>
      <c r="I133" s="23"/>
      <c r="J133" s="101" t="s">
        <v>149</v>
      </c>
      <c r="K133" s="24">
        <v>19642</v>
      </c>
      <c r="L133" s="25"/>
      <c r="M133" s="26">
        <v>3.5568055822399474E-3</v>
      </c>
      <c r="N133" s="31"/>
      <c r="O133" s="32"/>
      <c r="P133" s="32"/>
      <c r="Q133" s="34"/>
    </row>
    <row r="134" spans="1:17" x14ac:dyDescent="0.25">
      <c r="A134" s="15">
        <v>134</v>
      </c>
      <c r="B134" s="17" t="s">
        <v>150</v>
      </c>
      <c r="C134" s="17" t="s">
        <v>55</v>
      </c>
      <c r="D134" s="18" t="s">
        <v>56</v>
      </c>
      <c r="E134" s="19">
        <v>39756</v>
      </c>
      <c r="F134" s="20" t="s">
        <v>151</v>
      </c>
      <c r="G134" s="21" t="s">
        <v>152</v>
      </c>
      <c r="H134" s="22" t="s">
        <v>153</v>
      </c>
      <c r="I134" s="23"/>
      <c r="J134" s="101" t="s">
        <v>154</v>
      </c>
      <c r="K134" s="24">
        <v>11838</v>
      </c>
      <c r="L134" s="25"/>
      <c r="M134" s="26">
        <v>2.1436444599611292E-3</v>
      </c>
      <c r="N134" s="27"/>
      <c r="O134" s="28"/>
      <c r="P134" s="28"/>
      <c r="Q134" s="29"/>
    </row>
    <row r="135" spans="1:17" x14ac:dyDescent="0.25">
      <c r="A135" s="15">
        <v>135</v>
      </c>
      <c r="B135" s="17" t="s">
        <v>139</v>
      </c>
      <c r="C135" s="17" t="s">
        <v>55</v>
      </c>
      <c r="D135" s="18" t="s">
        <v>56</v>
      </c>
      <c r="E135" s="19">
        <v>39756</v>
      </c>
      <c r="F135" s="20" t="s">
        <v>255</v>
      </c>
      <c r="G135" s="21" t="s">
        <v>141</v>
      </c>
      <c r="H135" s="22" t="s">
        <v>256</v>
      </c>
      <c r="I135" s="23"/>
      <c r="J135" s="101" t="s">
        <v>257</v>
      </c>
      <c r="K135" s="24">
        <v>8256</v>
      </c>
      <c r="L135" s="25"/>
      <c r="M135" s="26">
        <v>1.4950100237742085E-3</v>
      </c>
      <c r="N135" s="27"/>
      <c r="O135" s="28"/>
      <c r="P135" s="28"/>
      <c r="Q135" s="29"/>
    </row>
    <row r="136" spans="1:17" x14ac:dyDescent="0.25">
      <c r="A136" s="15">
        <v>136</v>
      </c>
      <c r="B136" s="17" t="s">
        <v>143</v>
      </c>
      <c r="C136" s="17" t="s">
        <v>55</v>
      </c>
      <c r="D136" s="18" t="s">
        <v>56</v>
      </c>
      <c r="E136" s="19">
        <v>39756</v>
      </c>
      <c r="F136" s="36" t="s">
        <v>258</v>
      </c>
      <c r="G136" s="30" t="s">
        <v>259</v>
      </c>
      <c r="H136" s="22" t="s">
        <v>260</v>
      </c>
      <c r="I136" s="23"/>
      <c r="J136" s="101" t="s">
        <v>261</v>
      </c>
      <c r="K136" s="24">
        <v>1149</v>
      </c>
      <c r="L136" s="25"/>
      <c r="M136" s="26">
        <v>2.0806280490752975E-4</v>
      </c>
      <c r="N136" s="31"/>
      <c r="O136" s="32"/>
      <c r="P136" s="32"/>
      <c r="Q136" s="34"/>
    </row>
    <row r="137" spans="1:17" x14ac:dyDescent="0.25">
      <c r="A137" s="15">
        <v>137</v>
      </c>
      <c r="B137" s="17" t="s">
        <v>143</v>
      </c>
      <c r="C137" s="17" t="s">
        <v>55</v>
      </c>
      <c r="D137" s="18" t="s">
        <v>56</v>
      </c>
      <c r="E137" s="19">
        <v>39756</v>
      </c>
      <c r="F137" s="36" t="s">
        <v>262</v>
      </c>
      <c r="G137" s="21" t="s">
        <v>263</v>
      </c>
      <c r="H137" s="22" t="s">
        <v>264</v>
      </c>
      <c r="I137" s="23"/>
      <c r="J137" s="101" t="s">
        <v>146</v>
      </c>
      <c r="K137" s="24">
        <v>4</v>
      </c>
      <c r="L137" s="25"/>
      <c r="M137" s="26">
        <v>7.2432656190610883E-7</v>
      </c>
      <c r="N137" s="31"/>
      <c r="O137" s="32"/>
      <c r="P137" s="32"/>
      <c r="Q137" s="34"/>
    </row>
    <row r="138" spans="1:17" x14ac:dyDescent="0.25">
      <c r="A138" s="15">
        <v>138</v>
      </c>
      <c r="B138" s="17" t="s">
        <v>265</v>
      </c>
      <c r="C138" s="17" t="s">
        <v>55</v>
      </c>
      <c r="D138" s="18" t="s">
        <v>56</v>
      </c>
      <c r="E138" s="19">
        <v>39756</v>
      </c>
      <c r="F138" s="36" t="s">
        <v>266</v>
      </c>
      <c r="G138" s="21" t="s">
        <v>160</v>
      </c>
      <c r="H138" s="22" t="s">
        <v>267</v>
      </c>
      <c r="I138" s="23"/>
      <c r="J138" s="101" t="s">
        <v>146</v>
      </c>
      <c r="K138" s="24">
        <v>3</v>
      </c>
      <c r="L138" s="25"/>
      <c r="M138" s="26">
        <v>5.432449214295816E-7</v>
      </c>
      <c r="N138" s="31"/>
      <c r="O138" s="32"/>
      <c r="P138" s="32"/>
      <c r="Q138" s="34"/>
    </row>
    <row r="139" spans="1:17" x14ac:dyDescent="0.25">
      <c r="A139" s="15">
        <v>139</v>
      </c>
      <c r="B139" s="17" t="s">
        <v>143</v>
      </c>
      <c r="C139" s="17" t="s">
        <v>55</v>
      </c>
      <c r="D139" s="18" t="s">
        <v>56</v>
      </c>
      <c r="E139" s="19">
        <v>39756</v>
      </c>
      <c r="F139" s="36" t="s">
        <v>268</v>
      </c>
      <c r="G139" s="21" t="s">
        <v>183</v>
      </c>
      <c r="H139" s="22" t="s">
        <v>269</v>
      </c>
      <c r="I139" s="23"/>
      <c r="J139" s="101" t="s">
        <v>146</v>
      </c>
      <c r="K139" s="24">
        <v>3</v>
      </c>
      <c r="L139" s="25"/>
      <c r="M139" s="26">
        <v>5.432449214295816E-7</v>
      </c>
      <c r="N139" s="31"/>
      <c r="O139" s="32"/>
      <c r="P139" s="32"/>
      <c r="Q139" s="34"/>
    </row>
    <row r="140" spans="1:17" x14ac:dyDescent="0.25">
      <c r="A140" s="15">
        <v>140</v>
      </c>
      <c r="B140" s="17" t="s">
        <v>174</v>
      </c>
      <c r="C140" s="17" t="s">
        <v>55</v>
      </c>
      <c r="D140" s="18" t="s">
        <v>56</v>
      </c>
      <c r="E140" s="19">
        <v>39756</v>
      </c>
      <c r="F140" s="36" t="s">
        <v>175</v>
      </c>
      <c r="G140" s="21" t="s">
        <v>176</v>
      </c>
      <c r="H140" s="22" t="s">
        <v>177</v>
      </c>
      <c r="I140" s="23"/>
      <c r="J140" s="101" t="s">
        <v>146</v>
      </c>
      <c r="K140" s="24">
        <v>1</v>
      </c>
      <c r="L140" s="25"/>
      <c r="M140" s="26">
        <v>1.8108164047652721E-7</v>
      </c>
      <c r="N140" s="31"/>
      <c r="O140" s="32"/>
      <c r="P140" s="32"/>
      <c r="Q140" s="34"/>
    </row>
    <row r="141" spans="1:17" x14ac:dyDescent="0.25">
      <c r="A141" s="15">
        <v>141</v>
      </c>
      <c r="B141" s="17" t="s">
        <v>143</v>
      </c>
      <c r="C141" s="17" t="s">
        <v>55</v>
      </c>
      <c r="D141" s="18" t="s">
        <v>56</v>
      </c>
      <c r="E141" s="19">
        <v>39756</v>
      </c>
      <c r="F141" s="36"/>
      <c r="G141" s="30"/>
      <c r="H141" s="22"/>
      <c r="I141" s="23" t="s">
        <v>147</v>
      </c>
      <c r="J141" s="15"/>
      <c r="K141" s="24">
        <v>5522371</v>
      </c>
      <c r="L141" s="25">
        <v>5522371</v>
      </c>
      <c r="M141" s="26"/>
      <c r="N141" s="27"/>
      <c r="O141" s="28"/>
      <c r="P141" s="28"/>
      <c r="Q141" s="29"/>
    </row>
    <row r="142" spans="1:17" x14ac:dyDescent="0.25">
      <c r="A142" s="15">
        <v>142</v>
      </c>
      <c r="B142" s="16" t="s">
        <v>125</v>
      </c>
      <c r="C142" s="17" t="s">
        <v>59</v>
      </c>
      <c r="D142" s="18" t="s">
        <v>60</v>
      </c>
      <c r="E142" s="19">
        <v>39756</v>
      </c>
      <c r="F142" s="20" t="s">
        <v>126</v>
      </c>
      <c r="G142" s="21" t="s">
        <v>127</v>
      </c>
      <c r="H142" s="22" t="s">
        <v>128</v>
      </c>
      <c r="I142" s="23"/>
      <c r="J142" s="101" t="s">
        <v>129</v>
      </c>
      <c r="K142" s="24">
        <v>1374039</v>
      </c>
      <c r="L142" s="25"/>
      <c r="M142" s="26">
        <v>0.49945911639684282</v>
      </c>
      <c r="N142" s="31"/>
      <c r="O142" s="32"/>
      <c r="P142" s="28"/>
      <c r="Q142" s="15"/>
    </row>
    <row r="143" spans="1:17" x14ac:dyDescent="0.25">
      <c r="A143" s="15">
        <v>143</v>
      </c>
      <c r="B143" s="16" t="s">
        <v>120</v>
      </c>
      <c r="C143" s="17" t="s">
        <v>59</v>
      </c>
      <c r="D143" s="18" t="s">
        <v>60</v>
      </c>
      <c r="E143" s="19">
        <v>39756</v>
      </c>
      <c r="F143" s="20" t="s">
        <v>121</v>
      </c>
      <c r="G143" s="21" t="s">
        <v>122</v>
      </c>
      <c r="H143" s="22" t="s">
        <v>123</v>
      </c>
      <c r="I143" s="23"/>
      <c r="J143" s="101" t="s">
        <v>124</v>
      </c>
      <c r="K143" s="24">
        <v>1345648</v>
      </c>
      <c r="L143" s="25"/>
      <c r="M143" s="26">
        <v>0.48913907178848542</v>
      </c>
      <c r="N143" s="31"/>
      <c r="O143" s="32"/>
      <c r="P143" s="32"/>
      <c r="Q143" s="34"/>
    </row>
    <row r="144" spans="1:17" x14ac:dyDescent="0.25">
      <c r="A144" s="15">
        <v>144</v>
      </c>
      <c r="B144" s="17" t="s">
        <v>135</v>
      </c>
      <c r="C144" s="17" t="s">
        <v>59</v>
      </c>
      <c r="D144" s="18" t="s">
        <v>60</v>
      </c>
      <c r="E144" s="19">
        <v>39756</v>
      </c>
      <c r="F144" s="20" t="s">
        <v>136</v>
      </c>
      <c r="G144" s="21" t="s">
        <v>137</v>
      </c>
      <c r="H144" s="22" t="s">
        <v>138</v>
      </c>
      <c r="I144" s="23"/>
      <c r="J144" s="101" t="s">
        <v>149</v>
      </c>
      <c r="K144" s="24">
        <v>29257</v>
      </c>
      <c r="L144" s="25"/>
      <c r="M144" s="26">
        <v>1.0634833049442141E-2</v>
      </c>
      <c r="N144" s="27"/>
      <c r="O144" s="28"/>
      <c r="P144" s="28"/>
      <c r="Q144" s="29"/>
    </row>
    <row r="145" spans="1:16" x14ac:dyDescent="0.25">
      <c r="A145" s="15">
        <v>145</v>
      </c>
      <c r="B145" s="17" t="s">
        <v>139</v>
      </c>
      <c r="C145" s="17" t="s">
        <v>59</v>
      </c>
      <c r="D145" s="18" t="s">
        <v>60</v>
      </c>
      <c r="E145" s="19">
        <v>39756</v>
      </c>
      <c r="F145" s="20" t="s">
        <v>140</v>
      </c>
      <c r="G145" s="21" t="s">
        <v>141</v>
      </c>
      <c r="H145" s="22" t="s">
        <v>142</v>
      </c>
      <c r="I145" s="23"/>
      <c r="J145" s="101" t="s">
        <v>146</v>
      </c>
      <c r="K145" s="24">
        <v>1024</v>
      </c>
      <c r="L145" s="25"/>
      <c r="M145" s="26">
        <v>3.7222097421570061E-4</v>
      </c>
      <c r="N145" s="31"/>
      <c r="O145" s="32"/>
      <c r="P145" s="32"/>
    </row>
    <row r="146" spans="1:16" x14ac:dyDescent="0.25">
      <c r="A146" s="15">
        <v>146</v>
      </c>
      <c r="B146" s="17" t="s">
        <v>130</v>
      </c>
      <c r="C146" s="17" t="s">
        <v>59</v>
      </c>
      <c r="D146" s="18" t="s">
        <v>60</v>
      </c>
      <c r="E146" s="19">
        <v>39756</v>
      </c>
      <c r="F146" s="20" t="s">
        <v>131</v>
      </c>
      <c r="G146" s="21" t="s">
        <v>132</v>
      </c>
      <c r="H146" s="22" t="s">
        <v>133</v>
      </c>
      <c r="I146" s="23"/>
      <c r="J146" s="101" t="s">
        <v>146</v>
      </c>
      <c r="K146" s="24">
        <v>909</v>
      </c>
      <c r="L146" s="25"/>
      <c r="M146" s="26">
        <v>3.3041881402546077E-4</v>
      </c>
      <c r="N146" s="31"/>
      <c r="O146" s="32"/>
      <c r="P146" s="32"/>
    </row>
    <row r="147" spans="1:16" x14ac:dyDescent="0.25">
      <c r="A147" s="15">
        <v>147</v>
      </c>
      <c r="B147" s="17" t="s">
        <v>150</v>
      </c>
      <c r="C147" s="17" t="s">
        <v>59</v>
      </c>
      <c r="D147" s="18" t="s">
        <v>60</v>
      </c>
      <c r="E147" s="19">
        <v>39756</v>
      </c>
      <c r="F147" s="20" t="s">
        <v>151</v>
      </c>
      <c r="G147" s="21" t="s">
        <v>152</v>
      </c>
      <c r="H147" s="22" t="s">
        <v>153</v>
      </c>
      <c r="I147" s="23"/>
      <c r="J147" s="101" t="s">
        <v>146</v>
      </c>
      <c r="K147" s="24">
        <v>87</v>
      </c>
      <c r="L147" s="25"/>
      <c r="M147" s="26">
        <v>3.1624242926529249E-5</v>
      </c>
      <c r="N147" s="31"/>
      <c r="O147" s="32"/>
      <c r="P147" s="32"/>
    </row>
    <row r="148" spans="1:16" x14ac:dyDescent="0.25">
      <c r="A148" s="15">
        <v>148</v>
      </c>
      <c r="B148" s="17" t="s">
        <v>270</v>
      </c>
      <c r="C148" s="17" t="s">
        <v>59</v>
      </c>
      <c r="D148" s="18" t="s">
        <v>60</v>
      </c>
      <c r="E148" s="19">
        <v>39756</v>
      </c>
      <c r="F148" s="20" t="s">
        <v>271</v>
      </c>
      <c r="G148" s="30" t="s">
        <v>272</v>
      </c>
      <c r="H148" s="22" t="s">
        <v>273</v>
      </c>
      <c r="I148" s="23"/>
      <c r="J148" s="15" t="s">
        <v>146</v>
      </c>
      <c r="K148" s="24">
        <v>51</v>
      </c>
      <c r="L148" s="25"/>
      <c r="M148" s="26">
        <v>1.8538349301758526E-5</v>
      </c>
      <c r="N148" s="31"/>
      <c r="O148" s="32"/>
      <c r="P148" s="32"/>
    </row>
    <row r="149" spans="1:16" x14ac:dyDescent="0.25">
      <c r="A149" s="15">
        <v>149</v>
      </c>
      <c r="B149" s="17" t="s">
        <v>202</v>
      </c>
      <c r="C149" s="17" t="s">
        <v>59</v>
      </c>
      <c r="D149" s="18" t="s">
        <v>60</v>
      </c>
      <c r="E149" s="19">
        <v>39756</v>
      </c>
      <c r="F149" s="20" t="s">
        <v>203</v>
      </c>
      <c r="G149" s="34" t="s">
        <v>183</v>
      </c>
      <c r="H149" s="22" t="s">
        <v>204</v>
      </c>
      <c r="I149" s="23"/>
      <c r="J149" s="101" t="s">
        <v>146</v>
      </c>
      <c r="K149" s="24">
        <v>14</v>
      </c>
      <c r="L149" s="25"/>
      <c r="M149" s="26">
        <v>5.0889586318552816E-6</v>
      </c>
      <c r="N149" s="31"/>
      <c r="O149" s="32"/>
      <c r="P149" s="32"/>
    </row>
    <row r="150" spans="1:16" x14ac:dyDescent="0.25">
      <c r="A150" s="15">
        <v>150</v>
      </c>
      <c r="B150" s="17" t="s">
        <v>143</v>
      </c>
      <c r="C150" s="17" t="s">
        <v>59</v>
      </c>
      <c r="D150" s="18" t="s">
        <v>60</v>
      </c>
      <c r="E150" s="19">
        <v>39756</v>
      </c>
      <c r="F150" s="20" t="s">
        <v>274</v>
      </c>
      <c r="G150" s="30" t="s">
        <v>275</v>
      </c>
      <c r="H150" s="22" t="s">
        <v>276</v>
      </c>
      <c r="I150" s="23"/>
      <c r="J150" s="15" t="s">
        <v>146</v>
      </c>
      <c r="K150" s="24">
        <v>12</v>
      </c>
      <c r="L150" s="25"/>
      <c r="M150" s="26">
        <v>4.3619645415902413E-6</v>
      </c>
      <c r="N150" s="31"/>
      <c r="O150" s="32"/>
      <c r="P150" s="32"/>
    </row>
    <row r="151" spans="1:16" x14ac:dyDescent="0.25">
      <c r="A151" s="15">
        <v>151</v>
      </c>
      <c r="B151" s="17" t="s">
        <v>143</v>
      </c>
      <c r="C151" s="17" t="s">
        <v>59</v>
      </c>
      <c r="D151" s="18" t="s">
        <v>60</v>
      </c>
      <c r="E151" s="19">
        <v>39756</v>
      </c>
      <c r="F151" s="20" t="s">
        <v>277</v>
      </c>
      <c r="G151" s="30" t="s">
        <v>278</v>
      </c>
      <c r="H151" s="22" t="s">
        <v>279</v>
      </c>
      <c r="I151" s="23"/>
      <c r="J151" s="15" t="s">
        <v>146</v>
      </c>
      <c r="K151" s="24">
        <v>9</v>
      </c>
      <c r="L151" s="25"/>
      <c r="M151" s="26">
        <v>3.2714734061926812E-6</v>
      </c>
      <c r="N151" s="31"/>
      <c r="O151" s="32"/>
      <c r="P151" s="32"/>
    </row>
    <row r="152" spans="1:16" x14ac:dyDescent="0.25">
      <c r="A152" s="15">
        <v>152</v>
      </c>
      <c r="B152" s="17" t="s">
        <v>143</v>
      </c>
      <c r="C152" s="17" t="s">
        <v>59</v>
      </c>
      <c r="D152" s="18" t="s">
        <v>60</v>
      </c>
      <c r="E152" s="19">
        <v>39756</v>
      </c>
      <c r="F152" s="20" t="s">
        <v>249</v>
      </c>
      <c r="G152" s="30" t="s">
        <v>250</v>
      </c>
      <c r="H152" s="22" t="s">
        <v>251</v>
      </c>
      <c r="I152" s="23"/>
      <c r="J152" s="15" t="s">
        <v>146</v>
      </c>
      <c r="K152" s="24">
        <v>2</v>
      </c>
      <c r="L152" s="25"/>
      <c r="M152" s="26">
        <v>7.2699409026504025E-7</v>
      </c>
      <c r="N152" s="31"/>
      <c r="O152" s="32"/>
      <c r="P152" s="32"/>
    </row>
    <row r="153" spans="1:16" x14ac:dyDescent="0.25">
      <c r="A153" s="15">
        <v>153</v>
      </c>
      <c r="B153" s="17" t="s">
        <v>143</v>
      </c>
      <c r="C153" s="17" t="s">
        <v>59</v>
      </c>
      <c r="D153" s="18" t="s">
        <v>60</v>
      </c>
      <c r="E153" s="19">
        <v>39756</v>
      </c>
      <c r="F153" s="20" t="s">
        <v>280</v>
      </c>
      <c r="G153" s="30" t="s">
        <v>281</v>
      </c>
      <c r="H153" s="22" t="s">
        <v>282</v>
      </c>
      <c r="I153" s="23"/>
      <c r="J153" s="15" t="s">
        <v>146</v>
      </c>
      <c r="K153" s="24">
        <v>1</v>
      </c>
      <c r="L153" s="25"/>
      <c r="M153" s="26">
        <v>3.6349704513252012E-7</v>
      </c>
      <c r="N153" s="31"/>
      <c r="O153" s="32"/>
      <c r="P153" s="32"/>
    </row>
    <row r="154" spans="1:16" x14ac:dyDescent="0.25">
      <c r="A154" s="15">
        <v>154</v>
      </c>
      <c r="B154" s="17" t="s">
        <v>143</v>
      </c>
      <c r="C154" s="17" t="s">
        <v>59</v>
      </c>
      <c r="D154" s="18" t="s">
        <v>60</v>
      </c>
      <c r="E154" s="19">
        <v>39756</v>
      </c>
      <c r="F154" s="20" t="s">
        <v>283</v>
      </c>
      <c r="G154" s="30" t="s">
        <v>284</v>
      </c>
      <c r="H154" s="22" t="s">
        <v>285</v>
      </c>
      <c r="I154" s="23"/>
      <c r="J154" s="15" t="s">
        <v>146</v>
      </c>
      <c r="K154" s="24">
        <v>1</v>
      </c>
      <c r="L154" s="25"/>
      <c r="M154" s="26">
        <v>3.6349704513252012E-7</v>
      </c>
      <c r="N154" s="31"/>
      <c r="O154" s="32"/>
      <c r="P154" s="32"/>
    </row>
    <row r="155" spans="1:16" x14ac:dyDescent="0.25">
      <c r="A155" s="15">
        <v>155</v>
      </c>
      <c r="B155" s="17" t="s">
        <v>143</v>
      </c>
      <c r="C155" s="17" t="s">
        <v>59</v>
      </c>
      <c r="D155" s="18" t="s">
        <v>60</v>
      </c>
      <c r="E155" s="19">
        <v>39756</v>
      </c>
      <c r="F155" s="20"/>
      <c r="G155" s="30"/>
      <c r="H155" s="22"/>
      <c r="I155" s="23" t="s">
        <v>147</v>
      </c>
      <c r="J155" s="15"/>
      <c r="K155" s="24">
        <v>2751054</v>
      </c>
      <c r="L155" s="25">
        <v>2751054</v>
      </c>
      <c r="M155" s="26"/>
      <c r="N155" s="31"/>
      <c r="O155" s="32"/>
      <c r="P155" s="32"/>
    </row>
    <row r="156" spans="1:16" x14ac:dyDescent="0.25">
      <c r="A156" s="15">
        <v>156</v>
      </c>
      <c r="B156" s="16" t="s">
        <v>125</v>
      </c>
      <c r="C156" s="17" t="s">
        <v>63</v>
      </c>
      <c r="D156" s="18" t="s">
        <v>64</v>
      </c>
      <c r="E156" s="19">
        <v>39756</v>
      </c>
      <c r="F156" s="20" t="s">
        <v>126</v>
      </c>
      <c r="G156" s="30" t="s">
        <v>127</v>
      </c>
      <c r="H156" s="22" t="s">
        <v>128</v>
      </c>
      <c r="I156" s="23"/>
      <c r="J156" s="101" t="s">
        <v>129</v>
      </c>
      <c r="K156" s="24">
        <v>828940</v>
      </c>
      <c r="L156" s="25"/>
      <c r="M156" s="26">
        <v>0.53928020073865268</v>
      </c>
      <c r="N156" s="50"/>
      <c r="O156" s="51"/>
      <c r="P156" s="51"/>
    </row>
    <row r="157" spans="1:16" x14ac:dyDescent="0.25">
      <c r="A157" s="15">
        <v>157</v>
      </c>
      <c r="B157" s="16" t="s">
        <v>120</v>
      </c>
      <c r="C157" s="17" t="s">
        <v>63</v>
      </c>
      <c r="D157" s="18" t="s">
        <v>64</v>
      </c>
      <c r="E157" s="19">
        <v>39756</v>
      </c>
      <c r="F157" s="20" t="s">
        <v>121</v>
      </c>
      <c r="G157" s="30" t="s">
        <v>122</v>
      </c>
      <c r="H157" s="22" t="s">
        <v>123</v>
      </c>
      <c r="I157" s="23"/>
      <c r="J157" s="101" t="s">
        <v>124</v>
      </c>
      <c r="K157" s="24">
        <v>682379</v>
      </c>
      <c r="L157" s="25"/>
      <c r="M157" s="26">
        <v>0.44393259355302078</v>
      </c>
      <c r="N157" s="31"/>
      <c r="O157" s="32"/>
      <c r="P157" s="32"/>
    </row>
    <row r="158" spans="1:16" x14ac:dyDescent="0.25">
      <c r="A158" s="15">
        <v>158</v>
      </c>
      <c r="B158" s="17" t="s">
        <v>130</v>
      </c>
      <c r="C158" s="17" t="s">
        <v>63</v>
      </c>
      <c r="D158" s="18" t="s">
        <v>64</v>
      </c>
      <c r="E158" s="19">
        <v>39756</v>
      </c>
      <c r="F158" s="36" t="s">
        <v>131</v>
      </c>
      <c r="G158" s="21" t="s">
        <v>132</v>
      </c>
      <c r="H158" s="22" t="s">
        <v>133</v>
      </c>
      <c r="I158" s="23"/>
      <c r="J158" s="101" t="s">
        <v>168</v>
      </c>
      <c r="K158" s="24">
        <v>8014</v>
      </c>
      <c r="L158" s="25"/>
      <c r="M158" s="26">
        <v>5.2136361241097821E-3</v>
      </c>
      <c r="N158" s="31"/>
      <c r="O158" s="32"/>
      <c r="P158" s="32"/>
    </row>
    <row r="159" spans="1:16" x14ac:dyDescent="0.25">
      <c r="A159" s="15">
        <v>159</v>
      </c>
      <c r="B159" s="17" t="s">
        <v>143</v>
      </c>
      <c r="C159" s="17" t="s">
        <v>63</v>
      </c>
      <c r="D159" s="18" t="s">
        <v>64</v>
      </c>
      <c r="E159" s="19">
        <v>39756</v>
      </c>
      <c r="F159" s="20"/>
      <c r="G159" s="30" t="s">
        <v>144</v>
      </c>
      <c r="H159" s="22" t="s">
        <v>145</v>
      </c>
      <c r="I159" s="23"/>
      <c r="J159" s="15" t="s">
        <v>146</v>
      </c>
      <c r="K159" s="24">
        <v>6737</v>
      </c>
      <c r="L159" s="25"/>
      <c r="M159" s="26">
        <v>4.3828633102230598E-3</v>
      </c>
      <c r="N159" s="50"/>
      <c r="O159" s="51"/>
      <c r="P159" s="51"/>
    </row>
    <row r="160" spans="1:16" x14ac:dyDescent="0.25">
      <c r="A160" s="15">
        <v>160</v>
      </c>
      <c r="B160" s="17" t="s">
        <v>135</v>
      </c>
      <c r="C160" s="17" t="s">
        <v>63</v>
      </c>
      <c r="D160" s="18" t="s">
        <v>64</v>
      </c>
      <c r="E160" s="19">
        <v>39756</v>
      </c>
      <c r="F160" s="20" t="s">
        <v>136</v>
      </c>
      <c r="G160" s="21" t="s">
        <v>137</v>
      </c>
      <c r="H160" s="22" t="s">
        <v>138</v>
      </c>
      <c r="I160" s="23"/>
      <c r="J160" s="101" t="s">
        <v>149</v>
      </c>
      <c r="K160" s="24">
        <v>4590</v>
      </c>
      <c r="L160" s="25"/>
      <c r="M160" s="26">
        <v>2.9860980546124157E-3</v>
      </c>
      <c r="N160" s="31"/>
      <c r="O160" s="32"/>
      <c r="P160" s="32"/>
    </row>
    <row r="161" spans="1:17" x14ac:dyDescent="0.25">
      <c r="A161" s="15">
        <v>161</v>
      </c>
      <c r="B161" s="17" t="s">
        <v>139</v>
      </c>
      <c r="C161" s="17" t="s">
        <v>63</v>
      </c>
      <c r="D161" s="18" t="s">
        <v>64</v>
      </c>
      <c r="E161" s="19">
        <v>39756</v>
      </c>
      <c r="F161" s="20" t="s">
        <v>140</v>
      </c>
      <c r="G161" s="21" t="s">
        <v>141</v>
      </c>
      <c r="H161" s="22" t="s">
        <v>142</v>
      </c>
      <c r="I161" s="23"/>
      <c r="J161" s="101" t="s">
        <v>162</v>
      </c>
      <c r="K161" s="24">
        <v>4445</v>
      </c>
      <c r="L161" s="25"/>
      <c r="M161" s="26">
        <v>2.8917659809917619E-3</v>
      </c>
      <c r="N161" s="31"/>
      <c r="O161" s="32"/>
      <c r="P161" s="32"/>
      <c r="Q161" s="34"/>
    </row>
    <row r="162" spans="1:17" x14ac:dyDescent="0.25">
      <c r="A162" s="15">
        <v>162</v>
      </c>
      <c r="B162" s="17" t="s">
        <v>150</v>
      </c>
      <c r="C162" s="17" t="s">
        <v>63</v>
      </c>
      <c r="D162" s="18" t="s">
        <v>64</v>
      </c>
      <c r="E162" s="19">
        <v>39756</v>
      </c>
      <c r="F162" s="20" t="s">
        <v>151</v>
      </c>
      <c r="G162" s="21" t="s">
        <v>152</v>
      </c>
      <c r="H162" s="22" t="s">
        <v>153</v>
      </c>
      <c r="I162" s="23"/>
      <c r="J162" s="101" t="s">
        <v>154</v>
      </c>
      <c r="K162" s="24">
        <v>1423</v>
      </c>
      <c r="L162" s="25"/>
      <c r="M162" s="26">
        <v>9.257554535323458E-4</v>
      </c>
      <c r="N162" s="31"/>
      <c r="O162" s="32"/>
      <c r="P162" s="32"/>
      <c r="Q162" s="34"/>
    </row>
    <row r="163" spans="1:17" x14ac:dyDescent="0.25">
      <c r="A163" s="15">
        <v>163</v>
      </c>
      <c r="B163" s="17" t="s">
        <v>178</v>
      </c>
      <c r="C163" s="17" t="s">
        <v>63</v>
      </c>
      <c r="D163" s="18" t="s">
        <v>64</v>
      </c>
      <c r="E163" s="19">
        <v>39756</v>
      </c>
      <c r="F163" s="20" t="s">
        <v>179</v>
      </c>
      <c r="G163" s="21" t="s">
        <v>180</v>
      </c>
      <c r="H163" s="22" t="s">
        <v>181</v>
      </c>
      <c r="I163" s="23"/>
      <c r="J163" s="101" t="s">
        <v>206</v>
      </c>
      <c r="K163" s="24">
        <v>292</v>
      </c>
      <c r="L163" s="25"/>
      <c r="M163" s="26">
        <v>1.8996527929124736E-4</v>
      </c>
      <c r="N163" s="31"/>
      <c r="O163" s="32"/>
      <c r="P163" s="32"/>
      <c r="Q163" s="34"/>
    </row>
    <row r="164" spans="1:17" x14ac:dyDescent="0.25">
      <c r="A164" s="15">
        <v>164</v>
      </c>
      <c r="B164" s="17" t="s">
        <v>202</v>
      </c>
      <c r="C164" s="17" t="s">
        <v>63</v>
      </c>
      <c r="D164" s="18" t="s">
        <v>64</v>
      </c>
      <c r="E164" s="19">
        <v>39756</v>
      </c>
      <c r="F164" s="36" t="s">
        <v>203</v>
      </c>
      <c r="G164" s="30" t="s">
        <v>183</v>
      </c>
      <c r="H164" s="22" t="s">
        <v>204</v>
      </c>
      <c r="I164" s="23"/>
      <c r="J164" s="102" t="s">
        <v>205</v>
      </c>
      <c r="K164" s="24">
        <v>182</v>
      </c>
      <c r="L164" s="25"/>
      <c r="M164" s="26">
        <v>1.1840301654454458E-4</v>
      </c>
      <c r="N164" s="27"/>
      <c r="O164" s="28"/>
      <c r="P164" s="28"/>
      <c r="Q164" s="29"/>
    </row>
    <row r="165" spans="1:17" x14ac:dyDescent="0.25">
      <c r="A165" s="15">
        <v>165</v>
      </c>
      <c r="B165" s="17" t="s">
        <v>163</v>
      </c>
      <c r="C165" s="17" t="s">
        <v>63</v>
      </c>
      <c r="D165" s="18" t="s">
        <v>64</v>
      </c>
      <c r="E165" s="19">
        <v>39756</v>
      </c>
      <c r="F165" s="20" t="s">
        <v>164</v>
      </c>
      <c r="G165" s="21" t="s">
        <v>165</v>
      </c>
      <c r="H165" s="22" t="s">
        <v>166</v>
      </c>
      <c r="I165" s="23"/>
      <c r="J165" s="101" t="s">
        <v>286</v>
      </c>
      <c r="K165" s="24">
        <v>121</v>
      </c>
      <c r="L165" s="25"/>
      <c r="M165" s="26">
        <v>7.8718489021373052E-5</v>
      </c>
      <c r="N165" s="27"/>
      <c r="O165" s="28"/>
      <c r="P165" s="28"/>
      <c r="Q165" s="15"/>
    </row>
    <row r="166" spans="1:17" x14ac:dyDescent="0.25">
      <c r="A166" s="15">
        <v>166</v>
      </c>
      <c r="B166" s="17" t="s">
        <v>143</v>
      </c>
      <c r="C166" s="17" t="s">
        <v>63</v>
      </c>
      <c r="D166" s="18" t="s">
        <v>64</v>
      </c>
      <c r="E166" s="19">
        <v>39756</v>
      </c>
      <c r="F166" s="20"/>
      <c r="G166" s="30"/>
      <c r="H166" s="22"/>
      <c r="I166" s="23" t="s">
        <v>147</v>
      </c>
      <c r="J166" s="15"/>
      <c r="K166" s="24">
        <v>1537123</v>
      </c>
      <c r="L166" s="25">
        <v>1537123</v>
      </c>
      <c r="M166" s="26"/>
      <c r="N166" s="31"/>
      <c r="O166" s="32"/>
      <c r="P166" s="32"/>
      <c r="Q166" s="34"/>
    </row>
    <row r="167" spans="1:17" x14ac:dyDescent="0.25">
      <c r="A167" s="15">
        <v>167</v>
      </c>
      <c r="B167" s="16" t="s">
        <v>120</v>
      </c>
      <c r="C167" s="17" t="s">
        <v>67</v>
      </c>
      <c r="D167" s="18" t="s">
        <v>68</v>
      </c>
      <c r="E167" s="19">
        <v>39756</v>
      </c>
      <c r="F167" s="20" t="s">
        <v>121</v>
      </c>
      <c r="G167" s="21" t="s">
        <v>122</v>
      </c>
      <c r="H167" s="22" t="s">
        <v>123</v>
      </c>
      <c r="I167" s="23"/>
      <c r="J167" s="101" t="s">
        <v>124</v>
      </c>
      <c r="K167" s="24">
        <v>699655</v>
      </c>
      <c r="L167" s="25"/>
      <c r="M167" s="26">
        <v>0.56612254343491886</v>
      </c>
      <c r="N167" s="31"/>
      <c r="O167" s="32"/>
      <c r="P167" s="32"/>
      <c r="Q167" s="34"/>
    </row>
    <row r="168" spans="1:17" x14ac:dyDescent="0.25">
      <c r="A168" s="15">
        <v>168</v>
      </c>
      <c r="B168" s="16" t="s">
        <v>125</v>
      </c>
      <c r="C168" s="17" t="s">
        <v>67</v>
      </c>
      <c r="D168" s="18" t="s">
        <v>68</v>
      </c>
      <c r="E168" s="19">
        <v>39756</v>
      </c>
      <c r="F168" s="20" t="s">
        <v>126</v>
      </c>
      <c r="G168" s="21" t="s">
        <v>127</v>
      </c>
      <c r="H168" s="22" t="s">
        <v>128</v>
      </c>
      <c r="I168" s="23"/>
      <c r="J168" s="101" t="s">
        <v>129</v>
      </c>
      <c r="K168" s="24">
        <v>514765</v>
      </c>
      <c r="L168" s="25"/>
      <c r="M168" s="26">
        <v>0.41651967194013617</v>
      </c>
      <c r="N168" s="27"/>
      <c r="O168" s="28"/>
      <c r="P168" s="28"/>
      <c r="Q168" s="29"/>
    </row>
    <row r="169" spans="1:17" x14ac:dyDescent="0.25">
      <c r="A169" s="15">
        <v>169</v>
      </c>
      <c r="B169" s="17" t="s">
        <v>130</v>
      </c>
      <c r="C169" s="17" t="s">
        <v>67</v>
      </c>
      <c r="D169" s="18" t="s">
        <v>68</v>
      </c>
      <c r="E169" s="19">
        <v>39756</v>
      </c>
      <c r="F169" s="36" t="s">
        <v>131</v>
      </c>
      <c r="G169" s="30" t="s">
        <v>132</v>
      </c>
      <c r="H169" s="22" t="s">
        <v>133</v>
      </c>
      <c r="I169" s="23"/>
      <c r="J169" s="102" t="s">
        <v>134</v>
      </c>
      <c r="K169" s="24">
        <v>10527</v>
      </c>
      <c r="L169" s="25"/>
      <c r="M169" s="26">
        <v>8.5178724010253493E-3</v>
      </c>
      <c r="N169" s="31"/>
      <c r="O169" s="32"/>
      <c r="P169" s="32"/>
      <c r="Q169" s="34"/>
    </row>
    <row r="170" spans="1:17" x14ac:dyDescent="0.25">
      <c r="A170" s="15">
        <v>170</v>
      </c>
      <c r="B170" s="17" t="s">
        <v>135</v>
      </c>
      <c r="C170" s="17" t="s">
        <v>67</v>
      </c>
      <c r="D170" s="18" t="s">
        <v>68</v>
      </c>
      <c r="E170" s="19">
        <v>39756</v>
      </c>
      <c r="F170" s="20" t="s">
        <v>136</v>
      </c>
      <c r="G170" s="21" t="s">
        <v>137</v>
      </c>
      <c r="H170" s="22" t="s">
        <v>138</v>
      </c>
      <c r="I170" s="23"/>
      <c r="J170" s="101" t="s">
        <v>149</v>
      </c>
      <c r="K170" s="24">
        <v>6706</v>
      </c>
      <c r="L170" s="25"/>
      <c r="M170" s="26">
        <v>5.4261282721835271E-3</v>
      </c>
      <c r="N170" s="31"/>
      <c r="O170" s="32"/>
      <c r="P170" s="32"/>
      <c r="Q170" s="34"/>
    </row>
    <row r="171" spans="1:17" x14ac:dyDescent="0.25">
      <c r="A171" s="15">
        <v>171</v>
      </c>
      <c r="B171" s="17" t="s">
        <v>139</v>
      </c>
      <c r="C171" s="17" t="s">
        <v>67</v>
      </c>
      <c r="D171" s="18" t="s">
        <v>68</v>
      </c>
      <c r="E171" s="19">
        <v>39756</v>
      </c>
      <c r="F171" s="20" t="s">
        <v>140</v>
      </c>
      <c r="G171" s="21" t="s">
        <v>141</v>
      </c>
      <c r="H171" s="22" t="s">
        <v>142</v>
      </c>
      <c r="I171" s="23"/>
      <c r="J171" s="101" t="s">
        <v>287</v>
      </c>
      <c r="K171" s="24">
        <v>4148</v>
      </c>
      <c r="L171" s="25"/>
      <c r="M171" s="26">
        <v>3.3563346365966702E-3</v>
      </c>
      <c r="N171" s="31"/>
      <c r="O171" s="32"/>
      <c r="P171" s="32"/>
      <c r="Q171" s="34"/>
    </row>
    <row r="172" spans="1:17" x14ac:dyDescent="0.25">
      <c r="A172" s="15">
        <v>172</v>
      </c>
      <c r="B172" s="17" t="s">
        <v>150</v>
      </c>
      <c r="C172" s="17" t="s">
        <v>67</v>
      </c>
      <c r="D172" s="18" t="s">
        <v>68</v>
      </c>
      <c r="E172" s="19">
        <v>39756</v>
      </c>
      <c r="F172" s="20" t="s">
        <v>220</v>
      </c>
      <c r="G172" s="30" t="s">
        <v>152</v>
      </c>
      <c r="H172" s="22" t="s">
        <v>221</v>
      </c>
      <c r="I172" s="23"/>
      <c r="J172" s="102" t="s">
        <v>146</v>
      </c>
      <c r="K172" s="24">
        <v>35</v>
      </c>
      <c r="L172" s="25"/>
      <c r="M172" s="26">
        <v>2.8320084927888974E-5</v>
      </c>
      <c r="N172" s="31"/>
      <c r="O172" s="32"/>
      <c r="P172" s="32"/>
      <c r="Q172" s="34"/>
    </row>
    <row r="173" spans="1:17" x14ac:dyDescent="0.25">
      <c r="A173" s="15">
        <v>173</v>
      </c>
      <c r="B173" s="16" t="s">
        <v>169</v>
      </c>
      <c r="C173" s="17" t="s">
        <v>67</v>
      </c>
      <c r="D173" s="18" t="s">
        <v>68</v>
      </c>
      <c r="E173" s="19">
        <v>39756</v>
      </c>
      <c r="F173" s="20" t="s">
        <v>170</v>
      </c>
      <c r="G173" s="30" t="s">
        <v>171</v>
      </c>
      <c r="H173" s="22" t="s">
        <v>172</v>
      </c>
      <c r="I173" s="23"/>
      <c r="J173" s="102" t="s">
        <v>146</v>
      </c>
      <c r="K173" s="24">
        <v>31</v>
      </c>
      <c r="L173" s="25"/>
      <c r="M173" s="26">
        <v>2.508350379327309E-5</v>
      </c>
      <c r="N173" s="31"/>
      <c r="O173" s="32"/>
      <c r="P173" s="32"/>
      <c r="Q173" s="34"/>
    </row>
    <row r="174" spans="1:17" x14ac:dyDescent="0.25">
      <c r="A174" s="15">
        <v>174</v>
      </c>
      <c r="B174" s="17" t="s">
        <v>158</v>
      </c>
      <c r="C174" s="17" t="s">
        <v>67</v>
      </c>
      <c r="D174" s="18" t="s">
        <v>68</v>
      </c>
      <c r="E174" s="19">
        <v>39756</v>
      </c>
      <c r="F174" s="20" t="s">
        <v>194</v>
      </c>
      <c r="G174" s="30" t="s">
        <v>160</v>
      </c>
      <c r="H174" s="22" t="s">
        <v>195</v>
      </c>
      <c r="I174" s="23"/>
      <c r="J174" s="102" t="s">
        <v>146</v>
      </c>
      <c r="K174" s="24">
        <v>2</v>
      </c>
      <c r="L174" s="25"/>
      <c r="M174" s="26">
        <v>1.6182905673079412E-6</v>
      </c>
      <c r="N174" s="31"/>
      <c r="O174" s="32"/>
      <c r="P174" s="32"/>
      <c r="Q174" s="34"/>
    </row>
    <row r="175" spans="1:17" x14ac:dyDescent="0.25">
      <c r="A175" s="15">
        <v>175</v>
      </c>
      <c r="B175" s="17" t="s">
        <v>143</v>
      </c>
      <c r="C175" s="17" t="s">
        <v>67</v>
      </c>
      <c r="D175" s="18" t="s">
        <v>68</v>
      </c>
      <c r="E175" s="19">
        <v>39756</v>
      </c>
      <c r="F175" s="20" t="s">
        <v>182</v>
      </c>
      <c r="G175" s="30" t="s">
        <v>183</v>
      </c>
      <c r="H175" s="22" t="s">
        <v>184</v>
      </c>
      <c r="I175" s="23"/>
      <c r="J175" s="15" t="s">
        <v>146</v>
      </c>
      <c r="K175" s="24">
        <v>2</v>
      </c>
      <c r="L175" s="25"/>
      <c r="M175" s="26">
        <v>1.6182905673079412E-6</v>
      </c>
      <c r="N175" s="31"/>
      <c r="O175" s="32"/>
      <c r="P175" s="32"/>
      <c r="Q175" s="34"/>
    </row>
    <row r="176" spans="1:17" x14ac:dyDescent="0.25">
      <c r="A176" s="15">
        <v>176</v>
      </c>
      <c r="B176" s="17" t="s">
        <v>288</v>
      </c>
      <c r="C176" s="17" t="s">
        <v>67</v>
      </c>
      <c r="D176" s="18" t="s">
        <v>68</v>
      </c>
      <c r="E176" s="19">
        <v>39756</v>
      </c>
      <c r="F176" s="36" t="s">
        <v>289</v>
      </c>
      <c r="G176" s="30" t="s">
        <v>290</v>
      </c>
      <c r="H176" s="22" t="s">
        <v>291</v>
      </c>
      <c r="I176" s="23"/>
      <c r="J176" s="102" t="s">
        <v>146</v>
      </c>
      <c r="K176" s="24">
        <v>1</v>
      </c>
      <c r="L176" s="25"/>
      <c r="M176" s="26">
        <v>8.0914528365397059E-7</v>
      </c>
      <c r="N176" s="31"/>
      <c r="O176" s="32"/>
      <c r="P176" s="32"/>
      <c r="Q176" s="34"/>
    </row>
    <row r="177" spans="1:17" x14ac:dyDescent="0.25">
      <c r="A177" s="15">
        <v>177</v>
      </c>
      <c r="B177" s="17" t="s">
        <v>143</v>
      </c>
      <c r="C177" s="17" t="s">
        <v>67</v>
      </c>
      <c r="D177" s="18" t="s">
        <v>68</v>
      </c>
      <c r="E177" s="19">
        <v>39756</v>
      </c>
      <c r="F177" s="20"/>
      <c r="G177" s="30"/>
      <c r="H177" s="22"/>
      <c r="I177" s="23" t="s">
        <v>147</v>
      </c>
      <c r="J177" s="15"/>
      <c r="K177" s="24">
        <v>1235872</v>
      </c>
      <c r="L177" s="25">
        <v>1235872</v>
      </c>
      <c r="M177" s="26"/>
      <c r="N177" s="27"/>
      <c r="O177" s="28"/>
      <c r="P177" s="28"/>
      <c r="Q177" s="15"/>
    </row>
    <row r="178" spans="1:17" x14ac:dyDescent="0.25">
      <c r="A178" s="15">
        <v>178</v>
      </c>
      <c r="B178" s="16" t="s">
        <v>120</v>
      </c>
      <c r="C178" s="17" t="s">
        <v>71</v>
      </c>
      <c r="D178" s="18" t="s">
        <v>72</v>
      </c>
      <c r="E178" s="19">
        <v>39756</v>
      </c>
      <c r="F178" s="20" t="s">
        <v>121</v>
      </c>
      <c r="G178" s="21" t="s">
        <v>122</v>
      </c>
      <c r="H178" s="22" t="s">
        <v>123</v>
      </c>
      <c r="I178" s="23"/>
      <c r="J178" s="101" t="s">
        <v>124</v>
      </c>
      <c r="K178" s="24">
        <v>1048462</v>
      </c>
      <c r="L178" s="25"/>
      <c r="M178" s="26">
        <v>0.57399021142875917</v>
      </c>
      <c r="N178" s="31"/>
      <c r="O178" s="32"/>
      <c r="P178" s="32"/>
      <c r="Q178" s="34"/>
    </row>
    <row r="179" spans="1:17" x14ac:dyDescent="0.25">
      <c r="A179" s="15">
        <v>179</v>
      </c>
      <c r="B179" s="16" t="s">
        <v>125</v>
      </c>
      <c r="C179" s="17" t="s">
        <v>71</v>
      </c>
      <c r="D179" s="18" t="s">
        <v>72</v>
      </c>
      <c r="E179" s="19">
        <v>39756</v>
      </c>
      <c r="F179" s="20" t="s">
        <v>126</v>
      </c>
      <c r="G179" s="30" t="s">
        <v>127</v>
      </c>
      <c r="H179" s="22" t="s">
        <v>128</v>
      </c>
      <c r="I179" s="23"/>
      <c r="J179" s="101" t="s">
        <v>129</v>
      </c>
      <c r="K179" s="24">
        <v>751985</v>
      </c>
      <c r="L179" s="25"/>
      <c r="M179" s="26">
        <v>0.41168113783928789</v>
      </c>
      <c r="N179" s="31"/>
      <c r="O179" s="32"/>
      <c r="P179" s="32"/>
      <c r="Q179" s="34"/>
    </row>
    <row r="180" spans="1:17" x14ac:dyDescent="0.25">
      <c r="A180" s="15">
        <v>180</v>
      </c>
      <c r="B180" s="17" t="s">
        <v>130</v>
      </c>
      <c r="C180" s="17" t="s">
        <v>71</v>
      </c>
      <c r="D180" s="18" t="s">
        <v>72</v>
      </c>
      <c r="E180" s="19">
        <v>39756</v>
      </c>
      <c r="F180" s="36" t="s">
        <v>131</v>
      </c>
      <c r="G180" s="30" t="s">
        <v>132</v>
      </c>
      <c r="H180" s="22" t="s">
        <v>133</v>
      </c>
      <c r="I180" s="23"/>
      <c r="J180" s="102" t="s">
        <v>134</v>
      </c>
      <c r="K180" s="24">
        <v>15378</v>
      </c>
      <c r="L180" s="25"/>
      <c r="M180" s="26">
        <v>8.4188282182391522E-3</v>
      </c>
      <c r="N180" s="27"/>
      <c r="O180" s="28"/>
      <c r="P180" s="28"/>
      <c r="Q180" s="15"/>
    </row>
    <row r="181" spans="1:17" x14ac:dyDescent="0.25">
      <c r="A181" s="15">
        <v>181</v>
      </c>
      <c r="B181" s="17" t="s">
        <v>135</v>
      </c>
      <c r="C181" s="17" t="s">
        <v>71</v>
      </c>
      <c r="D181" s="18" t="s">
        <v>72</v>
      </c>
      <c r="E181" s="19">
        <v>39756</v>
      </c>
      <c r="F181" s="20" t="s">
        <v>136</v>
      </c>
      <c r="G181" s="21" t="s">
        <v>137</v>
      </c>
      <c r="H181" s="22" t="s">
        <v>138</v>
      </c>
      <c r="I181" s="23"/>
      <c r="J181" s="101" t="s">
        <v>149</v>
      </c>
      <c r="K181" s="24">
        <v>5989</v>
      </c>
      <c r="L181" s="25"/>
      <c r="M181" s="26">
        <v>3.2787333982984969E-3</v>
      </c>
      <c r="N181" s="31"/>
      <c r="O181" s="32"/>
      <c r="P181" s="32"/>
      <c r="Q181" s="34"/>
    </row>
    <row r="182" spans="1:17" x14ac:dyDescent="0.25">
      <c r="A182" s="15">
        <v>182</v>
      </c>
      <c r="B182" s="17" t="s">
        <v>139</v>
      </c>
      <c r="C182" s="17" t="s">
        <v>71</v>
      </c>
      <c r="D182" s="18" t="s">
        <v>72</v>
      </c>
      <c r="E182" s="19">
        <v>39756</v>
      </c>
      <c r="F182" s="20" t="s">
        <v>140</v>
      </c>
      <c r="G182" s="21" t="s">
        <v>141</v>
      </c>
      <c r="H182" s="22" t="s">
        <v>142</v>
      </c>
      <c r="I182" s="23"/>
      <c r="J182" s="101" t="s">
        <v>162</v>
      </c>
      <c r="K182" s="24">
        <v>4694</v>
      </c>
      <c r="L182" s="25"/>
      <c r="M182" s="26">
        <v>2.5697736803494981E-3</v>
      </c>
      <c r="N182" s="31"/>
      <c r="O182" s="32"/>
      <c r="P182" s="32"/>
      <c r="Q182" s="34"/>
    </row>
    <row r="183" spans="1:17" x14ac:dyDescent="0.25">
      <c r="A183" s="15">
        <v>183</v>
      </c>
      <c r="B183" s="17" t="s">
        <v>143</v>
      </c>
      <c r="C183" s="17" t="s">
        <v>71</v>
      </c>
      <c r="D183" s="18" t="s">
        <v>72</v>
      </c>
      <c r="E183" s="19">
        <v>39756</v>
      </c>
      <c r="F183" s="20" t="s">
        <v>292</v>
      </c>
      <c r="G183" s="30" t="s">
        <v>293</v>
      </c>
      <c r="H183" s="22" t="s">
        <v>294</v>
      </c>
      <c r="I183" s="23"/>
      <c r="J183" s="101" t="s">
        <v>146</v>
      </c>
      <c r="K183" s="24">
        <v>57</v>
      </c>
      <c r="L183" s="25"/>
      <c r="M183" s="26">
        <v>3.1205176774589131E-5</v>
      </c>
      <c r="N183" s="31"/>
      <c r="O183" s="32"/>
      <c r="P183" s="32"/>
      <c r="Q183" s="34"/>
    </row>
    <row r="184" spans="1:17" x14ac:dyDescent="0.25">
      <c r="A184" s="15">
        <v>184</v>
      </c>
      <c r="B184" s="16" t="s">
        <v>169</v>
      </c>
      <c r="C184" s="17" t="s">
        <v>71</v>
      </c>
      <c r="D184" s="18" t="s">
        <v>72</v>
      </c>
      <c r="E184" s="19">
        <v>39756</v>
      </c>
      <c r="F184" s="20" t="s">
        <v>170</v>
      </c>
      <c r="G184" s="30" t="s">
        <v>171</v>
      </c>
      <c r="H184" s="22" t="s">
        <v>172</v>
      </c>
      <c r="I184" s="23"/>
      <c r="J184" s="101" t="s">
        <v>146</v>
      </c>
      <c r="K184" s="24">
        <v>27</v>
      </c>
      <c r="L184" s="25"/>
      <c r="M184" s="26">
        <v>1.4781399524805378E-5</v>
      </c>
      <c r="N184" s="31"/>
      <c r="O184" s="32"/>
      <c r="P184" s="32"/>
      <c r="Q184" s="34"/>
    </row>
    <row r="185" spans="1:17" x14ac:dyDescent="0.25">
      <c r="A185" s="15">
        <v>185</v>
      </c>
      <c r="B185" s="17" t="s">
        <v>143</v>
      </c>
      <c r="C185" s="17" t="s">
        <v>71</v>
      </c>
      <c r="D185" s="18" t="s">
        <v>72</v>
      </c>
      <c r="E185" s="19">
        <v>39756</v>
      </c>
      <c r="F185" s="36" t="s">
        <v>295</v>
      </c>
      <c r="G185" s="30" t="s">
        <v>296</v>
      </c>
      <c r="H185" s="22" t="s">
        <v>297</v>
      </c>
      <c r="I185" s="23"/>
      <c r="J185" s="15" t="s">
        <v>146</v>
      </c>
      <c r="K185" s="24">
        <v>18</v>
      </c>
      <c r="L185" s="25"/>
      <c r="M185" s="26">
        <v>9.8542663498702523E-6</v>
      </c>
      <c r="N185" s="31"/>
      <c r="O185" s="32"/>
      <c r="P185" s="32"/>
      <c r="Q185" s="34"/>
    </row>
    <row r="186" spans="1:17" x14ac:dyDescent="0.25">
      <c r="A186" s="15">
        <v>186</v>
      </c>
      <c r="B186" s="17" t="s">
        <v>202</v>
      </c>
      <c r="C186" s="17" t="s">
        <v>71</v>
      </c>
      <c r="D186" s="18" t="s">
        <v>72</v>
      </c>
      <c r="E186" s="19">
        <v>39756</v>
      </c>
      <c r="F186" s="20" t="s">
        <v>203</v>
      </c>
      <c r="G186" s="30" t="s">
        <v>183</v>
      </c>
      <c r="H186" s="22" t="s">
        <v>204</v>
      </c>
      <c r="I186" s="23"/>
      <c r="J186" s="101" t="s">
        <v>146</v>
      </c>
      <c r="K186" s="24">
        <v>7</v>
      </c>
      <c r="L186" s="25"/>
      <c r="M186" s="26">
        <v>3.8322146916162092E-6</v>
      </c>
      <c r="N186" s="31"/>
      <c r="O186" s="32"/>
      <c r="P186" s="32"/>
      <c r="Q186" s="34"/>
    </row>
    <row r="187" spans="1:17" x14ac:dyDescent="0.25">
      <c r="A187" s="15">
        <v>187</v>
      </c>
      <c r="B187" s="17" t="s">
        <v>158</v>
      </c>
      <c r="C187" s="17" t="s">
        <v>71</v>
      </c>
      <c r="D187" s="18" t="s">
        <v>72</v>
      </c>
      <c r="E187" s="19">
        <v>39756</v>
      </c>
      <c r="F187" s="20" t="s">
        <v>159</v>
      </c>
      <c r="G187" s="30" t="s">
        <v>160</v>
      </c>
      <c r="H187" s="22" t="s">
        <v>161</v>
      </c>
      <c r="I187" s="23"/>
      <c r="J187" s="101" t="s">
        <v>146</v>
      </c>
      <c r="K187" s="24">
        <v>1</v>
      </c>
      <c r="L187" s="25"/>
      <c r="M187" s="26">
        <v>5.4745924165945846E-7</v>
      </c>
      <c r="N187" s="31"/>
      <c r="O187" s="32"/>
      <c r="P187" s="32"/>
      <c r="Q187" s="34"/>
    </row>
    <row r="188" spans="1:17" x14ac:dyDescent="0.25">
      <c r="A188" s="15">
        <v>188</v>
      </c>
      <c r="B188" s="17" t="s">
        <v>288</v>
      </c>
      <c r="C188" s="17" t="s">
        <v>71</v>
      </c>
      <c r="D188" s="18" t="s">
        <v>72</v>
      </c>
      <c r="E188" s="19">
        <v>39756</v>
      </c>
      <c r="F188" s="36" t="s">
        <v>289</v>
      </c>
      <c r="G188" s="30" t="s">
        <v>290</v>
      </c>
      <c r="H188" s="22" t="s">
        <v>291</v>
      </c>
      <c r="I188" s="23"/>
      <c r="J188" s="102" t="s">
        <v>146</v>
      </c>
      <c r="K188" s="24">
        <v>1</v>
      </c>
      <c r="L188" s="25"/>
      <c r="M188" s="26">
        <v>5.4745924165945846E-7</v>
      </c>
      <c r="N188" s="31"/>
      <c r="O188" s="32"/>
      <c r="P188" s="32"/>
      <c r="Q188" s="34"/>
    </row>
    <row r="189" spans="1:17" x14ac:dyDescent="0.25">
      <c r="A189" s="15">
        <v>189</v>
      </c>
      <c r="B189" s="17" t="s">
        <v>143</v>
      </c>
      <c r="C189" s="17" t="s">
        <v>71</v>
      </c>
      <c r="D189" s="18" t="s">
        <v>72</v>
      </c>
      <c r="E189" s="19">
        <v>39756</v>
      </c>
      <c r="F189" s="20" t="s">
        <v>298</v>
      </c>
      <c r="G189" s="30" t="s">
        <v>299</v>
      </c>
      <c r="H189" s="22" t="s">
        <v>300</v>
      </c>
      <c r="I189" s="23"/>
      <c r="J189" s="101" t="s">
        <v>146</v>
      </c>
      <c r="K189" s="24">
        <v>1</v>
      </c>
      <c r="L189" s="25"/>
      <c r="M189" s="26">
        <v>5.4745924165945846E-7</v>
      </c>
      <c r="N189" s="31"/>
      <c r="O189" s="32"/>
      <c r="P189" s="32"/>
      <c r="Q189" s="34"/>
    </row>
    <row r="190" spans="1:17" x14ac:dyDescent="0.25">
      <c r="A190" s="15">
        <v>190</v>
      </c>
      <c r="B190" s="17" t="s">
        <v>143</v>
      </c>
      <c r="C190" s="17" t="s">
        <v>71</v>
      </c>
      <c r="D190" s="18" t="s">
        <v>72</v>
      </c>
      <c r="E190" s="19">
        <v>39756</v>
      </c>
      <c r="F190" s="36"/>
      <c r="G190" s="30"/>
      <c r="H190" s="22"/>
      <c r="I190" s="23" t="s">
        <v>147</v>
      </c>
      <c r="J190" s="15"/>
      <c r="K190" s="24">
        <v>1826620</v>
      </c>
      <c r="L190" s="25">
        <v>1826620</v>
      </c>
      <c r="M190" s="26"/>
      <c r="N190" s="31"/>
      <c r="O190" s="32"/>
      <c r="P190" s="32"/>
      <c r="Q190" s="34"/>
    </row>
    <row r="191" spans="1:17" x14ac:dyDescent="0.25">
      <c r="A191" s="15">
        <v>191</v>
      </c>
      <c r="B191" s="16" t="s">
        <v>120</v>
      </c>
      <c r="C191" s="17" t="s">
        <v>75</v>
      </c>
      <c r="D191" s="18" t="s">
        <v>76</v>
      </c>
      <c r="E191" s="19">
        <v>39756</v>
      </c>
      <c r="F191" s="20" t="s">
        <v>121</v>
      </c>
      <c r="G191" s="21" t="s">
        <v>122</v>
      </c>
      <c r="H191" s="22" t="s">
        <v>123</v>
      </c>
      <c r="I191" s="23"/>
      <c r="J191" s="101" t="s">
        <v>124</v>
      </c>
      <c r="K191" s="24">
        <v>1148275</v>
      </c>
      <c r="L191" s="25"/>
      <c r="M191" s="26">
        <v>0.58562721310756383</v>
      </c>
      <c r="N191" s="31"/>
      <c r="O191" s="32"/>
      <c r="P191" s="28"/>
      <c r="Q191" s="15"/>
    </row>
    <row r="192" spans="1:17" x14ac:dyDescent="0.25">
      <c r="A192" s="15">
        <v>192</v>
      </c>
      <c r="B192" s="16" t="s">
        <v>125</v>
      </c>
      <c r="C192" s="17" t="s">
        <v>75</v>
      </c>
      <c r="D192" s="18" t="s">
        <v>76</v>
      </c>
      <c r="E192" s="19">
        <v>39756</v>
      </c>
      <c r="F192" s="20" t="s">
        <v>126</v>
      </c>
      <c r="G192" s="21" t="s">
        <v>127</v>
      </c>
      <c r="H192" s="22" t="s">
        <v>128</v>
      </c>
      <c r="I192" s="23"/>
      <c r="J192" s="101" t="s">
        <v>129</v>
      </c>
      <c r="K192" s="24">
        <v>782989</v>
      </c>
      <c r="L192" s="25"/>
      <c r="M192" s="26">
        <v>0.3993291380234511</v>
      </c>
      <c r="N192" s="31"/>
      <c r="O192" s="32"/>
      <c r="P192" s="32"/>
      <c r="Q192" s="34"/>
    </row>
    <row r="193" spans="1:16" x14ac:dyDescent="0.25">
      <c r="A193" s="15">
        <v>193</v>
      </c>
      <c r="B193" s="17" t="s">
        <v>174</v>
      </c>
      <c r="C193" s="17" t="s">
        <v>75</v>
      </c>
      <c r="D193" s="18" t="s">
        <v>76</v>
      </c>
      <c r="E193" s="19">
        <v>39756</v>
      </c>
      <c r="F193" s="36" t="s">
        <v>301</v>
      </c>
      <c r="G193" s="30" t="s">
        <v>176</v>
      </c>
      <c r="H193" s="22" t="s">
        <v>302</v>
      </c>
      <c r="I193" s="23"/>
      <c r="J193" s="101" t="s">
        <v>303</v>
      </c>
      <c r="K193" s="24">
        <v>9368</v>
      </c>
      <c r="L193" s="25"/>
      <c r="M193" s="26">
        <v>4.7777368072906383E-3</v>
      </c>
      <c r="N193" s="31"/>
      <c r="O193" s="32"/>
      <c r="P193" s="32"/>
    </row>
    <row r="194" spans="1:16" x14ac:dyDescent="0.25">
      <c r="A194" s="15">
        <v>194</v>
      </c>
      <c r="B194" s="17" t="s">
        <v>150</v>
      </c>
      <c r="C194" s="17" t="s">
        <v>75</v>
      </c>
      <c r="D194" s="18" t="s">
        <v>76</v>
      </c>
      <c r="E194" s="19">
        <v>39756</v>
      </c>
      <c r="F194" s="20" t="s">
        <v>151</v>
      </c>
      <c r="G194" s="21" t="s">
        <v>152</v>
      </c>
      <c r="H194" s="22" t="s">
        <v>153</v>
      </c>
      <c r="I194" s="23"/>
      <c r="J194" s="101" t="s">
        <v>154</v>
      </c>
      <c r="K194" s="24">
        <v>9187</v>
      </c>
      <c r="L194" s="25"/>
      <c r="M194" s="26">
        <v>4.6854257097116887E-3</v>
      </c>
      <c r="N194" s="31"/>
      <c r="O194" s="32"/>
      <c r="P194" s="32"/>
    </row>
    <row r="195" spans="1:16" x14ac:dyDescent="0.25">
      <c r="A195" s="15">
        <v>195</v>
      </c>
      <c r="B195" s="17" t="s">
        <v>130</v>
      </c>
      <c r="C195" s="17" t="s">
        <v>75</v>
      </c>
      <c r="D195" s="18" t="s">
        <v>76</v>
      </c>
      <c r="E195" s="19">
        <v>39756</v>
      </c>
      <c r="F195" s="36" t="s">
        <v>131</v>
      </c>
      <c r="G195" s="30" t="s">
        <v>132</v>
      </c>
      <c r="H195" s="22" t="s">
        <v>133</v>
      </c>
      <c r="I195" s="23"/>
      <c r="J195" s="102" t="s">
        <v>134</v>
      </c>
      <c r="K195" s="24">
        <v>6997</v>
      </c>
      <c r="L195" s="25"/>
      <c r="M195" s="26">
        <v>3.5685124296127883E-3</v>
      </c>
      <c r="N195" s="31"/>
      <c r="O195" s="32"/>
      <c r="P195" s="32"/>
    </row>
    <row r="196" spans="1:16" x14ac:dyDescent="0.25">
      <c r="A196" s="15">
        <v>196</v>
      </c>
      <c r="B196" s="17" t="s">
        <v>139</v>
      </c>
      <c r="C196" s="17" t="s">
        <v>75</v>
      </c>
      <c r="D196" s="18" t="s">
        <v>76</v>
      </c>
      <c r="E196" s="19">
        <v>39756</v>
      </c>
      <c r="F196" s="20" t="s">
        <v>140</v>
      </c>
      <c r="G196" s="21" t="s">
        <v>141</v>
      </c>
      <c r="H196" s="22" t="s">
        <v>142</v>
      </c>
      <c r="I196" s="23"/>
      <c r="J196" s="101" t="s">
        <v>162</v>
      </c>
      <c r="K196" s="24">
        <v>2581</v>
      </c>
      <c r="L196" s="25"/>
      <c r="M196" s="26">
        <v>1.3163256511119917E-3</v>
      </c>
      <c r="N196" s="27"/>
      <c r="O196" s="28"/>
      <c r="P196" s="28"/>
    </row>
    <row r="197" spans="1:16" x14ac:dyDescent="0.25">
      <c r="A197" s="15">
        <v>197</v>
      </c>
      <c r="B197" s="17" t="s">
        <v>178</v>
      </c>
      <c r="C197" s="17" t="s">
        <v>75</v>
      </c>
      <c r="D197" s="18" t="s">
        <v>76</v>
      </c>
      <c r="E197" s="19">
        <v>39756</v>
      </c>
      <c r="F197" s="20" t="s">
        <v>179</v>
      </c>
      <c r="G197" s="21" t="s">
        <v>180</v>
      </c>
      <c r="H197" s="22" t="s">
        <v>181</v>
      </c>
      <c r="I197" s="23"/>
      <c r="J197" s="101" t="s">
        <v>206</v>
      </c>
      <c r="K197" s="24">
        <v>735</v>
      </c>
      <c r="L197" s="25"/>
      <c r="M197" s="26">
        <v>3.7485445701949396E-4</v>
      </c>
      <c r="N197" s="27"/>
      <c r="O197" s="28"/>
      <c r="P197" s="28"/>
    </row>
    <row r="198" spans="1:16" x14ac:dyDescent="0.25">
      <c r="A198" s="15">
        <v>198</v>
      </c>
      <c r="B198" s="17" t="s">
        <v>163</v>
      </c>
      <c r="C198" s="17" t="s">
        <v>75</v>
      </c>
      <c r="D198" s="18" t="s">
        <v>76</v>
      </c>
      <c r="E198" s="19">
        <v>39756</v>
      </c>
      <c r="F198" s="36" t="s">
        <v>164</v>
      </c>
      <c r="G198" s="30" t="s">
        <v>165</v>
      </c>
      <c r="H198" s="22" t="s">
        <v>166</v>
      </c>
      <c r="I198" s="23"/>
      <c r="J198" s="101" t="s">
        <v>167</v>
      </c>
      <c r="K198" s="24">
        <v>354</v>
      </c>
      <c r="L198" s="25"/>
      <c r="M198" s="26">
        <v>1.8054214664612361E-4</v>
      </c>
      <c r="N198" s="27"/>
      <c r="O198" s="28"/>
      <c r="P198" s="28"/>
    </row>
    <row r="199" spans="1:16" ht="25.5" x14ac:dyDescent="0.25">
      <c r="A199" s="15">
        <v>199</v>
      </c>
      <c r="B199" s="17" t="s">
        <v>143</v>
      </c>
      <c r="C199" s="17" t="s">
        <v>75</v>
      </c>
      <c r="D199" s="18" t="s">
        <v>76</v>
      </c>
      <c r="E199" s="19">
        <v>39756</v>
      </c>
      <c r="F199" s="20" t="s">
        <v>211</v>
      </c>
      <c r="G199" s="21" t="s">
        <v>212</v>
      </c>
      <c r="H199" s="22" t="s">
        <v>213</v>
      </c>
      <c r="I199" s="23"/>
      <c r="J199" s="101" t="s">
        <v>214</v>
      </c>
      <c r="K199" s="46">
        <v>275</v>
      </c>
      <c r="L199" s="25"/>
      <c r="M199" s="26">
        <v>1.4025166759232767E-4</v>
      </c>
      <c r="N199" s="31"/>
      <c r="O199" s="32"/>
      <c r="P199" s="32"/>
    </row>
    <row r="200" spans="1:16" x14ac:dyDescent="0.25">
      <c r="A200" s="15">
        <v>200</v>
      </c>
      <c r="B200" s="17" t="s">
        <v>143</v>
      </c>
      <c r="C200" s="17" t="s">
        <v>75</v>
      </c>
      <c r="D200" s="18" t="s">
        <v>76</v>
      </c>
      <c r="E200" s="19">
        <v>39756</v>
      </c>
      <c r="F200" s="20"/>
      <c r="G200" s="30"/>
      <c r="H200" s="22"/>
      <c r="I200" s="23" t="s">
        <v>147</v>
      </c>
      <c r="J200" s="15"/>
      <c r="K200" s="24">
        <v>1960761</v>
      </c>
      <c r="L200" s="25">
        <v>1960761</v>
      </c>
      <c r="M200" s="26"/>
      <c r="N200" s="31"/>
      <c r="O200" s="32"/>
      <c r="P200" s="32"/>
    </row>
    <row r="201" spans="1:16" x14ac:dyDescent="0.25">
      <c r="A201" s="15">
        <v>201</v>
      </c>
      <c r="B201" s="16" t="s">
        <v>125</v>
      </c>
      <c r="C201" s="17" t="s">
        <v>79</v>
      </c>
      <c r="D201" s="18" t="s">
        <v>80</v>
      </c>
      <c r="E201" s="19">
        <v>39756</v>
      </c>
      <c r="F201" s="20" t="s">
        <v>126</v>
      </c>
      <c r="G201" s="21" t="s">
        <v>127</v>
      </c>
      <c r="H201" s="22" t="s">
        <v>128</v>
      </c>
      <c r="I201" s="23"/>
      <c r="J201" s="101" t="s">
        <v>129</v>
      </c>
      <c r="K201" s="24">
        <v>421923</v>
      </c>
      <c r="L201" s="25"/>
      <c r="M201" s="26">
        <v>0.57705737297975968</v>
      </c>
      <c r="N201" s="31"/>
      <c r="O201" s="32"/>
      <c r="P201" s="32"/>
    </row>
    <row r="202" spans="1:16" x14ac:dyDescent="0.25">
      <c r="A202" s="15">
        <v>202</v>
      </c>
      <c r="B202" s="16" t="s">
        <v>120</v>
      </c>
      <c r="C202" s="17" t="s">
        <v>79</v>
      </c>
      <c r="D202" s="18" t="s">
        <v>80</v>
      </c>
      <c r="E202" s="19">
        <v>39756</v>
      </c>
      <c r="F202" s="20" t="s">
        <v>121</v>
      </c>
      <c r="G202" s="21" t="s">
        <v>122</v>
      </c>
      <c r="H202" s="22" t="s">
        <v>123</v>
      </c>
      <c r="I202" s="23"/>
      <c r="J202" s="101" t="s">
        <v>124</v>
      </c>
      <c r="K202" s="24">
        <v>295273</v>
      </c>
      <c r="L202" s="25"/>
      <c r="M202" s="26">
        <v>0.40384018337908234</v>
      </c>
      <c r="N202" s="27"/>
      <c r="O202" s="28"/>
      <c r="P202" s="28"/>
    </row>
    <row r="203" spans="1:16" x14ac:dyDescent="0.25">
      <c r="A203" s="15">
        <v>203</v>
      </c>
      <c r="B203" s="17" t="s">
        <v>130</v>
      </c>
      <c r="C203" s="17" t="s">
        <v>79</v>
      </c>
      <c r="D203" s="18" t="s">
        <v>80</v>
      </c>
      <c r="E203" s="19">
        <v>39756</v>
      </c>
      <c r="F203" s="36" t="s">
        <v>131</v>
      </c>
      <c r="G203" s="30" t="s">
        <v>132</v>
      </c>
      <c r="H203" s="22" t="s">
        <v>133</v>
      </c>
      <c r="I203" s="23"/>
      <c r="J203" s="102" t="s">
        <v>134</v>
      </c>
      <c r="K203" s="24">
        <v>10636</v>
      </c>
      <c r="L203" s="25"/>
      <c r="M203" s="26">
        <v>1.4546687947831058E-2</v>
      </c>
      <c r="N203" s="31"/>
      <c r="O203" s="32"/>
      <c r="P203" s="32"/>
    </row>
    <row r="204" spans="1:16" x14ac:dyDescent="0.25">
      <c r="A204" s="15">
        <v>204</v>
      </c>
      <c r="B204" s="17" t="s">
        <v>150</v>
      </c>
      <c r="C204" s="17" t="s">
        <v>79</v>
      </c>
      <c r="D204" s="18" t="s">
        <v>80</v>
      </c>
      <c r="E204" s="19">
        <v>39756</v>
      </c>
      <c r="F204" s="20" t="s">
        <v>151</v>
      </c>
      <c r="G204" s="21" t="s">
        <v>152</v>
      </c>
      <c r="H204" s="22" t="s">
        <v>153</v>
      </c>
      <c r="I204" s="23"/>
      <c r="J204" s="101" t="s">
        <v>304</v>
      </c>
      <c r="K204" s="24">
        <v>2900</v>
      </c>
      <c r="L204" s="25"/>
      <c r="M204" s="26">
        <v>3.9662838518907551E-3</v>
      </c>
      <c r="N204" s="27"/>
      <c r="O204" s="28"/>
      <c r="P204" s="28"/>
    </row>
    <row r="205" spans="1:16" x14ac:dyDescent="0.25">
      <c r="A205" s="15">
        <v>205</v>
      </c>
      <c r="B205" s="17" t="s">
        <v>135</v>
      </c>
      <c r="C205" s="17" t="s">
        <v>79</v>
      </c>
      <c r="D205" s="18" t="s">
        <v>80</v>
      </c>
      <c r="E205" s="19">
        <v>39757</v>
      </c>
      <c r="F205" s="20" t="s">
        <v>136</v>
      </c>
      <c r="G205" s="30" t="s">
        <v>137</v>
      </c>
      <c r="H205" s="22" t="s">
        <v>138</v>
      </c>
      <c r="I205" s="23"/>
      <c r="J205" s="102" t="s">
        <v>146</v>
      </c>
      <c r="K205" s="24">
        <v>251</v>
      </c>
      <c r="L205" s="25"/>
      <c r="M205" s="26">
        <v>3.4328870580157915E-4</v>
      </c>
      <c r="N205" s="31"/>
      <c r="O205" s="32"/>
      <c r="P205" s="32"/>
    </row>
    <row r="206" spans="1:16" x14ac:dyDescent="0.25">
      <c r="A206" s="15">
        <v>206</v>
      </c>
      <c r="B206" s="17" t="s">
        <v>139</v>
      </c>
      <c r="C206" s="17" t="s">
        <v>79</v>
      </c>
      <c r="D206" s="18" t="s">
        <v>80</v>
      </c>
      <c r="E206" s="19">
        <v>39756</v>
      </c>
      <c r="F206" s="20" t="s">
        <v>140</v>
      </c>
      <c r="G206" s="30" t="s">
        <v>141</v>
      </c>
      <c r="H206" s="22" t="s">
        <v>142</v>
      </c>
      <c r="I206" s="23"/>
      <c r="J206" s="102" t="s">
        <v>146</v>
      </c>
      <c r="K206" s="24">
        <v>177</v>
      </c>
      <c r="L206" s="25"/>
      <c r="M206" s="26">
        <v>2.4208008337402195E-4</v>
      </c>
      <c r="N206" s="31"/>
      <c r="O206" s="32"/>
      <c r="P206" s="32"/>
    </row>
    <row r="207" spans="1:16" x14ac:dyDescent="0.25">
      <c r="A207" s="15">
        <v>207</v>
      </c>
      <c r="B207" s="17" t="s">
        <v>158</v>
      </c>
      <c r="C207" s="17" t="s">
        <v>79</v>
      </c>
      <c r="D207" s="18" t="s">
        <v>80</v>
      </c>
      <c r="E207" s="19">
        <v>39756</v>
      </c>
      <c r="F207" s="20" t="s">
        <v>159</v>
      </c>
      <c r="G207" s="30" t="s">
        <v>160</v>
      </c>
      <c r="H207" s="22" t="s">
        <v>161</v>
      </c>
      <c r="I207" s="23"/>
      <c r="J207" s="102" t="s">
        <v>146</v>
      </c>
      <c r="K207" s="24">
        <v>3</v>
      </c>
      <c r="L207" s="25"/>
      <c r="M207" s="26">
        <v>4.1030522605766429E-6</v>
      </c>
      <c r="N207" s="31"/>
      <c r="O207" s="32"/>
      <c r="P207" s="32"/>
    </row>
    <row r="208" spans="1:16" x14ac:dyDescent="0.25">
      <c r="A208" s="15">
        <v>208</v>
      </c>
      <c r="B208" s="17" t="s">
        <v>143</v>
      </c>
      <c r="C208" s="17" t="s">
        <v>79</v>
      </c>
      <c r="D208" s="18" t="s">
        <v>80</v>
      </c>
      <c r="E208" s="19">
        <v>39756</v>
      </c>
      <c r="F208" s="20"/>
      <c r="G208" s="30"/>
      <c r="H208" s="22"/>
      <c r="I208" s="23" t="s">
        <v>147</v>
      </c>
      <c r="J208" s="15"/>
      <c r="K208" s="24">
        <v>731163</v>
      </c>
      <c r="L208" s="25">
        <v>731163</v>
      </c>
      <c r="M208" s="26"/>
      <c r="N208" s="31"/>
      <c r="O208" s="32"/>
      <c r="P208" s="32"/>
    </row>
    <row r="209" spans="1:17" x14ac:dyDescent="0.25">
      <c r="A209" s="15">
        <v>209</v>
      </c>
      <c r="B209" s="16" t="s">
        <v>125</v>
      </c>
      <c r="C209" s="17" t="s">
        <v>83</v>
      </c>
      <c r="D209" s="18" t="s">
        <v>84</v>
      </c>
      <c r="E209" s="19">
        <v>39756</v>
      </c>
      <c r="F209" s="20" t="s">
        <v>126</v>
      </c>
      <c r="G209" s="21" t="s">
        <v>127</v>
      </c>
      <c r="H209" s="22" t="s">
        <v>128</v>
      </c>
      <c r="I209" s="23"/>
      <c r="J209" s="101" t="s">
        <v>129</v>
      </c>
      <c r="K209" s="24">
        <v>1629467</v>
      </c>
      <c r="L209" s="25"/>
      <c r="M209" s="26">
        <v>0.61919344762645934</v>
      </c>
      <c r="N209" s="27"/>
      <c r="O209" s="28"/>
      <c r="P209" s="28"/>
      <c r="Q209" s="29"/>
    </row>
    <row r="210" spans="1:17" x14ac:dyDescent="0.25">
      <c r="A210" s="15">
        <v>210</v>
      </c>
      <c r="B210" s="16" t="s">
        <v>120</v>
      </c>
      <c r="C210" s="17" t="s">
        <v>83</v>
      </c>
      <c r="D210" s="18" t="s">
        <v>84</v>
      </c>
      <c r="E210" s="19">
        <v>39756</v>
      </c>
      <c r="F210" s="20" t="s">
        <v>121</v>
      </c>
      <c r="G210" s="21" t="s">
        <v>122</v>
      </c>
      <c r="H210" s="22" t="s">
        <v>123</v>
      </c>
      <c r="I210" s="23"/>
      <c r="J210" s="101" t="s">
        <v>124</v>
      </c>
      <c r="K210" s="24">
        <v>959862</v>
      </c>
      <c r="L210" s="25"/>
      <c r="M210" s="26">
        <v>0.36474519645112702</v>
      </c>
      <c r="N210" s="27"/>
      <c r="O210" s="28"/>
      <c r="P210" s="28"/>
      <c r="Q210" s="29"/>
    </row>
    <row r="211" spans="1:17" x14ac:dyDescent="0.25">
      <c r="A211" s="15">
        <v>211</v>
      </c>
      <c r="B211" s="17" t="s">
        <v>130</v>
      </c>
      <c r="C211" s="17" t="s">
        <v>83</v>
      </c>
      <c r="D211" s="18" t="s">
        <v>84</v>
      </c>
      <c r="E211" s="19">
        <v>39756</v>
      </c>
      <c r="F211" s="36" t="s">
        <v>131</v>
      </c>
      <c r="G211" s="30" t="s">
        <v>132</v>
      </c>
      <c r="H211" s="22" t="s">
        <v>133</v>
      </c>
      <c r="I211" s="23"/>
      <c r="J211" s="102" t="s">
        <v>134</v>
      </c>
      <c r="K211" s="24">
        <v>14713</v>
      </c>
      <c r="L211" s="25"/>
      <c r="M211" s="26">
        <v>5.5909037709435646E-3</v>
      </c>
      <c r="N211" s="31"/>
      <c r="O211" s="32"/>
      <c r="P211" s="32"/>
      <c r="Q211" s="34"/>
    </row>
    <row r="212" spans="1:17" x14ac:dyDescent="0.25">
      <c r="A212" s="15">
        <v>212</v>
      </c>
      <c r="B212" s="17" t="s">
        <v>135</v>
      </c>
      <c r="C212" s="17" t="s">
        <v>83</v>
      </c>
      <c r="D212" s="18" t="s">
        <v>84</v>
      </c>
      <c r="E212" s="19">
        <v>39756</v>
      </c>
      <c r="F212" s="20" t="s">
        <v>136</v>
      </c>
      <c r="G212" s="21" t="s">
        <v>137</v>
      </c>
      <c r="H212" s="22" t="s">
        <v>138</v>
      </c>
      <c r="I212" s="23"/>
      <c r="J212" s="101" t="s">
        <v>149</v>
      </c>
      <c r="K212" s="24">
        <v>9842</v>
      </c>
      <c r="L212" s="25"/>
      <c r="M212" s="26">
        <v>3.7399357652162413E-3</v>
      </c>
      <c r="N212" s="27"/>
      <c r="O212" s="28"/>
      <c r="P212" s="28"/>
      <c r="Q212" s="29"/>
    </row>
    <row r="213" spans="1:17" x14ac:dyDescent="0.25">
      <c r="A213" s="15">
        <v>213</v>
      </c>
      <c r="B213" s="17" t="s">
        <v>143</v>
      </c>
      <c r="C213" s="17" t="s">
        <v>83</v>
      </c>
      <c r="D213" s="18" t="s">
        <v>84</v>
      </c>
      <c r="E213" s="19">
        <v>39756</v>
      </c>
      <c r="F213" s="20"/>
      <c r="G213" s="30" t="s">
        <v>144</v>
      </c>
      <c r="H213" s="22" t="s">
        <v>145</v>
      </c>
      <c r="I213" s="23"/>
      <c r="J213" s="15" t="s">
        <v>146</v>
      </c>
      <c r="K213" s="24">
        <v>9043</v>
      </c>
      <c r="L213" s="25"/>
      <c r="M213" s="26">
        <v>3.4363177326610923E-3</v>
      </c>
      <c r="N213" s="31"/>
      <c r="O213" s="32"/>
      <c r="P213" s="32"/>
      <c r="Q213" s="34"/>
    </row>
    <row r="214" spans="1:17" x14ac:dyDescent="0.25">
      <c r="A214" s="15">
        <v>214</v>
      </c>
      <c r="B214" s="17" t="s">
        <v>150</v>
      </c>
      <c r="C214" s="17" t="s">
        <v>83</v>
      </c>
      <c r="D214" s="18" t="s">
        <v>84</v>
      </c>
      <c r="E214" s="19">
        <v>39756</v>
      </c>
      <c r="F214" s="20" t="s">
        <v>151</v>
      </c>
      <c r="G214" s="21" t="s">
        <v>152</v>
      </c>
      <c r="H214" s="22" t="s">
        <v>153</v>
      </c>
      <c r="I214" s="23"/>
      <c r="J214" s="101" t="s">
        <v>154</v>
      </c>
      <c r="K214" s="24">
        <v>4747</v>
      </c>
      <c r="L214" s="25"/>
      <c r="M214" s="26">
        <v>1.8038483110629443E-3</v>
      </c>
      <c r="N214" s="31"/>
      <c r="O214" s="32"/>
      <c r="P214" s="32"/>
      <c r="Q214" s="34"/>
    </row>
    <row r="215" spans="1:17" x14ac:dyDescent="0.25">
      <c r="A215" s="15">
        <v>215</v>
      </c>
      <c r="B215" s="17" t="s">
        <v>139</v>
      </c>
      <c r="C215" s="17" t="s">
        <v>83</v>
      </c>
      <c r="D215" s="18" t="s">
        <v>84</v>
      </c>
      <c r="E215" s="19">
        <v>39756</v>
      </c>
      <c r="F215" s="20" t="s">
        <v>140</v>
      </c>
      <c r="G215" s="21" t="s">
        <v>141</v>
      </c>
      <c r="H215" s="22" t="s">
        <v>142</v>
      </c>
      <c r="I215" s="23"/>
      <c r="J215" s="101" t="s">
        <v>162</v>
      </c>
      <c r="K215" s="24">
        <v>3760</v>
      </c>
      <c r="L215" s="25"/>
      <c r="M215" s="26">
        <v>1.4287907414359956E-3</v>
      </c>
      <c r="N215" s="31"/>
      <c r="O215" s="32"/>
      <c r="P215" s="32"/>
      <c r="Q215" s="34"/>
    </row>
    <row r="216" spans="1:17" x14ac:dyDescent="0.25">
      <c r="A216" s="15">
        <v>216</v>
      </c>
      <c r="B216" s="16" t="s">
        <v>169</v>
      </c>
      <c r="C216" s="17" t="s">
        <v>83</v>
      </c>
      <c r="D216" s="18" t="s">
        <v>84</v>
      </c>
      <c r="E216" s="19">
        <v>39756</v>
      </c>
      <c r="F216" s="20" t="s">
        <v>170</v>
      </c>
      <c r="G216" s="21" t="s">
        <v>171</v>
      </c>
      <c r="H216" s="22" t="s">
        <v>172</v>
      </c>
      <c r="I216" s="23"/>
      <c r="J216" s="101" t="s">
        <v>146</v>
      </c>
      <c r="K216" s="24">
        <v>103</v>
      </c>
      <c r="L216" s="25"/>
      <c r="M216" s="26">
        <v>3.9139746374443491E-5</v>
      </c>
      <c r="N216" s="31"/>
      <c r="O216" s="32"/>
      <c r="P216" s="28"/>
      <c r="Q216" s="15"/>
    </row>
    <row r="217" spans="1:17" x14ac:dyDescent="0.25">
      <c r="A217" s="15">
        <v>217</v>
      </c>
      <c r="B217" s="17" t="s">
        <v>265</v>
      </c>
      <c r="C217" s="17" t="s">
        <v>83</v>
      </c>
      <c r="D217" s="18" t="s">
        <v>84</v>
      </c>
      <c r="E217" s="19">
        <v>39756</v>
      </c>
      <c r="F217" s="36" t="s">
        <v>266</v>
      </c>
      <c r="G217" s="30" t="s">
        <v>160</v>
      </c>
      <c r="H217" s="22" t="s">
        <v>267</v>
      </c>
      <c r="I217" s="23"/>
      <c r="J217" s="102" t="s">
        <v>146</v>
      </c>
      <c r="K217" s="24">
        <v>17</v>
      </c>
      <c r="L217" s="25"/>
      <c r="M217" s="26">
        <v>6.459958139471256E-6</v>
      </c>
      <c r="N217" s="31"/>
      <c r="O217" s="32"/>
      <c r="P217" s="32"/>
      <c r="Q217" s="34"/>
    </row>
    <row r="218" spans="1:17" x14ac:dyDescent="0.25">
      <c r="A218" s="15">
        <v>218</v>
      </c>
      <c r="B218" s="17" t="s">
        <v>143</v>
      </c>
      <c r="C218" s="17" t="s">
        <v>83</v>
      </c>
      <c r="D218" s="18" t="s">
        <v>84</v>
      </c>
      <c r="E218" s="19">
        <v>39756</v>
      </c>
      <c r="F218" s="36" t="s">
        <v>305</v>
      </c>
      <c r="G218" s="30" t="s">
        <v>306</v>
      </c>
      <c r="H218" s="22" t="s">
        <v>307</v>
      </c>
      <c r="I218" s="23"/>
      <c r="J218" s="102" t="s">
        <v>146</v>
      </c>
      <c r="K218" s="24">
        <v>12</v>
      </c>
      <c r="L218" s="25"/>
      <c r="M218" s="26">
        <v>4.5599704513914749E-6</v>
      </c>
      <c r="N218" s="31"/>
      <c r="O218" s="32"/>
      <c r="P218" s="32"/>
      <c r="Q218" s="34"/>
    </row>
    <row r="219" spans="1:17" x14ac:dyDescent="0.25">
      <c r="A219" s="15">
        <v>219</v>
      </c>
      <c r="B219" s="17" t="s">
        <v>202</v>
      </c>
      <c r="C219" s="17" t="s">
        <v>83</v>
      </c>
      <c r="D219" s="18" t="s">
        <v>84</v>
      </c>
      <c r="E219" s="19">
        <v>39756</v>
      </c>
      <c r="F219" s="20" t="s">
        <v>203</v>
      </c>
      <c r="G219" s="30" t="s">
        <v>183</v>
      </c>
      <c r="H219" s="22" t="s">
        <v>204</v>
      </c>
      <c r="I219" s="23"/>
      <c r="J219" s="102" t="s">
        <v>146</v>
      </c>
      <c r="K219" s="24">
        <v>10</v>
      </c>
      <c r="L219" s="25"/>
      <c r="M219" s="26">
        <v>3.7999753761595625E-6</v>
      </c>
      <c r="N219" s="31"/>
      <c r="O219" s="32"/>
      <c r="P219" s="32"/>
      <c r="Q219" s="34"/>
    </row>
    <row r="220" spans="1:17" x14ac:dyDescent="0.25">
      <c r="A220" s="15">
        <v>220</v>
      </c>
      <c r="B220" s="17" t="s">
        <v>308</v>
      </c>
      <c r="C220" s="17" t="s">
        <v>83</v>
      </c>
      <c r="D220" s="18" t="s">
        <v>84</v>
      </c>
      <c r="E220" s="19">
        <v>39756</v>
      </c>
      <c r="F220" s="36" t="s">
        <v>309</v>
      </c>
      <c r="G220" s="30" t="s">
        <v>310</v>
      </c>
      <c r="H220" s="22" t="s">
        <v>311</v>
      </c>
      <c r="I220" s="23"/>
      <c r="J220" s="102" t="s">
        <v>146</v>
      </c>
      <c r="K220" s="24">
        <v>8</v>
      </c>
      <c r="L220" s="25"/>
      <c r="M220" s="26">
        <v>3.03998030092765E-6</v>
      </c>
      <c r="N220" s="31"/>
      <c r="O220" s="32"/>
      <c r="P220" s="32"/>
      <c r="Q220" s="34"/>
    </row>
    <row r="221" spans="1:17" x14ac:dyDescent="0.25">
      <c r="A221" s="15">
        <v>221</v>
      </c>
      <c r="B221" s="17" t="s">
        <v>143</v>
      </c>
      <c r="C221" s="17" t="s">
        <v>83</v>
      </c>
      <c r="D221" s="18" t="s">
        <v>84</v>
      </c>
      <c r="E221" s="19">
        <v>39756</v>
      </c>
      <c r="F221" s="36" t="s">
        <v>312</v>
      </c>
      <c r="G221" s="30" t="s">
        <v>313</v>
      </c>
      <c r="H221" s="22" t="s">
        <v>314</v>
      </c>
      <c r="I221" s="23"/>
      <c r="J221" s="102" t="s">
        <v>146</v>
      </c>
      <c r="K221" s="24">
        <v>4</v>
      </c>
      <c r="L221" s="25"/>
      <c r="M221" s="26">
        <v>1.519990150463825E-6</v>
      </c>
      <c r="N221" s="31"/>
      <c r="O221" s="32"/>
      <c r="P221" s="32"/>
      <c r="Q221" s="34"/>
    </row>
    <row r="222" spans="1:17" x14ac:dyDescent="0.25">
      <c r="A222" s="15">
        <v>222</v>
      </c>
      <c r="B222" s="17" t="s">
        <v>143</v>
      </c>
      <c r="C222" s="17" t="s">
        <v>83</v>
      </c>
      <c r="D222" s="18" t="s">
        <v>84</v>
      </c>
      <c r="E222" s="19">
        <v>39756</v>
      </c>
      <c r="F222" s="36" t="s">
        <v>315</v>
      </c>
      <c r="G222" s="30" t="s">
        <v>316</v>
      </c>
      <c r="H222" s="22" t="s">
        <v>317</v>
      </c>
      <c r="I222" s="23"/>
      <c r="J222" s="102" t="s">
        <v>146</v>
      </c>
      <c r="K222" s="24">
        <v>2</v>
      </c>
      <c r="L222" s="25"/>
      <c r="M222" s="26">
        <v>7.5999507523191249E-7</v>
      </c>
      <c r="N222" s="31"/>
      <c r="O222" s="32"/>
      <c r="P222" s="32"/>
      <c r="Q222" s="34"/>
    </row>
    <row r="223" spans="1:17" x14ac:dyDescent="0.25">
      <c r="A223" s="15">
        <v>223</v>
      </c>
      <c r="B223" s="17" t="s">
        <v>143</v>
      </c>
      <c r="C223" s="17" t="s">
        <v>83</v>
      </c>
      <c r="D223" s="18" t="s">
        <v>84</v>
      </c>
      <c r="E223" s="19">
        <v>39756</v>
      </c>
      <c r="F223" s="36" t="s">
        <v>182</v>
      </c>
      <c r="G223" s="30" t="s">
        <v>183</v>
      </c>
      <c r="H223" s="22" t="s">
        <v>184</v>
      </c>
      <c r="I223" s="23"/>
      <c r="J223" s="102" t="s">
        <v>146</v>
      </c>
      <c r="K223" s="24">
        <v>2</v>
      </c>
      <c r="L223" s="25"/>
      <c r="M223" s="26">
        <v>7.5999507523191249E-7</v>
      </c>
      <c r="N223" s="31"/>
      <c r="O223" s="32"/>
      <c r="P223" s="32"/>
      <c r="Q223" s="34"/>
    </row>
    <row r="224" spans="1:17" x14ac:dyDescent="0.25">
      <c r="A224" s="15">
        <v>224</v>
      </c>
      <c r="B224" s="17" t="s">
        <v>318</v>
      </c>
      <c r="C224" s="17" t="s">
        <v>83</v>
      </c>
      <c r="D224" s="18" t="s">
        <v>84</v>
      </c>
      <c r="E224" s="19">
        <v>39756</v>
      </c>
      <c r="F224" s="36" t="s">
        <v>319</v>
      </c>
      <c r="G224" s="30" t="s">
        <v>320</v>
      </c>
      <c r="H224" s="22" t="s">
        <v>321</v>
      </c>
      <c r="I224" s="23"/>
      <c r="J224" s="102" t="s">
        <v>146</v>
      </c>
      <c r="K224" s="24">
        <v>1</v>
      </c>
      <c r="L224" s="25"/>
      <c r="M224" s="26">
        <v>3.7999753761595625E-7</v>
      </c>
      <c r="N224" s="31"/>
      <c r="O224" s="32"/>
      <c r="P224" s="32"/>
      <c r="Q224" s="34"/>
    </row>
    <row r="225" spans="1:17" x14ac:dyDescent="0.25">
      <c r="A225" s="15">
        <v>225</v>
      </c>
      <c r="B225" s="17" t="s">
        <v>143</v>
      </c>
      <c r="C225" s="17" t="s">
        <v>83</v>
      </c>
      <c r="D225" s="18" t="s">
        <v>84</v>
      </c>
      <c r="E225" s="19">
        <v>39756</v>
      </c>
      <c r="F225" s="36" t="s">
        <v>322</v>
      </c>
      <c r="G225" s="30" t="s">
        <v>244</v>
      </c>
      <c r="H225" s="22" t="s">
        <v>323</v>
      </c>
      <c r="I225" s="23"/>
      <c r="J225" s="102" t="s">
        <v>146</v>
      </c>
      <c r="K225" s="24">
        <v>1</v>
      </c>
      <c r="L225" s="25"/>
      <c r="M225" s="26">
        <v>3.7999753761595625E-7</v>
      </c>
      <c r="N225" s="31"/>
      <c r="O225" s="32"/>
      <c r="P225" s="32"/>
      <c r="Q225" s="34"/>
    </row>
    <row r="226" spans="1:17" x14ac:dyDescent="0.25">
      <c r="A226" s="15">
        <v>226</v>
      </c>
      <c r="B226" s="17" t="s">
        <v>143</v>
      </c>
      <c r="C226" s="17" t="s">
        <v>83</v>
      </c>
      <c r="D226" s="18" t="s">
        <v>84</v>
      </c>
      <c r="E226" s="19">
        <v>39756</v>
      </c>
      <c r="F226" s="36" t="s">
        <v>262</v>
      </c>
      <c r="G226" s="30" t="s">
        <v>263</v>
      </c>
      <c r="H226" s="22" t="s">
        <v>264</v>
      </c>
      <c r="I226" s="23"/>
      <c r="J226" s="102" t="s">
        <v>146</v>
      </c>
      <c r="K226" s="24">
        <v>1</v>
      </c>
      <c r="L226" s="25"/>
      <c r="M226" s="26">
        <v>3.7999753761595625E-7</v>
      </c>
      <c r="N226" s="31"/>
      <c r="O226" s="32"/>
      <c r="P226" s="32"/>
      <c r="Q226" s="34"/>
    </row>
    <row r="227" spans="1:17" x14ac:dyDescent="0.25">
      <c r="A227" s="15">
        <v>227</v>
      </c>
      <c r="B227" s="17" t="s">
        <v>143</v>
      </c>
      <c r="C227" s="17" t="s">
        <v>83</v>
      </c>
      <c r="D227" s="18" t="s">
        <v>84</v>
      </c>
      <c r="E227" s="19">
        <v>39756</v>
      </c>
      <c r="F227" s="36" t="s">
        <v>155</v>
      </c>
      <c r="G227" s="30" t="s">
        <v>156</v>
      </c>
      <c r="H227" s="22" t="s">
        <v>157</v>
      </c>
      <c r="I227" s="23"/>
      <c r="J227" s="102" t="s">
        <v>146</v>
      </c>
      <c r="K227" s="24">
        <v>1</v>
      </c>
      <c r="L227" s="25"/>
      <c r="M227" s="26">
        <v>3.7999753761595625E-7</v>
      </c>
      <c r="N227" s="31"/>
      <c r="O227" s="32"/>
      <c r="P227" s="32"/>
      <c r="Q227" s="34"/>
    </row>
    <row r="228" spans="1:17" x14ac:dyDescent="0.25">
      <c r="A228" s="15">
        <v>228</v>
      </c>
      <c r="B228" s="17" t="s">
        <v>143</v>
      </c>
      <c r="C228" s="17" t="s">
        <v>83</v>
      </c>
      <c r="D228" s="18" t="s">
        <v>84</v>
      </c>
      <c r="E228" s="19">
        <v>39756</v>
      </c>
      <c r="F228" s="20"/>
      <c r="G228" s="30"/>
      <c r="H228" s="22"/>
      <c r="I228" s="23" t="s">
        <v>147</v>
      </c>
      <c r="J228" s="15"/>
      <c r="K228" s="24">
        <v>2631596</v>
      </c>
      <c r="L228" s="25">
        <v>2631596</v>
      </c>
      <c r="M228" s="26"/>
      <c r="N228" s="27"/>
      <c r="O228" s="28"/>
      <c r="P228" s="28"/>
      <c r="Q228" s="29"/>
    </row>
    <row r="229" spans="1:17" x14ac:dyDescent="0.25">
      <c r="A229" s="15">
        <v>229</v>
      </c>
      <c r="B229" s="16" t="s">
        <v>125</v>
      </c>
      <c r="C229" s="17" t="s">
        <v>87</v>
      </c>
      <c r="D229" s="18" t="s">
        <v>88</v>
      </c>
      <c r="E229" s="19">
        <v>39756</v>
      </c>
      <c r="F229" s="20" t="s">
        <v>126</v>
      </c>
      <c r="G229" s="21" t="s">
        <v>127</v>
      </c>
      <c r="H229" s="22" t="s">
        <v>128</v>
      </c>
      <c r="I229" s="23"/>
      <c r="J229" s="101" t="s">
        <v>129</v>
      </c>
      <c r="K229" s="24">
        <v>1904097</v>
      </c>
      <c r="L229" s="25"/>
      <c r="M229" s="26">
        <v>0.61801566706751254</v>
      </c>
      <c r="N229" s="31"/>
      <c r="O229" s="32"/>
      <c r="P229" s="32"/>
      <c r="Q229" s="34"/>
    </row>
    <row r="230" spans="1:17" x14ac:dyDescent="0.25">
      <c r="A230" s="15">
        <v>230</v>
      </c>
      <c r="B230" s="16" t="s">
        <v>120</v>
      </c>
      <c r="C230" s="17" t="s">
        <v>87</v>
      </c>
      <c r="D230" s="18" t="s">
        <v>88</v>
      </c>
      <c r="E230" s="19">
        <v>39756</v>
      </c>
      <c r="F230" s="20" t="s">
        <v>121</v>
      </c>
      <c r="G230" s="21" t="s">
        <v>122</v>
      </c>
      <c r="H230" s="22" t="s">
        <v>123</v>
      </c>
      <c r="I230" s="23"/>
      <c r="J230" s="101" t="s">
        <v>124</v>
      </c>
      <c r="K230" s="24">
        <v>1108854</v>
      </c>
      <c r="L230" s="25"/>
      <c r="M230" s="26">
        <v>0.35990243379958031</v>
      </c>
      <c r="N230" s="31"/>
      <c r="O230" s="32"/>
      <c r="P230" s="32"/>
      <c r="Q230" s="34"/>
    </row>
    <row r="231" spans="1:17" x14ac:dyDescent="0.25">
      <c r="A231" s="15">
        <v>231</v>
      </c>
      <c r="B231" s="17" t="s">
        <v>130</v>
      </c>
      <c r="C231" s="17" t="s">
        <v>87</v>
      </c>
      <c r="D231" s="18" t="s">
        <v>88</v>
      </c>
      <c r="E231" s="19">
        <v>39756</v>
      </c>
      <c r="F231" s="36" t="s">
        <v>131</v>
      </c>
      <c r="G231" s="30" t="s">
        <v>132</v>
      </c>
      <c r="H231" s="22" t="s">
        <v>133</v>
      </c>
      <c r="I231" s="23"/>
      <c r="J231" s="102" t="s">
        <v>134</v>
      </c>
      <c r="K231" s="24">
        <v>28841</v>
      </c>
      <c r="L231" s="25"/>
      <c r="M231" s="26">
        <v>9.3609673529731555E-3</v>
      </c>
      <c r="N231" s="27"/>
      <c r="O231" s="28"/>
      <c r="P231" s="28"/>
      <c r="Q231" s="29"/>
    </row>
    <row r="232" spans="1:17" x14ac:dyDescent="0.25">
      <c r="A232" s="15">
        <v>232</v>
      </c>
      <c r="B232" s="17" t="s">
        <v>143</v>
      </c>
      <c r="C232" s="17" t="s">
        <v>87</v>
      </c>
      <c r="D232" s="18" t="s">
        <v>88</v>
      </c>
      <c r="E232" s="19">
        <v>39756</v>
      </c>
      <c r="F232" s="36"/>
      <c r="G232" s="30" t="s">
        <v>144</v>
      </c>
      <c r="H232" s="22" t="s">
        <v>145</v>
      </c>
      <c r="I232" s="23"/>
      <c r="J232" s="15" t="s">
        <v>146</v>
      </c>
      <c r="K232" s="24">
        <v>14483</v>
      </c>
      <c r="L232" s="25"/>
      <c r="M232" s="26">
        <v>4.700769396800049E-3</v>
      </c>
      <c r="N232" s="27"/>
      <c r="O232" s="28"/>
      <c r="P232" s="28"/>
      <c r="Q232" s="29"/>
    </row>
    <row r="233" spans="1:17" x14ac:dyDescent="0.25">
      <c r="A233" s="15">
        <v>233</v>
      </c>
      <c r="B233" s="17" t="s">
        <v>135</v>
      </c>
      <c r="C233" s="17" t="s">
        <v>87</v>
      </c>
      <c r="D233" s="18" t="s">
        <v>88</v>
      </c>
      <c r="E233" s="19">
        <v>39756</v>
      </c>
      <c r="F233" s="20" t="s">
        <v>136</v>
      </c>
      <c r="G233" s="21" t="s">
        <v>137</v>
      </c>
      <c r="H233" s="22" t="s">
        <v>138</v>
      </c>
      <c r="I233" s="23"/>
      <c r="J233" s="101" t="s">
        <v>149</v>
      </c>
      <c r="K233" s="24">
        <v>13189</v>
      </c>
      <c r="L233" s="25"/>
      <c r="M233" s="26">
        <v>4.2807738434299421E-3</v>
      </c>
      <c r="N233" s="31"/>
      <c r="O233" s="32"/>
      <c r="P233" s="28"/>
      <c r="Q233" s="15"/>
    </row>
    <row r="234" spans="1:17" x14ac:dyDescent="0.25">
      <c r="A234" s="15">
        <v>234</v>
      </c>
      <c r="B234" s="17" t="s">
        <v>150</v>
      </c>
      <c r="C234" s="17" t="s">
        <v>87</v>
      </c>
      <c r="D234" s="18" t="s">
        <v>88</v>
      </c>
      <c r="E234" s="19">
        <v>39756</v>
      </c>
      <c r="F234" s="20" t="s">
        <v>151</v>
      </c>
      <c r="G234" s="21" t="s">
        <v>152</v>
      </c>
      <c r="H234" s="22" t="s">
        <v>153</v>
      </c>
      <c r="I234" s="23"/>
      <c r="J234" s="101" t="s">
        <v>324</v>
      </c>
      <c r="K234" s="24">
        <v>6550</v>
      </c>
      <c r="L234" s="25"/>
      <c r="M234" s="26">
        <v>2.1259434888517797E-3</v>
      </c>
      <c r="N234" s="31"/>
      <c r="O234" s="32"/>
      <c r="P234" s="32"/>
      <c r="Q234" s="34"/>
    </row>
    <row r="235" spans="1:17" x14ac:dyDescent="0.25">
      <c r="A235" s="15">
        <v>235</v>
      </c>
      <c r="B235" s="17" t="s">
        <v>139</v>
      </c>
      <c r="C235" s="17" t="s">
        <v>87</v>
      </c>
      <c r="D235" s="18" t="s">
        <v>88</v>
      </c>
      <c r="E235" s="19">
        <v>39756</v>
      </c>
      <c r="F235" s="20" t="s">
        <v>140</v>
      </c>
      <c r="G235" s="21" t="s">
        <v>141</v>
      </c>
      <c r="H235" s="22" t="s">
        <v>142</v>
      </c>
      <c r="I235" s="23"/>
      <c r="J235" s="101" t="s">
        <v>162</v>
      </c>
      <c r="K235" s="24">
        <v>4971</v>
      </c>
      <c r="L235" s="25"/>
      <c r="M235" s="26">
        <v>1.6134450508522437E-3</v>
      </c>
      <c r="N235" s="31"/>
      <c r="O235" s="32"/>
      <c r="P235" s="32"/>
      <c r="Q235" s="34"/>
    </row>
    <row r="236" spans="1:17" x14ac:dyDescent="0.25">
      <c r="A236" s="15">
        <v>236</v>
      </c>
      <c r="B236" s="17" t="s">
        <v>143</v>
      </c>
      <c r="C236" s="17" t="s">
        <v>87</v>
      </c>
      <c r="D236" s="18" t="s">
        <v>88</v>
      </c>
      <c r="E236" s="19">
        <v>39756</v>
      </c>
      <c r="F236" s="36"/>
      <c r="G236" s="30"/>
      <c r="H236" s="22"/>
      <c r="I236" s="23" t="s">
        <v>147</v>
      </c>
      <c r="J236" s="15"/>
      <c r="K236" s="24">
        <v>3080985</v>
      </c>
      <c r="L236" s="25">
        <v>3080985</v>
      </c>
      <c r="M236" s="26"/>
      <c r="N236" s="27"/>
      <c r="O236" s="28"/>
      <c r="P236" s="28"/>
      <c r="Q236" s="29"/>
    </row>
    <row r="237" spans="1:17" x14ac:dyDescent="0.25">
      <c r="A237" s="15">
        <v>237</v>
      </c>
      <c r="B237" s="16" t="s">
        <v>125</v>
      </c>
      <c r="C237" s="17" t="s">
        <v>89</v>
      </c>
      <c r="D237" s="18" t="s">
        <v>90</v>
      </c>
      <c r="E237" s="19">
        <v>39756</v>
      </c>
      <c r="F237" s="20" t="s">
        <v>126</v>
      </c>
      <c r="G237" s="21" t="s">
        <v>127</v>
      </c>
      <c r="H237" s="22" t="s">
        <v>128</v>
      </c>
      <c r="I237" s="23"/>
      <c r="J237" s="101" t="s">
        <v>129</v>
      </c>
      <c r="K237" s="24">
        <v>2872579</v>
      </c>
      <c r="L237" s="25"/>
      <c r="M237" s="26">
        <v>0.57431295266511873</v>
      </c>
      <c r="N237" s="27"/>
      <c r="O237" s="28"/>
      <c r="P237" s="28"/>
      <c r="Q237" s="29"/>
    </row>
    <row r="238" spans="1:17" x14ac:dyDescent="0.25">
      <c r="A238" s="15">
        <v>238</v>
      </c>
      <c r="B238" s="16" t="s">
        <v>120</v>
      </c>
      <c r="C238" s="17" t="s">
        <v>89</v>
      </c>
      <c r="D238" s="18" t="s">
        <v>90</v>
      </c>
      <c r="E238" s="19">
        <v>39756</v>
      </c>
      <c r="F238" s="20" t="s">
        <v>121</v>
      </c>
      <c r="G238" s="21" t="s">
        <v>122</v>
      </c>
      <c r="H238" s="22" t="s">
        <v>123</v>
      </c>
      <c r="I238" s="23"/>
      <c r="J238" s="101" t="s">
        <v>124</v>
      </c>
      <c r="K238" s="24">
        <v>2048639</v>
      </c>
      <c r="L238" s="25"/>
      <c r="M238" s="26">
        <v>0.40958313523663442</v>
      </c>
      <c r="N238" s="31"/>
      <c r="O238" s="32"/>
      <c r="P238" s="32"/>
      <c r="Q238" s="34"/>
    </row>
    <row r="239" spans="1:17" x14ac:dyDescent="0.25">
      <c r="A239" s="15">
        <v>239</v>
      </c>
      <c r="B239" s="17" t="s">
        <v>130</v>
      </c>
      <c r="C239" s="17" t="s">
        <v>89</v>
      </c>
      <c r="D239" s="18" t="s">
        <v>90</v>
      </c>
      <c r="E239" s="19">
        <v>39756</v>
      </c>
      <c r="F239" s="36" t="s">
        <v>131</v>
      </c>
      <c r="G239" s="30" t="s">
        <v>132</v>
      </c>
      <c r="H239" s="22" t="s">
        <v>133</v>
      </c>
      <c r="I239" s="23"/>
      <c r="J239" s="102" t="s">
        <v>325</v>
      </c>
      <c r="K239" s="24">
        <v>33085</v>
      </c>
      <c r="L239" s="25"/>
      <c r="M239" s="26">
        <v>6.6146637007808845E-3</v>
      </c>
      <c r="N239" s="31"/>
      <c r="O239" s="32"/>
      <c r="P239" s="32"/>
      <c r="Q239" s="34"/>
    </row>
    <row r="240" spans="1:17" x14ac:dyDescent="0.25">
      <c r="A240" s="15">
        <v>240</v>
      </c>
      <c r="B240" s="17" t="s">
        <v>135</v>
      </c>
      <c r="C240" s="17" t="s">
        <v>89</v>
      </c>
      <c r="D240" s="18" t="s">
        <v>90</v>
      </c>
      <c r="E240" s="19">
        <v>39756</v>
      </c>
      <c r="F240" s="20" t="s">
        <v>136</v>
      </c>
      <c r="G240" s="21" t="s">
        <v>137</v>
      </c>
      <c r="H240" s="22" t="s">
        <v>138</v>
      </c>
      <c r="I240" s="23"/>
      <c r="J240" s="101" t="s">
        <v>149</v>
      </c>
      <c r="K240" s="24">
        <v>23716</v>
      </c>
      <c r="L240" s="25"/>
      <c r="M240" s="26">
        <v>4.741525293266418E-3</v>
      </c>
      <c r="N240" s="27"/>
      <c r="O240" s="28"/>
      <c r="P240" s="28"/>
      <c r="Q240" s="29"/>
    </row>
    <row r="241" spans="1:17" x14ac:dyDescent="0.25">
      <c r="A241" s="15">
        <v>241</v>
      </c>
      <c r="B241" s="17" t="s">
        <v>139</v>
      </c>
      <c r="C241" s="17" t="s">
        <v>89</v>
      </c>
      <c r="D241" s="18" t="s">
        <v>90</v>
      </c>
      <c r="E241" s="19">
        <v>39756</v>
      </c>
      <c r="F241" s="20" t="s">
        <v>140</v>
      </c>
      <c r="G241" s="21" t="s">
        <v>141</v>
      </c>
      <c r="H241" s="22" t="s">
        <v>142</v>
      </c>
      <c r="I241" s="23"/>
      <c r="J241" s="101" t="s">
        <v>326</v>
      </c>
      <c r="K241" s="24">
        <v>14685</v>
      </c>
      <c r="L241" s="25"/>
      <c r="M241" s="26">
        <v>2.9359630178620909E-3</v>
      </c>
      <c r="N241" s="31"/>
      <c r="O241" s="32"/>
      <c r="P241" s="32"/>
      <c r="Q241" s="15"/>
    </row>
    <row r="242" spans="1:17" x14ac:dyDescent="0.25">
      <c r="A242" s="15">
        <v>242</v>
      </c>
      <c r="B242" s="17" t="s">
        <v>150</v>
      </c>
      <c r="C242" s="17" t="s">
        <v>89</v>
      </c>
      <c r="D242" s="18" t="s">
        <v>90</v>
      </c>
      <c r="E242" s="19">
        <v>39756</v>
      </c>
      <c r="F242" s="20" t="s">
        <v>151</v>
      </c>
      <c r="G242" s="21" t="s">
        <v>152</v>
      </c>
      <c r="H242" s="22" t="s">
        <v>153</v>
      </c>
      <c r="I242" s="23"/>
      <c r="J242" s="101" t="s">
        <v>154</v>
      </c>
      <c r="K242" s="24">
        <v>8892</v>
      </c>
      <c r="L242" s="25"/>
      <c r="M242" s="26">
        <v>1.777772090897495E-3</v>
      </c>
      <c r="N242" s="31"/>
      <c r="O242" s="32"/>
      <c r="P242" s="32"/>
      <c r="Q242" s="34"/>
    </row>
    <row r="243" spans="1:17" x14ac:dyDescent="0.25">
      <c r="A243" s="15">
        <v>243</v>
      </c>
      <c r="B243" s="16" t="s">
        <v>169</v>
      </c>
      <c r="C243" s="17" t="s">
        <v>89</v>
      </c>
      <c r="D243" s="18" t="s">
        <v>90</v>
      </c>
      <c r="E243" s="19">
        <v>39756</v>
      </c>
      <c r="F243" s="20" t="s">
        <v>170</v>
      </c>
      <c r="G243" s="30" t="s">
        <v>171</v>
      </c>
      <c r="H243" s="22" t="s">
        <v>172</v>
      </c>
      <c r="I243" s="23"/>
      <c r="J243" s="102" t="s">
        <v>146</v>
      </c>
      <c r="K243" s="24">
        <v>129</v>
      </c>
      <c r="L243" s="25"/>
      <c r="M243" s="26">
        <v>2.5790890657419801E-5</v>
      </c>
      <c r="N243" s="31"/>
      <c r="O243" s="32"/>
      <c r="P243" s="32"/>
      <c r="Q243" s="34"/>
    </row>
    <row r="244" spans="1:17" x14ac:dyDescent="0.25">
      <c r="A244" s="15">
        <v>244</v>
      </c>
      <c r="B244" s="17" t="s">
        <v>202</v>
      </c>
      <c r="C244" s="17" t="s">
        <v>89</v>
      </c>
      <c r="D244" s="18" t="s">
        <v>90</v>
      </c>
      <c r="E244" s="19">
        <v>39756</v>
      </c>
      <c r="F244" s="20" t="s">
        <v>203</v>
      </c>
      <c r="G244" s="30" t="s">
        <v>183</v>
      </c>
      <c r="H244" s="22" t="s">
        <v>204</v>
      </c>
      <c r="I244" s="23"/>
      <c r="J244" s="102" t="s">
        <v>146</v>
      </c>
      <c r="K244" s="24">
        <v>41</v>
      </c>
      <c r="L244" s="25"/>
      <c r="M244" s="26">
        <v>8.1971047825907881E-6</v>
      </c>
      <c r="N244" s="31"/>
      <c r="O244" s="32"/>
      <c r="P244" s="32"/>
      <c r="Q244" s="34"/>
    </row>
    <row r="245" spans="1:17" x14ac:dyDescent="0.25">
      <c r="A245" s="15">
        <v>245</v>
      </c>
      <c r="B245" s="17" t="s">
        <v>143</v>
      </c>
      <c r="C245" s="17" t="s">
        <v>89</v>
      </c>
      <c r="D245" s="18" t="s">
        <v>90</v>
      </c>
      <c r="E245" s="19">
        <v>39756</v>
      </c>
      <c r="F245" s="20"/>
      <c r="G245" s="30"/>
      <c r="H245" s="22"/>
      <c r="I245" s="23" t="s">
        <v>147</v>
      </c>
      <c r="J245" s="15"/>
      <c r="K245" s="24">
        <v>5001766</v>
      </c>
      <c r="L245" s="25">
        <v>5001766</v>
      </c>
      <c r="M245" s="26"/>
      <c r="N245" s="27"/>
      <c r="O245" s="28"/>
      <c r="P245" s="28"/>
      <c r="Q245" s="29"/>
    </row>
    <row r="246" spans="1:17" x14ac:dyDescent="0.25">
      <c r="A246" s="15">
        <v>246</v>
      </c>
      <c r="B246" s="16" t="s">
        <v>125</v>
      </c>
      <c r="C246" s="17" t="s">
        <v>93</v>
      </c>
      <c r="D246" s="18" t="s">
        <v>94</v>
      </c>
      <c r="E246" s="19">
        <v>39756</v>
      </c>
      <c r="F246" s="20" t="s">
        <v>126</v>
      </c>
      <c r="G246" s="21" t="s">
        <v>127</v>
      </c>
      <c r="H246" s="22" t="s">
        <v>128</v>
      </c>
      <c r="I246" s="23"/>
      <c r="J246" s="101" t="s">
        <v>129</v>
      </c>
      <c r="K246" s="24">
        <v>1573354</v>
      </c>
      <c r="L246" s="25"/>
      <c r="M246" s="26">
        <v>0.54060292698279844</v>
      </c>
      <c r="N246" s="31"/>
      <c r="O246" s="32"/>
      <c r="P246" s="32"/>
      <c r="Q246" s="34"/>
    </row>
    <row r="247" spans="1:17" x14ac:dyDescent="0.25">
      <c r="A247" s="15">
        <v>247</v>
      </c>
      <c r="B247" s="16" t="s">
        <v>120</v>
      </c>
      <c r="C247" s="17" t="s">
        <v>93</v>
      </c>
      <c r="D247" s="18" t="s">
        <v>94</v>
      </c>
      <c r="E247" s="19">
        <v>39756</v>
      </c>
      <c r="F247" s="20" t="s">
        <v>121</v>
      </c>
      <c r="G247" s="21" t="s">
        <v>122</v>
      </c>
      <c r="H247" s="22" t="s">
        <v>123</v>
      </c>
      <c r="I247" s="23"/>
      <c r="J247" s="101" t="s">
        <v>124</v>
      </c>
      <c r="K247" s="24">
        <v>1275409</v>
      </c>
      <c r="L247" s="25"/>
      <c r="M247" s="26">
        <v>0.43822931044139074</v>
      </c>
      <c r="N247" s="31"/>
      <c r="O247" s="32"/>
      <c r="P247" s="32"/>
      <c r="Q247" s="34"/>
    </row>
    <row r="248" spans="1:17" x14ac:dyDescent="0.25">
      <c r="A248" s="15">
        <v>248</v>
      </c>
      <c r="B248" s="17" t="s">
        <v>130</v>
      </c>
      <c r="C248" s="17" t="s">
        <v>93</v>
      </c>
      <c r="D248" s="18" t="s">
        <v>94</v>
      </c>
      <c r="E248" s="19">
        <v>39756</v>
      </c>
      <c r="F248" s="36" t="s">
        <v>131</v>
      </c>
      <c r="G248" s="30" t="s">
        <v>132</v>
      </c>
      <c r="H248" s="22" t="s">
        <v>133</v>
      </c>
      <c r="I248" s="23"/>
      <c r="J248" s="102" t="s">
        <v>134</v>
      </c>
      <c r="K248" s="24">
        <v>30152</v>
      </c>
      <c r="L248" s="25"/>
      <c r="M248" s="26">
        <v>1.0360198311623027E-2</v>
      </c>
      <c r="N248" s="27"/>
      <c r="O248" s="28"/>
      <c r="P248" s="28"/>
      <c r="Q248" s="29"/>
    </row>
    <row r="249" spans="1:17" x14ac:dyDescent="0.25">
      <c r="A249" s="15">
        <v>249</v>
      </c>
      <c r="B249" s="17" t="s">
        <v>143</v>
      </c>
      <c r="C249" s="17" t="s">
        <v>93</v>
      </c>
      <c r="D249" s="18" t="s">
        <v>94</v>
      </c>
      <c r="E249" s="19">
        <v>39756</v>
      </c>
      <c r="F249" s="20"/>
      <c r="G249" s="30" t="s">
        <v>144</v>
      </c>
      <c r="H249" s="22" t="s">
        <v>145</v>
      </c>
      <c r="I249" s="23"/>
      <c r="J249" s="15" t="s">
        <v>146</v>
      </c>
      <c r="K249" s="24">
        <v>9496</v>
      </c>
      <c r="L249" s="25"/>
      <c r="M249" s="26">
        <v>3.2628165019624659E-3</v>
      </c>
      <c r="N249" s="31"/>
      <c r="O249" s="32"/>
      <c r="P249" s="32"/>
      <c r="Q249" s="34"/>
    </row>
    <row r="250" spans="1:17" x14ac:dyDescent="0.25">
      <c r="A250" s="15">
        <v>250</v>
      </c>
      <c r="B250" s="17" t="s">
        <v>135</v>
      </c>
      <c r="C250" s="17" t="s">
        <v>93</v>
      </c>
      <c r="D250" s="18" t="s">
        <v>94</v>
      </c>
      <c r="E250" s="19">
        <v>39756</v>
      </c>
      <c r="F250" s="20" t="s">
        <v>136</v>
      </c>
      <c r="G250" s="21" t="s">
        <v>137</v>
      </c>
      <c r="H250" s="22" t="s">
        <v>138</v>
      </c>
      <c r="I250" s="23"/>
      <c r="J250" s="101" t="s">
        <v>149</v>
      </c>
      <c r="K250" s="24">
        <v>9174</v>
      </c>
      <c r="L250" s="25"/>
      <c r="M250" s="26">
        <v>3.1521776104679509E-3</v>
      </c>
      <c r="N250" s="31"/>
      <c r="O250" s="32"/>
      <c r="P250" s="32"/>
      <c r="Q250" s="34"/>
    </row>
    <row r="251" spans="1:17" x14ac:dyDescent="0.25">
      <c r="A251" s="15">
        <v>251</v>
      </c>
      <c r="B251" s="17" t="s">
        <v>139</v>
      </c>
      <c r="C251" s="17" t="s">
        <v>93</v>
      </c>
      <c r="D251" s="18" t="s">
        <v>94</v>
      </c>
      <c r="E251" s="19">
        <v>39756</v>
      </c>
      <c r="F251" s="20" t="s">
        <v>140</v>
      </c>
      <c r="G251" s="21" t="s">
        <v>141</v>
      </c>
      <c r="H251" s="22" t="s">
        <v>142</v>
      </c>
      <c r="I251" s="23"/>
      <c r="J251" s="101" t="s">
        <v>162</v>
      </c>
      <c r="K251" s="24">
        <v>6787</v>
      </c>
      <c r="L251" s="25"/>
      <c r="M251" s="26">
        <v>2.3320066974325247E-3</v>
      </c>
      <c r="N251" s="27"/>
      <c r="O251" s="28"/>
      <c r="P251" s="28"/>
      <c r="Q251" s="29"/>
    </row>
    <row r="252" spans="1:17" x14ac:dyDescent="0.25">
      <c r="A252" s="15">
        <v>252</v>
      </c>
      <c r="B252" s="17" t="s">
        <v>150</v>
      </c>
      <c r="C252" s="17" t="s">
        <v>93</v>
      </c>
      <c r="D252" s="18" t="s">
        <v>94</v>
      </c>
      <c r="E252" s="19">
        <v>39756</v>
      </c>
      <c r="F252" s="20" t="s">
        <v>151</v>
      </c>
      <c r="G252" s="21" t="s">
        <v>152</v>
      </c>
      <c r="H252" s="22" t="s">
        <v>153</v>
      </c>
      <c r="I252" s="23"/>
      <c r="J252" s="101" t="s">
        <v>154</v>
      </c>
      <c r="K252" s="24">
        <v>5174</v>
      </c>
      <c r="L252" s="25"/>
      <c r="M252" s="26">
        <v>1.7777814428342248E-3</v>
      </c>
      <c r="N252" s="31"/>
      <c r="O252" s="32"/>
      <c r="P252" s="32"/>
      <c r="Q252" s="34"/>
    </row>
    <row r="253" spans="1:17" x14ac:dyDescent="0.25">
      <c r="A253" s="15">
        <v>253</v>
      </c>
      <c r="B253" s="17" t="s">
        <v>215</v>
      </c>
      <c r="C253" s="17" t="s">
        <v>93</v>
      </c>
      <c r="D253" s="18" t="s">
        <v>94</v>
      </c>
      <c r="E253" s="19">
        <v>39756</v>
      </c>
      <c r="F253" s="13" t="s">
        <v>327</v>
      </c>
      <c r="G253" s="21" t="s">
        <v>217</v>
      </c>
      <c r="H253" s="22" t="s">
        <v>328</v>
      </c>
      <c r="I253" s="23"/>
      <c r="J253" s="101" t="s">
        <v>206</v>
      </c>
      <c r="K253" s="24">
        <v>790</v>
      </c>
      <c r="L253" s="25"/>
      <c r="M253" s="26">
        <v>2.7144324310766091E-4</v>
      </c>
      <c r="N253" s="31"/>
      <c r="O253" s="32"/>
      <c r="P253" s="32"/>
      <c r="Q253" s="15"/>
    </row>
    <row r="254" spans="1:17" x14ac:dyDescent="0.25">
      <c r="A254" s="15">
        <v>254</v>
      </c>
      <c r="B254" s="16" t="s">
        <v>169</v>
      </c>
      <c r="C254" s="17" t="s">
        <v>93</v>
      </c>
      <c r="D254" s="18" t="s">
        <v>94</v>
      </c>
      <c r="E254" s="19">
        <v>39756</v>
      </c>
      <c r="F254" s="20" t="s">
        <v>170</v>
      </c>
      <c r="G254" s="30" t="s">
        <v>171</v>
      </c>
      <c r="H254" s="22" t="s">
        <v>172</v>
      </c>
      <c r="I254" s="23"/>
      <c r="J254" s="102" t="s">
        <v>146</v>
      </c>
      <c r="K254" s="24">
        <v>22</v>
      </c>
      <c r="L254" s="25"/>
      <c r="M254" s="26">
        <v>7.5591789219854937E-6</v>
      </c>
      <c r="N254" s="27"/>
      <c r="O254" s="28"/>
      <c r="P254" s="28"/>
      <c r="Q254" s="29"/>
    </row>
    <row r="255" spans="1:17" x14ac:dyDescent="0.25">
      <c r="A255" s="15">
        <v>255</v>
      </c>
      <c r="B255" s="17" t="s">
        <v>202</v>
      </c>
      <c r="C255" s="17" t="s">
        <v>93</v>
      </c>
      <c r="D255" s="18" t="s">
        <v>94</v>
      </c>
      <c r="E255" s="19">
        <v>39756</v>
      </c>
      <c r="F255" s="20" t="s">
        <v>203</v>
      </c>
      <c r="G255" s="30" t="s">
        <v>183</v>
      </c>
      <c r="H255" s="22" t="s">
        <v>204</v>
      </c>
      <c r="I255" s="23"/>
      <c r="J255" s="102" t="s">
        <v>146</v>
      </c>
      <c r="K255" s="24">
        <v>7</v>
      </c>
      <c r="L255" s="25"/>
      <c r="M255" s="26">
        <v>2.4051932933590208E-6</v>
      </c>
      <c r="N255" s="27"/>
      <c r="O255" s="28"/>
      <c r="P255" s="28"/>
      <c r="Q255" s="29"/>
    </row>
    <row r="256" spans="1:17" x14ac:dyDescent="0.25">
      <c r="A256" s="15">
        <v>256</v>
      </c>
      <c r="B256" s="17" t="s">
        <v>308</v>
      </c>
      <c r="C256" s="17" t="s">
        <v>93</v>
      </c>
      <c r="D256" s="18" t="s">
        <v>94</v>
      </c>
      <c r="E256" s="19">
        <v>39756</v>
      </c>
      <c r="F256" s="20" t="s">
        <v>309</v>
      </c>
      <c r="G256" s="30" t="s">
        <v>310</v>
      </c>
      <c r="H256" s="22" t="s">
        <v>311</v>
      </c>
      <c r="I256" s="23"/>
      <c r="J256" s="102" t="s">
        <v>146</v>
      </c>
      <c r="K256" s="24">
        <v>3</v>
      </c>
      <c r="L256" s="25"/>
      <c r="M256" s="26">
        <v>1.0307971257252946E-6</v>
      </c>
      <c r="N256" s="27"/>
      <c r="O256" s="28"/>
      <c r="P256" s="28"/>
      <c r="Q256" s="29"/>
    </row>
    <row r="257" spans="1:17" ht="25.5" x14ac:dyDescent="0.25">
      <c r="A257" s="15">
        <v>257</v>
      </c>
      <c r="B257" s="17" t="s">
        <v>143</v>
      </c>
      <c r="C257" s="17" t="s">
        <v>93</v>
      </c>
      <c r="D257" s="18" t="s">
        <v>94</v>
      </c>
      <c r="E257" s="19">
        <v>39756</v>
      </c>
      <c r="F257" s="20" t="s">
        <v>329</v>
      </c>
      <c r="G257" s="30" t="s">
        <v>330</v>
      </c>
      <c r="H257" s="22" t="s">
        <v>331</v>
      </c>
      <c r="I257" s="23"/>
      <c r="J257" s="102" t="s">
        <v>146</v>
      </c>
      <c r="K257" s="24">
        <v>1</v>
      </c>
      <c r="L257" s="25"/>
      <c r="M257" s="26">
        <v>3.4359904190843155E-7</v>
      </c>
      <c r="N257" s="27"/>
      <c r="O257" s="28"/>
      <c r="P257" s="28"/>
      <c r="Q257" s="29"/>
    </row>
    <row r="258" spans="1:17" x14ac:dyDescent="0.25">
      <c r="A258" s="15">
        <v>258</v>
      </c>
      <c r="B258" s="17" t="s">
        <v>143</v>
      </c>
      <c r="C258" s="17" t="s">
        <v>93</v>
      </c>
      <c r="D258" s="18" t="s">
        <v>94</v>
      </c>
      <c r="E258" s="19">
        <v>39756</v>
      </c>
      <c r="F258" s="20"/>
      <c r="G258" s="30"/>
      <c r="H258" s="22"/>
      <c r="I258" s="23" t="s">
        <v>147</v>
      </c>
      <c r="J258" s="15"/>
      <c r="K258" s="24">
        <v>2910369</v>
      </c>
      <c r="L258" s="25">
        <v>2910369</v>
      </c>
      <c r="M258" s="26"/>
      <c r="N258" s="27"/>
      <c r="O258" s="42"/>
      <c r="P258" s="28"/>
      <c r="Q258" s="29"/>
    </row>
    <row r="259" spans="1:17" x14ac:dyDescent="0.25">
      <c r="A259" s="15">
        <v>259</v>
      </c>
      <c r="B259" s="16" t="s">
        <v>120</v>
      </c>
      <c r="C259" s="17" t="s">
        <v>97</v>
      </c>
      <c r="D259" s="18" t="s">
        <v>98</v>
      </c>
      <c r="E259" s="19">
        <v>39756</v>
      </c>
      <c r="F259" s="20" t="s">
        <v>121</v>
      </c>
      <c r="G259" s="21" t="s">
        <v>122</v>
      </c>
      <c r="H259" s="22" t="s">
        <v>123</v>
      </c>
      <c r="I259" s="23"/>
      <c r="J259" s="101" t="s">
        <v>124</v>
      </c>
      <c r="K259" s="24">
        <v>724597</v>
      </c>
      <c r="L259" s="25"/>
      <c r="M259" s="26">
        <v>0.56176188981017394</v>
      </c>
      <c r="N259" s="31"/>
      <c r="O259" s="32"/>
      <c r="P259" s="32"/>
      <c r="Q259" s="34"/>
    </row>
    <row r="260" spans="1:17" x14ac:dyDescent="0.25">
      <c r="A260" s="15">
        <v>260</v>
      </c>
      <c r="B260" s="16" t="s">
        <v>125</v>
      </c>
      <c r="C260" s="17" t="s">
        <v>97</v>
      </c>
      <c r="D260" s="18" t="s">
        <v>98</v>
      </c>
      <c r="E260" s="19">
        <v>39756</v>
      </c>
      <c r="F260" s="20" t="s">
        <v>126</v>
      </c>
      <c r="G260" s="21" t="s">
        <v>127</v>
      </c>
      <c r="H260" s="22" t="s">
        <v>128</v>
      </c>
      <c r="I260" s="23"/>
      <c r="J260" s="101" t="s">
        <v>129</v>
      </c>
      <c r="K260" s="24">
        <v>554662</v>
      </c>
      <c r="L260" s="25"/>
      <c r="M260" s="26">
        <v>0.43001554426238403</v>
      </c>
      <c r="N260" s="31"/>
      <c r="O260" s="32"/>
      <c r="P260" s="32"/>
      <c r="Q260" s="34"/>
    </row>
    <row r="261" spans="1:17" x14ac:dyDescent="0.25">
      <c r="A261" s="15">
        <v>261</v>
      </c>
      <c r="B261" s="17" t="s">
        <v>130</v>
      </c>
      <c r="C261" s="17" t="s">
        <v>97</v>
      </c>
      <c r="D261" s="18" t="s">
        <v>98</v>
      </c>
      <c r="E261" s="19">
        <v>39756</v>
      </c>
      <c r="F261" s="20" t="s">
        <v>131</v>
      </c>
      <c r="G261" s="21" t="s">
        <v>132</v>
      </c>
      <c r="H261" s="22" t="s">
        <v>133</v>
      </c>
      <c r="I261" s="23"/>
      <c r="J261" s="101" t="s">
        <v>134</v>
      </c>
      <c r="K261" s="24">
        <v>4011</v>
      </c>
      <c r="L261" s="25"/>
      <c r="M261" s="26">
        <v>3.1096277517414614E-3</v>
      </c>
      <c r="N261" s="27"/>
      <c r="O261" s="48"/>
      <c r="P261" s="48"/>
      <c r="Q261" s="29"/>
    </row>
    <row r="262" spans="1:17" x14ac:dyDescent="0.25">
      <c r="A262" s="15">
        <v>262</v>
      </c>
      <c r="B262" s="17" t="s">
        <v>139</v>
      </c>
      <c r="C262" s="17" t="s">
        <v>97</v>
      </c>
      <c r="D262" s="18" t="s">
        <v>98</v>
      </c>
      <c r="E262" s="19">
        <v>39756</v>
      </c>
      <c r="F262" s="20" t="s">
        <v>140</v>
      </c>
      <c r="G262" s="21" t="s">
        <v>141</v>
      </c>
      <c r="H262" s="22" t="s">
        <v>142</v>
      </c>
      <c r="I262" s="23"/>
      <c r="J262" s="101" t="s">
        <v>162</v>
      </c>
      <c r="K262" s="24">
        <v>2551</v>
      </c>
      <c r="L262" s="25"/>
      <c r="M262" s="26">
        <v>1.9777263512072967E-3</v>
      </c>
      <c r="N262" s="31"/>
      <c r="O262" s="32"/>
      <c r="P262" s="28"/>
      <c r="Q262" s="15"/>
    </row>
    <row r="263" spans="1:17" x14ac:dyDescent="0.25">
      <c r="A263" s="15">
        <v>263</v>
      </c>
      <c r="B263" s="17" t="s">
        <v>135</v>
      </c>
      <c r="C263" s="17" t="s">
        <v>97</v>
      </c>
      <c r="D263" s="18" t="s">
        <v>98</v>
      </c>
      <c r="E263" s="19">
        <v>39756</v>
      </c>
      <c r="F263" s="20" t="s">
        <v>136</v>
      </c>
      <c r="G263" s="21" t="s">
        <v>137</v>
      </c>
      <c r="H263" s="22" t="s">
        <v>138</v>
      </c>
      <c r="I263" s="23"/>
      <c r="J263" s="101" t="s">
        <v>149</v>
      </c>
      <c r="K263" s="24">
        <v>2529</v>
      </c>
      <c r="L263" s="25"/>
      <c r="M263" s="26">
        <v>1.960670302706097E-3</v>
      </c>
      <c r="N263" s="27"/>
      <c r="O263" s="28"/>
      <c r="P263" s="28"/>
      <c r="Q263" s="29"/>
    </row>
    <row r="264" spans="1:17" x14ac:dyDescent="0.25">
      <c r="A264" s="15">
        <v>264</v>
      </c>
      <c r="B264" s="17" t="s">
        <v>150</v>
      </c>
      <c r="C264" s="17" t="s">
        <v>97</v>
      </c>
      <c r="D264" s="18" t="s">
        <v>98</v>
      </c>
      <c r="E264" s="19">
        <v>39756</v>
      </c>
      <c r="F264" s="20" t="s">
        <v>220</v>
      </c>
      <c r="G264" s="21" t="s">
        <v>152</v>
      </c>
      <c r="H264" s="22" t="s">
        <v>221</v>
      </c>
      <c r="I264" s="23"/>
      <c r="J264" s="101" t="s">
        <v>154</v>
      </c>
      <c r="K264" s="24">
        <v>1034</v>
      </c>
      <c r="L264" s="25"/>
      <c r="M264" s="26">
        <v>8.0163427955638766E-4</v>
      </c>
      <c r="N264" s="27"/>
      <c r="O264" s="48"/>
      <c r="P264" s="48"/>
      <c r="Q264" s="29"/>
    </row>
    <row r="265" spans="1:17" x14ac:dyDescent="0.25">
      <c r="A265" s="15">
        <v>265</v>
      </c>
      <c r="B265" s="17" t="s">
        <v>332</v>
      </c>
      <c r="C265" s="17" t="s">
        <v>97</v>
      </c>
      <c r="D265" s="18" t="s">
        <v>98</v>
      </c>
      <c r="E265" s="19">
        <v>39756</v>
      </c>
      <c r="F265" s="36" t="s">
        <v>333</v>
      </c>
      <c r="G265" s="30" t="s">
        <v>334</v>
      </c>
      <c r="H265" s="22" t="s">
        <v>335</v>
      </c>
      <c r="I265" s="23"/>
      <c r="J265" s="101" t="s">
        <v>287</v>
      </c>
      <c r="K265" s="24">
        <v>481</v>
      </c>
      <c r="L265" s="25"/>
      <c r="M265" s="26">
        <v>3.7290724223077609E-4</v>
      </c>
      <c r="N265" s="27"/>
      <c r="O265" s="28"/>
      <c r="P265" s="28"/>
      <c r="Q265" s="29"/>
    </row>
    <row r="266" spans="1:17" x14ac:dyDescent="0.25">
      <c r="A266" s="15">
        <v>266</v>
      </c>
      <c r="B266" s="17" t="s">
        <v>143</v>
      </c>
      <c r="C266" s="17" t="s">
        <v>97</v>
      </c>
      <c r="D266" s="18" t="s">
        <v>98</v>
      </c>
      <c r="E266" s="19">
        <v>39756</v>
      </c>
      <c r="F266" s="36"/>
      <c r="G266" s="30"/>
      <c r="H266" s="22"/>
      <c r="I266" s="23" t="s">
        <v>147</v>
      </c>
      <c r="J266" s="15"/>
      <c r="K266" s="24">
        <v>1289865</v>
      </c>
      <c r="L266" s="25">
        <v>1289865</v>
      </c>
      <c r="M266" s="26"/>
      <c r="N266" s="43"/>
      <c r="O266" s="44"/>
      <c r="P266" s="44"/>
      <c r="Q266" s="29"/>
    </row>
    <row r="267" spans="1:17" x14ac:dyDescent="0.25">
      <c r="A267" s="15">
        <v>267</v>
      </c>
      <c r="B267" s="16" t="s">
        <v>120</v>
      </c>
      <c r="C267" s="17" t="s">
        <v>101</v>
      </c>
      <c r="D267" s="18" t="s">
        <v>102</v>
      </c>
      <c r="E267" s="19">
        <v>39756</v>
      </c>
      <c r="F267" s="20" t="s">
        <v>121</v>
      </c>
      <c r="G267" s="21" t="s">
        <v>122</v>
      </c>
      <c r="H267" s="22" t="s">
        <v>123</v>
      </c>
      <c r="I267" s="35"/>
      <c r="J267" s="101" t="s">
        <v>124</v>
      </c>
      <c r="K267" s="24">
        <v>1445814</v>
      </c>
      <c r="L267" s="25"/>
      <c r="M267" s="26">
        <v>0.49426074411878823</v>
      </c>
      <c r="N267" s="27"/>
      <c r="O267" s="28"/>
      <c r="P267" s="28"/>
      <c r="Q267" s="29"/>
    </row>
    <row r="268" spans="1:17" x14ac:dyDescent="0.25">
      <c r="A268" s="15">
        <v>268</v>
      </c>
      <c r="B268" s="16" t="s">
        <v>125</v>
      </c>
      <c r="C268" s="17" t="s">
        <v>101</v>
      </c>
      <c r="D268" s="18" t="s">
        <v>102</v>
      </c>
      <c r="E268" s="19">
        <v>39756</v>
      </c>
      <c r="F268" s="20" t="s">
        <v>126</v>
      </c>
      <c r="G268" s="21" t="s">
        <v>127</v>
      </c>
      <c r="H268" s="22" t="s">
        <v>128</v>
      </c>
      <c r="I268" s="23"/>
      <c r="J268" s="101" t="s">
        <v>129</v>
      </c>
      <c r="K268" s="24">
        <v>1441911</v>
      </c>
      <c r="L268" s="25"/>
      <c r="M268" s="26">
        <v>0.49292647865705136</v>
      </c>
      <c r="N268" s="31"/>
      <c r="O268" s="32"/>
      <c r="P268" s="32"/>
      <c r="Q268" s="34"/>
    </row>
    <row r="269" spans="1:17" x14ac:dyDescent="0.25">
      <c r="A269" s="15">
        <v>269</v>
      </c>
      <c r="B269" s="17" t="s">
        <v>130</v>
      </c>
      <c r="C269" s="17" t="s">
        <v>101</v>
      </c>
      <c r="D269" s="18" t="s">
        <v>102</v>
      </c>
      <c r="E269" s="19">
        <v>39756</v>
      </c>
      <c r="F269" s="36" t="s">
        <v>131</v>
      </c>
      <c r="G269" s="30" t="s">
        <v>132</v>
      </c>
      <c r="H269" s="22" t="s">
        <v>133</v>
      </c>
      <c r="I269" s="23"/>
      <c r="J269" s="102" t="s">
        <v>134</v>
      </c>
      <c r="K269" s="24">
        <v>17813</v>
      </c>
      <c r="L269" s="25"/>
      <c r="M269" s="26">
        <v>6.089487745303321E-3</v>
      </c>
      <c r="N269" s="31"/>
      <c r="O269" s="32"/>
      <c r="P269" s="32"/>
      <c r="Q269" s="34"/>
    </row>
    <row r="270" spans="1:17" x14ac:dyDescent="0.25">
      <c r="A270" s="15">
        <v>270</v>
      </c>
      <c r="B270" s="17" t="s">
        <v>135</v>
      </c>
      <c r="C270" s="17" t="s">
        <v>101</v>
      </c>
      <c r="D270" s="18" t="s">
        <v>102</v>
      </c>
      <c r="E270" s="19">
        <v>39756</v>
      </c>
      <c r="F270" s="20" t="s">
        <v>136</v>
      </c>
      <c r="G270" s="21" t="s">
        <v>137</v>
      </c>
      <c r="H270" s="22" t="s">
        <v>138</v>
      </c>
      <c r="I270" s="23"/>
      <c r="J270" s="101" t="s">
        <v>149</v>
      </c>
      <c r="K270" s="24">
        <v>11386</v>
      </c>
      <c r="L270" s="25"/>
      <c r="M270" s="26">
        <v>3.8923767735936456E-3</v>
      </c>
      <c r="N270" s="27"/>
      <c r="O270" s="28"/>
      <c r="P270" s="28"/>
      <c r="Q270" s="15"/>
    </row>
    <row r="271" spans="1:17" x14ac:dyDescent="0.25">
      <c r="A271" s="15">
        <v>271</v>
      </c>
      <c r="B271" s="17" t="s">
        <v>139</v>
      </c>
      <c r="C271" s="17" t="s">
        <v>101</v>
      </c>
      <c r="D271" s="18" t="s">
        <v>102</v>
      </c>
      <c r="E271" s="19">
        <v>39756</v>
      </c>
      <c r="F271" s="20" t="s">
        <v>140</v>
      </c>
      <c r="G271" s="21" t="s">
        <v>141</v>
      </c>
      <c r="H271" s="22" t="s">
        <v>142</v>
      </c>
      <c r="I271" s="23"/>
      <c r="J271" s="101" t="s">
        <v>162</v>
      </c>
      <c r="K271" s="24">
        <v>8201</v>
      </c>
      <c r="L271" s="25"/>
      <c r="M271" s="26">
        <v>2.8035641946461873E-3</v>
      </c>
      <c r="N271" s="31"/>
      <c r="O271" s="32"/>
      <c r="P271" s="32"/>
      <c r="Q271" s="34"/>
    </row>
    <row r="272" spans="1:17" x14ac:dyDescent="0.25">
      <c r="A272" s="15">
        <v>272</v>
      </c>
      <c r="B272" s="17" t="s">
        <v>150</v>
      </c>
      <c r="C272" s="17" t="s">
        <v>101</v>
      </c>
      <c r="D272" s="18" t="s">
        <v>102</v>
      </c>
      <c r="E272" s="19">
        <v>39756</v>
      </c>
      <c r="F272" s="20" t="s">
        <v>151</v>
      </c>
      <c r="G272" s="30" t="s">
        <v>152</v>
      </c>
      <c r="H272" s="22" t="s">
        <v>153</v>
      </c>
      <c r="I272" s="23"/>
      <c r="J272" s="102" t="s">
        <v>146</v>
      </c>
      <c r="K272" s="24">
        <v>80</v>
      </c>
      <c r="L272" s="25"/>
      <c r="M272" s="26">
        <v>2.7348510617204606E-5</v>
      </c>
      <c r="N272" s="31"/>
      <c r="O272" s="32"/>
      <c r="P272" s="32"/>
      <c r="Q272" s="34"/>
    </row>
    <row r="273" spans="1:17" x14ac:dyDescent="0.25">
      <c r="A273" s="15">
        <v>273</v>
      </c>
      <c r="B273" s="17" t="s">
        <v>143</v>
      </c>
      <c r="C273" s="17" t="s">
        <v>101</v>
      </c>
      <c r="D273" s="18" t="s">
        <v>102</v>
      </c>
      <c r="E273" s="19">
        <v>39756</v>
      </c>
      <c r="F273" s="36"/>
      <c r="G273" s="30"/>
      <c r="H273" s="22"/>
      <c r="I273" s="23" t="s">
        <v>147</v>
      </c>
      <c r="J273" s="15"/>
      <c r="K273" s="24">
        <v>2925205</v>
      </c>
      <c r="L273" s="25">
        <v>2925205</v>
      </c>
      <c r="M273" s="26"/>
      <c r="N273" s="31"/>
      <c r="O273" s="32"/>
      <c r="P273" s="32"/>
      <c r="Q273" s="34"/>
    </row>
    <row r="274" spans="1:17" x14ac:dyDescent="0.25">
      <c r="A274" s="15">
        <v>274</v>
      </c>
      <c r="B274" s="16" t="s">
        <v>120</v>
      </c>
      <c r="C274" s="17" t="s">
        <v>105</v>
      </c>
      <c r="D274" s="18" t="s">
        <v>106</v>
      </c>
      <c r="E274" s="19">
        <v>39756</v>
      </c>
      <c r="F274" s="20" t="s">
        <v>121</v>
      </c>
      <c r="G274" s="21" t="s">
        <v>122</v>
      </c>
      <c r="H274" s="22" t="s">
        <v>123</v>
      </c>
      <c r="I274" s="23"/>
      <c r="J274" s="101" t="s">
        <v>124</v>
      </c>
      <c r="K274" s="24">
        <v>242763</v>
      </c>
      <c r="L274" s="25"/>
      <c r="M274" s="26">
        <v>0.49512953241063673</v>
      </c>
      <c r="N274" s="31"/>
      <c r="O274" s="32"/>
      <c r="P274" s="32"/>
      <c r="Q274" s="34"/>
    </row>
    <row r="275" spans="1:17" x14ac:dyDescent="0.25">
      <c r="A275" s="15">
        <v>275</v>
      </c>
      <c r="B275" s="16" t="s">
        <v>125</v>
      </c>
      <c r="C275" s="17" t="s">
        <v>105</v>
      </c>
      <c r="D275" s="18" t="s">
        <v>106</v>
      </c>
      <c r="E275" s="19">
        <v>39756</v>
      </c>
      <c r="F275" s="20" t="s">
        <v>126</v>
      </c>
      <c r="G275" s="21" t="s">
        <v>127</v>
      </c>
      <c r="H275" s="22" t="s">
        <v>128</v>
      </c>
      <c r="I275" s="23"/>
      <c r="J275" s="101" t="s">
        <v>129</v>
      </c>
      <c r="K275" s="24">
        <v>231667</v>
      </c>
      <c r="L275" s="25"/>
      <c r="M275" s="26">
        <v>0.47249858250629206</v>
      </c>
      <c r="N275" s="27"/>
      <c r="O275" s="28"/>
      <c r="P275" s="28"/>
      <c r="Q275" s="29"/>
    </row>
    <row r="276" spans="1:17" x14ac:dyDescent="0.25">
      <c r="A276" s="15">
        <v>276</v>
      </c>
      <c r="B276" s="17" t="s">
        <v>174</v>
      </c>
      <c r="C276" s="17" t="s">
        <v>105</v>
      </c>
      <c r="D276" s="18" t="s">
        <v>106</v>
      </c>
      <c r="E276" s="19">
        <v>39756</v>
      </c>
      <c r="F276" s="36" t="s">
        <v>175</v>
      </c>
      <c r="G276" s="30" t="s">
        <v>176</v>
      </c>
      <c r="H276" s="22" t="s">
        <v>177</v>
      </c>
      <c r="I276" s="23"/>
      <c r="J276" s="101" t="s">
        <v>162</v>
      </c>
      <c r="K276" s="24">
        <v>10638</v>
      </c>
      <c r="L276" s="25"/>
      <c r="M276" s="26">
        <v>2.1696831748595765E-2</v>
      </c>
      <c r="N276" s="27"/>
      <c r="O276" s="28"/>
      <c r="P276" s="28"/>
      <c r="Q276" s="29"/>
    </row>
    <row r="277" spans="1:17" x14ac:dyDescent="0.25">
      <c r="A277" s="15">
        <v>277</v>
      </c>
      <c r="B277" s="17" t="s">
        <v>130</v>
      </c>
      <c r="C277" s="17" t="s">
        <v>105</v>
      </c>
      <c r="D277" s="18" t="s">
        <v>106</v>
      </c>
      <c r="E277" s="19">
        <v>39756</v>
      </c>
      <c r="F277" s="36" t="s">
        <v>131</v>
      </c>
      <c r="G277" s="30" t="s">
        <v>132</v>
      </c>
      <c r="H277" s="22" t="s">
        <v>133</v>
      </c>
      <c r="I277" s="23"/>
      <c r="J277" s="102" t="s">
        <v>134</v>
      </c>
      <c r="K277" s="24">
        <v>3686</v>
      </c>
      <c r="L277" s="25"/>
      <c r="M277" s="26">
        <v>7.5178155504158663E-3</v>
      </c>
      <c r="N277" s="27"/>
      <c r="O277" s="28"/>
      <c r="P277" s="28"/>
      <c r="Q277" s="15"/>
    </row>
    <row r="278" spans="1:17" x14ac:dyDescent="0.25">
      <c r="A278" s="15">
        <v>278</v>
      </c>
      <c r="B278" s="17" t="s">
        <v>135</v>
      </c>
      <c r="C278" s="17" t="s">
        <v>105</v>
      </c>
      <c r="D278" s="18" t="s">
        <v>106</v>
      </c>
      <c r="E278" s="19">
        <v>39756</v>
      </c>
      <c r="F278" s="20" t="s">
        <v>136</v>
      </c>
      <c r="G278" s="21" t="s">
        <v>137</v>
      </c>
      <c r="H278" s="22" t="s">
        <v>138</v>
      </c>
      <c r="I278" s="23"/>
      <c r="J278" s="101" t="s">
        <v>149</v>
      </c>
      <c r="K278" s="24">
        <v>1355</v>
      </c>
      <c r="L278" s="25"/>
      <c r="M278" s="26">
        <v>2.7636028406981821E-3</v>
      </c>
      <c r="N278" s="31"/>
      <c r="O278" s="32"/>
      <c r="P278" s="32"/>
      <c r="Q278" s="34"/>
    </row>
    <row r="279" spans="1:17" x14ac:dyDescent="0.25">
      <c r="A279" s="15">
        <v>279</v>
      </c>
      <c r="B279" s="17" t="s">
        <v>139</v>
      </c>
      <c r="C279" s="17" t="s">
        <v>105</v>
      </c>
      <c r="D279" s="18" t="s">
        <v>106</v>
      </c>
      <c r="E279" s="19">
        <v>39756</v>
      </c>
      <c r="F279" s="20" t="s">
        <v>140</v>
      </c>
      <c r="G279" s="30" t="s">
        <v>141</v>
      </c>
      <c r="H279" s="22" t="s">
        <v>142</v>
      </c>
      <c r="I279" s="23"/>
      <c r="J279" s="102" t="s">
        <v>146</v>
      </c>
      <c r="K279" s="24">
        <v>143</v>
      </c>
      <c r="L279" s="25"/>
      <c r="M279" s="26">
        <v>2.9165697876002951E-4</v>
      </c>
      <c r="N279" s="27"/>
      <c r="O279" s="28"/>
      <c r="P279" s="28"/>
      <c r="Q279" s="15"/>
    </row>
    <row r="280" spans="1:17" x14ac:dyDescent="0.25">
      <c r="A280" s="15">
        <v>280</v>
      </c>
      <c r="B280" s="17" t="s">
        <v>150</v>
      </c>
      <c r="C280" s="17" t="s">
        <v>105</v>
      </c>
      <c r="D280" s="18" t="s">
        <v>106</v>
      </c>
      <c r="E280" s="19">
        <v>39756</v>
      </c>
      <c r="F280" s="20" t="s">
        <v>336</v>
      </c>
      <c r="G280" s="30" t="s">
        <v>152</v>
      </c>
      <c r="H280" s="22" t="s">
        <v>337</v>
      </c>
      <c r="I280" s="23"/>
      <c r="J280" s="102" t="s">
        <v>146</v>
      </c>
      <c r="K280" s="24">
        <v>23</v>
      </c>
      <c r="L280" s="25"/>
      <c r="M280" s="26">
        <v>4.6909863716648104E-5</v>
      </c>
      <c r="N280" s="27"/>
      <c r="O280" s="28"/>
      <c r="P280" s="28"/>
      <c r="Q280" s="15"/>
    </row>
    <row r="281" spans="1:17" x14ac:dyDescent="0.25">
      <c r="A281" s="15">
        <v>281</v>
      </c>
      <c r="B281" s="17" t="s">
        <v>143</v>
      </c>
      <c r="C281" s="17" t="s">
        <v>105</v>
      </c>
      <c r="D281" s="18" t="s">
        <v>106</v>
      </c>
      <c r="E281" s="19">
        <v>39756</v>
      </c>
      <c r="F281" s="20" t="s">
        <v>338</v>
      </c>
      <c r="G281" s="30" t="s">
        <v>316</v>
      </c>
      <c r="H281" s="22" t="s">
        <v>339</v>
      </c>
      <c r="I281" s="23"/>
      <c r="J281" s="102" t="s">
        <v>146</v>
      </c>
      <c r="K281" s="24">
        <v>12</v>
      </c>
      <c r="L281" s="25"/>
      <c r="M281" s="26">
        <v>2.4474711504338143E-5</v>
      </c>
      <c r="N281" s="27"/>
      <c r="O281" s="28"/>
      <c r="P281" s="28"/>
      <c r="Q281" s="15"/>
    </row>
    <row r="282" spans="1:17" x14ac:dyDescent="0.25">
      <c r="A282" s="15">
        <v>282</v>
      </c>
      <c r="B282" s="17" t="s">
        <v>143</v>
      </c>
      <c r="C282" s="17" t="s">
        <v>105</v>
      </c>
      <c r="D282" s="18" t="s">
        <v>106</v>
      </c>
      <c r="E282" s="19">
        <v>39756</v>
      </c>
      <c r="F282" s="20" t="s">
        <v>340</v>
      </c>
      <c r="G282" s="30" t="s">
        <v>341</v>
      </c>
      <c r="H282" s="22" t="s">
        <v>342</v>
      </c>
      <c r="I282" s="23"/>
      <c r="J282" s="102" t="s">
        <v>146</v>
      </c>
      <c r="K282" s="24">
        <v>10</v>
      </c>
      <c r="L282" s="25"/>
      <c r="M282" s="26">
        <v>2.0395592920281785E-5</v>
      </c>
      <c r="N282" s="27"/>
      <c r="O282" s="28"/>
      <c r="P282" s="28"/>
      <c r="Q282" s="15"/>
    </row>
    <row r="283" spans="1:17" x14ac:dyDescent="0.25">
      <c r="A283" s="15">
        <v>283</v>
      </c>
      <c r="B283" s="17" t="s">
        <v>143</v>
      </c>
      <c r="C283" s="17" t="s">
        <v>105</v>
      </c>
      <c r="D283" s="18" t="s">
        <v>106</v>
      </c>
      <c r="E283" s="19">
        <v>39756</v>
      </c>
      <c r="F283" s="20" t="s">
        <v>246</v>
      </c>
      <c r="G283" s="30" t="s">
        <v>247</v>
      </c>
      <c r="H283" s="22" t="s">
        <v>248</v>
      </c>
      <c r="I283" s="23"/>
      <c r="J283" s="102" t="s">
        <v>146</v>
      </c>
      <c r="K283" s="24">
        <v>3</v>
      </c>
      <c r="L283" s="25"/>
      <c r="M283" s="26">
        <v>6.1186778760845358E-6</v>
      </c>
      <c r="N283" s="27"/>
      <c r="O283" s="28"/>
      <c r="P283" s="28"/>
      <c r="Q283" s="15"/>
    </row>
    <row r="284" spans="1:17" x14ac:dyDescent="0.25">
      <c r="A284" s="15">
        <v>284</v>
      </c>
      <c r="B284" s="17" t="s">
        <v>158</v>
      </c>
      <c r="C284" s="17" t="s">
        <v>105</v>
      </c>
      <c r="D284" s="18" t="s">
        <v>106</v>
      </c>
      <c r="E284" s="19">
        <v>39756</v>
      </c>
      <c r="F284" s="20" t="s">
        <v>159</v>
      </c>
      <c r="G284" s="30" t="s">
        <v>160</v>
      </c>
      <c r="H284" s="22" t="s">
        <v>161</v>
      </c>
      <c r="I284" s="23"/>
      <c r="J284" s="102" t="s">
        <v>146</v>
      </c>
      <c r="K284" s="24">
        <v>1</v>
      </c>
      <c r="L284" s="25"/>
      <c r="M284" s="26">
        <v>2.0395592920281787E-6</v>
      </c>
      <c r="N284" s="27"/>
      <c r="O284" s="28"/>
      <c r="P284" s="28"/>
      <c r="Q284" s="15"/>
    </row>
    <row r="285" spans="1:17" x14ac:dyDescent="0.25">
      <c r="A285" s="15">
        <v>285</v>
      </c>
      <c r="B285" s="17" t="s">
        <v>343</v>
      </c>
      <c r="C285" s="17" t="s">
        <v>105</v>
      </c>
      <c r="D285" s="18" t="s">
        <v>106</v>
      </c>
      <c r="E285" s="19">
        <v>39756</v>
      </c>
      <c r="F285" s="20" t="s">
        <v>344</v>
      </c>
      <c r="G285" s="30" t="s">
        <v>345</v>
      </c>
      <c r="H285" s="22" t="s">
        <v>346</v>
      </c>
      <c r="I285" s="23"/>
      <c r="J285" s="102" t="s">
        <v>146</v>
      </c>
      <c r="K285" s="24">
        <v>1</v>
      </c>
      <c r="L285" s="25"/>
      <c r="M285" s="26">
        <v>2.0395592920281787E-6</v>
      </c>
      <c r="N285" s="27"/>
      <c r="O285" s="28"/>
      <c r="P285" s="28"/>
      <c r="Q285" s="15"/>
    </row>
    <row r="286" spans="1:17" x14ac:dyDescent="0.25">
      <c r="A286" s="15">
        <v>286</v>
      </c>
      <c r="B286" s="17" t="s">
        <v>143</v>
      </c>
      <c r="C286" s="17" t="s">
        <v>105</v>
      </c>
      <c r="D286" s="18" t="s">
        <v>106</v>
      </c>
      <c r="E286" s="19">
        <v>39756</v>
      </c>
      <c r="F286" s="36"/>
      <c r="G286" s="30"/>
      <c r="H286" s="22"/>
      <c r="I286" s="23" t="s">
        <v>147</v>
      </c>
      <c r="J286" s="15"/>
      <c r="K286" s="24">
        <v>490302</v>
      </c>
      <c r="L286" s="25">
        <v>490302</v>
      </c>
      <c r="M286" s="26"/>
      <c r="N286" s="31"/>
      <c r="O286" s="32"/>
      <c r="P286" s="32"/>
      <c r="Q286" s="34"/>
    </row>
    <row r="287" spans="1:17" x14ac:dyDescent="0.25">
      <c r="A287" s="15">
        <v>287</v>
      </c>
      <c r="B287" s="16" t="s">
        <v>120</v>
      </c>
      <c r="C287" s="17" t="s">
        <v>7</v>
      </c>
      <c r="D287" s="18" t="s">
        <v>8</v>
      </c>
      <c r="E287" s="19">
        <v>39756</v>
      </c>
      <c r="F287" s="20" t="s">
        <v>121</v>
      </c>
      <c r="G287" s="21" t="s">
        <v>122</v>
      </c>
      <c r="H287" s="22" t="s">
        <v>123</v>
      </c>
      <c r="I287" s="23"/>
      <c r="J287" s="101" t="s">
        <v>124</v>
      </c>
      <c r="K287" s="24">
        <v>452979</v>
      </c>
      <c r="L287" s="25"/>
      <c r="M287" s="26">
        <v>0.56531853369791618</v>
      </c>
      <c r="N287" s="31"/>
      <c r="O287" s="32"/>
      <c r="P287" s="32"/>
      <c r="Q287" s="34"/>
    </row>
    <row r="288" spans="1:17" x14ac:dyDescent="0.25">
      <c r="A288" s="15">
        <v>288</v>
      </c>
      <c r="B288" s="16" t="s">
        <v>125</v>
      </c>
      <c r="C288" s="17" t="s">
        <v>7</v>
      </c>
      <c r="D288" s="18" t="s">
        <v>8</v>
      </c>
      <c r="E288" s="19">
        <v>39756</v>
      </c>
      <c r="F288" s="20" t="s">
        <v>126</v>
      </c>
      <c r="G288" s="21" t="s">
        <v>127</v>
      </c>
      <c r="H288" s="22" t="s">
        <v>128</v>
      </c>
      <c r="I288" s="23"/>
      <c r="J288" s="101" t="s">
        <v>129</v>
      </c>
      <c r="K288" s="24">
        <v>333319</v>
      </c>
      <c r="L288" s="25"/>
      <c r="M288" s="26">
        <v>0.41598265776924698</v>
      </c>
      <c r="N288" s="31"/>
      <c r="O288" s="32"/>
      <c r="P288" s="32"/>
      <c r="Q288" s="34"/>
    </row>
    <row r="289" spans="1:17" x14ac:dyDescent="0.25">
      <c r="A289" s="15">
        <v>289</v>
      </c>
      <c r="B289" s="17" t="s">
        <v>130</v>
      </c>
      <c r="C289" s="17" t="s">
        <v>7</v>
      </c>
      <c r="D289" s="18" t="s">
        <v>8</v>
      </c>
      <c r="E289" s="19">
        <v>39756</v>
      </c>
      <c r="F289" s="36" t="s">
        <v>131</v>
      </c>
      <c r="G289" s="30" t="s">
        <v>132</v>
      </c>
      <c r="H289" s="22" t="s">
        <v>133</v>
      </c>
      <c r="I289" s="23"/>
      <c r="J289" s="102" t="s">
        <v>347</v>
      </c>
      <c r="K289" s="24">
        <v>5406</v>
      </c>
      <c r="L289" s="25"/>
      <c r="M289" s="26">
        <v>6.7466968516662696E-3</v>
      </c>
      <c r="N289" s="31"/>
      <c r="O289" s="32"/>
      <c r="P289" s="32"/>
      <c r="Q289" s="34"/>
    </row>
    <row r="290" spans="1:17" x14ac:dyDescent="0.25">
      <c r="A290" s="15">
        <v>290</v>
      </c>
      <c r="B290" s="17" t="s">
        <v>139</v>
      </c>
      <c r="C290" s="17" t="s">
        <v>7</v>
      </c>
      <c r="D290" s="18" t="s">
        <v>8</v>
      </c>
      <c r="E290" s="19">
        <v>39756</v>
      </c>
      <c r="F290" s="20" t="s">
        <v>140</v>
      </c>
      <c r="G290" s="21" t="s">
        <v>141</v>
      </c>
      <c r="H290" s="22" t="s">
        <v>142</v>
      </c>
      <c r="I290" s="23"/>
      <c r="J290" s="101" t="s">
        <v>348</v>
      </c>
      <c r="K290" s="24">
        <v>2972</v>
      </c>
      <c r="L290" s="25"/>
      <c r="M290" s="26">
        <v>3.7090608662878567E-3</v>
      </c>
      <c r="N290" s="27"/>
      <c r="O290" s="28"/>
      <c r="P290" s="28"/>
      <c r="Q290" s="15"/>
    </row>
    <row r="291" spans="1:17" x14ac:dyDescent="0.25">
      <c r="A291" s="15">
        <v>291</v>
      </c>
      <c r="B291" s="17" t="s">
        <v>143</v>
      </c>
      <c r="C291" s="17" t="s">
        <v>7</v>
      </c>
      <c r="D291" s="18" t="s">
        <v>8</v>
      </c>
      <c r="E291" s="19">
        <v>39756</v>
      </c>
      <c r="F291" s="14"/>
      <c r="G291" s="30" t="s">
        <v>144</v>
      </c>
      <c r="H291" s="22" t="s">
        <v>145</v>
      </c>
      <c r="I291" s="23"/>
      <c r="J291" s="15" t="s">
        <v>146</v>
      </c>
      <c r="K291" s="24">
        <v>2837</v>
      </c>
      <c r="L291" s="25"/>
      <c r="M291" s="26">
        <v>3.5405806452418064E-3</v>
      </c>
      <c r="N291" s="31"/>
      <c r="O291" s="32"/>
      <c r="P291" s="32"/>
      <c r="Q291" s="34"/>
    </row>
    <row r="292" spans="1:17" x14ac:dyDescent="0.25">
      <c r="A292" s="15">
        <v>292</v>
      </c>
      <c r="B292" s="17" t="s">
        <v>135</v>
      </c>
      <c r="C292" s="17" t="s">
        <v>7</v>
      </c>
      <c r="D292" s="18" t="s">
        <v>8</v>
      </c>
      <c r="E292" s="19">
        <v>39756</v>
      </c>
      <c r="F292" s="20" t="s">
        <v>136</v>
      </c>
      <c r="G292" s="21" t="s">
        <v>137</v>
      </c>
      <c r="H292" s="22" t="s">
        <v>138</v>
      </c>
      <c r="I292" s="23"/>
      <c r="J292" s="101" t="s">
        <v>149</v>
      </c>
      <c r="K292" s="24">
        <v>2740</v>
      </c>
      <c r="L292" s="25"/>
      <c r="M292" s="26">
        <v>3.4195244864161263E-3</v>
      </c>
      <c r="N292" s="31"/>
      <c r="O292" s="32"/>
      <c r="P292" s="28"/>
      <c r="Q292" s="29"/>
    </row>
    <row r="293" spans="1:17" x14ac:dyDescent="0.25">
      <c r="A293" s="15">
        <v>293</v>
      </c>
      <c r="B293" s="17" t="s">
        <v>150</v>
      </c>
      <c r="C293" s="17" t="s">
        <v>7</v>
      </c>
      <c r="D293" s="18" t="s">
        <v>8</v>
      </c>
      <c r="E293" s="19">
        <v>39756</v>
      </c>
      <c r="F293" s="20" t="s">
        <v>151</v>
      </c>
      <c r="G293" s="21" t="s">
        <v>152</v>
      </c>
      <c r="H293" s="22" t="s">
        <v>153</v>
      </c>
      <c r="I293" s="23"/>
      <c r="J293" s="101" t="s">
        <v>154</v>
      </c>
      <c r="K293" s="24">
        <v>1028</v>
      </c>
      <c r="L293" s="25"/>
      <c r="M293" s="26">
        <v>1.2829456832247363E-3</v>
      </c>
      <c r="N293" s="31"/>
      <c r="O293" s="32"/>
      <c r="P293" s="32"/>
      <c r="Q293" s="34"/>
    </row>
    <row r="294" spans="1:17" x14ac:dyDescent="0.25">
      <c r="A294" s="15">
        <v>294</v>
      </c>
      <c r="B294" s="17" t="s">
        <v>143</v>
      </c>
      <c r="C294" s="17" t="s">
        <v>7</v>
      </c>
      <c r="D294" s="18" t="s">
        <v>8</v>
      </c>
      <c r="E294" s="19">
        <v>39756</v>
      </c>
      <c r="F294" s="36"/>
      <c r="G294" s="30"/>
      <c r="H294" s="22"/>
      <c r="I294" s="23" t="s">
        <v>147</v>
      </c>
      <c r="J294" s="15"/>
      <c r="K294" s="24">
        <v>801281</v>
      </c>
      <c r="L294" s="25">
        <v>801281</v>
      </c>
      <c r="M294" s="26"/>
      <c r="N294" s="31"/>
      <c r="O294" s="32"/>
      <c r="P294" s="32"/>
      <c r="Q294" s="34"/>
    </row>
    <row r="295" spans="1:17" x14ac:dyDescent="0.25">
      <c r="A295" s="15">
        <v>295</v>
      </c>
      <c r="B295" s="16" t="s">
        <v>125</v>
      </c>
      <c r="C295" s="17" t="s">
        <v>11</v>
      </c>
      <c r="D295" s="18" t="s">
        <v>12</v>
      </c>
      <c r="E295" s="19">
        <v>39756</v>
      </c>
      <c r="F295" s="20" t="s">
        <v>126</v>
      </c>
      <c r="G295" s="21" t="s">
        <v>127</v>
      </c>
      <c r="H295" s="22" t="s">
        <v>128</v>
      </c>
      <c r="I295" s="23"/>
      <c r="J295" s="101" t="s">
        <v>129</v>
      </c>
      <c r="K295" s="24">
        <v>533736</v>
      </c>
      <c r="L295" s="25"/>
      <c r="M295" s="26">
        <v>0.551466759243187</v>
      </c>
      <c r="N295" s="27"/>
      <c r="O295" s="28"/>
      <c r="P295" s="28"/>
      <c r="Q295" s="29"/>
    </row>
    <row r="296" spans="1:17" x14ac:dyDescent="0.25">
      <c r="A296" s="15">
        <v>296</v>
      </c>
      <c r="B296" s="16" t="s">
        <v>120</v>
      </c>
      <c r="C296" s="17" t="s">
        <v>11</v>
      </c>
      <c r="D296" s="18" t="s">
        <v>12</v>
      </c>
      <c r="E296" s="19">
        <v>39756</v>
      </c>
      <c r="F296" s="20" t="s">
        <v>121</v>
      </c>
      <c r="G296" s="21" t="s">
        <v>122</v>
      </c>
      <c r="H296" s="22" t="s">
        <v>123</v>
      </c>
      <c r="I296" s="23"/>
      <c r="J296" s="101" t="s">
        <v>124</v>
      </c>
      <c r="K296" s="24">
        <v>412827</v>
      </c>
      <c r="L296" s="25"/>
      <c r="M296" s="26">
        <v>0.42654115108984053</v>
      </c>
      <c r="N296" s="27"/>
      <c r="O296" s="28"/>
      <c r="P296" s="28"/>
      <c r="Q296" s="29"/>
    </row>
    <row r="297" spans="1:17" ht="51" x14ac:dyDescent="0.25">
      <c r="A297" s="15">
        <v>297</v>
      </c>
      <c r="B297" s="17" t="s">
        <v>143</v>
      </c>
      <c r="C297" s="17" t="s">
        <v>11</v>
      </c>
      <c r="D297" s="18" t="s">
        <v>12</v>
      </c>
      <c r="E297" s="19">
        <v>39756</v>
      </c>
      <c r="F297" s="20"/>
      <c r="G297" s="21" t="s">
        <v>349</v>
      </c>
      <c r="H297" s="22" t="s">
        <v>350</v>
      </c>
      <c r="I297" s="23"/>
      <c r="J297" s="101" t="s">
        <v>351</v>
      </c>
      <c r="K297" s="24">
        <v>6267</v>
      </c>
      <c r="L297" s="25"/>
      <c r="M297" s="26">
        <v>6.4751903191410222E-3</v>
      </c>
      <c r="N297" s="27"/>
      <c r="O297" s="28"/>
      <c r="P297" s="28"/>
      <c r="Q297" s="15"/>
    </row>
    <row r="298" spans="1:17" x14ac:dyDescent="0.25">
      <c r="A298" s="15">
        <v>298</v>
      </c>
      <c r="B298" s="17" t="s">
        <v>130</v>
      </c>
      <c r="C298" s="17" t="s">
        <v>11</v>
      </c>
      <c r="D298" s="18" t="s">
        <v>12</v>
      </c>
      <c r="E298" s="19">
        <v>39756</v>
      </c>
      <c r="F298" s="36" t="s">
        <v>131</v>
      </c>
      <c r="G298" s="30" t="s">
        <v>132</v>
      </c>
      <c r="H298" s="22" t="s">
        <v>133</v>
      </c>
      <c r="I298" s="23"/>
      <c r="J298" s="102" t="s">
        <v>134</v>
      </c>
      <c r="K298" s="24">
        <v>6150</v>
      </c>
      <c r="L298" s="25"/>
      <c r="M298" s="26">
        <v>6.3543035683289112E-3</v>
      </c>
      <c r="N298" s="27"/>
      <c r="O298" s="28"/>
      <c r="P298" s="28"/>
      <c r="Q298" s="29"/>
    </row>
    <row r="299" spans="1:17" x14ac:dyDescent="0.25">
      <c r="A299" s="15">
        <v>299</v>
      </c>
      <c r="B299" s="17" t="s">
        <v>135</v>
      </c>
      <c r="C299" s="17" t="s">
        <v>11</v>
      </c>
      <c r="D299" s="18" t="s">
        <v>12</v>
      </c>
      <c r="E299" s="19">
        <v>39756</v>
      </c>
      <c r="F299" s="20" t="s">
        <v>136</v>
      </c>
      <c r="G299" s="21" t="s">
        <v>137</v>
      </c>
      <c r="H299" s="22" t="s">
        <v>138</v>
      </c>
      <c r="I299" s="23"/>
      <c r="J299" s="101" t="s">
        <v>149</v>
      </c>
      <c r="K299" s="24">
        <v>4263</v>
      </c>
      <c r="L299" s="25"/>
      <c r="M299" s="26">
        <v>4.4046172539489673E-3</v>
      </c>
      <c r="N299" s="27"/>
      <c r="O299" s="28"/>
      <c r="P299" s="28"/>
      <c r="Q299" s="29"/>
    </row>
    <row r="300" spans="1:17" x14ac:dyDescent="0.25">
      <c r="A300" s="15">
        <v>300</v>
      </c>
      <c r="B300" s="17" t="s">
        <v>139</v>
      </c>
      <c r="C300" s="17" t="s">
        <v>11</v>
      </c>
      <c r="D300" s="18" t="s">
        <v>12</v>
      </c>
      <c r="E300" s="19">
        <v>39756</v>
      </c>
      <c r="F300" s="20" t="s">
        <v>140</v>
      </c>
      <c r="G300" s="21" t="s">
        <v>141</v>
      </c>
      <c r="H300" s="22" t="s">
        <v>142</v>
      </c>
      <c r="I300" s="23"/>
      <c r="J300" s="101" t="s">
        <v>352</v>
      </c>
      <c r="K300" s="24">
        <v>3194</v>
      </c>
      <c r="L300" s="25"/>
      <c r="M300" s="26">
        <v>3.300104975161389E-3</v>
      </c>
      <c r="N300" s="27"/>
      <c r="O300" s="28"/>
      <c r="P300" s="28"/>
      <c r="Q300" s="29"/>
    </row>
    <row r="301" spans="1:17" x14ac:dyDescent="0.25">
      <c r="A301" s="15">
        <v>301</v>
      </c>
      <c r="B301" s="17" t="s">
        <v>150</v>
      </c>
      <c r="C301" s="17" t="s">
        <v>11</v>
      </c>
      <c r="D301" s="18" t="s">
        <v>12</v>
      </c>
      <c r="E301" s="19">
        <v>39756</v>
      </c>
      <c r="F301" s="20" t="s">
        <v>151</v>
      </c>
      <c r="G301" s="21" t="s">
        <v>152</v>
      </c>
      <c r="H301" s="22" t="s">
        <v>153</v>
      </c>
      <c r="I301" s="23"/>
      <c r="J301" s="101" t="s">
        <v>154</v>
      </c>
      <c r="K301" s="24">
        <v>1411</v>
      </c>
      <c r="L301" s="25"/>
      <c r="M301" s="26">
        <v>1.4578735503922103E-3</v>
      </c>
      <c r="N301" s="27"/>
      <c r="O301" s="28"/>
      <c r="P301" s="28"/>
      <c r="Q301" s="29"/>
    </row>
    <row r="302" spans="1:17" x14ac:dyDescent="0.25">
      <c r="A302" s="15">
        <v>302</v>
      </c>
      <c r="B302" s="17" t="s">
        <v>143</v>
      </c>
      <c r="C302" s="17" t="s">
        <v>11</v>
      </c>
      <c r="D302" s="18" t="s">
        <v>12</v>
      </c>
      <c r="E302" s="19">
        <v>39756</v>
      </c>
      <c r="F302" s="36"/>
      <c r="G302" s="30"/>
      <c r="H302" s="22"/>
      <c r="I302" s="23" t="s">
        <v>147</v>
      </c>
      <c r="J302" s="15"/>
      <c r="K302" s="24">
        <v>967848</v>
      </c>
      <c r="L302" s="25">
        <v>967848</v>
      </c>
      <c r="M302" s="26"/>
      <c r="N302" s="31"/>
      <c r="O302" s="32"/>
      <c r="P302" s="32"/>
      <c r="Q302" s="34"/>
    </row>
    <row r="303" spans="1:17" x14ac:dyDescent="0.25">
      <c r="A303" s="15">
        <v>303</v>
      </c>
      <c r="B303" s="16" t="s">
        <v>125</v>
      </c>
      <c r="C303" s="17" t="s">
        <v>15</v>
      </c>
      <c r="D303" s="18" t="s">
        <v>16</v>
      </c>
      <c r="E303" s="19">
        <v>39756</v>
      </c>
      <c r="F303" s="20" t="s">
        <v>126</v>
      </c>
      <c r="G303" s="21" t="s">
        <v>127</v>
      </c>
      <c r="H303" s="22" t="s">
        <v>128</v>
      </c>
      <c r="I303" s="23"/>
      <c r="J303" s="101" t="s">
        <v>129</v>
      </c>
      <c r="K303" s="24">
        <v>384826</v>
      </c>
      <c r="L303" s="25"/>
      <c r="M303" s="26">
        <v>0.54126897056134582</v>
      </c>
      <c r="N303" s="31"/>
      <c r="O303" s="32"/>
      <c r="P303" s="32"/>
      <c r="Q303" s="34"/>
    </row>
    <row r="304" spans="1:17" x14ac:dyDescent="0.25">
      <c r="A304" s="15">
        <v>304</v>
      </c>
      <c r="B304" s="16" t="s">
        <v>120</v>
      </c>
      <c r="C304" s="17" t="s">
        <v>15</v>
      </c>
      <c r="D304" s="18" t="s">
        <v>16</v>
      </c>
      <c r="E304" s="19">
        <v>39756</v>
      </c>
      <c r="F304" s="20" t="s">
        <v>121</v>
      </c>
      <c r="G304" s="21" t="s">
        <v>122</v>
      </c>
      <c r="H304" s="22" t="s">
        <v>123</v>
      </c>
      <c r="I304" s="23"/>
      <c r="J304" s="101" t="s">
        <v>124</v>
      </c>
      <c r="K304" s="24">
        <v>316534</v>
      </c>
      <c r="L304" s="25"/>
      <c r="M304" s="26">
        <v>0.44521428470962204</v>
      </c>
      <c r="N304" s="31"/>
      <c r="O304" s="32"/>
      <c r="P304" s="32"/>
      <c r="Q304" s="34"/>
    </row>
    <row r="305" spans="1:17" x14ac:dyDescent="0.25">
      <c r="A305" s="15">
        <v>305</v>
      </c>
      <c r="B305" s="17" t="s">
        <v>130</v>
      </c>
      <c r="C305" s="17" t="s">
        <v>15</v>
      </c>
      <c r="D305" s="18" t="s">
        <v>16</v>
      </c>
      <c r="E305" s="19">
        <v>39756</v>
      </c>
      <c r="F305" s="36" t="s">
        <v>131</v>
      </c>
      <c r="G305" s="30" t="s">
        <v>132</v>
      </c>
      <c r="H305" s="22" t="s">
        <v>133</v>
      </c>
      <c r="I305" s="23"/>
      <c r="J305" s="102" t="s">
        <v>134</v>
      </c>
      <c r="K305" s="24">
        <v>3503</v>
      </c>
      <c r="L305" s="25"/>
      <c r="M305" s="26">
        <v>4.9270714657439832E-3</v>
      </c>
      <c r="N305" s="31"/>
      <c r="O305" s="32"/>
      <c r="P305" s="32"/>
      <c r="Q305" s="15"/>
    </row>
    <row r="306" spans="1:17" x14ac:dyDescent="0.25">
      <c r="A306" s="15">
        <v>306</v>
      </c>
      <c r="B306" s="17" t="s">
        <v>135</v>
      </c>
      <c r="C306" s="17" t="s">
        <v>15</v>
      </c>
      <c r="D306" s="18" t="s">
        <v>16</v>
      </c>
      <c r="E306" s="19">
        <v>39756</v>
      </c>
      <c r="F306" s="20" t="s">
        <v>353</v>
      </c>
      <c r="G306" s="21" t="s">
        <v>137</v>
      </c>
      <c r="H306" s="22" t="s">
        <v>354</v>
      </c>
      <c r="I306" s="23"/>
      <c r="J306" s="101" t="s">
        <v>149</v>
      </c>
      <c r="K306" s="24">
        <v>2217</v>
      </c>
      <c r="L306" s="25"/>
      <c r="M306" s="26">
        <v>3.1182750327018015E-3</v>
      </c>
      <c r="N306" s="27"/>
      <c r="O306" s="28"/>
      <c r="P306" s="28"/>
      <c r="Q306" s="29"/>
    </row>
    <row r="307" spans="1:17" x14ac:dyDescent="0.25">
      <c r="A307" s="15">
        <v>307</v>
      </c>
      <c r="B307" s="17" t="s">
        <v>355</v>
      </c>
      <c r="C307" s="17" t="s">
        <v>15</v>
      </c>
      <c r="D307" s="18" t="s">
        <v>16</v>
      </c>
      <c r="E307" s="19">
        <v>39756</v>
      </c>
      <c r="F307" s="36" t="s">
        <v>356</v>
      </c>
      <c r="G307" s="30" t="s">
        <v>357</v>
      </c>
      <c r="H307" s="22" t="s">
        <v>358</v>
      </c>
      <c r="I307" s="23"/>
      <c r="J307" s="102" t="s">
        <v>146</v>
      </c>
      <c r="K307" s="24">
        <v>1124</v>
      </c>
      <c r="L307" s="25"/>
      <c r="M307" s="26">
        <v>1.5809387175267592E-3</v>
      </c>
      <c r="N307" s="31"/>
      <c r="O307" s="32"/>
      <c r="P307" s="32"/>
      <c r="Q307" s="15"/>
    </row>
    <row r="308" spans="1:17" x14ac:dyDescent="0.25">
      <c r="A308" s="15">
        <v>308</v>
      </c>
      <c r="B308" s="17" t="s">
        <v>174</v>
      </c>
      <c r="C308" s="17" t="s">
        <v>15</v>
      </c>
      <c r="D308" s="18" t="s">
        <v>16</v>
      </c>
      <c r="E308" s="19">
        <v>39756</v>
      </c>
      <c r="F308" s="36" t="s">
        <v>175</v>
      </c>
      <c r="G308" s="30" t="s">
        <v>176</v>
      </c>
      <c r="H308" s="22" t="s">
        <v>177</v>
      </c>
      <c r="I308" s="23"/>
      <c r="J308" s="102" t="s">
        <v>146</v>
      </c>
      <c r="K308" s="24">
        <v>1092</v>
      </c>
      <c r="L308" s="25"/>
      <c r="M308" s="26">
        <v>1.5359297860669226E-3</v>
      </c>
      <c r="N308" s="31"/>
      <c r="O308" s="32"/>
      <c r="P308" s="32"/>
      <c r="Q308" s="15"/>
    </row>
    <row r="309" spans="1:17" x14ac:dyDescent="0.25">
      <c r="A309" s="15">
        <v>309</v>
      </c>
      <c r="B309" s="17" t="s">
        <v>143</v>
      </c>
      <c r="C309" s="17" t="s">
        <v>15</v>
      </c>
      <c r="D309" s="18" t="s">
        <v>16</v>
      </c>
      <c r="E309" s="19">
        <v>39756</v>
      </c>
      <c r="F309" s="36"/>
      <c r="G309" s="30" t="s">
        <v>359</v>
      </c>
      <c r="H309" s="22" t="s">
        <v>360</v>
      </c>
      <c r="I309" s="23"/>
      <c r="J309" s="102" t="s">
        <v>146</v>
      </c>
      <c r="K309" s="24">
        <v>673</v>
      </c>
      <c r="L309" s="25"/>
      <c r="M309" s="26">
        <v>9.4659408976468769E-4</v>
      </c>
      <c r="N309" s="31"/>
      <c r="O309" s="32"/>
      <c r="P309" s="32"/>
      <c r="Q309" s="15"/>
    </row>
    <row r="310" spans="1:17" x14ac:dyDescent="0.25">
      <c r="A310" s="15">
        <v>310</v>
      </c>
      <c r="B310" s="17" t="s">
        <v>361</v>
      </c>
      <c r="C310" s="17" t="s">
        <v>15</v>
      </c>
      <c r="D310" s="18" t="s">
        <v>16</v>
      </c>
      <c r="E310" s="19">
        <v>39756</v>
      </c>
      <c r="F310" s="20" t="s">
        <v>362</v>
      </c>
      <c r="G310" s="30" t="s">
        <v>363</v>
      </c>
      <c r="H310" s="22" t="s">
        <v>364</v>
      </c>
      <c r="I310" s="23"/>
      <c r="J310" s="15" t="s">
        <v>149</v>
      </c>
      <c r="K310" s="24">
        <v>531</v>
      </c>
      <c r="L310" s="25"/>
      <c r="M310" s="26">
        <v>7.4686695641166298E-4</v>
      </c>
      <c r="N310" s="31"/>
      <c r="O310" s="32"/>
      <c r="P310" s="32"/>
      <c r="Q310" s="34"/>
    </row>
    <row r="311" spans="1:17" x14ac:dyDescent="0.25">
      <c r="A311" s="15">
        <v>311</v>
      </c>
      <c r="B311" s="17" t="s">
        <v>139</v>
      </c>
      <c r="C311" s="17" t="s">
        <v>15</v>
      </c>
      <c r="D311" s="18" t="s">
        <v>16</v>
      </c>
      <c r="E311" s="19">
        <v>39756</v>
      </c>
      <c r="F311" s="20" t="s">
        <v>140</v>
      </c>
      <c r="G311" s="30" t="s">
        <v>141</v>
      </c>
      <c r="H311" s="22" t="s">
        <v>142</v>
      </c>
      <c r="I311" s="23"/>
      <c r="J311" s="102" t="s">
        <v>146</v>
      </c>
      <c r="K311" s="24">
        <v>226</v>
      </c>
      <c r="L311" s="25"/>
      <c r="M311" s="26">
        <v>3.1787557843509574E-4</v>
      </c>
      <c r="N311" s="31"/>
      <c r="O311" s="32"/>
      <c r="P311" s="32"/>
      <c r="Q311" s="15"/>
    </row>
    <row r="312" spans="1:17" x14ac:dyDescent="0.25">
      <c r="A312" s="15">
        <v>312</v>
      </c>
      <c r="B312" s="17" t="s">
        <v>365</v>
      </c>
      <c r="C312" s="17" t="s">
        <v>15</v>
      </c>
      <c r="D312" s="18" t="s">
        <v>16</v>
      </c>
      <c r="E312" s="19">
        <v>39756</v>
      </c>
      <c r="F312" s="36" t="s">
        <v>366</v>
      </c>
      <c r="G312" s="30" t="s">
        <v>367</v>
      </c>
      <c r="H312" s="22" t="s">
        <v>368</v>
      </c>
      <c r="I312" s="23"/>
      <c r="J312" s="102" t="s">
        <v>146</v>
      </c>
      <c r="K312" s="24">
        <v>112</v>
      </c>
      <c r="L312" s="25"/>
      <c r="M312" s="26">
        <v>1.5753126010942795E-4</v>
      </c>
      <c r="N312" s="31"/>
      <c r="O312" s="32"/>
      <c r="P312" s="32"/>
      <c r="Q312" s="15"/>
    </row>
    <row r="313" spans="1:17" x14ac:dyDescent="0.25">
      <c r="A313" s="15">
        <v>313</v>
      </c>
      <c r="B313" s="17" t="s">
        <v>369</v>
      </c>
      <c r="C313" s="17" t="s">
        <v>15</v>
      </c>
      <c r="D313" s="18" t="s">
        <v>16</v>
      </c>
      <c r="E313" s="19">
        <v>39756</v>
      </c>
      <c r="F313" s="36" t="s">
        <v>370</v>
      </c>
      <c r="G313" s="30" t="s">
        <v>371</v>
      </c>
      <c r="H313" s="22" t="s">
        <v>372</v>
      </c>
      <c r="I313" s="23"/>
      <c r="J313" s="102" t="s">
        <v>146</v>
      </c>
      <c r="K313" s="24">
        <v>61</v>
      </c>
      <c r="L313" s="25"/>
      <c r="M313" s="26">
        <v>8.5798275595313451E-5</v>
      </c>
      <c r="N313" s="31"/>
      <c r="O313" s="32"/>
      <c r="P313" s="32"/>
      <c r="Q313" s="15"/>
    </row>
    <row r="314" spans="1:17" x14ac:dyDescent="0.25">
      <c r="A314" s="15">
        <v>314</v>
      </c>
      <c r="B314" s="17" t="s">
        <v>150</v>
      </c>
      <c r="C314" s="17" t="s">
        <v>15</v>
      </c>
      <c r="D314" s="18" t="s">
        <v>16</v>
      </c>
      <c r="E314" s="19">
        <v>39756</v>
      </c>
      <c r="F314" s="20" t="s">
        <v>151</v>
      </c>
      <c r="G314" s="30" t="s">
        <v>152</v>
      </c>
      <c r="H314" s="22" t="s">
        <v>153</v>
      </c>
      <c r="I314" s="23"/>
      <c r="J314" s="102" t="s">
        <v>146</v>
      </c>
      <c r="K314" s="24">
        <v>40</v>
      </c>
      <c r="L314" s="25"/>
      <c r="M314" s="26">
        <v>5.6261164324795703E-5</v>
      </c>
      <c r="N314" s="31"/>
      <c r="O314" s="32"/>
      <c r="P314" s="32"/>
      <c r="Q314" s="15"/>
    </row>
    <row r="315" spans="1:17" x14ac:dyDescent="0.25">
      <c r="A315" s="15">
        <v>315</v>
      </c>
      <c r="B315" s="17" t="s">
        <v>143</v>
      </c>
      <c r="C315" s="17" t="s">
        <v>15</v>
      </c>
      <c r="D315" s="18" t="s">
        <v>16</v>
      </c>
      <c r="E315" s="19">
        <v>39756</v>
      </c>
      <c r="F315" s="36" t="s">
        <v>373</v>
      </c>
      <c r="G315" s="30" t="s">
        <v>374</v>
      </c>
      <c r="H315" s="22" t="s">
        <v>375</v>
      </c>
      <c r="I315" s="23"/>
      <c r="J315" s="102" t="s">
        <v>146</v>
      </c>
      <c r="K315" s="24">
        <v>18</v>
      </c>
      <c r="L315" s="25"/>
      <c r="M315" s="26">
        <v>2.5317523946158065E-5</v>
      </c>
      <c r="N315" s="31"/>
      <c r="O315" s="32"/>
      <c r="P315" s="32"/>
      <c r="Q315" s="15"/>
    </row>
    <row r="316" spans="1:17" x14ac:dyDescent="0.25">
      <c r="A316" s="15">
        <v>316</v>
      </c>
      <c r="B316" s="17" t="s">
        <v>376</v>
      </c>
      <c r="C316" s="17" t="s">
        <v>15</v>
      </c>
      <c r="D316" s="18" t="s">
        <v>16</v>
      </c>
      <c r="E316" s="19">
        <v>39756</v>
      </c>
      <c r="F316" s="36" t="s">
        <v>377</v>
      </c>
      <c r="G316" s="30" t="s">
        <v>357</v>
      </c>
      <c r="H316" s="22" t="s">
        <v>378</v>
      </c>
      <c r="I316" s="23"/>
      <c r="J316" s="102" t="s">
        <v>146</v>
      </c>
      <c r="K316" s="24">
        <v>13</v>
      </c>
      <c r="L316" s="25"/>
      <c r="M316" s="26">
        <v>1.8284878405558604E-5</v>
      </c>
      <c r="N316" s="31"/>
      <c r="O316" s="32"/>
      <c r="P316" s="32"/>
      <c r="Q316" s="15"/>
    </row>
    <row r="317" spans="1:17" x14ac:dyDescent="0.25">
      <c r="A317" s="15">
        <v>317</v>
      </c>
      <c r="B317" s="17" t="s">
        <v>143</v>
      </c>
      <c r="C317" s="17" t="s">
        <v>15</v>
      </c>
      <c r="D317" s="18" t="s">
        <v>16</v>
      </c>
      <c r="E317" s="19">
        <v>39756</v>
      </c>
      <c r="F317" s="36"/>
      <c r="G317" s="30"/>
      <c r="H317" s="22"/>
      <c r="I317" s="23" t="s">
        <v>147</v>
      </c>
      <c r="J317" s="15"/>
      <c r="K317" s="24">
        <v>710970</v>
      </c>
      <c r="L317" s="25">
        <v>710970</v>
      </c>
      <c r="M317" s="26"/>
      <c r="N317" s="31"/>
      <c r="O317" s="32"/>
      <c r="P317" s="32"/>
      <c r="Q317" s="34"/>
    </row>
    <row r="318" spans="1:17" x14ac:dyDescent="0.25">
      <c r="A318" s="15">
        <v>318</v>
      </c>
      <c r="B318" s="16" t="s">
        <v>125</v>
      </c>
      <c r="C318" s="17" t="s">
        <v>19</v>
      </c>
      <c r="D318" s="18" t="s">
        <v>20</v>
      </c>
      <c r="E318" s="19">
        <v>39756</v>
      </c>
      <c r="F318" s="20" t="s">
        <v>126</v>
      </c>
      <c r="G318" s="21" t="s">
        <v>127</v>
      </c>
      <c r="H318" s="22" t="s">
        <v>128</v>
      </c>
      <c r="I318" s="23"/>
      <c r="J318" s="101" t="s">
        <v>129</v>
      </c>
      <c r="K318" s="24">
        <v>2215422</v>
      </c>
      <c r="L318" s="25"/>
      <c r="M318" s="26">
        <v>0.57272137151885993</v>
      </c>
      <c r="N318" s="31"/>
      <c r="O318" s="32"/>
      <c r="P318" s="32"/>
      <c r="Q318" s="34"/>
    </row>
    <row r="319" spans="1:17" x14ac:dyDescent="0.25">
      <c r="A319" s="15">
        <v>319</v>
      </c>
      <c r="B319" s="16" t="s">
        <v>120</v>
      </c>
      <c r="C319" s="17" t="s">
        <v>19</v>
      </c>
      <c r="D319" s="18" t="s">
        <v>20</v>
      </c>
      <c r="E319" s="19">
        <v>39756</v>
      </c>
      <c r="F319" s="20" t="s">
        <v>121</v>
      </c>
      <c r="G319" s="21" t="s">
        <v>122</v>
      </c>
      <c r="H319" s="22" t="s">
        <v>123</v>
      </c>
      <c r="I319" s="23"/>
      <c r="J319" s="101" t="s">
        <v>124</v>
      </c>
      <c r="K319" s="24">
        <v>1613207</v>
      </c>
      <c r="L319" s="25"/>
      <c r="M319" s="26">
        <v>0.41703933859274911</v>
      </c>
      <c r="N319" s="31"/>
      <c r="O319" s="32"/>
      <c r="P319" s="32"/>
      <c r="Q319" s="34"/>
    </row>
    <row r="320" spans="1:17" x14ac:dyDescent="0.25">
      <c r="A320" s="15">
        <v>320</v>
      </c>
      <c r="B320" s="17" t="s">
        <v>130</v>
      </c>
      <c r="C320" s="17" t="s">
        <v>19</v>
      </c>
      <c r="D320" s="18" t="s">
        <v>20</v>
      </c>
      <c r="E320" s="19">
        <v>39756</v>
      </c>
      <c r="F320" s="36" t="s">
        <v>131</v>
      </c>
      <c r="G320" s="30" t="s">
        <v>132</v>
      </c>
      <c r="H320" s="22" t="s">
        <v>133</v>
      </c>
      <c r="I320" s="23"/>
      <c r="J320" s="102" t="s">
        <v>134</v>
      </c>
      <c r="K320" s="24">
        <v>21298</v>
      </c>
      <c r="L320" s="25"/>
      <c r="M320" s="26">
        <v>5.5058674016095705E-3</v>
      </c>
      <c r="N320" s="27"/>
      <c r="O320" s="28"/>
      <c r="P320" s="28"/>
      <c r="Q320" s="29"/>
    </row>
    <row r="321" spans="1:16" x14ac:dyDescent="0.25">
      <c r="A321" s="15">
        <v>321</v>
      </c>
      <c r="B321" s="17" t="s">
        <v>135</v>
      </c>
      <c r="C321" s="17" t="s">
        <v>19</v>
      </c>
      <c r="D321" s="18" t="s">
        <v>20</v>
      </c>
      <c r="E321" s="19">
        <v>39756</v>
      </c>
      <c r="F321" s="20" t="s">
        <v>136</v>
      </c>
      <c r="G321" s="21" t="s">
        <v>137</v>
      </c>
      <c r="H321" s="22" t="s">
        <v>138</v>
      </c>
      <c r="I321" s="23"/>
      <c r="J321" s="101" t="s">
        <v>149</v>
      </c>
      <c r="K321" s="24">
        <v>8441</v>
      </c>
      <c r="L321" s="25"/>
      <c r="M321" s="26">
        <v>2.1821310328193439E-3</v>
      </c>
      <c r="N321" s="27"/>
      <c r="O321" s="28"/>
      <c r="P321" s="28"/>
    </row>
    <row r="322" spans="1:16" x14ac:dyDescent="0.25">
      <c r="A322" s="15">
        <v>322</v>
      </c>
      <c r="B322" s="17" t="s">
        <v>139</v>
      </c>
      <c r="C322" s="17" t="s">
        <v>19</v>
      </c>
      <c r="D322" s="18" t="s">
        <v>20</v>
      </c>
      <c r="E322" s="19">
        <v>39756</v>
      </c>
      <c r="F322" s="20" t="s">
        <v>140</v>
      </c>
      <c r="G322" s="21" t="s">
        <v>141</v>
      </c>
      <c r="H322" s="22" t="s">
        <v>142</v>
      </c>
      <c r="I322" s="23"/>
      <c r="J322" s="101" t="s">
        <v>162</v>
      </c>
      <c r="K322" s="24">
        <v>3956</v>
      </c>
      <c r="L322" s="25"/>
      <c r="M322" s="26">
        <v>1.0226881134739159E-3</v>
      </c>
      <c r="N322" s="27"/>
      <c r="O322" s="42"/>
      <c r="P322" s="28"/>
    </row>
    <row r="323" spans="1:16" x14ac:dyDescent="0.25">
      <c r="A323" s="15">
        <v>323</v>
      </c>
      <c r="B323" s="17" t="s">
        <v>150</v>
      </c>
      <c r="C323" s="17" t="s">
        <v>19</v>
      </c>
      <c r="D323" s="18" t="s">
        <v>20</v>
      </c>
      <c r="E323" s="19">
        <v>39756</v>
      </c>
      <c r="F323" s="20" t="s">
        <v>151</v>
      </c>
      <c r="G323" s="21" t="s">
        <v>152</v>
      </c>
      <c r="H323" s="22" t="s">
        <v>153</v>
      </c>
      <c r="I323" s="23"/>
      <c r="J323" s="101" t="s">
        <v>154</v>
      </c>
      <c r="K323" s="24">
        <v>3636</v>
      </c>
      <c r="L323" s="25"/>
      <c r="M323" s="26">
        <v>9.3996308912819976E-4</v>
      </c>
      <c r="N323" s="27"/>
      <c r="O323" s="28"/>
      <c r="P323" s="28"/>
    </row>
    <row r="324" spans="1:16" x14ac:dyDescent="0.25">
      <c r="A324" s="15">
        <v>324</v>
      </c>
      <c r="B324" s="17" t="s">
        <v>202</v>
      </c>
      <c r="C324" s="17" t="s">
        <v>19</v>
      </c>
      <c r="D324" s="18" t="s">
        <v>20</v>
      </c>
      <c r="E324" s="19">
        <v>39756</v>
      </c>
      <c r="F324" s="36" t="s">
        <v>203</v>
      </c>
      <c r="G324" s="30" t="s">
        <v>183</v>
      </c>
      <c r="H324" s="22" t="s">
        <v>204</v>
      </c>
      <c r="I324" s="23"/>
      <c r="J324" s="102" t="s">
        <v>205</v>
      </c>
      <c r="K324" s="24">
        <v>699</v>
      </c>
      <c r="L324" s="25"/>
      <c r="M324" s="26">
        <v>1.8070247505517373E-4</v>
      </c>
      <c r="N324" s="27"/>
      <c r="O324" s="28"/>
      <c r="P324" s="28"/>
    </row>
    <row r="325" spans="1:16" x14ac:dyDescent="0.25">
      <c r="A325" s="15">
        <v>325</v>
      </c>
      <c r="B325" s="17" t="s">
        <v>379</v>
      </c>
      <c r="C325" s="17" t="s">
        <v>19</v>
      </c>
      <c r="D325" s="18" t="s">
        <v>20</v>
      </c>
      <c r="E325" s="19">
        <v>39756</v>
      </c>
      <c r="F325" s="20" t="s">
        <v>380</v>
      </c>
      <c r="G325" s="21" t="s">
        <v>381</v>
      </c>
      <c r="H325" s="22" t="s">
        <v>382</v>
      </c>
      <c r="I325" s="23"/>
      <c r="J325" s="101" t="s">
        <v>383</v>
      </c>
      <c r="K325" s="24">
        <v>639</v>
      </c>
      <c r="L325" s="25"/>
      <c r="M325" s="26">
        <v>1.6519153299035194E-4</v>
      </c>
      <c r="N325" s="31"/>
      <c r="O325" s="32"/>
      <c r="P325" s="32"/>
    </row>
    <row r="326" spans="1:16" x14ac:dyDescent="0.25">
      <c r="A326" s="15">
        <v>326</v>
      </c>
      <c r="B326" s="17" t="s">
        <v>215</v>
      </c>
      <c r="C326" s="17" t="s">
        <v>19</v>
      </c>
      <c r="D326" s="18" t="s">
        <v>20</v>
      </c>
      <c r="E326" s="19">
        <v>39756</v>
      </c>
      <c r="F326" s="20" t="s">
        <v>216</v>
      </c>
      <c r="G326" s="21" t="s">
        <v>217</v>
      </c>
      <c r="H326" s="22" t="s">
        <v>218</v>
      </c>
      <c r="I326" s="23"/>
      <c r="J326" s="101" t="s">
        <v>206</v>
      </c>
      <c r="K326" s="24">
        <v>523</v>
      </c>
      <c r="L326" s="25"/>
      <c r="M326" s="26">
        <v>1.3520371166502983E-4</v>
      </c>
      <c r="N326" s="27"/>
      <c r="O326" s="28"/>
      <c r="P326" s="28"/>
    </row>
    <row r="327" spans="1:16" x14ac:dyDescent="0.25">
      <c r="A327" s="15">
        <v>327</v>
      </c>
      <c r="B327" s="17" t="s">
        <v>163</v>
      </c>
      <c r="C327" s="17" t="s">
        <v>19</v>
      </c>
      <c r="D327" s="18" t="s">
        <v>20</v>
      </c>
      <c r="E327" s="19">
        <v>39756</v>
      </c>
      <c r="F327" s="36" t="s">
        <v>164</v>
      </c>
      <c r="G327" s="30" t="s">
        <v>165</v>
      </c>
      <c r="H327" s="22" t="s">
        <v>166</v>
      </c>
      <c r="I327" s="23"/>
      <c r="J327" s="101" t="s">
        <v>167</v>
      </c>
      <c r="K327" s="24">
        <v>416</v>
      </c>
      <c r="L327" s="25"/>
      <c r="M327" s="26">
        <v>1.0754253164943099E-4</v>
      </c>
      <c r="N327" s="31"/>
      <c r="O327" s="32"/>
      <c r="P327" s="32"/>
    </row>
    <row r="328" spans="1:16" x14ac:dyDescent="0.25">
      <c r="A328" s="15">
        <v>328</v>
      </c>
      <c r="B328" s="17" t="s">
        <v>143</v>
      </c>
      <c r="C328" s="17" t="s">
        <v>19</v>
      </c>
      <c r="D328" s="18" t="s">
        <v>20</v>
      </c>
      <c r="E328" s="19">
        <v>39756</v>
      </c>
      <c r="F328" s="20"/>
      <c r="G328" s="30"/>
      <c r="H328" s="22"/>
      <c r="I328" s="23" t="s">
        <v>147</v>
      </c>
      <c r="J328" s="15"/>
      <c r="K328" s="24">
        <v>3868237</v>
      </c>
      <c r="L328" s="25">
        <v>3868237</v>
      </c>
      <c r="M328" s="26"/>
      <c r="N328" s="31"/>
      <c r="O328" s="32"/>
      <c r="P328" s="32"/>
    </row>
    <row r="329" spans="1:16" x14ac:dyDescent="0.25">
      <c r="A329" s="15">
        <v>329</v>
      </c>
      <c r="B329" s="16" t="s">
        <v>125</v>
      </c>
      <c r="C329" s="17" t="s">
        <v>23</v>
      </c>
      <c r="D329" s="18" t="s">
        <v>24</v>
      </c>
      <c r="E329" s="19">
        <v>39756</v>
      </c>
      <c r="F329" s="20" t="s">
        <v>126</v>
      </c>
      <c r="G329" s="21" t="s">
        <v>127</v>
      </c>
      <c r="H329" s="22" t="s">
        <v>128</v>
      </c>
      <c r="I329" s="23"/>
      <c r="J329" s="101" t="s">
        <v>129</v>
      </c>
      <c r="K329" s="24">
        <v>472422</v>
      </c>
      <c r="L329" s="25"/>
      <c r="M329" s="26">
        <v>0.56907480262793353</v>
      </c>
      <c r="N329" s="31"/>
      <c r="O329" s="32"/>
      <c r="P329" s="32"/>
    </row>
    <row r="330" spans="1:16" x14ac:dyDescent="0.25">
      <c r="A330" s="15">
        <v>330</v>
      </c>
      <c r="B330" s="16" t="s">
        <v>120</v>
      </c>
      <c r="C330" s="17" t="s">
        <v>23</v>
      </c>
      <c r="D330" s="18" t="s">
        <v>24</v>
      </c>
      <c r="E330" s="19">
        <v>39756</v>
      </c>
      <c r="F330" s="20" t="s">
        <v>121</v>
      </c>
      <c r="G330" s="21" t="s">
        <v>122</v>
      </c>
      <c r="H330" s="22" t="s">
        <v>123</v>
      </c>
      <c r="I330" s="23"/>
      <c r="J330" s="101" t="s">
        <v>124</v>
      </c>
      <c r="K330" s="24">
        <v>346832</v>
      </c>
      <c r="L330" s="25"/>
      <c r="M330" s="26">
        <v>0.4177903483433274</v>
      </c>
      <c r="N330" s="31"/>
      <c r="O330" s="32"/>
      <c r="P330" s="32"/>
    </row>
    <row r="331" spans="1:16" x14ac:dyDescent="0.25">
      <c r="A331" s="15">
        <v>331</v>
      </c>
      <c r="B331" s="17" t="s">
        <v>130</v>
      </c>
      <c r="C331" s="17" t="s">
        <v>23</v>
      </c>
      <c r="D331" s="18" t="s">
        <v>24</v>
      </c>
      <c r="E331" s="19">
        <v>39756</v>
      </c>
      <c r="F331" s="36" t="s">
        <v>131</v>
      </c>
      <c r="G331" s="30" t="s">
        <v>132</v>
      </c>
      <c r="H331" s="22" t="s">
        <v>133</v>
      </c>
      <c r="I331" s="23"/>
      <c r="J331" s="102" t="s">
        <v>384</v>
      </c>
      <c r="K331" s="24">
        <v>5327</v>
      </c>
      <c r="L331" s="25"/>
      <c r="M331" s="26">
        <v>6.4168507681670239E-3</v>
      </c>
      <c r="N331" s="31"/>
      <c r="O331" s="32"/>
      <c r="P331" s="32"/>
    </row>
    <row r="332" spans="1:16" x14ac:dyDescent="0.25">
      <c r="A332" s="15">
        <v>332</v>
      </c>
      <c r="B332" s="17" t="s">
        <v>135</v>
      </c>
      <c r="C332" s="17" t="s">
        <v>23</v>
      </c>
      <c r="D332" s="18" t="s">
        <v>24</v>
      </c>
      <c r="E332" s="19">
        <v>39756</v>
      </c>
      <c r="F332" s="20" t="s">
        <v>136</v>
      </c>
      <c r="G332" s="21" t="s">
        <v>137</v>
      </c>
      <c r="H332" s="22" t="s">
        <v>138</v>
      </c>
      <c r="I332" s="23"/>
      <c r="J332" s="101" t="s">
        <v>149</v>
      </c>
      <c r="K332" s="24">
        <v>2428</v>
      </c>
      <c r="L332" s="25"/>
      <c r="M332" s="26">
        <v>2.924744446237945E-3</v>
      </c>
      <c r="N332" s="27"/>
      <c r="O332" s="28"/>
      <c r="P332" s="28"/>
    </row>
    <row r="333" spans="1:16" x14ac:dyDescent="0.25">
      <c r="A333" s="15">
        <v>333</v>
      </c>
      <c r="B333" s="17" t="s">
        <v>139</v>
      </c>
      <c r="C333" s="17" t="s">
        <v>23</v>
      </c>
      <c r="D333" s="18" t="s">
        <v>24</v>
      </c>
      <c r="E333" s="19">
        <v>39756</v>
      </c>
      <c r="F333" s="20" t="s">
        <v>140</v>
      </c>
      <c r="G333" s="21" t="s">
        <v>141</v>
      </c>
      <c r="H333" s="22" t="s">
        <v>142</v>
      </c>
      <c r="I333" s="23"/>
      <c r="J333" s="101" t="s">
        <v>162</v>
      </c>
      <c r="K333" s="24">
        <v>1597</v>
      </c>
      <c r="L333" s="25"/>
      <c r="M333" s="26">
        <v>1.9237301814835248E-3</v>
      </c>
      <c r="N333" s="43"/>
      <c r="O333" s="44"/>
      <c r="P333" s="44"/>
    </row>
    <row r="334" spans="1:16" x14ac:dyDescent="0.25">
      <c r="A334" s="15">
        <v>334</v>
      </c>
      <c r="B334" s="17" t="s">
        <v>150</v>
      </c>
      <c r="C334" s="17" t="s">
        <v>23</v>
      </c>
      <c r="D334" s="18" t="s">
        <v>24</v>
      </c>
      <c r="E334" s="19">
        <v>39756</v>
      </c>
      <c r="F334" s="20" t="s">
        <v>151</v>
      </c>
      <c r="G334" s="21" t="s">
        <v>152</v>
      </c>
      <c r="H334" s="22" t="s">
        <v>153</v>
      </c>
      <c r="I334" s="23"/>
      <c r="J334" s="101" t="s">
        <v>154</v>
      </c>
      <c r="K334" s="24">
        <v>1552</v>
      </c>
      <c r="L334" s="25"/>
      <c r="M334" s="26">
        <v>1.869523632850614E-3</v>
      </c>
      <c r="N334" s="31"/>
      <c r="O334" s="32"/>
      <c r="P334" s="32"/>
    </row>
    <row r="335" spans="1:16" x14ac:dyDescent="0.25">
      <c r="A335" s="15">
        <v>335</v>
      </c>
      <c r="B335" s="17" t="s">
        <v>143</v>
      </c>
      <c r="C335" s="17" t="s">
        <v>23</v>
      </c>
      <c r="D335" s="18" t="s">
        <v>24</v>
      </c>
      <c r="E335" s="19">
        <v>39756</v>
      </c>
      <c r="F335" s="36"/>
      <c r="G335" s="30"/>
      <c r="H335" s="22"/>
      <c r="I335" s="23" t="s">
        <v>147</v>
      </c>
      <c r="J335" s="15"/>
      <c r="K335" s="24">
        <v>830158</v>
      </c>
      <c r="L335" s="25">
        <v>830158</v>
      </c>
      <c r="M335" s="26"/>
      <c r="N335" s="31"/>
      <c r="O335" s="32"/>
      <c r="P335" s="32"/>
    </row>
    <row r="336" spans="1:16" x14ac:dyDescent="0.25">
      <c r="A336" s="15">
        <v>336</v>
      </c>
      <c r="B336" s="16" t="s">
        <v>125</v>
      </c>
      <c r="C336" s="17" t="s">
        <v>27</v>
      </c>
      <c r="D336" s="18" t="s">
        <v>28</v>
      </c>
      <c r="E336" s="19">
        <v>39756</v>
      </c>
      <c r="F336" s="20" t="s">
        <v>126</v>
      </c>
      <c r="G336" s="21" t="s">
        <v>127</v>
      </c>
      <c r="H336" s="22" t="s">
        <v>128</v>
      </c>
      <c r="I336" s="23"/>
      <c r="J336" s="103" t="s">
        <v>385</v>
      </c>
      <c r="K336" s="24">
        <v>4804945</v>
      </c>
      <c r="L336" s="23"/>
      <c r="M336" s="55">
        <v>0.62884287268135253</v>
      </c>
      <c r="N336" s="54"/>
      <c r="O336" s="32"/>
      <c r="P336" s="32"/>
    </row>
    <row r="337" spans="1:17" x14ac:dyDescent="0.25">
      <c r="A337" s="15">
        <v>337</v>
      </c>
      <c r="B337" s="16" t="s">
        <v>125</v>
      </c>
      <c r="C337" s="17" t="s">
        <v>27</v>
      </c>
      <c r="D337" s="18" t="s">
        <v>28</v>
      </c>
      <c r="E337" s="19">
        <v>39756</v>
      </c>
      <c r="F337" s="20" t="s">
        <v>126</v>
      </c>
      <c r="G337" s="21" t="s">
        <v>127</v>
      </c>
      <c r="H337" s="22" t="s">
        <v>128</v>
      </c>
      <c r="I337" s="23"/>
      <c r="J337" s="101" t="s">
        <v>129</v>
      </c>
      <c r="K337" s="105">
        <v>4645332</v>
      </c>
      <c r="L337" s="23"/>
      <c r="M337" s="26">
        <v>0.60795366428515063</v>
      </c>
      <c r="N337" s="55">
        <v>0.62802072941098086</v>
      </c>
      <c r="O337" s="32"/>
      <c r="P337" s="32"/>
      <c r="Q337" s="34"/>
    </row>
    <row r="338" spans="1:17" x14ac:dyDescent="0.25">
      <c r="A338" s="15">
        <v>338</v>
      </c>
      <c r="B338" s="16" t="s">
        <v>120</v>
      </c>
      <c r="C338" s="17" t="s">
        <v>27</v>
      </c>
      <c r="D338" s="18" t="s">
        <v>28</v>
      </c>
      <c r="E338" s="19">
        <v>39756</v>
      </c>
      <c r="F338" s="20" t="s">
        <v>121</v>
      </c>
      <c r="G338" s="21" t="s">
        <v>122</v>
      </c>
      <c r="H338" s="22" t="s">
        <v>123</v>
      </c>
      <c r="I338" s="23"/>
      <c r="J338" s="103" t="s">
        <v>385</v>
      </c>
      <c r="K338" s="24">
        <v>2752771</v>
      </c>
      <c r="L338" s="23"/>
      <c r="M338" s="55">
        <v>0.36026643873632674</v>
      </c>
      <c r="N338" s="34"/>
      <c r="O338" s="32"/>
      <c r="P338" s="32"/>
      <c r="Q338" s="34"/>
    </row>
    <row r="339" spans="1:17" x14ac:dyDescent="0.25">
      <c r="A339" s="15">
        <v>339</v>
      </c>
      <c r="B339" s="16" t="s">
        <v>120</v>
      </c>
      <c r="C339" s="17" t="s">
        <v>27</v>
      </c>
      <c r="D339" s="18" t="s">
        <v>28</v>
      </c>
      <c r="E339" s="19">
        <v>39756</v>
      </c>
      <c r="F339" s="20" t="s">
        <v>121</v>
      </c>
      <c r="G339" s="21" t="s">
        <v>122</v>
      </c>
      <c r="H339" s="22" t="s">
        <v>123</v>
      </c>
      <c r="I339" s="23"/>
      <c r="J339" s="101" t="s">
        <v>124</v>
      </c>
      <c r="K339" s="105">
        <v>2418323</v>
      </c>
      <c r="L339" s="23"/>
      <c r="M339" s="26">
        <v>0.31649585632954935</v>
      </c>
      <c r="N339" s="55">
        <v>0.36107511797854669</v>
      </c>
      <c r="O339" s="32"/>
      <c r="P339" s="32"/>
      <c r="Q339" s="34"/>
    </row>
    <row r="340" spans="1:17" x14ac:dyDescent="0.25">
      <c r="A340" s="15">
        <v>340</v>
      </c>
      <c r="B340" s="16" t="s">
        <v>120</v>
      </c>
      <c r="C340" s="17" t="s">
        <v>27</v>
      </c>
      <c r="D340" s="18" t="s">
        <v>28</v>
      </c>
      <c r="E340" s="19">
        <v>39756</v>
      </c>
      <c r="F340" s="20" t="s">
        <v>121</v>
      </c>
      <c r="G340" s="21" t="s">
        <v>122</v>
      </c>
      <c r="H340" s="22" t="s">
        <v>123</v>
      </c>
      <c r="I340" s="23"/>
      <c r="J340" s="101" t="s">
        <v>386</v>
      </c>
      <c r="K340" s="105">
        <v>170475</v>
      </c>
      <c r="L340" s="23"/>
      <c r="M340" s="26">
        <v>2.2310762916194375E-2</v>
      </c>
      <c r="N340" s="55">
        <v>0.36107511797854669</v>
      </c>
      <c r="O340" s="32"/>
      <c r="P340" s="32"/>
      <c r="Q340" s="34"/>
    </row>
    <row r="341" spans="1:17" x14ac:dyDescent="0.25">
      <c r="A341" s="15">
        <v>341</v>
      </c>
      <c r="B341" s="16" t="s">
        <v>120</v>
      </c>
      <c r="C341" s="17" t="s">
        <v>27</v>
      </c>
      <c r="D341" s="18" t="s">
        <v>28</v>
      </c>
      <c r="E341" s="19">
        <v>39756</v>
      </c>
      <c r="F341" s="20" t="s">
        <v>121</v>
      </c>
      <c r="G341" s="21" t="s">
        <v>122</v>
      </c>
      <c r="H341" s="22" t="s">
        <v>123</v>
      </c>
      <c r="I341" s="23"/>
      <c r="J341" s="101" t="s">
        <v>387</v>
      </c>
      <c r="K341" s="105">
        <v>163973</v>
      </c>
      <c r="L341" s="23"/>
      <c r="M341" s="26">
        <v>2.145981949058302E-2</v>
      </c>
      <c r="N341" s="55">
        <v>0.36107511797854669</v>
      </c>
      <c r="O341" s="32"/>
      <c r="P341" s="32"/>
      <c r="Q341" s="34"/>
    </row>
    <row r="342" spans="1:17" x14ac:dyDescent="0.25">
      <c r="A342" s="15">
        <v>342</v>
      </c>
      <c r="B342" s="16" t="s">
        <v>125</v>
      </c>
      <c r="C342" s="17" t="s">
        <v>27</v>
      </c>
      <c r="D342" s="18" t="s">
        <v>28</v>
      </c>
      <c r="E342" s="19">
        <v>39756</v>
      </c>
      <c r="F342" s="20" t="s">
        <v>126</v>
      </c>
      <c r="G342" s="21" t="s">
        <v>127</v>
      </c>
      <c r="H342" s="22" t="s">
        <v>128</v>
      </c>
      <c r="I342" s="23"/>
      <c r="J342" s="101" t="s">
        <v>388</v>
      </c>
      <c r="K342" s="105">
        <v>159613</v>
      </c>
      <c r="L342" s="23"/>
      <c r="M342" s="26">
        <v>2.088920839620198E-2</v>
      </c>
      <c r="N342" s="55">
        <v>0.62802072941098086</v>
      </c>
      <c r="O342" s="32"/>
      <c r="P342" s="32"/>
      <c r="Q342" s="34"/>
    </row>
    <row r="343" spans="1:17" x14ac:dyDescent="0.25">
      <c r="A343" s="15">
        <v>343</v>
      </c>
      <c r="B343" s="17" t="s">
        <v>130</v>
      </c>
      <c r="C343" s="17" t="s">
        <v>27</v>
      </c>
      <c r="D343" s="18" t="s">
        <v>28</v>
      </c>
      <c r="E343" s="19">
        <v>39756</v>
      </c>
      <c r="F343" s="36" t="s">
        <v>131</v>
      </c>
      <c r="G343" s="30" t="s">
        <v>132</v>
      </c>
      <c r="H343" s="22" t="s">
        <v>133</v>
      </c>
      <c r="I343" s="23"/>
      <c r="J343" s="102" t="s">
        <v>389</v>
      </c>
      <c r="K343" s="24">
        <v>41249</v>
      </c>
      <c r="L343" s="25"/>
      <c r="M343" s="26">
        <v>5.3984259247989545E-3</v>
      </c>
      <c r="N343" s="31"/>
      <c r="O343" s="32"/>
      <c r="P343" s="28"/>
      <c r="Q343" s="45"/>
    </row>
    <row r="344" spans="1:17" x14ac:dyDescent="0.25">
      <c r="A344" s="15">
        <v>344</v>
      </c>
      <c r="B344" s="17" t="s">
        <v>135</v>
      </c>
      <c r="C344" s="17" t="s">
        <v>27</v>
      </c>
      <c r="D344" s="18" t="s">
        <v>28</v>
      </c>
      <c r="E344" s="19">
        <v>39756</v>
      </c>
      <c r="F344" s="20" t="s">
        <v>136</v>
      </c>
      <c r="G344" s="21" t="s">
        <v>137</v>
      </c>
      <c r="H344" s="22" t="s">
        <v>138</v>
      </c>
      <c r="I344" s="23"/>
      <c r="J344" s="101" t="s">
        <v>149</v>
      </c>
      <c r="K344" s="24">
        <v>19596</v>
      </c>
      <c r="L344" s="25"/>
      <c r="M344" s="26">
        <v>2.5646089462134916E-3</v>
      </c>
      <c r="N344" s="31"/>
      <c r="O344" s="32"/>
      <c r="P344" s="32"/>
      <c r="Q344" s="34"/>
    </row>
    <row r="345" spans="1:17" x14ac:dyDescent="0.25">
      <c r="A345" s="15">
        <v>345</v>
      </c>
      <c r="B345" s="17" t="s">
        <v>150</v>
      </c>
      <c r="C345" s="17" t="s">
        <v>27</v>
      </c>
      <c r="D345" s="18" t="s">
        <v>28</v>
      </c>
      <c r="E345" s="19">
        <v>39756</v>
      </c>
      <c r="F345" s="20" t="s">
        <v>151</v>
      </c>
      <c r="G345" s="21" t="s">
        <v>152</v>
      </c>
      <c r="H345" s="22" t="s">
        <v>153</v>
      </c>
      <c r="I345" s="23"/>
      <c r="J345" s="101" t="s">
        <v>154</v>
      </c>
      <c r="K345" s="24">
        <v>12801</v>
      </c>
      <c r="L345" s="25"/>
      <c r="M345" s="26">
        <v>1.6753194080668967E-3</v>
      </c>
      <c r="N345" s="27"/>
      <c r="O345" s="28"/>
      <c r="P345" s="28"/>
      <c r="Q345" s="29"/>
    </row>
    <row r="346" spans="1:17" x14ac:dyDescent="0.25">
      <c r="A346" s="15">
        <v>346</v>
      </c>
      <c r="B346" s="17" t="s">
        <v>215</v>
      </c>
      <c r="C346" s="17" t="s">
        <v>27</v>
      </c>
      <c r="D346" s="18" t="s">
        <v>28</v>
      </c>
      <c r="E346" s="19">
        <v>39756</v>
      </c>
      <c r="F346" s="20" t="s">
        <v>216</v>
      </c>
      <c r="G346" s="21" t="s">
        <v>217</v>
      </c>
      <c r="H346" s="22" t="s">
        <v>218</v>
      </c>
      <c r="I346" s="23"/>
      <c r="J346" s="101" t="s">
        <v>206</v>
      </c>
      <c r="K346" s="24">
        <v>3615</v>
      </c>
      <c r="L346" s="57"/>
      <c r="M346" s="26">
        <v>4.731098867402415E-4</v>
      </c>
      <c r="N346" s="27"/>
      <c r="O346" s="28"/>
      <c r="P346" s="28"/>
      <c r="Q346" s="29"/>
    </row>
    <row r="347" spans="1:17" x14ac:dyDescent="0.25">
      <c r="A347" s="15">
        <v>347</v>
      </c>
      <c r="B347" s="17" t="s">
        <v>163</v>
      </c>
      <c r="C347" s="17" t="s">
        <v>27</v>
      </c>
      <c r="D347" s="18" t="s">
        <v>28</v>
      </c>
      <c r="E347" s="19">
        <v>39756</v>
      </c>
      <c r="F347" s="36" t="s">
        <v>164</v>
      </c>
      <c r="G347" s="30" t="s">
        <v>165</v>
      </c>
      <c r="H347" s="22" t="s">
        <v>166</v>
      </c>
      <c r="I347" s="23"/>
      <c r="J347" s="101" t="s">
        <v>167</v>
      </c>
      <c r="K347" s="24">
        <v>1639</v>
      </c>
      <c r="L347" s="25"/>
      <c r="M347" s="26">
        <v>2.1450265680975262E-4</v>
      </c>
      <c r="N347" s="27"/>
      <c r="O347" s="28"/>
      <c r="P347" s="28"/>
      <c r="Q347" s="29"/>
    </row>
    <row r="348" spans="1:17" x14ac:dyDescent="0.25">
      <c r="A348" s="15">
        <v>348</v>
      </c>
      <c r="B348" s="17" t="s">
        <v>139</v>
      </c>
      <c r="C348" s="17" t="s">
        <v>27</v>
      </c>
      <c r="D348" s="18" t="s">
        <v>28</v>
      </c>
      <c r="E348" s="19">
        <v>39756</v>
      </c>
      <c r="F348" s="20" t="s">
        <v>140</v>
      </c>
      <c r="G348" s="30" t="s">
        <v>141</v>
      </c>
      <c r="H348" s="22" t="s">
        <v>142</v>
      </c>
      <c r="I348" s="23"/>
      <c r="J348" s="102" t="s">
        <v>146</v>
      </c>
      <c r="K348" s="24">
        <v>634</v>
      </c>
      <c r="L348" s="25"/>
      <c r="M348" s="26">
        <v>8.2974182072839033E-5</v>
      </c>
      <c r="N348" s="31"/>
      <c r="O348" s="32"/>
      <c r="P348" s="28"/>
      <c r="Q348" s="45"/>
    </row>
    <row r="349" spans="1:17" x14ac:dyDescent="0.25">
      <c r="A349" s="15">
        <v>349</v>
      </c>
      <c r="B349" s="16" t="s">
        <v>169</v>
      </c>
      <c r="C349" s="17" t="s">
        <v>27</v>
      </c>
      <c r="D349" s="18" t="s">
        <v>28</v>
      </c>
      <c r="E349" s="19">
        <v>39756</v>
      </c>
      <c r="F349" s="20" t="s">
        <v>390</v>
      </c>
      <c r="G349" s="30" t="s">
        <v>171</v>
      </c>
      <c r="H349" s="22" t="s">
        <v>391</v>
      </c>
      <c r="I349" s="23"/>
      <c r="J349" s="102" t="s">
        <v>146</v>
      </c>
      <c r="K349" s="24">
        <v>35</v>
      </c>
      <c r="L349" s="25"/>
      <c r="M349" s="26">
        <v>4.5805936475542054E-6</v>
      </c>
      <c r="N349" s="31"/>
      <c r="O349" s="32"/>
      <c r="P349" s="28"/>
      <c r="Q349" s="45"/>
    </row>
    <row r="350" spans="1:17" x14ac:dyDescent="0.25">
      <c r="A350" s="15">
        <v>350</v>
      </c>
      <c r="B350" s="17" t="s">
        <v>143</v>
      </c>
      <c r="C350" s="17" t="s">
        <v>27</v>
      </c>
      <c r="D350" s="18" t="s">
        <v>28</v>
      </c>
      <c r="E350" s="19">
        <v>39756</v>
      </c>
      <c r="F350" s="20" t="s">
        <v>392</v>
      </c>
      <c r="G350" s="30" t="s">
        <v>393</v>
      </c>
      <c r="H350" s="22" t="s">
        <v>394</v>
      </c>
      <c r="I350" s="23"/>
      <c r="J350" s="102" t="s">
        <v>146</v>
      </c>
      <c r="K350" s="24">
        <v>18</v>
      </c>
      <c r="L350" s="25"/>
      <c r="M350" s="26">
        <v>2.3557338758850197E-6</v>
      </c>
      <c r="N350" s="31"/>
      <c r="O350" s="32"/>
      <c r="P350" s="28"/>
      <c r="Q350" s="45"/>
    </row>
    <row r="351" spans="1:17" x14ac:dyDescent="0.25">
      <c r="A351" s="15">
        <v>351</v>
      </c>
      <c r="B351" s="17" t="s">
        <v>202</v>
      </c>
      <c r="C351" s="17" t="s">
        <v>27</v>
      </c>
      <c r="D351" s="18" t="s">
        <v>28</v>
      </c>
      <c r="E351" s="19">
        <v>39756</v>
      </c>
      <c r="F351" s="20" t="s">
        <v>203</v>
      </c>
      <c r="G351" s="30" t="s">
        <v>183</v>
      </c>
      <c r="H351" s="22" t="s">
        <v>204</v>
      </c>
      <c r="I351" s="23"/>
      <c r="J351" s="102" t="s">
        <v>146</v>
      </c>
      <c r="K351" s="24">
        <v>10</v>
      </c>
      <c r="L351" s="25"/>
      <c r="M351" s="26">
        <v>1.3087410421583444E-6</v>
      </c>
      <c r="N351" s="31"/>
      <c r="O351" s="32"/>
      <c r="P351" s="28"/>
      <c r="Q351" s="45"/>
    </row>
    <row r="352" spans="1:17" ht="25.5" x14ac:dyDescent="0.25">
      <c r="A352" s="15">
        <v>352</v>
      </c>
      <c r="B352" s="17" t="s">
        <v>395</v>
      </c>
      <c r="C352" s="17" t="s">
        <v>27</v>
      </c>
      <c r="D352" s="18" t="s">
        <v>28</v>
      </c>
      <c r="E352" s="19">
        <v>39756</v>
      </c>
      <c r="F352" s="20" t="s">
        <v>396</v>
      </c>
      <c r="G352" s="30" t="s">
        <v>91</v>
      </c>
      <c r="H352" s="22" t="s">
        <v>397</v>
      </c>
      <c r="I352" s="23"/>
      <c r="J352" s="102" t="s">
        <v>146</v>
      </c>
      <c r="K352" s="24">
        <v>3</v>
      </c>
      <c r="L352" s="25"/>
      <c r="M352" s="26">
        <v>3.9262231264750327E-7</v>
      </c>
      <c r="N352" s="31"/>
      <c r="O352" s="32"/>
      <c r="P352" s="28"/>
      <c r="Q352" s="45"/>
    </row>
    <row r="353" spans="1:17" x14ac:dyDescent="0.25">
      <c r="A353" s="15">
        <v>353</v>
      </c>
      <c r="B353" s="17" t="s">
        <v>158</v>
      </c>
      <c r="C353" s="17" t="s">
        <v>27</v>
      </c>
      <c r="D353" s="18" t="s">
        <v>28</v>
      </c>
      <c r="E353" s="19">
        <v>39756</v>
      </c>
      <c r="F353" s="20" t="s">
        <v>159</v>
      </c>
      <c r="G353" s="30" t="s">
        <v>160</v>
      </c>
      <c r="H353" s="22" t="s">
        <v>161</v>
      </c>
      <c r="I353" s="23"/>
      <c r="J353" s="102" t="s">
        <v>146</v>
      </c>
      <c r="K353" s="24">
        <v>1</v>
      </c>
      <c r="L353" s="25"/>
      <c r="M353" s="26">
        <v>1.3087410421583444E-7</v>
      </c>
      <c r="N353" s="31"/>
      <c r="O353" s="32"/>
      <c r="P353" s="28"/>
      <c r="Q353" s="45"/>
    </row>
    <row r="354" spans="1:17" x14ac:dyDescent="0.25">
      <c r="A354" s="15">
        <v>354</v>
      </c>
      <c r="B354" s="17" t="s">
        <v>143</v>
      </c>
      <c r="C354" s="17" t="s">
        <v>27</v>
      </c>
      <c r="D354" s="18" t="s">
        <v>28</v>
      </c>
      <c r="E354" s="19">
        <v>39756</v>
      </c>
      <c r="F354" s="20" t="s">
        <v>398</v>
      </c>
      <c r="G354" s="30" t="s">
        <v>399</v>
      </c>
      <c r="H354" s="22" t="s">
        <v>400</v>
      </c>
      <c r="I354" s="23"/>
      <c r="J354" s="102" t="s">
        <v>146</v>
      </c>
      <c r="K354" s="24">
        <v>1</v>
      </c>
      <c r="L354" s="25"/>
      <c r="M354" s="26">
        <v>1.3087410421583444E-7</v>
      </c>
      <c r="N354" s="31"/>
      <c r="O354" s="32"/>
      <c r="P354" s="28"/>
      <c r="Q354" s="45"/>
    </row>
    <row r="355" spans="1:17" x14ac:dyDescent="0.25">
      <c r="A355" s="15">
        <v>355</v>
      </c>
      <c r="B355" s="17" t="s">
        <v>143</v>
      </c>
      <c r="C355" s="17" t="s">
        <v>27</v>
      </c>
      <c r="D355" s="18" t="s">
        <v>28</v>
      </c>
      <c r="E355" s="19">
        <v>39756</v>
      </c>
      <c r="F355" s="20"/>
      <c r="G355" s="30" t="s">
        <v>144</v>
      </c>
      <c r="H355" s="30" t="s">
        <v>144</v>
      </c>
      <c r="I355" s="23"/>
      <c r="J355" s="15" t="s">
        <v>146</v>
      </c>
      <c r="K355" s="24">
        <v>3613</v>
      </c>
      <c r="L355" s="25"/>
      <c r="M355" s="26">
        <v>4.7284813853180983E-4</v>
      </c>
      <c r="N355" s="27"/>
      <c r="O355" s="28"/>
      <c r="P355" s="28"/>
      <c r="Q355" s="29"/>
    </row>
    <row r="356" spans="1:17" x14ac:dyDescent="0.25">
      <c r="A356" s="15">
        <v>356</v>
      </c>
      <c r="B356" s="17" t="s">
        <v>143</v>
      </c>
      <c r="C356" s="17" t="s">
        <v>27</v>
      </c>
      <c r="D356" s="18" t="s">
        <v>28</v>
      </c>
      <c r="E356" s="19">
        <v>39756</v>
      </c>
      <c r="F356" s="20"/>
      <c r="G356" s="30"/>
      <c r="H356" s="22"/>
      <c r="I356" s="23" t="s">
        <v>147</v>
      </c>
      <c r="J356" s="15"/>
      <c r="K356" s="24">
        <v>7640931</v>
      </c>
      <c r="L356" s="25">
        <v>7640931</v>
      </c>
      <c r="M356" s="26"/>
      <c r="N356" s="31"/>
      <c r="O356" s="32"/>
      <c r="P356" s="32"/>
      <c r="Q356" s="34"/>
    </row>
    <row r="357" spans="1:17" x14ac:dyDescent="0.25">
      <c r="A357" s="15">
        <v>357</v>
      </c>
      <c r="B357" s="16" t="s">
        <v>125</v>
      </c>
      <c r="C357" s="17" t="s">
        <v>31</v>
      </c>
      <c r="D357" s="18" t="s">
        <v>32</v>
      </c>
      <c r="E357" s="19">
        <v>39756</v>
      </c>
      <c r="F357" s="20" t="s">
        <v>126</v>
      </c>
      <c r="G357" s="21" t="s">
        <v>127</v>
      </c>
      <c r="H357" s="22" t="s">
        <v>128</v>
      </c>
      <c r="I357" s="23"/>
      <c r="J357" s="101" t="s">
        <v>129</v>
      </c>
      <c r="K357" s="24">
        <v>2142651</v>
      </c>
      <c r="L357" s="25"/>
      <c r="M357" s="26">
        <v>0.49704381262919617</v>
      </c>
      <c r="N357" s="31"/>
      <c r="O357" s="32"/>
      <c r="P357" s="32"/>
      <c r="Q357" s="34"/>
    </row>
    <row r="358" spans="1:17" x14ac:dyDescent="0.25">
      <c r="A358" s="15">
        <v>358</v>
      </c>
      <c r="B358" s="16" t="s">
        <v>120</v>
      </c>
      <c r="C358" s="17" t="s">
        <v>31</v>
      </c>
      <c r="D358" s="18" t="s">
        <v>32</v>
      </c>
      <c r="E358" s="19">
        <v>39756</v>
      </c>
      <c r="F358" s="20" t="s">
        <v>121</v>
      </c>
      <c r="G358" s="21" t="s">
        <v>122</v>
      </c>
      <c r="H358" s="22" t="s">
        <v>123</v>
      </c>
      <c r="I358" s="23"/>
      <c r="J358" s="101" t="s">
        <v>124</v>
      </c>
      <c r="K358" s="24">
        <v>2128474</v>
      </c>
      <c r="L358" s="25"/>
      <c r="M358" s="26">
        <v>0.49375508752574065</v>
      </c>
      <c r="N358" s="31"/>
      <c r="O358" s="32"/>
      <c r="P358" s="32"/>
      <c r="Q358" s="34"/>
    </row>
    <row r="359" spans="1:17" x14ac:dyDescent="0.25">
      <c r="A359" s="15">
        <v>359</v>
      </c>
      <c r="B359" s="17" t="s">
        <v>135</v>
      </c>
      <c r="C359" s="17" t="s">
        <v>31</v>
      </c>
      <c r="D359" s="18" t="s">
        <v>32</v>
      </c>
      <c r="E359" s="19">
        <v>39756</v>
      </c>
      <c r="F359" s="20" t="s">
        <v>136</v>
      </c>
      <c r="G359" s="21" t="s">
        <v>137</v>
      </c>
      <c r="H359" s="22" t="s">
        <v>138</v>
      </c>
      <c r="I359" s="23"/>
      <c r="J359" s="101" t="s">
        <v>149</v>
      </c>
      <c r="K359" s="24">
        <v>25722</v>
      </c>
      <c r="L359" s="25"/>
      <c r="M359" s="26">
        <v>5.9668891240095487E-3</v>
      </c>
      <c r="N359" s="31"/>
      <c r="O359" s="32"/>
      <c r="P359" s="28"/>
      <c r="Q359" s="15"/>
    </row>
    <row r="360" spans="1:17" x14ac:dyDescent="0.25">
      <c r="A360" s="15">
        <v>360</v>
      </c>
      <c r="B360" s="17" t="s">
        <v>143</v>
      </c>
      <c r="C360" s="17" t="s">
        <v>31</v>
      </c>
      <c r="D360" s="18" t="s">
        <v>32</v>
      </c>
      <c r="E360" s="19">
        <v>39756</v>
      </c>
      <c r="F360" s="20"/>
      <c r="G360" s="30" t="s">
        <v>144</v>
      </c>
      <c r="H360" s="22" t="s">
        <v>145</v>
      </c>
      <c r="I360" s="23"/>
      <c r="J360" s="15" t="s">
        <v>146</v>
      </c>
      <c r="K360" s="24">
        <v>12298</v>
      </c>
      <c r="L360" s="25"/>
      <c r="M360" s="26">
        <v>2.8528420203354885E-3</v>
      </c>
      <c r="N360" s="27"/>
      <c r="O360" s="28"/>
      <c r="P360" s="28"/>
      <c r="Q360" s="29"/>
    </row>
    <row r="361" spans="1:17" x14ac:dyDescent="0.25">
      <c r="A361" s="15">
        <v>361</v>
      </c>
      <c r="B361" s="17" t="s">
        <v>130</v>
      </c>
      <c r="C361" s="17" t="s">
        <v>31</v>
      </c>
      <c r="D361" s="18" t="s">
        <v>32</v>
      </c>
      <c r="E361" s="19">
        <v>39756</v>
      </c>
      <c r="F361" s="36" t="s">
        <v>131</v>
      </c>
      <c r="G361" s="30" t="s">
        <v>132</v>
      </c>
      <c r="H361" s="22" t="s">
        <v>133</v>
      </c>
      <c r="I361" s="23"/>
      <c r="J361" s="101" t="s">
        <v>146</v>
      </c>
      <c r="K361" s="24">
        <v>1448</v>
      </c>
      <c r="L361" s="25"/>
      <c r="M361" s="26">
        <v>3.3590138603397198E-4</v>
      </c>
      <c r="N361" s="31"/>
      <c r="O361" s="32"/>
      <c r="P361" s="32"/>
      <c r="Q361" s="34"/>
    </row>
    <row r="362" spans="1:17" x14ac:dyDescent="0.25">
      <c r="A362" s="15">
        <v>362</v>
      </c>
      <c r="B362" s="17" t="s">
        <v>150</v>
      </c>
      <c r="C362" s="17" t="s">
        <v>31</v>
      </c>
      <c r="D362" s="18" t="s">
        <v>32</v>
      </c>
      <c r="E362" s="19">
        <v>39756</v>
      </c>
      <c r="F362" s="20" t="s">
        <v>151</v>
      </c>
      <c r="G362" s="21" t="s">
        <v>152</v>
      </c>
      <c r="H362" s="22" t="s">
        <v>153</v>
      </c>
      <c r="I362" s="23"/>
      <c r="J362" s="101" t="s">
        <v>146</v>
      </c>
      <c r="K362" s="24">
        <v>158</v>
      </c>
      <c r="L362" s="25"/>
      <c r="M362" s="26">
        <v>3.6652223061717935E-5</v>
      </c>
      <c r="N362" s="31"/>
      <c r="O362" s="32"/>
      <c r="P362" s="32"/>
      <c r="Q362" s="34"/>
    </row>
    <row r="363" spans="1:17" x14ac:dyDescent="0.25">
      <c r="A363" s="15">
        <v>363</v>
      </c>
      <c r="B363" s="17" t="s">
        <v>202</v>
      </c>
      <c r="C363" s="17" t="s">
        <v>31</v>
      </c>
      <c r="D363" s="18" t="s">
        <v>32</v>
      </c>
      <c r="E363" s="19">
        <v>39756</v>
      </c>
      <c r="F363" s="36" t="s">
        <v>203</v>
      </c>
      <c r="G363" s="30" t="s">
        <v>183</v>
      </c>
      <c r="H363" s="22" t="s">
        <v>204</v>
      </c>
      <c r="I363" s="23"/>
      <c r="J363" s="102" t="s">
        <v>146</v>
      </c>
      <c r="K363" s="24">
        <v>38</v>
      </c>
      <c r="L363" s="25"/>
      <c r="M363" s="26">
        <v>8.8150916224384903E-6</v>
      </c>
      <c r="N363" s="27"/>
      <c r="O363" s="28"/>
      <c r="P363" s="28"/>
      <c r="Q363" s="29"/>
    </row>
    <row r="364" spans="1:17" x14ac:dyDescent="0.25">
      <c r="A364" s="15">
        <v>364</v>
      </c>
      <c r="B364" s="17" t="s">
        <v>143</v>
      </c>
      <c r="C364" s="17" t="s">
        <v>31</v>
      </c>
      <c r="D364" s="18" t="s">
        <v>32</v>
      </c>
      <c r="E364" s="19">
        <v>39756</v>
      </c>
      <c r="F364" s="20"/>
      <c r="G364" s="30"/>
      <c r="H364" s="22"/>
      <c r="I364" s="23" t="s">
        <v>147</v>
      </c>
      <c r="J364" s="15"/>
      <c r="K364" s="24">
        <v>4310789</v>
      </c>
      <c r="L364" s="25">
        <v>4310789</v>
      </c>
      <c r="M364" s="26"/>
      <c r="N364" s="31"/>
      <c r="O364" s="32"/>
      <c r="P364" s="32"/>
      <c r="Q364" s="34"/>
    </row>
    <row r="365" spans="1:17" x14ac:dyDescent="0.25">
      <c r="A365" s="15">
        <v>365</v>
      </c>
      <c r="B365" s="16" t="s">
        <v>120</v>
      </c>
      <c r="C365" s="17" t="s">
        <v>35</v>
      </c>
      <c r="D365" s="18" t="s">
        <v>36</v>
      </c>
      <c r="E365" s="19">
        <v>39756</v>
      </c>
      <c r="F365" s="20" t="s">
        <v>121</v>
      </c>
      <c r="G365" s="21" t="s">
        <v>122</v>
      </c>
      <c r="H365" s="22" t="s">
        <v>123</v>
      </c>
      <c r="I365" s="23"/>
      <c r="J365" s="101" t="s">
        <v>124</v>
      </c>
      <c r="K365" s="24">
        <v>168601</v>
      </c>
      <c r="L365" s="25"/>
      <c r="M365" s="26">
        <v>0.53250100277618984</v>
      </c>
      <c r="N365" s="27"/>
      <c r="O365" s="28"/>
      <c r="P365" s="28"/>
      <c r="Q365" s="29"/>
    </row>
    <row r="366" spans="1:17" x14ac:dyDescent="0.25">
      <c r="A366" s="15">
        <v>366</v>
      </c>
      <c r="B366" s="16" t="s">
        <v>125</v>
      </c>
      <c r="C366" s="17" t="s">
        <v>35</v>
      </c>
      <c r="D366" s="18" t="s">
        <v>36</v>
      </c>
      <c r="E366" s="19">
        <v>39756</v>
      </c>
      <c r="F366" s="20" t="s">
        <v>126</v>
      </c>
      <c r="G366" s="21" t="s">
        <v>127</v>
      </c>
      <c r="H366" s="22" t="s">
        <v>128</v>
      </c>
      <c r="I366" s="23"/>
      <c r="J366" s="101" t="s">
        <v>129</v>
      </c>
      <c r="K366" s="24">
        <v>141278</v>
      </c>
      <c r="L366" s="25"/>
      <c r="M366" s="26">
        <v>0.44620540014717913</v>
      </c>
      <c r="N366" s="31"/>
      <c r="O366" s="32"/>
      <c r="P366" s="32"/>
      <c r="Q366" s="34"/>
    </row>
    <row r="367" spans="1:17" x14ac:dyDescent="0.25">
      <c r="A367" s="15">
        <v>367</v>
      </c>
      <c r="B367" s="17" t="s">
        <v>130</v>
      </c>
      <c r="C367" s="17" t="s">
        <v>35</v>
      </c>
      <c r="D367" s="18" t="s">
        <v>36</v>
      </c>
      <c r="E367" s="19">
        <v>39756</v>
      </c>
      <c r="F367" s="36" t="s">
        <v>131</v>
      </c>
      <c r="G367" s="30" t="s">
        <v>132</v>
      </c>
      <c r="H367" s="22" t="s">
        <v>133</v>
      </c>
      <c r="I367" s="23"/>
      <c r="J367" s="102" t="s">
        <v>134</v>
      </c>
      <c r="K367" s="24">
        <v>4189</v>
      </c>
      <c r="L367" s="25"/>
      <c r="M367" s="26">
        <v>1.323032900534077E-2</v>
      </c>
      <c r="N367" s="31"/>
      <c r="O367" s="32"/>
      <c r="P367" s="32"/>
      <c r="Q367" s="34"/>
    </row>
    <row r="368" spans="1:17" x14ac:dyDescent="0.25">
      <c r="A368" s="15">
        <v>368</v>
      </c>
      <c r="B368" s="17" t="s">
        <v>135</v>
      </c>
      <c r="C368" s="17" t="s">
        <v>35</v>
      </c>
      <c r="D368" s="18" t="s">
        <v>36</v>
      </c>
      <c r="E368" s="19">
        <v>39756</v>
      </c>
      <c r="F368" s="20" t="s">
        <v>136</v>
      </c>
      <c r="G368" s="21" t="s">
        <v>137</v>
      </c>
      <c r="H368" s="22" t="s">
        <v>138</v>
      </c>
      <c r="I368" s="23"/>
      <c r="J368" s="101" t="s">
        <v>149</v>
      </c>
      <c r="K368" s="24">
        <v>1354</v>
      </c>
      <c r="L368" s="25"/>
      <c r="M368" s="26">
        <v>4.2764061764696592E-3</v>
      </c>
      <c r="N368" s="31"/>
      <c r="O368" s="32"/>
      <c r="P368" s="32"/>
      <c r="Q368" s="34"/>
    </row>
    <row r="369" spans="1:17" x14ac:dyDescent="0.25">
      <c r="A369" s="15">
        <v>369</v>
      </c>
      <c r="B369" s="17" t="s">
        <v>139</v>
      </c>
      <c r="C369" s="17" t="s">
        <v>35</v>
      </c>
      <c r="D369" s="18" t="s">
        <v>36</v>
      </c>
      <c r="E369" s="19">
        <v>39756</v>
      </c>
      <c r="F369" s="20" t="s">
        <v>140</v>
      </c>
      <c r="G369" s="21" t="s">
        <v>141</v>
      </c>
      <c r="H369" s="22" t="s">
        <v>142</v>
      </c>
      <c r="I369" s="23"/>
      <c r="J369" s="101" t="s">
        <v>162</v>
      </c>
      <c r="K369" s="24">
        <v>1199</v>
      </c>
      <c r="L369" s="25"/>
      <c r="M369" s="26">
        <v>3.7868618948206216E-3</v>
      </c>
      <c r="N369" s="31"/>
      <c r="O369" s="32"/>
      <c r="P369" s="28"/>
      <c r="Q369" s="15"/>
    </row>
    <row r="370" spans="1:17" x14ac:dyDescent="0.25">
      <c r="A370" s="15">
        <v>370</v>
      </c>
      <c r="B370" s="17" t="s">
        <v>143</v>
      </c>
      <c r="C370" s="17" t="s">
        <v>35</v>
      </c>
      <c r="D370" s="18" t="s">
        <v>36</v>
      </c>
      <c r="E370" s="19">
        <v>39756</v>
      </c>
      <c r="F370" s="20"/>
      <c r="G370" s="30"/>
      <c r="H370" s="22"/>
      <c r="I370" s="23" t="s">
        <v>147</v>
      </c>
      <c r="J370" s="15"/>
      <c r="K370" s="24">
        <v>316621</v>
      </c>
      <c r="L370" s="25">
        <v>316621</v>
      </c>
      <c r="M370" s="26"/>
      <c r="N370" s="31"/>
      <c r="O370" s="32"/>
      <c r="P370" s="32"/>
      <c r="Q370" s="34"/>
    </row>
    <row r="371" spans="1:17" x14ac:dyDescent="0.25">
      <c r="A371" s="15">
        <v>371</v>
      </c>
      <c r="B371" s="16" t="s">
        <v>125</v>
      </c>
      <c r="C371" s="17" t="s">
        <v>39</v>
      </c>
      <c r="D371" s="18" t="s">
        <v>40</v>
      </c>
      <c r="E371" s="19">
        <v>39756</v>
      </c>
      <c r="F371" s="20" t="s">
        <v>126</v>
      </c>
      <c r="G371" s="21" t="s">
        <v>127</v>
      </c>
      <c r="H371" s="22" t="s">
        <v>128</v>
      </c>
      <c r="I371" s="23"/>
      <c r="J371" s="101" t="s">
        <v>129</v>
      </c>
      <c r="K371" s="24">
        <v>2940044</v>
      </c>
      <c r="L371" s="25"/>
      <c r="M371" s="26">
        <v>0.5150427006052537</v>
      </c>
      <c r="N371" s="31"/>
      <c r="O371" s="32"/>
      <c r="P371" s="32"/>
      <c r="Q371" s="34"/>
    </row>
    <row r="372" spans="1:17" x14ac:dyDescent="0.25">
      <c r="A372" s="15">
        <v>372</v>
      </c>
      <c r="B372" s="16" t="s">
        <v>120</v>
      </c>
      <c r="C372" s="17" t="s">
        <v>39</v>
      </c>
      <c r="D372" s="18" t="s">
        <v>40</v>
      </c>
      <c r="E372" s="19">
        <v>39756</v>
      </c>
      <c r="F372" s="20" t="s">
        <v>121</v>
      </c>
      <c r="G372" s="21" t="s">
        <v>122</v>
      </c>
      <c r="H372" s="22" t="s">
        <v>123</v>
      </c>
      <c r="I372" s="23"/>
      <c r="J372" s="101" t="s">
        <v>124</v>
      </c>
      <c r="K372" s="24">
        <v>2677820</v>
      </c>
      <c r="L372" s="25"/>
      <c r="M372" s="26">
        <v>0.46910578363274852</v>
      </c>
      <c r="N372" s="31"/>
      <c r="O372" s="32"/>
      <c r="P372" s="32"/>
      <c r="Q372" s="34"/>
    </row>
    <row r="373" spans="1:17" x14ac:dyDescent="0.25">
      <c r="A373" s="15">
        <v>373</v>
      </c>
      <c r="B373" s="17" t="s">
        <v>130</v>
      </c>
      <c r="C373" s="17" t="s">
        <v>39</v>
      </c>
      <c r="D373" s="18" t="s">
        <v>40</v>
      </c>
      <c r="E373" s="19">
        <v>39756</v>
      </c>
      <c r="F373" s="36" t="s">
        <v>131</v>
      </c>
      <c r="G373" s="30" t="s">
        <v>132</v>
      </c>
      <c r="H373" s="22" t="s">
        <v>133</v>
      </c>
      <c r="I373" s="23"/>
      <c r="J373" s="102" t="s">
        <v>134</v>
      </c>
      <c r="K373" s="24">
        <v>42337</v>
      </c>
      <c r="L373" s="25"/>
      <c r="M373" s="26">
        <v>7.4166790753895607E-3</v>
      </c>
      <c r="N373" s="27"/>
      <c r="O373" s="28"/>
      <c r="P373" s="28"/>
      <c r="Q373" s="29"/>
    </row>
    <row r="374" spans="1:17" x14ac:dyDescent="0.25">
      <c r="A374" s="15">
        <v>374</v>
      </c>
      <c r="B374" s="17" t="s">
        <v>135</v>
      </c>
      <c r="C374" s="17" t="s">
        <v>39</v>
      </c>
      <c r="D374" s="18" t="s">
        <v>40</v>
      </c>
      <c r="E374" s="19">
        <v>39756</v>
      </c>
      <c r="F374" s="20" t="s">
        <v>136</v>
      </c>
      <c r="G374" s="21" t="s">
        <v>137</v>
      </c>
      <c r="H374" s="22" t="s">
        <v>138</v>
      </c>
      <c r="I374" s="23"/>
      <c r="J374" s="101" t="s">
        <v>149</v>
      </c>
      <c r="K374" s="24">
        <v>19917</v>
      </c>
      <c r="L374" s="25"/>
      <c r="M374" s="26">
        <v>3.4890993018998483E-3</v>
      </c>
      <c r="N374" s="31"/>
      <c r="O374" s="32"/>
      <c r="P374" s="28"/>
      <c r="Q374" s="15"/>
    </row>
    <row r="375" spans="1:17" x14ac:dyDescent="0.25">
      <c r="A375" s="15">
        <v>375</v>
      </c>
      <c r="B375" s="17" t="s">
        <v>139</v>
      </c>
      <c r="C375" s="17" t="s">
        <v>39</v>
      </c>
      <c r="D375" s="18" t="s">
        <v>40</v>
      </c>
      <c r="E375" s="19">
        <v>39756</v>
      </c>
      <c r="F375" s="20" t="s">
        <v>140</v>
      </c>
      <c r="G375" s="21" t="s">
        <v>141</v>
      </c>
      <c r="H375" s="22" t="s">
        <v>142</v>
      </c>
      <c r="I375" s="23"/>
      <c r="J375" s="101" t="s">
        <v>162</v>
      </c>
      <c r="K375" s="24">
        <v>12565</v>
      </c>
      <c r="L375" s="25"/>
      <c r="M375" s="26">
        <v>2.201161456462901E-3</v>
      </c>
      <c r="N375" s="27"/>
      <c r="O375" s="48"/>
      <c r="P375" s="48"/>
      <c r="Q375" s="29"/>
    </row>
    <row r="376" spans="1:17" x14ac:dyDescent="0.25">
      <c r="A376" s="15">
        <v>376</v>
      </c>
      <c r="B376" s="17" t="s">
        <v>150</v>
      </c>
      <c r="C376" s="17" t="s">
        <v>39</v>
      </c>
      <c r="D376" s="18" t="s">
        <v>40</v>
      </c>
      <c r="E376" s="19">
        <v>39756</v>
      </c>
      <c r="F376" s="20" t="s">
        <v>151</v>
      </c>
      <c r="G376" s="21" t="s">
        <v>152</v>
      </c>
      <c r="H376" s="22" t="s">
        <v>153</v>
      </c>
      <c r="I376" s="23"/>
      <c r="J376" s="101" t="s">
        <v>154</v>
      </c>
      <c r="K376" s="24">
        <v>8518</v>
      </c>
      <c r="L376" s="25"/>
      <c r="M376" s="26">
        <v>1.4922000227736562E-3</v>
      </c>
      <c r="N376" s="27"/>
      <c r="O376" s="28"/>
      <c r="P376" s="28"/>
      <c r="Q376" s="29"/>
    </row>
    <row r="377" spans="1:17" x14ac:dyDescent="0.25">
      <c r="A377" s="15">
        <v>377</v>
      </c>
      <c r="B377" s="17" t="s">
        <v>143</v>
      </c>
      <c r="C377" s="17" t="s">
        <v>39</v>
      </c>
      <c r="D377" s="18" t="s">
        <v>40</v>
      </c>
      <c r="E377" s="19">
        <v>39756</v>
      </c>
      <c r="F377" s="36" t="s">
        <v>401</v>
      </c>
      <c r="G377" s="30" t="s">
        <v>402</v>
      </c>
      <c r="H377" s="22" t="s">
        <v>403</v>
      </c>
      <c r="I377" s="23"/>
      <c r="J377" s="101" t="s">
        <v>134</v>
      </c>
      <c r="K377" s="24">
        <v>3905</v>
      </c>
      <c r="L377" s="25"/>
      <c r="M377" s="26">
        <v>6.8408559391067473E-4</v>
      </c>
      <c r="N377" s="27"/>
      <c r="O377" s="28"/>
      <c r="P377" s="28"/>
      <c r="Q377" s="29"/>
    </row>
    <row r="378" spans="1:17" x14ac:dyDescent="0.25">
      <c r="A378" s="15">
        <v>378</v>
      </c>
      <c r="B378" s="17" t="s">
        <v>202</v>
      </c>
      <c r="C378" s="17" t="s">
        <v>39</v>
      </c>
      <c r="D378" s="18" t="s">
        <v>40</v>
      </c>
      <c r="E378" s="19">
        <v>39756</v>
      </c>
      <c r="F378" s="36" t="s">
        <v>203</v>
      </c>
      <c r="G378" s="30" t="s">
        <v>183</v>
      </c>
      <c r="H378" s="22" t="s">
        <v>204</v>
      </c>
      <c r="I378" s="23"/>
      <c r="J378" s="102" t="s">
        <v>205</v>
      </c>
      <c r="K378" s="24">
        <v>2735</v>
      </c>
      <c r="L378" s="25"/>
      <c r="M378" s="26">
        <v>4.7912268869287975E-4</v>
      </c>
      <c r="N378" s="27"/>
      <c r="O378" s="28"/>
      <c r="P378" s="28"/>
      <c r="Q378" s="29"/>
    </row>
    <row r="379" spans="1:17" x14ac:dyDescent="0.25">
      <c r="A379" s="15">
        <v>379</v>
      </c>
      <c r="B379" s="17" t="s">
        <v>265</v>
      </c>
      <c r="C379" s="17" t="s">
        <v>39</v>
      </c>
      <c r="D379" s="18" t="s">
        <v>40</v>
      </c>
      <c r="E379" s="19">
        <v>39756</v>
      </c>
      <c r="F379" s="36" t="s">
        <v>266</v>
      </c>
      <c r="G379" s="30" t="s">
        <v>160</v>
      </c>
      <c r="H379" s="22" t="s">
        <v>267</v>
      </c>
      <c r="I379" s="23"/>
      <c r="J379" s="102" t="s">
        <v>146</v>
      </c>
      <c r="K379" s="24">
        <v>212</v>
      </c>
      <c r="L379" s="25"/>
      <c r="M379" s="26">
        <v>3.7138577697583363E-5</v>
      </c>
      <c r="N379" s="27"/>
      <c r="O379" s="28"/>
      <c r="P379" s="28"/>
      <c r="Q379" s="29"/>
    </row>
    <row r="380" spans="1:17" x14ac:dyDescent="0.25">
      <c r="A380" s="15">
        <v>380</v>
      </c>
      <c r="B380" s="16" t="s">
        <v>169</v>
      </c>
      <c r="C380" s="17" t="s">
        <v>39</v>
      </c>
      <c r="D380" s="18" t="s">
        <v>40</v>
      </c>
      <c r="E380" s="19">
        <v>39756</v>
      </c>
      <c r="F380" s="20" t="s">
        <v>404</v>
      </c>
      <c r="G380" s="21" t="s">
        <v>171</v>
      </c>
      <c r="H380" s="22" t="s">
        <v>405</v>
      </c>
      <c r="I380" s="23"/>
      <c r="J380" s="101" t="s">
        <v>146</v>
      </c>
      <c r="K380" s="24">
        <v>160</v>
      </c>
      <c r="L380" s="25"/>
      <c r="M380" s="26">
        <v>2.8029115243459143E-5</v>
      </c>
      <c r="N380" s="27"/>
      <c r="O380" s="28"/>
      <c r="P380" s="28"/>
      <c r="Q380" s="29"/>
    </row>
    <row r="381" spans="1:17" x14ac:dyDescent="0.25">
      <c r="A381" s="15">
        <v>381</v>
      </c>
      <c r="B381" s="17" t="s">
        <v>308</v>
      </c>
      <c r="C381" s="17" t="s">
        <v>39</v>
      </c>
      <c r="D381" s="18" t="s">
        <v>40</v>
      </c>
      <c r="E381" s="19">
        <v>39756</v>
      </c>
      <c r="F381" s="36" t="s">
        <v>309</v>
      </c>
      <c r="G381" s="30" t="s">
        <v>310</v>
      </c>
      <c r="H381" s="22" t="s">
        <v>311</v>
      </c>
      <c r="I381" s="23"/>
      <c r="J381" s="102" t="s">
        <v>146</v>
      </c>
      <c r="K381" s="24">
        <v>71</v>
      </c>
      <c r="L381" s="25"/>
      <c r="M381" s="26">
        <v>1.2437919889284994E-5</v>
      </c>
      <c r="N381" s="27"/>
      <c r="O381" s="28"/>
      <c r="P381" s="28"/>
      <c r="Q381" s="29"/>
    </row>
    <row r="382" spans="1:17" x14ac:dyDescent="0.25">
      <c r="A382" s="15">
        <v>382</v>
      </c>
      <c r="B382" s="17" t="s">
        <v>143</v>
      </c>
      <c r="C382" s="17" t="s">
        <v>39</v>
      </c>
      <c r="D382" s="18" t="s">
        <v>40</v>
      </c>
      <c r="E382" s="19">
        <v>39756</v>
      </c>
      <c r="F382" s="36" t="s">
        <v>406</v>
      </c>
      <c r="G382" s="30" t="s">
        <v>407</v>
      </c>
      <c r="H382" s="22" t="s">
        <v>408</v>
      </c>
      <c r="I382" s="23"/>
      <c r="J382" s="102" t="s">
        <v>146</v>
      </c>
      <c r="K382" s="24">
        <v>63</v>
      </c>
      <c r="L382" s="25"/>
      <c r="M382" s="26">
        <v>1.1036464127112037E-5</v>
      </c>
      <c r="N382" s="27"/>
      <c r="O382" s="28"/>
      <c r="P382" s="28"/>
      <c r="Q382" s="29"/>
    </row>
    <row r="383" spans="1:17" x14ac:dyDescent="0.25">
      <c r="A383" s="15">
        <v>383</v>
      </c>
      <c r="B383" s="17" t="s">
        <v>158</v>
      </c>
      <c r="C383" s="17" t="s">
        <v>39</v>
      </c>
      <c r="D383" s="18" t="s">
        <v>40</v>
      </c>
      <c r="E383" s="19">
        <v>39756</v>
      </c>
      <c r="F383" s="20" t="s">
        <v>159</v>
      </c>
      <c r="G383" s="21" t="s">
        <v>160</v>
      </c>
      <c r="H383" s="22" t="s">
        <v>161</v>
      </c>
      <c r="I383" s="23"/>
      <c r="J383" s="101" t="s">
        <v>146</v>
      </c>
      <c r="K383" s="24">
        <v>2</v>
      </c>
      <c r="L383" s="25"/>
      <c r="M383" s="26">
        <v>3.5036394054323931E-7</v>
      </c>
      <c r="N383" s="31"/>
      <c r="O383" s="32"/>
      <c r="P383" s="32"/>
      <c r="Q383" s="34"/>
    </row>
    <row r="384" spans="1:17" x14ac:dyDescent="0.25">
      <c r="A384" s="15">
        <v>384</v>
      </c>
      <c r="B384" s="17" t="s">
        <v>409</v>
      </c>
      <c r="C384" s="17" t="s">
        <v>39</v>
      </c>
      <c r="D384" s="18" t="s">
        <v>40</v>
      </c>
      <c r="E384" s="19">
        <v>39756</v>
      </c>
      <c r="F384" s="36" t="s">
        <v>410</v>
      </c>
      <c r="G384" s="30" t="s">
        <v>411</v>
      </c>
      <c r="H384" s="22" t="s">
        <v>412</v>
      </c>
      <c r="I384" s="23"/>
      <c r="J384" s="102" t="s">
        <v>146</v>
      </c>
      <c r="K384" s="24">
        <v>1</v>
      </c>
      <c r="L384" s="25"/>
      <c r="M384" s="26">
        <v>1.7518197027161965E-7</v>
      </c>
      <c r="N384" s="27"/>
      <c r="O384" s="28"/>
      <c r="P384" s="28"/>
      <c r="Q384" s="29"/>
    </row>
    <row r="385" spans="1:17" x14ac:dyDescent="0.25">
      <c r="A385" s="15">
        <v>385</v>
      </c>
      <c r="B385" s="17" t="s">
        <v>143</v>
      </c>
      <c r="C385" s="17" t="s">
        <v>39</v>
      </c>
      <c r="D385" s="18" t="s">
        <v>40</v>
      </c>
      <c r="E385" s="19">
        <v>39756</v>
      </c>
      <c r="F385" s="20"/>
      <c r="G385" s="30"/>
      <c r="H385" s="22"/>
      <c r="I385" s="23" t="s">
        <v>147</v>
      </c>
      <c r="J385" s="15"/>
      <c r="K385" s="24">
        <v>5708350</v>
      </c>
      <c r="L385" s="25">
        <v>5708350</v>
      </c>
      <c r="M385" s="26"/>
      <c r="N385" s="31"/>
      <c r="O385" s="32"/>
      <c r="P385" s="58"/>
      <c r="Q385" s="34"/>
    </row>
    <row r="386" spans="1:17" x14ac:dyDescent="0.25">
      <c r="A386" s="15">
        <v>386</v>
      </c>
      <c r="B386" s="16" t="s">
        <v>120</v>
      </c>
      <c r="C386" s="17" t="s">
        <v>43</v>
      </c>
      <c r="D386" s="18" t="s">
        <v>44</v>
      </c>
      <c r="E386" s="19">
        <v>39756</v>
      </c>
      <c r="F386" s="20" t="s">
        <v>121</v>
      </c>
      <c r="G386" s="21" t="s">
        <v>122</v>
      </c>
      <c r="H386" s="22" t="s">
        <v>123</v>
      </c>
      <c r="I386" s="23"/>
      <c r="J386" s="101" t="s">
        <v>124</v>
      </c>
      <c r="K386" s="24">
        <v>960165</v>
      </c>
      <c r="L386" s="25"/>
      <c r="M386" s="26">
        <v>0.65645081122693505</v>
      </c>
      <c r="N386" s="27"/>
      <c r="O386" s="28"/>
      <c r="P386" s="28"/>
      <c r="Q386" s="29"/>
    </row>
    <row r="387" spans="1:17" x14ac:dyDescent="0.25">
      <c r="A387" s="15">
        <v>387</v>
      </c>
      <c r="B387" s="16" t="s">
        <v>125</v>
      </c>
      <c r="C387" s="17" t="s">
        <v>43</v>
      </c>
      <c r="D387" s="18" t="s">
        <v>44</v>
      </c>
      <c r="E387" s="19">
        <v>39756</v>
      </c>
      <c r="F387" s="20" t="s">
        <v>126</v>
      </c>
      <c r="G387" s="21" t="s">
        <v>127</v>
      </c>
      <c r="H387" s="22" t="s">
        <v>128</v>
      </c>
      <c r="I387" s="23"/>
      <c r="J387" s="101" t="s">
        <v>129</v>
      </c>
      <c r="K387" s="24">
        <v>502496</v>
      </c>
      <c r="L387" s="25"/>
      <c r="M387" s="26">
        <v>0.34354918877306501</v>
      </c>
      <c r="N387" s="31"/>
      <c r="O387" s="32"/>
      <c r="P387" s="32"/>
      <c r="Q387" s="34"/>
    </row>
    <row r="388" spans="1:17" x14ac:dyDescent="0.25">
      <c r="A388" s="15">
        <v>388</v>
      </c>
      <c r="B388" s="17" t="s">
        <v>143</v>
      </c>
      <c r="C388" s="17" t="s">
        <v>43</v>
      </c>
      <c r="D388" s="18" t="s">
        <v>44</v>
      </c>
      <c r="E388" s="19">
        <v>39756</v>
      </c>
      <c r="F388" s="20"/>
      <c r="G388" s="30"/>
      <c r="H388" s="22"/>
      <c r="I388" s="23" t="s">
        <v>147</v>
      </c>
      <c r="J388" s="15"/>
      <c r="K388" s="24">
        <v>1462661</v>
      </c>
      <c r="L388" s="25">
        <v>1462661</v>
      </c>
      <c r="M388" s="26"/>
      <c r="N388" s="31"/>
      <c r="O388" s="32"/>
      <c r="P388" s="32"/>
      <c r="Q388" s="34"/>
    </row>
    <row r="389" spans="1:17" x14ac:dyDescent="0.25">
      <c r="A389" s="15">
        <v>389</v>
      </c>
      <c r="B389" s="16" t="s">
        <v>125</v>
      </c>
      <c r="C389" s="17" t="s">
        <v>47</v>
      </c>
      <c r="D389" s="18" t="s">
        <v>48</v>
      </c>
      <c r="E389" s="19">
        <v>39756</v>
      </c>
      <c r="F389" s="20" t="s">
        <v>126</v>
      </c>
      <c r="G389" s="21" t="s">
        <v>127</v>
      </c>
      <c r="H389" s="22" t="s">
        <v>128</v>
      </c>
      <c r="I389" s="23"/>
      <c r="J389" s="101" t="s">
        <v>129</v>
      </c>
      <c r="K389" s="24">
        <v>1037291</v>
      </c>
      <c r="L389" s="25"/>
      <c r="M389" s="26">
        <v>0.56748806256920648</v>
      </c>
      <c r="N389" s="27"/>
      <c r="O389" s="28"/>
      <c r="P389" s="28"/>
      <c r="Q389" s="29"/>
    </row>
    <row r="390" spans="1:17" x14ac:dyDescent="0.25">
      <c r="A390" s="15">
        <v>390</v>
      </c>
      <c r="B390" s="16" t="s">
        <v>120</v>
      </c>
      <c r="C390" s="17" t="s">
        <v>47</v>
      </c>
      <c r="D390" s="18" t="s">
        <v>48</v>
      </c>
      <c r="E390" s="19">
        <v>39756</v>
      </c>
      <c r="F390" s="20" t="s">
        <v>121</v>
      </c>
      <c r="G390" s="21" t="s">
        <v>122</v>
      </c>
      <c r="H390" s="22" t="s">
        <v>123</v>
      </c>
      <c r="I390" s="23"/>
      <c r="J390" s="101" t="s">
        <v>124</v>
      </c>
      <c r="K390" s="24">
        <v>738475</v>
      </c>
      <c r="L390" s="25"/>
      <c r="M390" s="26">
        <v>0.40400981692292204</v>
      </c>
      <c r="N390" s="31"/>
      <c r="O390" s="32"/>
      <c r="P390" s="32"/>
      <c r="Q390" s="34"/>
    </row>
    <row r="391" spans="1:17" x14ac:dyDescent="0.25">
      <c r="A391" s="15">
        <v>391</v>
      </c>
      <c r="B391" s="17" t="s">
        <v>130</v>
      </c>
      <c r="C391" s="17" t="s">
        <v>47</v>
      </c>
      <c r="D391" s="18" t="s">
        <v>48</v>
      </c>
      <c r="E391" s="19">
        <v>39756</v>
      </c>
      <c r="F391" s="36" t="s">
        <v>131</v>
      </c>
      <c r="G391" s="30" t="s">
        <v>132</v>
      </c>
      <c r="H391" s="22" t="s">
        <v>133</v>
      </c>
      <c r="I391" s="23"/>
      <c r="J391" s="102" t="s">
        <v>413</v>
      </c>
      <c r="K391" s="24">
        <v>18614</v>
      </c>
      <c r="L391" s="25"/>
      <c r="M391" s="26">
        <v>1.0183470980335518E-2</v>
      </c>
      <c r="N391" s="31"/>
      <c r="O391" s="32"/>
      <c r="P391" s="28"/>
      <c r="Q391" s="15"/>
    </row>
    <row r="392" spans="1:17" x14ac:dyDescent="0.25">
      <c r="A392" s="15">
        <v>392</v>
      </c>
      <c r="B392" s="17" t="s">
        <v>143</v>
      </c>
      <c r="C392" s="17" t="s">
        <v>47</v>
      </c>
      <c r="D392" s="18" t="s">
        <v>48</v>
      </c>
      <c r="E392" s="19">
        <v>39756</v>
      </c>
      <c r="F392" s="20"/>
      <c r="G392" s="30" t="s">
        <v>144</v>
      </c>
      <c r="H392" s="22" t="s">
        <v>145</v>
      </c>
      <c r="I392" s="23"/>
      <c r="J392" s="15" t="s">
        <v>146</v>
      </c>
      <c r="K392" s="24">
        <v>13613</v>
      </c>
      <c r="L392" s="25"/>
      <c r="M392" s="26">
        <v>7.4474906229347482E-3</v>
      </c>
      <c r="N392" s="27"/>
      <c r="O392" s="28"/>
      <c r="P392" s="28"/>
      <c r="Q392" s="29"/>
    </row>
    <row r="393" spans="1:17" x14ac:dyDescent="0.25">
      <c r="A393" s="15">
        <v>393</v>
      </c>
      <c r="B393" s="17" t="s">
        <v>139</v>
      </c>
      <c r="C393" s="17" t="s">
        <v>47</v>
      </c>
      <c r="D393" s="18" t="s">
        <v>48</v>
      </c>
      <c r="E393" s="19">
        <v>39756</v>
      </c>
      <c r="F393" s="20" t="s">
        <v>140</v>
      </c>
      <c r="G393" s="21" t="s">
        <v>141</v>
      </c>
      <c r="H393" s="22" t="s">
        <v>142</v>
      </c>
      <c r="I393" s="23"/>
      <c r="J393" s="101" t="s">
        <v>162</v>
      </c>
      <c r="K393" s="24">
        <v>7693</v>
      </c>
      <c r="L393" s="25"/>
      <c r="M393" s="26">
        <v>4.2087376303707501E-3</v>
      </c>
      <c r="N393" s="31"/>
      <c r="O393" s="32"/>
      <c r="P393" s="28"/>
      <c r="Q393" s="15"/>
    </row>
    <row r="394" spans="1:17" x14ac:dyDescent="0.25">
      <c r="A394" s="15">
        <v>394</v>
      </c>
      <c r="B394" s="17" t="s">
        <v>135</v>
      </c>
      <c r="C394" s="17" t="s">
        <v>47</v>
      </c>
      <c r="D394" s="18" t="s">
        <v>48</v>
      </c>
      <c r="E394" s="19">
        <v>39756</v>
      </c>
      <c r="F394" s="20" t="s">
        <v>136</v>
      </c>
      <c r="G394" s="21" t="s">
        <v>137</v>
      </c>
      <c r="H394" s="22" t="s">
        <v>138</v>
      </c>
      <c r="I394" s="35"/>
      <c r="J394" s="101" t="s">
        <v>149</v>
      </c>
      <c r="K394" s="24">
        <v>7635</v>
      </c>
      <c r="L394" s="25"/>
      <c r="M394" s="26">
        <v>4.1770066044300889E-3</v>
      </c>
      <c r="N394" s="31"/>
      <c r="O394" s="32"/>
      <c r="P394" s="32"/>
      <c r="Q394" s="34"/>
    </row>
    <row r="395" spans="1:17" x14ac:dyDescent="0.25">
      <c r="A395" s="15">
        <v>395</v>
      </c>
      <c r="B395" s="17" t="s">
        <v>150</v>
      </c>
      <c r="C395" s="17" t="s">
        <v>47</v>
      </c>
      <c r="D395" s="18" t="s">
        <v>48</v>
      </c>
      <c r="E395" s="19">
        <v>39756</v>
      </c>
      <c r="F395" s="20" t="s">
        <v>151</v>
      </c>
      <c r="G395" s="21" t="s">
        <v>152</v>
      </c>
      <c r="H395" s="22" t="s">
        <v>153</v>
      </c>
      <c r="I395" s="23"/>
      <c r="J395" s="101" t="s">
        <v>414</v>
      </c>
      <c r="K395" s="24">
        <v>4543</v>
      </c>
      <c r="L395" s="25"/>
      <c r="M395" s="26">
        <v>2.4854146698003788E-3</v>
      </c>
      <c r="N395" s="31"/>
      <c r="O395" s="32"/>
      <c r="P395" s="28"/>
      <c r="Q395" s="15"/>
    </row>
    <row r="396" spans="1:17" x14ac:dyDescent="0.25">
      <c r="A396" s="15">
        <v>396</v>
      </c>
      <c r="B396" s="17" t="s">
        <v>143</v>
      </c>
      <c r="C396" s="17" t="s">
        <v>47</v>
      </c>
      <c r="D396" s="18" t="s">
        <v>48</v>
      </c>
      <c r="E396" s="19">
        <v>39756</v>
      </c>
      <c r="F396" s="36"/>
      <c r="G396" s="30"/>
      <c r="H396" s="22"/>
      <c r="I396" s="23" t="s">
        <v>147</v>
      </c>
      <c r="J396" s="15"/>
      <c r="K396" s="24">
        <v>1827864</v>
      </c>
      <c r="L396" s="25">
        <v>1827864</v>
      </c>
      <c r="M396" s="26"/>
      <c r="N396" s="27"/>
      <c r="O396" s="28"/>
      <c r="P396" s="28"/>
      <c r="Q396" s="29"/>
    </row>
    <row r="397" spans="1:17" x14ac:dyDescent="0.25">
      <c r="A397" s="15">
        <v>397</v>
      </c>
      <c r="B397" s="16" t="s">
        <v>125</v>
      </c>
      <c r="C397" s="17" t="s">
        <v>51</v>
      </c>
      <c r="D397" s="18" t="s">
        <v>52</v>
      </c>
      <c r="E397" s="19">
        <v>39756</v>
      </c>
      <c r="F397" s="20" t="s">
        <v>126</v>
      </c>
      <c r="G397" s="21" t="s">
        <v>127</v>
      </c>
      <c r="H397" s="22" t="s">
        <v>128</v>
      </c>
      <c r="I397" s="23"/>
      <c r="J397" s="101" t="s">
        <v>129</v>
      </c>
      <c r="K397" s="24">
        <v>3276363</v>
      </c>
      <c r="L397" s="25"/>
      <c r="M397" s="26">
        <v>0.54485528012037376</v>
      </c>
      <c r="N397" s="31"/>
      <c r="O397" s="32"/>
      <c r="P397" s="32"/>
      <c r="Q397" s="34"/>
    </row>
    <row r="398" spans="1:17" x14ac:dyDescent="0.25">
      <c r="A398" s="15">
        <v>398</v>
      </c>
      <c r="B398" s="16" t="s">
        <v>120</v>
      </c>
      <c r="C398" s="17" t="s">
        <v>51</v>
      </c>
      <c r="D398" s="18" t="s">
        <v>52</v>
      </c>
      <c r="E398" s="19">
        <v>39756</v>
      </c>
      <c r="F398" s="20" t="s">
        <v>121</v>
      </c>
      <c r="G398" s="21" t="s">
        <v>122</v>
      </c>
      <c r="H398" s="22" t="s">
        <v>123</v>
      </c>
      <c r="I398" s="23"/>
      <c r="J398" s="101" t="s">
        <v>124</v>
      </c>
      <c r="K398" s="24">
        <v>2655885</v>
      </c>
      <c r="L398" s="25"/>
      <c r="M398" s="26">
        <v>0.44167052479914432</v>
      </c>
      <c r="N398" s="31"/>
      <c r="O398" s="32"/>
      <c r="P398" s="32"/>
      <c r="Q398" s="34"/>
    </row>
    <row r="399" spans="1:17" x14ac:dyDescent="0.25">
      <c r="A399" s="15">
        <v>399</v>
      </c>
      <c r="B399" s="17" t="s">
        <v>130</v>
      </c>
      <c r="C399" s="17" t="s">
        <v>51</v>
      </c>
      <c r="D399" s="18" t="s">
        <v>52</v>
      </c>
      <c r="E399" s="19">
        <v>39756</v>
      </c>
      <c r="F399" s="36" t="s">
        <v>131</v>
      </c>
      <c r="G399" s="30" t="s">
        <v>132</v>
      </c>
      <c r="H399" s="22" t="s">
        <v>133</v>
      </c>
      <c r="I399" s="23"/>
      <c r="J399" s="102" t="s">
        <v>134</v>
      </c>
      <c r="K399" s="24">
        <v>42977</v>
      </c>
      <c r="L399" s="25"/>
      <c r="M399" s="26">
        <v>7.1470241159887664E-3</v>
      </c>
      <c r="N399" s="27"/>
      <c r="O399" s="28"/>
      <c r="P399" s="28"/>
      <c r="Q399" s="29"/>
    </row>
    <row r="400" spans="1:17" x14ac:dyDescent="0.25">
      <c r="A400" s="15">
        <v>400</v>
      </c>
      <c r="B400" s="17" t="s">
        <v>135</v>
      </c>
      <c r="C400" s="17" t="s">
        <v>51</v>
      </c>
      <c r="D400" s="18" t="s">
        <v>52</v>
      </c>
      <c r="E400" s="19">
        <v>39756</v>
      </c>
      <c r="F400" s="20" t="s">
        <v>136</v>
      </c>
      <c r="G400" s="21" t="s">
        <v>137</v>
      </c>
      <c r="H400" s="22" t="s">
        <v>138</v>
      </c>
      <c r="I400" s="23"/>
      <c r="J400" s="101" t="s">
        <v>149</v>
      </c>
      <c r="K400" s="24">
        <v>19912</v>
      </c>
      <c r="L400" s="25"/>
      <c r="M400" s="26">
        <v>3.3113419782108641E-3</v>
      </c>
      <c r="N400" s="31"/>
      <c r="O400" s="32"/>
      <c r="P400" s="28"/>
      <c r="Q400" s="15"/>
    </row>
    <row r="401" spans="1:17" x14ac:dyDescent="0.25">
      <c r="A401" s="15">
        <v>401</v>
      </c>
      <c r="B401" s="17" t="s">
        <v>143</v>
      </c>
      <c r="C401" s="17" t="s">
        <v>51</v>
      </c>
      <c r="D401" s="18" t="s">
        <v>52</v>
      </c>
      <c r="E401" s="19">
        <v>39756</v>
      </c>
      <c r="F401" s="36"/>
      <c r="G401" s="30" t="s">
        <v>144</v>
      </c>
      <c r="H401" s="22" t="s">
        <v>145</v>
      </c>
      <c r="I401" s="23"/>
      <c r="J401" s="15" t="s">
        <v>146</v>
      </c>
      <c r="K401" s="24">
        <v>8180</v>
      </c>
      <c r="L401" s="25"/>
      <c r="M401" s="26">
        <v>1.360324295990602E-3</v>
      </c>
      <c r="N401" s="27"/>
      <c r="O401" s="42"/>
      <c r="P401" s="28"/>
      <c r="Q401" s="29"/>
    </row>
    <row r="402" spans="1:17" x14ac:dyDescent="0.25">
      <c r="A402" s="15">
        <v>402</v>
      </c>
      <c r="B402" s="17" t="s">
        <v>355</v>
      </c>
      <c r="C402" s="17" t="s">
        <v>51</v>
      </c>
      <c r="D402" s="18" t="s">
        <v>52</v>
      </c>
      <c r="E402" s="19">
        <v>39756</v>
      </c>
      <c r="F402" s="36" t="s">
        <v>415</v>
      </c>
      <c r="G402" s="30" t="s">
        <v>357</v>
      </c>
      <c r="H402" s="22" t="s">
        <v>416</v>
      </c>
      <c r="I402" s="23"/>
      <c r="J402" s="102" t="s">
        <v>146</v>
      </c>
      <c r="K402" s="24">
        <v>5014</v>
      </c>
      <c r="L402" s="25"/>
      <c r="M402" s="26">
        <v>8.3382225184558422E-4</v>
      </c>
      <c r="N402" s="27"/>
      <c r="O402" s="28"/>
      <c r="P402" s="28"/>
      <c r="Q402" s="29"/>
    </row>
    <row r="403" spans="1:17" x14ac:dyDescent="0.25">
      <c r="A403" s="15">
        <v>403</v>
      </c>
      <c r="B403" s="17" t="s">
        <v>174</v>
      </c>
      <c r="C403" s="17" t="s">
        <v>51</v>
      </c>
      <c r="D403" s="18" t="s">
        <v>52</v>
      </c>
      <c r="E403" s="19">
        <v>39756</v>
      </c>
      <c r="F403" s="36" t="s">
        <v>175</v>
      </c>
      <c r="G403" s="30" t="s">
        <v>176</v>
      </c>
      <c r="H403" s="22" t="s">
        <v>177</v>
      </c>
      <c r="I403" s="23"/>
      <c r="J403" s="102" t="s">
        <v>146</v>
      </c>
      <c r="K403" s="24">
        <v>3849</v>
      </c>
      <c r="L403" s="25"/>
      <c r="M403" s="26">
        <v>6.4008413389582245E-4</v>
      </c>
      <c r="N403" s="27"/>
      <c r="O403" s="28"/>
      <c r="P403" s="28"/>
      <c r="Q403" s="29"/>
    </row>
    <row r="404" spans="1:17" x14ac:dyDescent="0.25">
      <c r="A404" s="15">
        <v>404</v>
      </c>
      <c r="B404" s="17" t="s">
        <v>139</v>
      </c>
      <c r="C404" s="17" t="s">
        <v>51</v>
      </c>
      <c r="D404" s="18" t="s">
        <v>52</v>
      </c>
      <c r="E404" s="19">
        <v>39756</v>
      </c>
      <c r="F404" s="20" t="s">
        <v>140</v>
      </c>
      <c r="G404" s="30" t="s">
        <v>141</v>
      </c>
      <c r="H404" s="22" t="s">
        <v>142</v>
      </c>
      <c r="I404" s="23"/>
      <c r="J404" s="102" t="s">
        <v>146</v>
      </c>
      <c r="K404" s="24">
        <v>1092</v>
      </c>
      <c r="L404" s="25"/>
      <c r="M404" s="26">
        <v>1.8159830455033465E-4</v>
      </c>
      <c r="N404" s="27"/>
      <c r="O404" s="28"/>
      <c r="P404" s="28"/>
      <c r="Q404" s="29"/>
    </row>
    <row r="405" spans="1:17" x14ac:dyDescent="0.25">
      <c r="A405" s="15">
        <v>405</v>
      </c>
      <c r="B405" s="17" t="s">
        <v>143</v>
      </c>
      <c r="C405" s="17" t="s">
        <v>51</v>
      </c>
      <c r="D405" s="18" t="s">
        <v>52</v>
      </c>
      <c r="E405" s="19">
        <v>39756</v>
      </c>
      <c r="F405" s="20"/>
      <c r="G405" s="30"/>
      <c r="H405" s="22"/>
      <c r="I405" s="23" t="s">
        <v>147</v>
      </c>
      <c r="J405" s="15"/>
      <c r="K405" s="24">
        <v>6013272</v>
      </c>
      <c r="L405" s="25">
        <v>6013272</v>
      </c>
      <c r="M405" s="26"/>
      <c r="N405" s="31"/>
      <c r="O405" s="32"/>
      <c r="P405" s="58"/>
      <c r="Q405" s="34"/>
    </row>
    <row r="406" spans="1:17" x14ac:dyDescent="0.25">
      <c r="A406" s="15">
        <v>406</v>
      </c>
      <c r="B406" s="16" t="s">
        <v>125</v>
      </c>
      <c r="C406" s="17" t="s">
        <v>57</v>
      </c>
      <c r="D406" s="18" t="s">
        <v>58</v>
      </c>
      <c r="E406" s="19">
        <v>39756</v>
      </c>
      <c r="F406" s="20" t="s">
        <v>126</v>
      </c>
      <c r="G406" s="21" t="s">
        <v>127</v>
      </c>
      <c r="H406" s="22" t="s">
        <v>128</v>
      </c>
      <c r="I406" s="23"/>
      <c r="J406" s="101" t="s">
        <v>129</v>
      </c>
      <c r="K406" s="24">
        <v>296571</v>
      </c>
      <c r="L406" s="25"/>
      <c r="M406" s="26">
        <v>0.6286400461245617</v>
      </c>
      <c r="N406" s="27"/>
      <c r="O406" s="28"/>
      <c r="P406" s="28"/>
      <c r="Q406" s="29"/>
    </row>
    <row r="407" spans="1:17" x14ac:dyDescent="0.25">
      <c r="A407" s="15">
        <v>407</v>
      </c>
      <c r="B407" s="16" t="s">
        <v>120</v>
      </c>
      <c r="C407" s="17" t="s">
        <v>57</v>
      </c>
      <c r="D407" s="18" t="s">
        <v>58</v>
      </c>
      <c r="E407" s="19">
        <v>39756</v>
      </c>
      <c r="F407" s="20" t="s">
        <v>121</v>
      </c>
      <c r="G407" s="21" t="s">
        <v>122</v>
      </c>
      <c r="H407" s="22" t="s">
        <v>123</v>
      </c>
      <c r="I407" s="23"/>
      <c r="J407" s="101" t="s">
        <v>124</v>
      </c>
      <c r="K407" s="24">
        <v>165391</v>
      </c>
      <c r="L407" s="25"/>
      <c r="M407" s="26">
        <v>0.35057846474735355</v>
      </c>
      <c r="N407" s="31"/>
      <c r="O407" s="32"/>
      <c r="P407" s="32"/>
      <c r="Q407" s="34"/>
    </row>
    <row r="408" spans="1:17" x14ac:dyDescent="0.25">
      <c r="A408" s="15">
        <v>408</v>
      </c>
      <c r="B408" s="17" t="s">
        <v>130</v>
      </c>
      <c r="C408" s="17" t="s">
        <v>57</v>
      </c>
      <c r="D408" s="18" t="s">
        <v>58</v>
      </c>
      <c r="E408" s="19">
        <v>39756</v>
      </c>
      <c r="F408" s="36" t="s">
        <v>131</v>
      </c>
      <c r="G408" s="30" t="s">
        <v>132</v>
      </c>
      <c r="H408" s="22" t="s">
        <v>133</v>
      </c>
      <c r="I408" s="23"/>
      <c r="J408" s="102" t="s">
        <v>134</v>
      </c>
      <c r="K408" s="24">
        <v>4829</v>
      </c>
      <c r="L408" s="25"/>
      <c r="M408" s="26">
        <v>1.0236006833896466E-2</v>
      </c>
      <c r="N408" s="27"/>
      <c r="O408" s="28"/>
      <c r="P408" s="28"/>
      <c r="Q408" s="29"/>
    </row>
    <row r="409" spans="1:17" x14ac:dyDescent="0.25">
      <c r="A409" s="15">
        <v>409</v>
      </c>
      <c r="B409" s="17" t="s">
        <v>135</v>
      </c>
      <c r="C409" s="17" t="s">
        <v>57</v>
      </c>
      <c r="D409" s="18" t="s">
        <v>58</v>
      </c>
      <c r="E409" s="19">
        <v>39756</v>
      </c>
      <c r="F409" s="20" t="s">
        <v>136</v>
      </c>
      <c r="G409" s="21" t="s">
        <v>137</v>
      </c>
      <c r="H409" s="22" t="s">
        <v>138</v>
      </c>
      <c r="I409" s="23"/>
      <c r="J409" s="101" t="s">
        <v>149</v>
      </c>
      <c r="K409" s="24">
        <v>1382</v>
      </c>
      <c r="L409" s="25"/>
      <c r="M409" s="26">
        <v>2.9294183981041447E-3</v>
      </c>
      <c r="N409" s="31"/>
      <c r="O409" s="32"/>
      <c r="P409" s="28"/>
      <c r="Q409" s="29"/>
    </row>
    <row r="410" spans="1:17" x14ac:dyDescent="0.25">
      <c r="A410" s="15">
        <v>410</v>
      </c>
      <c r="B410" s="17" t="s">
        <v>150</v>
      </c>
      <c r="C410" s="17" t="s">
        <v>57</v>
      </c>
      <c r="D410" s="18" t="s">
        <v>58</v>
      </c>
      <c r="E410" s="19">
        <v>39756</v>
      </c>
      <c r="F410" s="20" t="s">
        <v>151</v>
      </c>
      <c r="G410" s="21" t="s">
        <v>152</v>
      </c>
      <c r="H410" s="22" t="s">
        <v>153</v>
      </c>
      <c r="I410" s="23"/>
      <c r="J410" s="101" t="s">
        <v>154</v>
      </c>
      <c r="K410" s="24">
        <v>797</v>
      </c>
      <c r="L410" s="25"/>
      <c r="M410" s="26">
        <v>1.6893968620036205E-3</v>
      </c>
      <c r="N410" s="43"/>
      <c r="O410" s="44"/>
      <c r="P410" s="44"/>
      <c r="Q410" s="52"/>
    </row>
    <row r="411" spans="1:17" x14ac:dyDescent="0.25">
      <c r="A411" s="15">
        <v>411</v>
      </c>
      <c r="B411" s="17" t="s">
        <v>139</v>
      </c>
      <c r="C411" s="17" t="s">
        <v>57</v>
      </c>
      <c r="D411" s="18" t="s">
        <v>58</v>
      </c>
      <c r="E411" s="19">
        <v>39756</v>
      </c>
      <c r="F411" s="20" t="s">
        <v>140</v>
      </c>
      <c r="G411" s="21" t="s">
        <v>141</v>
      </c>
      <c r="H411" s="22" t="s">
        <v>142</v>
      </c>
      <c r="I411" s="23"/>
      <c r="J411" s="101" t="s">
        <v>162</v>
      </c>
      <c r="K411" s="24">
        <v>675</v>
      </c>
      <c r="L411" s="25"/>
      <c r="M411" s="26">
        <v>1.4307940801159898E-3</v>
      </c>
      <c r="N411" s="31"/>
      <c r="O411" s="32"/>
      <c r="P411" s="32"/>
      <c r="Q411" s="34"/>
    </row>
    <row r="412" spans="1:17" x14ac:dyDescent="0.25">
      <c r="A412" s="15">
        <v>412</v>
      </c>
      <c r="B412" s="17" t="s">
        <v>143</v>
      </c>
      <c r="C412" s="17" t="s">
        <v>57</v>
      </c>
      <c r="D412" s="18" t="s">
        <v>58</v>
      </c>
      <c r="E412" s="19">
        <v>39756</v>
      </c>
      <c r="F412" s="29"/>
      <c r="G412" s="30" t="s">
        <v>144</v>
      </c>
      <c r="H412" s="22" t="s">
        <v>145</v>
      </c>
      <c r="I412" s="23"/>
      <c r="J412" s="15" t="s">
        <v>146</v>
      </c>
      <c r="K412" s="24">
        <v>667</v>
      </c>
      <c r="L412" s="25"/>
      <c r="M412" s="26">
        <v>1.4138365206479483E-3</v>
      </c>
      <c r="N412" s="27"/>
      <c r="O412" s="28"/>
      <c r="P412" s="28"/>
      <c r="Q412" s="29"/>
    </row>
    <row r="413" spans="1:17" x14ac:dyDescent="0.25">
      <c r="A413" s="15">
        <v>413</v>
      </c>
      <c r="B413" s="16" t="s">
        <v>355</v>
      </c>
      <c r="C413" s="17" t="s">
        <v>57</v>
      </c>
      <c r="D413" s="18" t="s">
        <v>58</v>
      </c>
      <c r="E413" s="19">
        <v>39756</v>
      </c>
      <c r="F413" s="20" t="s">
        <v>415</v>
      </c>
      <c r="G413" s="30" t="s">
        <v>357</v>
      </c>
      <c r="H413" s="22" t="s">
        <v>416</v>
      </c>
      <c r="I413" s="23"/>
      <c r="J413" s="102" t="s">
        <v>146</v>
      </c>
      <c r="K413" s="24">
        <v>655</v>
      </c>
      <c r="L413" s="25"/>
      <c r="M413" s="26">
        <v>1.3884001814458862E-3</v>
      </c>
      <c r="N413" s="27"/>
      <c r="O413" s="28"/>
      <c r="P413" s="28"/>
      <c r="Q413" s="29"/>
    </row>
    <row r="414" spans="1:17" x14ac:dyDescent="0.25">
      <c r="A414" s="15">
        <v>414</v>
      </c>
      <c r="B414" s="17" t="s">
        <v>174</v>
      </c>
      <c r="C414" s="17" t="s">
        <v>57</v>
      </c>
      <c r="D414" s="18" t="s">
        <v>58</v>
      </c>
      <c r="E414" s="19">
        <v>39756</v>
      </c>
      <c r="F414" s="36" t="s">
        <v>175</v>
      </c>
      <c r="G414" s="30" t="s">
        <v>176</v>
      </c>
      <c r="H414" s="22" t="s">
        <v>177</v>
      </c>
      <c r="I414" s="23"/>
      <c r="J414" s="102" t="s">
        <v>146</v>
      </c>
      <c r="K414" s="24">
        <v>472</v>
      </c>
      <c r="L414" s="25"/>
      <c r="M414" s="26">
        <v>1.0004960086144401E-3</v>
      </c>
      <c r="N414" s="27"/>
      <c r="O414" s="28"/>
      <c r="P414" s="28"/>
      <c r="Q414" s="29"/>
    </row>
    <row r="415" spans="1:17" x14ac:dyDescent="0.25">
      <c r="A415" s="15">
        <v>415</v>
      </c>
      <c r="B415" s="17" t="s">
        <v>163</v>
      </c>
      <c r="C415" s="17" t="s">
        <v>57</v>
      </c>
      <c r="D415" s="18" t="s">
        <v>58</v>
      </c>
      <c r="E415" s="19">
        <v>39756</v>
      </c>
      <c r="F415" s="36" t="s">
        <v>164</v>
      </c>
      <c r="G415" s="30" t="s">
        <v>165</v>
      </c>
      <c r="H415" s="22" t="s">
        <v>166</v>
      </c>
      <c r="I415" s="23"/>
      <c r="J415" s="101" t="s">
        <v>167</v>
      </c>
      <c r="K415" s="24">
        <v>122</v>
      </c>
      <c r="L415" s="25"/>
      <c r="M415" s="26">
        <v>2.5860278188763073E-4</v>
      </c>
      <c r="N415" s="31"/>
      <c r="O415" s="32"/>
      <c r="P415" s="28"/>
      <c r="Q415" s="45"/>
    </row>
    <row r="416" spans="1:17" x14ac:dyDescent="0.25">
      <c r="A416" s="15">
        <v>416</v>
      </c>
      <c r="B416" s="16" t="s">
        <v>143</v>
      </c>
      <c r="C416" s="17" t="s">
        <v>57</v>
      </c>
      <c r="D416" s="18" t="s">
        <v>58</v>
      </c>
      <c r="E416" s="19">
        <v>39756</v>
      </c>
      <c r="F416" s="20"/>
      <c r="G416" s="30" t="s">
        <v>417</v>
      </c>
      <c r="H416" s="22" t="s">
        <v>418</v>
      </c>
      <c r="I416" s="23"/>
      <c r="J416" s="102" t="s">
        <v>146</v>
      </c>
      <c r="K416" s="24">
        <v>43</v>
      </c>
      <c r="L416" s="25"/>
      <c r="M416" s="26">
        <v>9.114688214072231E-5</v>
      </c>
      <c r="N416" s="27"/>
      <c r="O416" s="28"/>
      <c r="P416" s="28"/>
      <c r="Q416" s="29"/>
    </row>
    <row r="417" spans="1:16" x14ac:dyDescent="0.25">
      <c r="A417" s="15">
        <v>417</v>
      </c>
      <c r="B417" s="16" t="s">
        <v>369</v>
      </c>
      <c r="C417" s="17" t="s">
        <v>57</v>
      </c>
      <c r="D417" s="18" t="s">
        <v>58</v>
      </c>
      <c r="E417" s="19">
        <v>39756</v>
      </c>
      <c r="F417" s="20" t="s">
        <v>370</v>
      </c>
      <c r="G417" s="30" t="s">
        <v>371</v>
      </c>
      <c r="H417" s="22" t="s">
        <v>372</v>
      </c>
      <c r="I417" s="23"/>
      <c r="J417" s="102" t="s">
        <v>146</v>
      </c>
      <c r="K417" s="24">
        <v>34</v>
      </c>
      <c r="L417" s="25"/>
      <c r="M417" s="26">
        <v>7.2069627739175776E-5</v>
      </c>
      <c r="N417" s="27"/>
      <c r="O417" s="28"/>
      <c r="P417" s="28"/>
    </row>
    <row r="418" spans="1:16" x14ac:dyDescent="0.25">
      <c r="A418" s="15">
        <v>418</v>
      </c>
      <c r="B418" s="16" t="s">
        <v>365</v>
      </c>
      <c r="C418" s="17" t="s">
        <v>57</v>
      </c>
      <c r="D418" s="18" t="s">
        <v>58</v>
      </c>
      <c r="E418" s="19">
        <v>39756</v>
      </c>
      <c r="F418" s="20" t="s">
        <v>366</v>
      </c>
      <c r="G418" s="30" t="s">
        <v>367</v>
      </c>
      <c r="H418" s="22" t="s">
        <v>368</v>
      </c>
      <c r="I418" s="23"/>
      <c r="J418" s="102" t="s">
        <v>146</v>
      </c>
      <c r="K418" s="24">
        <v>25</v>
      </c>
      <c r="L418" s="25"/>
      <c r="M418" s="26">
        <v>5.2992373337629248E-5</v>
      </c>
      <c r="N418" s="27"/>
      <c r="O418" s="28"/>
      <c r="P418" s="28"/>
    </row>
    <row r="419" spans="1:16" x14ac:dyDescent="0.25">
      <c r="A419" s="15">
        <v>419</v>
      </c>
      <c r="B419" s="16" t="s">
        <v>419</v>
      </c>
      <c r="C419" s="17" t="s">
        <v>57</v>
      </c>
      <c r="D419" s="18" t="s">
        <v>58</v>
      </c>
      <c r="E419" s="19">
        <v>39756</v>
      </c>
      <c r="F419" s="20" t="s">
        <v>420</v>
      </c>
      <c r="G419" s="30" t="s">
        <v>421</v>
      </c>
      <c r="H419" s="22" t="s">
        <v>422</v>
      </c>
      <c r="I419" s="23"/>
      <c r="J419" s="102" t="s">
        <v>146</v>
      </c>
      <c r="K419" s="24">
        <v>15</v>
      </c>
      <c r="L419" s="25"/>
      <c r="M419" s="26">
        <v>3.1795424002577551E-5</v>
      </c>
      <c r="N419" s="27"/>
      <c r="O419" s="28"/>
      <c r="P419" s="28"/>
    </row>
    <row r="420" spans="1:16" x14ac:dyDescent="0.25">
      <c r="A420" s="15">
        <v>420</v>
      </c>
      <c r="B420" s="16" t="s">
        <v>423</v>
      </c>
      <c r="C420" s="17" t="s">
        <v>57</v>
      </c>
      <c r="D420" s="18" t="s">
        <v>58</v>
      </c>
      <c r="E420" s="19">
        <v>39756</v>
      </c>
      <c r="F420" s="20" t="s">
        <v>424</v>
      </c>
      <c r="G420" s="30" t="s">
        <v>425</v>
      </c>
      <c r="H420" s="22" t="s">
        <v>426</v>
      </c>
      <c r="I420" s="23"/>
      <c r="J420" s="102" t="s">
        <v>146</v>
      </c>
      <c r="K420" s="24">
        <v>14</v>
      </c>
      <c r="L420" s="25"/>
      <c r="M420" s="26">
        <v>2.967572906907238E-5</v>
      </c>
      <c r="N420" s="27"/>
      <c r="O420" s="28"/>
      <c r="P420" s="28"/>
    </row>
    <row r="421" spans="1:16" x14ac:dyDescent="0.25">
      <c r="A421" s="15">
        <v>421</v>
      </c>
      <c r="B421" s="16" t="s">
        <v>143</v>
      </c>
      <c r="C421" s="17" t="s">
        <v>57</v>
      </c>
      <c r="D421" s="18" t="s">
        <v>58</v>
      </c>
      <c r="E421" s="19">
        <v>39756</v>
      </c>
      <c r="F421" s="20" t="s">
        <v>427</v>
      </c>
      <c r="G421" s="30" t="s">
        <v>428</v>
      </c>
      <c r="H421" s="22" t="s">
        <v>429</v>
      </c>
      <c r="I421" s="23"/>
      <c r="J421" s="102" t="s">
        <v>146</v>
      </c>
      <c r="K421" s="24">
        <v>11</v>
      </c>
      <c r="L421" s="25"/>
      <c r="M421" s="26">
        <v>2.3316644268556868E-5</v>
      </c>
      <c r="N421" s="27"/>
      <c r="O421" s="28"/>
      <c r="P421" s="28"/>
    </row>
    <row r="422" spans="1:16" ht="25.5" x14ac:dyDescent="0.25">
      <c r="A422" s="15">
        <v>422</v>
      </c>
      <c r="B422" s="16" t="s">
        <v>143</v>
      </c>
      <c r="C422" s="17" t="s">
        <v>57</v>
      </c>
      <c r="D422" s="18" t="s">
        <v>58</v>
      </c>
      <c r="E422" s="19">
        <v>39756</v>
      </c>
      <c r="F422" s="20"/>
      <c r="G422" s="30" t="s">
        <v>430</v>
      </c>
      <c r="H422" s="22" t="s">
        <v>431</v>
      </c>
      <c r="I422" s="23"/>
      <c r="J422" s="102" t="s">
        <v>146</v>
      </c>
      <c r="K422" s="24">
        <v>11</v>
      </c>
      <c r="L422" s="25"/>
      <c r="M422" s="26">
        <v>2.3316644268556868E-5</v>
      </c>
      <c r="N422" s="27"/>
      <c r="O422" s="28"/>
      <c r="P422" s="28"/>
    </row>
    <row r="423" spans="1:16" x14ac:dyDescent="0.25">
      <c r="A423" s="15">
        <v>423</v>
      </c>
      <c r="B423" s="16" t="s">
        <v>143</v>
      </c>
      <c r="C423" s="17" t="s">
        <v>57</v>
      </c>
      <c r="D423" s="18" t="s">
        <v>58</v>
      </c>
      <c r="E423" s="19">
        <v>39756</v>
      </c>
      <c r="F423" s="20" t="s">
        <v>432</v>
      </c>
      <c r="G423" s="30" t="s">
        <v>433</v>
      </c>
      <c r="H423" s="22" t="s">
        <v>434</v>
      </c>
      <c r="I423" s="23"/>
      <c r="J423" s="102" t="s">
        <v>146</v>
      </c>
      <c r="K423" s="24">
        <v>8</v>
      </c>
      <c r="L423" s="25"/>
      <c r="M423" s="26">
        <v>1.695755946804136E-5</v>
      </c>
      <c r="N423" s="27"/>
      <c r="O423" s="28"/>
      <c r="P423" s="28"/>
    </row>
    <row r="424" spans="1:16" x14ac:dyDescent="0.25">
      <c r="A424" s="15">
        <v>424</v>
      </c>
      <c r="B424" s="16" t="s">
        <v>143</v>
      </c>
      <c r="C424" s="17" t="s">
        <v>57</v>
      </c>
      <c r="D424" s="18" t="s">
        <v>58</v>
      </c>
      <c r="E424" s="19">
        <v>39756</v>
      </c>
      <c r="F424" s="29"/>
      <c r="G424" s="20" t="s">
        <v>435</v>
      </c>
      <c r="H424" s="22" t="s">
        <v>436</v>
      </c>
      <c r="I424" s="23"/>
      <c r="J424" s="102" t="s">
        <v>146</v>
      </c>
      <c r="K424" s="24">
        <v>7</v>
      </c>
      <c r="L424" s="25"/>
      <c r="M424" s="26">
        <v>1.483786453453619E-5</v>
      </c>
      <c r="N424" s="27"/>
      <c r="O424" s="28"/>
      <c r="P424" s="28"/>
    </row>
    <row r="425" spans="1:16" ht="25.5" x14ac:dyDescent="0.25">
      <c r="A425" s="15">
        <v>425</v>
      </c>
      <c r="B425" s="16" t="s">
        <v>437</v>
      </c>
      <c r="C425" s="17" t="s">
        <v>57</v>
      </c>
      <c r="D425" s="18" t="s">
        <v>58</v>
      </c>
      <c r="E425" s="19">
        <v>39756</v>
      </c>
      <c r="F425" s="20" t="s">
        <v>398</v>
      </c>
      <c r="G425" s="30" t="s">
        <v>438</v>
      </c>
      <c r="H425" s="22" t="s">
        <v>439</v>
      </c>
      <c r="I425" s="23"/>
      <c r="J425" s="102" t="s">
        <v>146</v>
      </c>
      <c r="K425" s="24">
        <v>6</v>
      </c>
      <c r="L425" s="25"/>
      <c r="M425" s="26">
        <v>1.271816960103102E-5</v>
      </c>
      <c r="N425" s="27"/>
      <c r="O425" s="28"/>
      <c r="P425" s="28"/>
    </row>
    <row r="426" spans="1:16" x14ac:dyDescent="0.25">
      <c r="A426" s="15">
        <v>426</v>
      </c>
      <c r="B426" s="16" t="s">
        <v>376</v>
      </c>
      <c r="C426" s="17" t="s">
        <v>57</v>
      </c>
      <c r="D426" s="18" t="s">
        <v>58</v>
      </c>
      <c r="E426" s="19">
        <v>39756</v>
      </c>
      <c r="F426" s="20" t="s">
        <v>377</v>
      </c>
      <c r="G426" s="30" t="s">
        <v>357</v>
      </c>
      <c r="H426" s="22" t="s">
        <v>378</v>
      </c>
      <c r="I426" s="23"/>
      <c r="J426" s="102" t="s">
        <v>146</v>
      </c>
      <c r="K426" s="24">
        <v>6</v>
      </c>
      <c r="L426" s="25"/>
      <c r="M426" s="26">
        <v>1.271816960103102E-5</v>
      </c>
      <c r="N426" s="27"/>
      <c r="O426" s="28"/>
      <c r="P426" s="28"/>
    </row>
    <row r="427" spans="1:16" x14ac:dyDescent="0.25">
      <c r="A427" s="15">
        <v>427</v>
      </c>
      <c r="B427" s="16" t="s">
        <v>143</v>
      </c>
      <c r="C427" s="17" t="s">
        <v>57</v>
      </c>
      <c r="D427" s="18" t="s">
        <v>58</v>
      </c>
      <c r="E427" s="19">
        <v>39756</v>
      </c>
      <c r="F427" s="20" t="s">
        <v>440</v>
      </c>
      <c r="G427" s="30" t="s">
        <v>441</v>
      </c>
      <c r="H427" s="22" t="s">
        <v>442</v>
      </c>
      <c r="I427" s="23"/>
      <c r="J427" s="102" t="s">
        <v>146</v>
      </c>
      <c r="K427" s="24">
        <v>5</v>
      </c>
      <c r="L427" s="25"/>
      <c r="M427" s="26">
        <v>1.059847466752585E-5</v>
      </c>
      <c r="N427" s="27"/>
      <c r="O427" s="28"/>
      <c r="P427" s="28"/>
    </row>
    <row r="428" spans="1:16" x14ac:dyDescent="0.25">
      <c r="A428" s="15">
        <v>428</v>
      </c>
      <c r="B428" s="16" t="s">
        <v>169</v>
      </c>
      <c r="C428" s="17" t="s">
        <v>57</v>
      </c>
      <c r="D428" s="18" t="s">
        <v>58</v>
      </c>
      <c r="E428" s="19">
        <v>39756</v>
      </c>
      <c r="F428" s="20" t="s">
        <v>170</v>
      </c>
      <c r="G428" s="30" t="s">
        <v>171</v>
      </c>
      <c r="H428" s="22" t="s">
        <v>172</v>
      </c>
      <c r="I428" s="23"/>
      <c r="J428" s="102" t="s">
        <v>146</v>
      </c>
      <c r="K428" s="24">
        <v>5</v>
      </c>
      <c r="L428" s="25"/>
      <c r="M428" s="26">
        <v>1.059847466752585E-5</v>
      </c>
      <c r="N428" s="27"/>
      <c r="O428" s="28"/>
      <c r="P428" s="28"/>
    </row>
    <row r="429" spans="1:16" x14ac:dyDescent="0.25">
      <c r="A429" s="15">
        <v>429</v>
      </c>
      <c r="B429" s="16" t="s">
        <v>443</v>
      </c>
      <c r="C429" s="17" t="s">
        <v>57</v>
      </c>
      <c r="D429" s="18" t="s">
        <v>58</v>
      </c>
      <c r="E429" s="19">
        <v>39756</v>
      </c>
      <c r="F429" s="20" t="s">
        <v>444</v>
      </c>
      <c r="G429" s="30" t="s">
        <v>445</v>
      </c>
      <c r="H429" s="22" t="s">
        <v>446</v>
      </c>
      <c r="I429" s="23"/>
      <c r="J429" s="102" t="s">
        <v>146</v>
      </c>
      <c r="K429" s="24">
        <v>5</v>
      </c>
      <c r="L429" s="25"/>
      <c r="M429" s="26">
        <v>1.059847466752585E-5</v>
      </c>
      <c r="N429" s="27"/>
      <c r="O429" s="28"/>
      <c r="P429" s="28"/>
    </row>
    <row r="430" spans="1:16" x14ac:dyDescent="0.25">
      <c r="A430" s="15">
        <v>430</v>
      </c>
      <c r="B430" s="16" t="s">
        <v>143</v>
      </c>
      <c r="C430" s="17" t="s">
        <v>57</v>
      </c>
      <c r="D430" s="18" t="s">
        <v>58</v>
      </c>
      <c r="E430" s="19">
        <v>39756</v>
      </c>
      <c r="F430" s="20" t="s">
        <v>447</v>
      </c>
      <c r="G430" s="30" t="s">
        <v>448</v>
      </c>
      <c r="H430" s="22" t="s">
        <v>449</v>
      </c>
      <c r="I430" s="23"/>
      <c r="J430" s="102" t="s">
        <v>146</v>
      </c>
      <c r="K430" s="24">
        <v>5</v>
      </c>
      <c r="L430" s="25"/>
      <c r="M430" s="26">
        <v>1.059847466752585E-5</v>
      </c>
      <c r="N430" s="27"/>
      <c r="O430" s="28"/>
      <c r="P430" s="28"/>
    </row>
    <row r="431" spans="1:16" x14ac:dyDescent="0.25">
      <c r="A431" s="15">
        <v>431</v>
      </c>
      <c r="B431" s="16" t="s">
        <v>143</v>
      </c>
      <c r="C431" s="17" t="s">
        <v>57</v>
      </c>
      <c r="D431" s="18" t="s">
        <v>58</v>
      </c>
      <c r="E431" s="19">
        <v>39756</v>
      </c>
      <c r="F431" s="20" t="s">
        <v>450</v>
      </c>
      <c r="G431" s="30" t="s">
        <v>451</v>
      </c>
      <c r="H431" s="22" t="s">
        <v>452</v>
      </c>
      <c r="I431" s="23"/>
      <c r="J431" s="102" t="s">
        <v>146</v>
      </c>
      <c r="K431" s="24">
        <v>5</v>
      </c>
      <c r="L431" s="25"/>
      <c r="M431" s="26">
        <v>1.059847466752585E-5</v>
      </c>
      <c r="N431" s="27"/>
      <c r="O431" s="28"/>
      <c r="P431" s="28"/>
    </row>
    <row r="432" spans="1:16" x14ac:dyDescent="0.25">
      <c r="A432" s="15">
        <v>432</v>
      </c>
      <c r="B432" s="17" t="s">
        <v>143</v>
      </c>
      <c r="C432" s="17" t="s">
        <v>57</v>
      </c>
      <c r="D432" s="18" t="s">
        <v>58</v>
      </c>
      <c r="E432" s="19">
        <v>39756</v>
      </c>
      <c r="F432" s="20"/>
      <c r="G432" s="30"/>
      <c r="H432" s="22"/>
      <c r="I432" s="23" t="s">
        <v>147</v>
      </c>
      <c r="J432" s="15"/>
      <c r="K432" s="24">
        <v>471766</v>
      </c>
      <c r="L432" s="25">
        <v>471766</v>
      </c>
      <c r="M432" s="26"/>
      <c r="N432" s="31"/>
      <c r="O432" s="32"/>
      <c r="P432" s="32"/>
    </row>
    <row r="433" spans="1:17" x14ac:dyDescent="0.25">
      <c r="A433" s="15">
        <v>433</v>
      </c>
      <c r="B433" s="16" t="s">
        <v>120</v>
      </c>
      <c r="C433" s="17" t="s">
        <v>61</v>
      </c>
      <c r="D433" s="18" t="s">
        <v>62</v>
      </c>
      <c r="E433" s="19">
        <v>39756</v>
      </c>
      <c r="F433" s="20" t="s">
        <v>121</v>
      </c>
      <c r="G433" s="21" t="s">
        <v>122</v>
      </c>
      <c r="H433" s="22" t="s">
        <v>123</v>
      </c>
      <c r="I433" s="23"/>
      <c r="J433" s="101" t="s">
        <v>124</v>
      </c>
      <c r="K433" s="24">
        <v>1034896</v>
      </c>
      <c r="L433" s="25"/>
      <c r="M433" s="26">
        <v>0.53873643978637864</v>
      </c>
      <c r="N433" s="31"/>
      <c r="O433" s="32"/>
      <c r="P433" s="32"/>
      <c r="Q433" s="34"/>
    </row>
    <row r="434" spans="1:17" x14ac:dyDescent="0.25">
      <c r="A434" s="15">
        <v>434</v>
      </c>
      <c r="B434" s="16" t="s">
        <v>125</v>
      </c>
      <c r="C434" s="17" t="s">
        <v>61</v>
      </c>
      <c r="D434" s="18" t="s">
        <v>62</v>
      </c>
      <c r="E434" s="19">
        <v>39756</v>
      </c>
      <c r="F434" s="20" t="s">
        <v>126</v>
      </c>
      <c r="G434" s="21" t="s">
        <v>127</v>
      </c>
      <c r="H434" s="22" t="s">
        <v>128</v>
      </c>
      <c r="I434" s="23"/>
      <c r="J434" s="101" t="s">
        <v>129</v>
      </c>
      <c r="K434" s="24">
        <v>862449</v>
      </c>
      <c r="L434" s="25"/>
      <c r="M434" s="26">
        <v>0.44896560017366238</v>
      </c>
      <c r="N434" s="31"/>
      <c r="O434" s="32"/>
      <c r="P434" s="32"/>
      <c r="Q434" s="34"/>
    </row>
    <row r="435" spans="1:17" x14ac:dyDescent="0.25">
      <c r="A435" s="15">
        <v>435</v>
      </c>
      <c r="B435" s="17" t="s">
        <v>135</v>
      </c>
      <c r="C435" s="17" t="s">
        <v>61</v>
      </c>
      <c r="D435" s="18" t="s">
        <v>62</v>
      </c>
      <c r="E435" s="19">
        <v>39756</v>
      </c>
      <c r="F435" s="20" t="s">
        <v>136</v>
      </c>
      <c r="G435" s="21" t="s">
        <v>137</v>
      </c>
      <c r="H435" s="22" t="s">
        <v>138</v>
      </c>
      <c r="I435" s="23"/>
      <c r="J435" s="101" t="s">
        <v>149</v>
      </c>
      <c r="K435" s="24">
        <v>7283</v>
      </c>
      <c r="L435" s="25"/>
      <c r="M435" s="26">
        <v>3.7913157370056466E-3</v>
      </c>
      <c r="N435" s="27"/>
      <c r="O435" s="28"/>
      <c r="P435" s="28"/>
      <c r="Q435" s="29"/>
    </row>
    <row r="436" spans="1:17" x14ac:dyDescent="0.25">
      <c r="A436" s="15">
        <v>436</v>
      </c>
      <c r="B436" s="17" t="s">
        <v>139</v>
      </c>
      <c r="C436" s="17" t="s">
        <v>61</v>
      </c>
      <c r="D436" s="18" t="s">
        <v>62</v>
      </c>
      <c r="E436" s="19">
        <v>39756</v>
      </c>
      <c r="F436" s="20" t="s">
        <v>140</v>
      </c>
      <c r="G436" s="21" t="s">
        <v>141</v>
      </c>
      <c r="H436" s="22" t="s">
        <v>142</v>
      </c>
      <c r="I436" s="23"/>
      <c r="J436" s="101" t="s">
        <v>162</v>
      </c>
      <c r="K436" s="24">
        <v>6827</v>
      </c>
      <c r="L436" s="25"/>
      <c r="M436" s="26">
        <v>3.553935539823912E-3</v>
      </c>
      <c r="N436" s="27"/>
      <c r="O436" s="28"/>
      <c r="P436" s="28"/>
      <c r="Q436" s="29"/>
    </row>
    <row r="437" spans="1:17" x14ac:dyDescent="0.25">
      <c r="A437" s="15">
        <v>437</v>
      </c>
      <c r="B437" s="17" t="s">
        <v>130</v>
      </c>
      <c r="C437" s="17" t="s">
        <v>61</v>
      </c>
      <c r="D437" s="18" t="s">
        <v>62</v>
      </c>
      <c r="E437" s="19">
        <v>39756</v>
      </c>
      <c r="F437" s="36" t="s">
        <v>131</v>
      </c>
      <c r="G437" s="30" t="s">
        <v>132</v>
      </c>
      <c r="H437" s="22" t="s">
        <v>133</v>
      </c>
      <c r="I437" s="23"/>
      <c r="J437" s="102" t="s">
        <v>453</v>
      </c>
      <c r="K437" s="24">
        <v>5053</v>
      </c>
      <c r="L437" s="25"/>
      <c r="M437" s="26">
        <v>2.6304432814897066E-3</v>
      </c>
      <c r="N437" s="27"/>
      <c r="O437" s="28"/>
      <c r="P437" s="28"/>
      <c r="Q437" s="29"/>
    </row>
    <row r="438" spans="1:17" x14ac:dyDescent="0.25">
      <c r="A438" s="15">
        <v>438</v>
      </c>
      <c r="B438" s="17" t="s">
        <v>150</v>
      </c>
      <c r="C438" s="17" t="s">
        <v>61</v>
      </c>
      <c r="D438" s="18" t="s">
        <v>62</v>
      </c>
      <c r="E438" s="19">
        <v>39756</v>
      </c>
      <c r="F438" s="20" t="s">
        <v>151</v>
      </c>
      <c r="G438" s="21" t="s">
        <v>152</v>
      </c>
      <c r="H438" s="22" t="s">
        <v>153</v>
      </c>
      <c r="I438" s="23"/>
      <c r="J438" s="101" t="s">
        <v>154</v>
      </c>
      <c r="K438" s="24">
        <v>4461</v>
      </c>
      <c r="L438" s="25"/>
      <c r="M438" s="26">
        <v>2.322265481639735E-3</v>
      </c>
      <c r="N438" s="31"/>
      <c r="O438" s="32"/>
      <c r="P438" s="28"/>
      <c r="Q438" s="45"/>
    </row>
    <row r="439" spans="1:17" x14ac:dyDescent="0.25">
      <c r="A439" s="15">
        <v>439</v>
      </c>
      <c r="B439" s="17" t="s">
        <v>143</v>
      </c>
      <c r="C439" s="17" t="s">
        <v>61</v>
      </c>
      <c r="D439" s="18" t="s">
        <v>62</v>
      </c>
      <c r="E439" s="19">
        <v>39756</v>
      </c>
      <c r="F439" s="20"/>
      <c r="G439" s="30"/>
      <c r="H439" s="22"/>
      <c r="I439" s="23" t="s">
        <v>147</v>
      </c>
      <c r="J439" s="15"/>
      <c r="K439" s="24">
        <v>1920969</v>
      </c>
      <c r="L439" s="25">
        <v>1920969</v>
      </c>
      <c r="M439" s="26"/>
      <c r="N439" s="31"/>
      <c r="O439" s="32"/>
      <c r="P439" s="32"/>
      <c r="Q439" s="34"/>
    </row>
    <row r="440" spans="1:17" x14ac:dyDescent="0.25">
      <c r="A440" s="15">
        <v>440</v>
      </c>
      <c r="B440" s="16" t="s">
        <v>120</v>
      </c>
      <c r="C440" s="17" t="s">
        <v>65</v>
      </c>
      <c r="D440" s="18" t="s">
        <v>66</v>
      </c>
      <c r="E440" s="19">
        <v>39756</v>
      </c>
      <c r="F440" s="20" t="s">
        <v>121</v>
      </c>
      <c r="G440" s="21" t="s">
        <v>122</v>
      </c>
      <c r="H440" s="22" t="s">
        <v>123</v>
      </c>
      <c r="I440" s="23"/>
      <c r="J440" s="101" t="s">
        <v>124</v>
      </c>
      <c r="K440" s="24">
        <v>203054</v>
      </c>
      <c r="L440" s="25"/>
      <c r="M440" s="26">
        <v>0.53158976372799271</v>
      </c>
      <c r="N440" s="27"/>
      <c r="O440" s="28"/>
      <c r="P440" s="28"/>
      <c r="Q440" s="29"/>
    </row>
    <row r="441" spans="1:17" x14ac:dyDescent="0.25">
      <c r="A441" s="15">
        <v>441</v>
      </c>
      <c r="B441" s="16" t="s">
        <v>125</v>
      </c>
      <c r="C441" s="17" t="s">
        <v>65</v>
      </c>
      <c r="D441" s="18" t="s">
        <v>66</v>
      </c>
      <c r="E441" s="19">
        <v>39756</v>
      </c>
      <c r="F441" s="20" t="s">
        <v>126</v>
      </c>
      <c r="G441" s="21" t="s">
        <v>127</v>
      </c>
      <c r="H441" s="22" t="s">
        <v>128</v>
      </c>
      <c r="I441" s="23"/>
      <c r="J441" s="101" t="s">
        <v>129</v>
      </c>
      <c r="K441" s="24">
        <v>170924</v>
      </c>
      <c r="L441" s="25"/>
      <c r="M441" s="26">
        <v>0.44747431114601743</v>
      </c>
      <c r="N441" s="31"/>
      <c r="O441" s="32"/>
      <c r="P441" s="32"/>
      <c r="Q441" s="34"/>
    </row>
    <row r="442" spans="1:17" x14ac:dyDescent="0.25">
      <c r="A442" s="15">
        <v>442</v>
      </c>
      <c r="B442" s="17" t="s">
        <v>130</v>
      </c>
      <c r="C442" s="17" t="s">
        <v>65</v>
      </c>
      <c r="D442" s="18" t="s">
        <v>66</v>
      </c>
      <c r="E442" s="19">
        <v>39756</v>
      </c>
      <c r="F442" s="36" t="s">
        <v>131</v>
      </c>
      <c r="G442" s="30" t="s">
        <v>132</v>
      </c>
      <c r="H442" s="22" t="s">
        <v>133</v>
      </c>
      <c r="I442" s="23"/>
      <c r="J442" s="102" t="s">
        <v>134</v>
      </c>
      <c r="K442" s="24">
        <v>4267</v>
      </c>
      <c r="L442" s="25"/>
      <c r="M442" s="26">
        <v>1.1170888147130048E-2</v>
      </c>
      <c r="N442" s="31"/>
      <c r="O442" s="32"/>
      <c r="P442" s="32"/>
      <c r="Q442" s="34"/>
    </row>
    <row r="443" spans="1:17" x14ac:dyDescent="0.25">
      <c r="A443" s="15">
        <v>443</v>
      </c>
      <c r="B443" s="17" t="s">
        <v>139</v>
      </c>
      <c r="C443" s="17" t="s">
        <v>65</v>
      </c>
      <c r="D443" s="18" t="s">
        <v>66</v>
      </c>
      <c r="E443" s="19">
        <v>39756</v>
      </c>
      <c r="F443" s="20" t="s">
        <v>140</v>
      </c>
      <c r="G443" s="21" t="s">
        <v>141</v>
      </c>
      <c r="H443" s="22" t="s">
        <v>142</v>
      </c>
      <c r="I443" s="23"/>
      <c r="J443" s="101" t="s">
        <v>162</v>
      </c>
      <c r="K443" s="24">
        <v>1895</v>
      </c>
      <c r="L443" s="25"/>
      <c r="M443" s="26">
        <v>4.9610576608416779E-3</v>
      </c>
      <c r="N443" s="31"/>
      <c r="O443" s="32"/>
      <c r="P443" s="32"/>
      <c r="Q443" s="34"/>
    </row>
    <row r="444" spans="1:17" x14ac:dyDescent="0.25">
      <c r="A444" s="15">
        <v>444</v>
      </c>
      <c r="B444" s="17" t="s">
        <v>135</v>
      </c>
      <c r="C444" s="17" t="s">
        <v>65</v>
      </c>
      <c r="D444" s="18" t="s">
        <v>66</v>
      </c>
      <c r="E444" s="19">
        <v>39756</v>
      </c>
      <c r="F444" s="20" t="s">
        <v>136</v>
      </c>
      <c r="G444" s="21" t="s">
        <v>137</v>
      </c>
      <c r="H444" s="22" t="s">
        <v>138</v>
      </c>
      <c r="I444" s="23"/>
      <c r="J444" s="101" t="s">
        <v>134</v>
      </c>
      <c r="K444" s="24">
        <v>1835</v>
      </c>
      <c r="L444" s="25"/>
      <c r="M444" s="26">
        <v>4.803979318018195E-3</v>
      </c>
      <c r="N444" s="27"/>
      <c r="O444" s="28"/>
      <c r="P444" s="28"/>
      <c r="Q444" s="29"/>
    </row>
    <row r="445" spans="1:17" x14ac:dyDescent="0.25">
      <c r="A445" s="15">
        <v>445</v>
      </c>
      <c r="B445" s="17" t="s">
        <v>143</v>
      </c>
      <c r="C445" s="17" t="s">
        <v>65</v>
      </c>
      <c r="D445" s="18" t="s">
        <v>66</v>
      </c>
      <c r="E445" s="19">
        <v>39756</v>
      </c>
      <c r="F445" s="20"/>
      <c r="G445" s="30"/>
      <c r="H445" s="22"/>
      <c r="I445" s="23" t="s">
        <v>147</v>
      </c>
      <c r="J445" s="15"/>
      <c r="K445" s="24">
        <v>381975</v>
      </c>
      <c r="L445" s="25">
        <v>381975</v>
      </c>
      <c r="M445" s="26"/>
      <c r="N445" s="31"/>
      <c r="O445" s="32"/>
      <c r="P445" s="59"/>
      <c r="Q445" s="34"/>
    </row>
    <row r="446" spans="1:17" x14ac:dyDescent="0.25">
      <c r="A446" s="15">
        <v>446</v>
      </c>
      <c r="B446" s="16" t="s">
        <v>120</v>
      </c>
      <c r="C446" s="17" t="s">
        <v>69</v>
      </c>
      <c r="D446" s="18" t="s">
        <v>70</v>
      </c>
      <c r="E446" s="19">
        <v>39756</v>
      </c>
      <c r="F446" s="20" t="s">
        <v>121</v>
      </c>
      <c r="G446" s="21" t="s">
        <v>122</v>
      </c>
      <c r="H446" s="22" t="s">
        <v>123</v>
      </c>
      <c r="I446" s="23"/>
      <c r="J446" s="101" t="s">
        <v>124</v>
      </c>
      <c r="K446" s="24">
        <v>1479178</v>
      </c>
      <c r="L446" s="25"/>
      <c r="M446" s="26">
        <v>0.5689695428289423</v>
      </c>
      <c r="N446" s="38"/>
      <c r="O446" s="39"/>
      <c r="P446" s="39"/>
      <c r="Q446" s="34"/>
    </row>
    <row r="447" spans="1:17" x14ac:dyDescent="0.25">
      <c r="A447" s="15">
        <v>447</v>
      </c>
      <c r="B447" s="16" t="s">
        <v>125</v>
      </c>
      <c r="C447" s="17" t="s">
        <v>69</v>
      </c>
      <c r="D447" s="18" t="s">
        <v>70</v>
      </c>
      <c r="E447" s="19">
        <v>39756</v>
      </c>
      <c r="F447" s="20" t="s">
        <v>126</v>
      </c>
      <c r="G447" s="21" t="s">
        <v>127</v>
      </c>
      <c r="H447" s="22" t="s">
        <v>128</v>
      </c>
      <c r="I447" s="23"/>
      <c r="J447" s="101" t="s">
        <v>129</v>
      </c>
      <c r="K447" s="24">
        <v>1087437</v>
      </c>
      <c r="L447" s="25"/>
      <c r="M447" s="26">
        <v>0.41828538062712978</v>
      </c>
      <c r="N447" s="31"/>
      <c r="O447" s="32"/>
      <c r="P447" s="32"/>
      <c r="Q447" s="34"/>
    </row>
    <row r="448" spans="1:17" x14ac:dyDescent="0.25">
      <c r="A448" s="15">
        <v>448</v>
      </c>
      <c r="B448" s="17" t="s">
        <v>130</v>
      </c>
      <c r="C448" s="17" t="s">
        <v>69</v>
      </c>
      <c r="D448" s="18" t="s">
        <v>70</v>
      </c>
      <c r="E448" s="19">
        <v>39756</v>
      </c>
      <c r="F448" s="36" t="s">
        <v>131</v>
      </c>
      <c r="G448" s="30" t="s">
        <v>132</v>
      </c>
      <c r="H448" s="22" t="s">
        <v>133</v>
      </c>
      <c r="I448" s="23"/>
      <c r="J448" s="102" t="s">
        <v>134</v>
      </c>
      <c r="K448" s="24">
        <v>11560</v>
      </c>
      <c r="L448" s="25"/>
      <c r="M448" s="26">
        <v>4.4465831124466245E-3</v>
      </c>
      <c r="N448" s="31"/>
      <c r="O448" s="32"/>
      <c r="P448" s="32"/>
      <c r="Q448" s="34"/>
    </row>
    <row r="449" spans="1:17" x14ac:dyDescent="0.25">
      <c r="A449" s="15">
        <v>449</v>
      </c>
      <c r="B449" s="17" t="s">
        <v>135</v>
      </c>
      <c r="C449" s="17" t="s">
        <v>69</v>
      </c>
      <c r="D449" s="18" t="s">
        <v>70</v>
      </c>
      <c r="E449" s="19">
        <v>39756</v>
      </c>
      <c r="F449" s="20" t="s">
        <v>136</v>
      </c>
      <c r="G449" s="21" t="s">
        <v>137</v>
      </c>
      <c r="H449" s="22" t="s">
        <v>138</v>
      </c>
      <c r="I449" s="23"/>
      <c r="J449" s="101" t="s">
        <v>134</v>
      </c>
      <c r="K449" s="24">
        <v>8547</v>
      </c>
      <c r="L449" s="25"/>
      <c r="M449" s="26">
        <v>3.2876250745745069E-3</v>
      </c>
      <c r="N449" s="27"/>
      <c r="O449" s="28"/>
      <c r="P449" s="28"/>
      <c r="Q449" s="29"/>
    </row>
    <row r="450" spans="1:17" x14ac:dyDescent="0.25">
      <c r="A450" s="15">
        <v>450</v>
      </c>
      <c r="B450" s="17" t="s">
        <v>139</v>
      </c>
      <c r="C450" s="17" t="s">
        <v>69</v>
      </c>
      <c r="D450" s="18" t="s">
        <v>70</v>
      </c>
      <c r="E450" s="19">
        <v>39756</v>
      </c>
      <c r="F450" s="20" t="s">
        <v>140</v>
      </c>
      <c r="G450" s="21" t="s">
        <v>141</v>
      </c>
      <c r="H450" s="22" t="s">
        <v>142</v>
      </c>
      <c r="I450" s="23"/>
      <c r="J450" s="101" t="s">
        <v>134</v>
      </c>
      <c r="K450" s="24">
        <v>8191</v>
      </c>
      <c r="L450" s="25"/>
      <c r="M450" s="26">
        <v>3.1506887780320329E-3</v>
      </c>
      <c r="N450" s="31"/>
      <c r="O450" s="32"/>
      <c r="P450" s="28"/>
      <c r="Q450" s="15"/>
    </row>
    <row r="451" spans="1:17" x14ac:dyDescent="0.25">
      <c r="A451" s="15">
        <v>451</v>
      </c>
      <c r="B451" s="17" t="s">
        <v>150</v>
      </c>
      <c r="C451" s="17" t="s">
        <v>69</v>
      </c>
      <c r="D451" s="18" t="s">
        <v>70</v>
      </c>
      <c r="E451" s="19">
        <v>39756</v>
      </c>
      <c r="F451" s="20" t="s">
        <v>151</v>
      </c>
      <c r="G451" s="30" t="s">
        <v>152</v>
      </c>
      <c r="H451" s="22" t="s">
        <v>153</v>
      </c>
      <c r="I451" s="23"/>
      <c r="J451" s="102" t="s">
        <v>146</v>
      </c>
      <c r="K451" s="24">
        <v>2499</v>
      </c>
      <c r="L451" s="25"/>
      <c r="M451" s="26">
        <v>9.6124664342596151E-4</v>
      </c>
      <c r="N451" s="31"/>
      <c r="O451" s="32"/>
      <c r="P451" s="32"/>
      <c r="Q451" s="34"/>
    </row>
    <row r="452" spans="1:17" x14ac:dyDescent="0.25">
      <c r="A452" s="15">
        <v>452</v>
      </c>
      <c r="B452" s="17" t="s">
        <v>202</v>
      </c>
      <c r="C452" s="17" t="s">
        <v>69</v>
      </c>
      <c r="D452" s="18" t="s">
        <v>70</v>
      </c>
      <c r="E452" s="19">
        <v>39756</v>
      </c>
      <c r="F452" s="36" t="s">
        <v>203</v>
      </c>
      <c r="G452" s="30" t="s">
        <v>183</v>
      </c>
      <c r="H452" s="22" t="s">
        <v>204</v>
      </c>
      <c r="I452" s="23"/>
      <c r="J452" s="102" t="s">
        <v>134</v>
      </c>
      <c r="K452" s="24">
        <v>1326</v>
      </c>
      <c r="L452" s="25"/>
      <c r="M452" s="26">
        <v>5.1004923936887752E-4</v>
      </c>
      <c r="N452" s="31"/>
      <c r="O452" s="32"/>
      <c r="P452" s="32"/>
      <c r="Q452" s="34"/>
    </row>
    <row r="453" spans="1:17" x14ac:dyDescent="0.25">
      <c r="A453" s="15">
        <v>453</v>
      </c>
      <c r="B453" s="17" t="s">
        <v>143</v>
      </c>
      <c r="C453" s="17" t="s">
        <v>69</v>
      </c>
      <c r="D453" s="18" t="s">
        <v>70</v>
      </c>
      <c r="E453" s="19">
        <v>39756</v>
      </c>
      <c r="F453" s="36" t="s">
        <v>155</v>
      </c>
      <c r="G453" s="30" t="s">
        <v>156</v>
      </c>
      <c r="H453" s="22" t="s">
        <v>157</v>
      </c>
      <c r="I453" s="23"/>
      <c r="J453" s="101" t="s">
        <v>134</v>
      </c>
      <c r="K453" s="24">
        <v>1011</v>
      </c>
      <c r="L453" s="25"/>
      <c r="M453" s="26">
        <v>3.888836960798908E-4</v>
      </c>
      <c r="N453" s="31"/>
      <c r="O453" s="32"/>
      <c r="P453" s="32"/>
      <c r="Q453" s="34"/>
    </row>
    <row r="454" spans="1:17" x14ac:dyDescent="0.25">
      <c r="A454" s="15">
        <v>454</v>
      </c>
      <c r="B454" s="17" t="s">
        <v>143</v>
      </c>
      <c r="C454" s="17" t="s">
        <v>69</v>
      </c>
      <c r="D454" s="18" t="s">
        <v>70</v>
      </c>
      <c r="E454" s="19">
        <v>39756</v>
      </c>
      <c r="F454" s="20"/>
      <c r="G454" s="30"/>
      <c r="H454" s="22"/>
      <c r="I454" s="23" t="s">
        <v>147</v>
      </c>
      <c r="J454" s="15"/>
      <c r="K454" s="24">
        <v>2599749</v>
      </c>
      <c r="L454" s="25">
        <v>2599749</v>
      </c>
      <c r="M454" s="26"/>
      <c r="N454" s="31"/>
      <c r="O454" s="32"/>
      <c r="P454" s="32"/>
      <c r="Q454" s="34"/>
    </row>
    <row r="455" spans="1:17" x14ac:dyDescent="0.25">
      <c r="A455" s="15">
        <v>455</v>
      </c>
      <c r="B455" s="16" t="s">
        <v>120</v>
      </c>
      <c r="C455" s="17" t="s">
        <v>73</v>
      </c>
      <c r="D455" s="18" t="s">
        <v>74</v>
      </c>
      <c r="E455" s="19">
        <v>39756</v>
      </c>
      <c r="F455" s="20" t="s">
        <v>121</v>
      </c>
      <c r="G455" s="21" t="s">
        <v>122</v>
      </c>
      <c r="H455" s="22" t="s">
        <v>123</v>
      </c>
      <c r="I455" s="23"/>
      <c r="J455" s="101" t="s">
        <v>124</v>
      </c>
      <c r="K455" s="24">
        <v>4479328</v>
      </c>
      <c r="L455" s="25"/>
      <c r="M455" s="26">
        <v>0.5545236045232641</v>
      </c>
      <c r="N455" s="27"/>
      <c r="O455" s="28"/>
      <c r="P455" s="28"/>
      <c r="Q455" s="29"/>
    </row>
    <row r="456" spans="1:17" x14ac:dyDescent="0.25">
      <c r="A456" s="15">
        <v>456</v>
      </c>
      <c r="B456" s="16" t="s">
        <v>125</v>
      </c>
      <c r="C456" s="17" t="s">
        <v>73</v>
      </c>
      <c r="D456" s="18" t="s">
        <v>74</v>
      </c>
      <c r="E456" s="19">
        <v>39756</v>
      </c>
      <c r="F456" s="20" t="s">
        <v>126</v>
      </c>
      <c r="G456" s="21" t="s">
        <v>127</v>
      </c>
      <c r="H456" s="22" t="s">
        <v>128</v>
      </c>
      <c r="I456" s="23"/>
      <c r="J456" s="101" t="s">
        <v>129</v>
      </c>
      <c r="K456" s="24">
        <v>3528633</v>
      </c>
      <c r="L456" s="25"/>
      <c r="M456" s="26">
        <v>0.43683121445889628</v>
      </c>
      <c r="N456" s="31"/>
      <c r="O456" s="32"/>
      <c r="P456" s="32"/>
      <c r="Q456" s="34"/>
    </row>
    <row r="457" spans="1:17" x14ac:dyDescent="0.25">
      <c r="A457" s="15">
        <v>457</v>
      </c>
      <c r="B457" s="17" t="s">
        <v>135</v>
      </c>
      <c r="C457" s="17" t="s">
        <v>73</v>
      </c>
      <c r="D457" s="18" t="s">
        <v>74</v>
      </c>
      <c r="E457" s="19">
        <v>39756</v>
      </c>
      <c r="F457" s="20" t="s">
        <v>136</v>
      </c>
      <c r="G457" s="21" t="s">
        <v>137</v>
      </c>
      <c r="H457" s="22" t="s">
        <v>138</v>
      </c>
      <c r="I457" s="23"/>
      <c r="J457" s="101" t="s">
        <v>149</v>
      </c>
      <c r="K457" s="24">
        <v>56116</v>
      </c>
      <c r="L457" s="25"/>
      <c r="M457" s="26">
        <v>6.9469452988098852E-3</v>
      </c>
      <c r="N457" s="31"/>
      <c r="O457" s="32"/>
      <c r="P457" s="28"/>
      <c r="Q457" s="15"/>
    </row>
    <row r="458" spans="1:17" x14ac:dyDescent="0.25">
      <c r="A458" s="15">
        <v>458</v>
      </c>
      <c r="B458" s="17" t="s">
        <v>130</v>
      </c>
      <c r="C458" s="17" t="s">
        <v>73</v>
      </c>
      <c r="D458" s="18" t="s">
        <v>74</v>
      </c>
      <c r="E458" s="19">
        <v>39756</v>
      </c>
      <c r="F458" s="36" t="s">
        <v>131</v>
      </c>
      <c r="G458" s="30" t="s">
        <v>132</v>
      </c>
      <c r="H458" s="22" t="s">
        <v>133</v>
      </c>
      <c r="I458" s="23"/>
      <c r="J458" s="102" t="s">
        <v>146</v>
      </c>
      <c r="K458" s="24">
        <v>5751</v>
      </c>
      <c r="L458" s="25"/>
      <c r="M458" s="26">
        <v>7.1195171454586307E-4</v>
      </c>
      <c r="N458" s="31"/>
      <c r="O458" s="32"/>
      <c r="P458" s="32"/>
      <c r="Q458" s="34"/>
    </row>
    <row r="459" spans="1:17" x14ac:dyDescent="0.25">
      <c r="A459" s="15">
        <v>459</v>
      </c>
      <c r="B459" s="17" t="s">
        <v>139</v>
      </c>
      <c r="C459" s="17" t="s">
        <v>73</v>
      </c>
      <c r="D459" s="18" t="s">
        <v>74</v>
      </c>
      <c r="E459" s="19">
        <v>39756</v>
      </c>
      <c r="F459" s="20" t="s">
        <v>140</v>
      </c>
      <c r="G459" s="21" t="s">
        <v>141</v>
      </c>
      <c r="H459" s="22" t="s">
        <v>142</v>
      </c>
      <c r="I459" s="23"/>
      <c r="J459" s="101" t="s">
        <v>146</v>
      </c>
      <c r="K459" s="24">
        <v>5708</v>
      </c>
      <c r="L459" s="25"/>
      <c r="M459" s="26">
        <v>7.0662847967793187E-4</v>
      </c>
      <c r="N459" s="31"/>
      <c r="O459" s="32"/>
      <c r="P459" s="32"/>
      <c r="Q459" s="34"/>
    </row>
    <row r="460" spans="1:17" x14ac:dyDescent="0.25">
      <c r="A460" s="15">
        <v>460</v>
      </c>
      <c r="B460" s="16" t="s">
        <v>169</v>
      </c>
      <c r="C460" s="17" t="s">
        <v>73</v>
      </c>
      <c r="D460" s="18" t="s">
        <v>74</v>
      </c>
      <c r="E460" s="19">
        <v>39756</v>
      </c>
      <c r="F460" s="20" t="s">
        <v>170</v>
      </c>
      <c r="G460" s="21" t="s">
        <v>171</v>
      </c>
      <c r="H460" s="22" t="s">
        <v>172</v>
      </c>
      <c r="I460" s="23"/>
      <c r="J460" s="101" t="s">
        <v>146</v>
      </c>
      <c r="K460" s="24">
        <v>895</v>
      </c>
      <c r="L460" s="25"/>
      <c r="M460" s="26">
        <v>1.1079756294879976E-4</v>
      </c>
      <c r="N460" s="31"/>
      <c r="O460" s="32"/>
      <c r="P460" s="32"/>
      <c r="Q460" s="34"/>
    </row>
    <row r="461" spans="1:17" x14ac:dyDescent="0.25">
      <c r="A461" s="15">
        <v>461</v>
      </c>
      <c r="B461" s="17" t="s">
        <v>150</v>
      </c>
      <c r="C461" s="17" t="s">
        <v>73</v>
      </c>
      <c r="D461" s="18" t="s">
        <v>74</v>
      </c>
      <c r="E461" s="19">
        <v>39756</v>
      </c>
      <c r="F461" s="20" t="s">
        <v>151</v>
      </c>
      <c r="G461" s="21" t="s">
        <v>152</v>
      </c>
      <c r="H461" s="22" t="s">
        <v>153</v>
      </c>
      <c r="I461" s="23"/>
      <c r="J461" s="101" t="s">
        <v>146</v>
      </c>
      <c r="K461" s="24">
        <v>909</v>
      </c>
      <c r="L461" s="25"/>
      <c r="M461" s="26">
        <v>1.1253070918487037E-4</v>
      </c>
      <c r="N461" s="31"/>
      <c r="O461" s="32"/>
      <c r="P461" s="32"/>
      <c r="Q461" s="34"/>
    </row>
    <row r="462" spans="1:17" x14ac:dyDescent="0.25">
      <c r="A462" s="15">
        <v>462</v>
      </c>
      <c r="B462" s="17" t="s">
        <v>143</v>
      </c>
      <c r="C462" s="17" t="s">
        <v>73</v>
      </c>
      <c r="D462" s="18" t="s">
        <v>74</v>
      </c>
      <c r="E462" s="19">
        <v>39756</v>
      </c>
      <c r="F462" s="20" t="s">
        <v>454</v>
      </c>
      <c r="G462" s="30" t="s">
        <v>455</v>
      </c>
      <c r="H462" s="22" t="s">
        <v>456</v>
      </c>
      <c r="I462" s="23"/>
      <c r="J462" s="15" t="s">
        <v>146</v>
      </c>
      <c r="K462" s="24">
        <v>216</v>
      </c>
      <c r="L462" s="25"/>
      <c r="M462" s="26">
        <v>2.6739970499375138E-5</v>
      </c>
      <c r="N462" s="31"/>
      <c r="O462" s="32"/>
      <c r="P462" s="32"/>
      <c r="Q462" s="34"/>
    </row>
    <row r="463" spans="1:17" x14ac:dyDescent="0.25">
      <c r="A463" s="15">
        <v>463</v>
      </c>
      <c r="B463" s="17" t="s">
        <v>202</v>
      </c>
      <c r="C463" s="17" t="s">
        <v>73</v>
      </c>
      <c r="D463" s="18" t="s">
        <v>74</v>
      </c>
      <c r="E463" s="19">
        <v>39756</v>
      </c>
      <c r="F463" s="36" t="s">
        <v>203</v>
      </c>
      <c r="G463" s="30" t="s">
        <v>183</v>
      </c>
      <c r="H463" s="22" t="s">
        <v>204</v>
      </c>
      <c r="I463" s="23"/>
      <c r="J463" s="102" t="s">
        <v>146</v>
      </c>
      <c r="K463" s="24">
        <v>135</v>
      </c>
      <c r="L463" s="25"/>
      <c r="M463" s="26">
        <v>1.6712481562109462E-5</v>
      </c>
      <c r="N463" s="31"/>
      <c r="O463" s="32"/>
      <c r="P463" s="32"/>
      <c r="Q463" s="34"/>
    </row>
    <row r="464" spans="1:17" x14ac:dyDescent="0.25">
      <c r="A464" s="15">
        <v>464</v>
      </c>
      <c r="B464" s="17" t="s">
        <v>158</v>
      </c>
      <c r="C464" s="17" t="s">
        <v>73</v>
      </c>
      <c r="D464" s="18" t="s">
        <v>74</v>
      </c>
      <c r="E464" s="19">
        <v>39756</v>
      </c>
      <c r="F464" s="20" t="s">
        <v>159</v>
      </c>
      <c r="G464" s="21" t="s">
        <v>160</v>
      </c>
      <c r="H464" s="22" t="s">
        <v>161</v>
      </c>
      <c r="I464" s="23"/>
      <c r="J464" s="101" t="s">
        <v>146</v>
      </c>
      <c r="K464" s="24">
        <v>104</v>
      </c>
      <c r="L464" s="25"/>
      <c r="M464" s="26">
        <v>1.2874800610810252E-5</v>
      </c>
      <c r="N464" s="31"/>
      <c r="O464" s="32"/>
      <c r="P464" s="32"/>
      <c r="Q464" s="34"/>
    </row>
    <row r="465" spans="1:17" x14ac:dyDescent="0.25">
      <c r="A465" s="15">
        <v>465</v>
      </c>
      <c r="B465" s="17" t="s">
        <v>143</v>
      </c>
      <c r="C465" s="17" t="s">
        <v>73</v>
      </c>
      <c r="D465" s="18" t="s">
        <v>74</v>
      </c>
      <c r="E465" s="19">
        <v>39756</v>
      </c>
      <c r="F465" s="20"/>
      <c r="G465" s="30"/>
      <c r="H465" s="22"/>
      <c r="I465" s="23" t="s">
        <v>147</v>
      </c>
      <c r="J465" s="15"/>
      <c r="K465" s="24">
        <v>8077795</v>
      </c>
      <c r="L465" s="25">
        <v>8077795</v>
      </c>
      <c r="M465" s="26"/>
      <c r="N465" s="31"/>
      <c r="O465" s="32"/>
      <c r="P465" s="32"/>
      <c r="Q465" s="34"/>
    </row>
    <row r="466" spans="1:17" x14ac:dyDescent="0.25">
      <c r="A466" s="15">
        <v>466</v>
      </c>
      <c r="B466" s="16" t="s">
        <v>120</v>
      </c>
      <c r="C466" s="17" t="s">
        <v>77</v>
      </c>
      <c r="D466" s="18" t="s">
        <v>78</v>
      </c>
      <c r="E466" s="19">
        <v>39756</v>
      </c>
      <c r="F466" s="20" t="s">
        <v>121</v>
      </c>
      <c r="G466" s="21" t="s">
        <v>122</v>
      </c>
      <c r="H466" s="22" t="s">
        <v>123</v>
      </c>
      <c r="I466" s="23"/>
      <c r="J466" s="101" t="s">
        <v>124</v>
      </c>
      <c r="K466" s="24">
        <v>596030</v>
      </c>
      <c r="L466" s="25"/>
      <c r="M466" s="26">
        <v>0.62583869714501716</v>
      </c>
      <c r="N466" s="27"/>
      <c r="O466" s="28"/>
      <c r="P466" s="28"/>
      <c r="Q466" s="29"/>
    </row>
    <row r="467" spans="1:17" x14ac:dyDescent="0.25">
      <c r="A467" s="15">
        <v>467</v>
      </c>
      <c r="B467" s="16" t="s">
        <v>125</v>
      </c>
      <c r="C467" s="17" t="s">
        <v>77</v>
      </c>
      <c r="D467" s="18" t="s">
        <v>78</v>
      </c>
      <c r="E467" s="19">
        <v>39756</v>
      </c>
      <c r="F467" s="20" t="s">
        <v>126</v>
      </c>
      <c r="G467" s="21" t="s">
        <v>127</v>
      </c>
      <c r="H467" s="22" t="s">
        <v>128</v>
      </c>
      <c r="I467" s="23"/>
      <c r="J467" s="101" t="s">
        <v>129</v>
      </c>
      <c r="K467" s="24">
        <v>327670</v>
      </c>
      <c r="L467" s="25"/>
      <c r="M467" s="26">
        <v>0.3440574566607516</v>
      </c>
      <c r="N467" s="27"/>
      <c r="O467" s="28"/>
      <c r="P467" s="28"/>
      <c r="Q467" s="29"/>
    </row>
    <row r="468" spans="1:17" x14ac:dyDescent="0.25">
      <c r="A468" s="15">
        <v>468</v>
      </c>
      <c r="B468" s="17" t="s">
        <v>139</v>
      </c>
      <c r="C468" s="17" t="s">
        <v>77</v>
      </c>
      <c r="D468" s="18" t="s">
        <v>78</v>
      </c>
      <c r="E468" s="19">
        <v>39756</v>
      </c>
      <c r="F468" s="20" t="s">
        <v>457</v>
      </c>
      <c r="G468" s="21" t="s">
        <v>141</v>
      </c>
      <c r="H468" s="22" t="s">
        <v>458</v>
      </c>
      <c r="I468" s="23"/>
      <c r="J468" s="101" t="s">
        <v>162</v>
      </c>
      <c r="K468" s="24">
        <v>12012</v>
      </c>
      <c r="L468" s="25"/>
      <c r="M468" s="26">
        <v>1.2612745046568036E-2</v>
      </c>
      <c r="N468" s="31"/>
      <c r="O468" s="32"/>
      <c r="P468" s="28"/>
      <c r="Q468" s="45"/>
    </row>
    <row r="469" spans="1:17" x14ac:dyDescent="0.25">
      <c r="A469" s="15">
        <v>469</v>
      </c>
      <c r="B469" s="17" t="s">
        <v>130</v>
      </c>
      <c r="C469" s="17" t="s">
        <v>77</v>
      </c>
      <c r="D469" s="18" t="s">
        <v>78</v>
      </c>
      <c r="E469" s="19">
        <v>39756</v>
      </c>
      <c r="F469" s="36" t="s">
        <v>131</v>
      </c>
      <c r="G469" s="30" t="s">
        <v>132</v>
      </c>
      <c r="H469" s="22" t="s">
        <v>133</v>
      </c>
      <c r="I469" s="23"/>
      <c r="J469" s="102" t="s">
        <v>185</v>
      </c>
      <c r="K469" s="24">
        <v>8416</v>
      </c>
      <c r="L469" s="25"/>
      <c r="M469" s="26">
        <v>8.8369016243686795E-3</v>
      </c>
      <c r="N469" s="27"/>
      <c r="O469" s="28"/>
      <c r="P469" s="28"/>
      <c r="Q469" s="29"/>
    </row>
    <row r="470" spans="1:17" x14ac:dyDescent="0.25">
      <c r="A470" s="15">
        <v>470</v>
      </c>
      <c r="B470" s="17" t="s">
        <v>135</v>
      </c>
      <c r="C470" s="17" t="s">
        <v>77</v>
      </c>
      <c r="D470" s="18" t="s">
        <v>78</v>
      </c>
      <c r="E470" s="19">
        <v>39756</v>
      </c>
      <c r="F470" s="20" t="s">
        <v>136</v>
      </c>
      <c r="G470" s="21" t="s">
        <v>137</v>
      </c>
      <c r="H470" s="22" t="s">
        <v>138</v>
      </c>
      <c r="I470" s="23"/>
      <c r="J470" s="101" t="s">
        <v>149</v>
      </c>
      <c r="K470" s="24">
        <v>6966</v>
      </c>
      <c r="L470" s="25"/>
      <c r="M470" s="26">
        <v>7.3143841154173269E-3</v>
      </c>
      <c r="N470" s="31"/>
      <c r="O470" s="32"/>
      <c r="P470" s="32"/>
      <c r="Q470" s="34"/>
    </row>
    <row r="471" spans="1:17" x14ac:dyDescent="0.25">
      <c r="A471" s="15">
        <v>471</v>
      </c>
      <c r="B471" s="17" t="s">
        <v>150</v>
      </c>
      <c r="C471" s="17" t="s">
        <v>77</v>
      </c>
      <c r="D471" s="18" t="s">
        <v>78</v>
      </c>
      <c r="E471" s="19">
        <v>39756</v>
      </c>
      <c r="F471" s="20" t="s">
        <v>151</v>
      </c>
      <c r="G471" s="21" t="s">
        <v>152</v>
      </c>
      <c r="H471" s="22" t="s">
        <v>153</v>
      </c>
      <c r="I471" s="23"/>
      <c r="J471" s="101" t="s">
        <v>185</v>
      </c>
      <c r="K471" s="24">
        <v>982</v>
      </c>
      <c r="L471" s="25"/>
      <c r="M471" s="26">
        <v>1.0311118577863646E-3</v>
      </c>
      <c r="N471" s="27"/>
      <c r="O471" s="28"/>
      <c r="P471" s="28"/>
      <c r="Q471" s="29"/>
    </row>
    <row r="472" spans="1:17" x14ac:dyDescent="0.25">
      <c r="A472" s="15">
        <v>472</v>
      </c>
      <c r="B472" s="17" t="s">
        <v>163</v>
      </c>
      <c r="C472" s="17" t="s">
        <v>77</v>
      </c>
      <c r="D472" s="18" t="s">
        <v>78</v>
      </c>
      <c r="E472" s="19">
        <v>39756</v>
      </c>
      <c r="F472" s="36" t="s">
        <v>164</v>
      </c>
      <c r="G472" s="30" t="s">
        <v>165</v>
      </c>
      <c r="H472" s="22" t="s">
        <v>166</v>
      </c>
      <c r="I472" s="23"/>
      <c r="J472" s="101" t="s">
        <v>185</v>
      </c>
      <c r="K472" s="24">
        <v>262</v>
      </c>
      <c r="L472" s="25"/>
      <c r="M472" s="26">
        <v>2.7510316368638239E-4</v>
      </c>
      <c r="N472" s="31"/>
      <c r="O472" s="32"/>
      <c r="P472" s="32"/>
      <c r="Q472" s="34"/>
    </row>
    <row r="473" spans="1:17" x14ac:dyDescent="0.25">
      <c r="A473" s="15">
        <v>473</v>
      </c>
      <c r="B473" s="16" t="s">
        <v>169</v>
      </c>
      <c r="C473" s="17" t="s">
        <v>77</v>
      </c>
      <c r="D473" s="18" t="s">
        <v>78</v>
      </c>
      <c r="E473" s="19">
        <v>39756</v>
      </c>
      <c r="F473" s="20" t="s">
        <v>170</v>
      </c>
      <c r="G473" s="30" t="s">
        <v>171</v>
      </c>
      <c r="H473" s="22" t="s">
        <v>172</v>
      </c>
      <c r="I473" s="23"/>
      <c r="J473" s="102" t="s">
        <v>146</v>
      </c>
      <c r="K473" s="24">
        <v>25</v>
      </c>
      <c r="L473" s="25"/>
      <c r="M473" s="26">
        <v>2.6250301878471603E-5</v>
      </c>
      <c r="N473" s="27"/>
      <c r="O473" s="28"/>
      <c r="P473" s="28"/>
      <c r="Q473" s="29"/>
    </row>
    <row r="474" spans="1:17" x14ac:dyDescent="0.25">
      <c r="A474" s="15">
        <v>474</v>
      </c>
      <c r="B474" s="17" t="s">
        <v>143</v>
      </c>
      <c r="C474" s="17" t="s">
        <v>77</v>
      </c>
      <c r="D474" s="18" t="s">
        <v>78</v>
      </c>
      <c r="E474" s="19">
        <v>39756</v>
      </c>
      <c r="F474" s="20" t="s">
        <v>182</v>
      </c>
      <c r="G474" s="30" t="s">
        <v>183</v>
      </c>
      <c r="H474" s="22" t="s">
        <v>184</v>
      </c>
      <c r="I474" s="23"/>
      <c r="J474" s="102" t="s">
        <v>146</v>
      </c>
      <c r="K474" s="24">
        <v>3</v>
      </c>
      <c r="L474" s="25"/>
      <c r="M474" s="26">
        <v>3.1500362254165923E-6</v>
      </c>
      <c r="N474" s="27"/>
      <c r="O474" s="28"/>
      <c r="P474" s="28"/>
      <c r="Q474" s="29"/>
    </row>
    <row r="475" spans="1:17" x14ac:dyDescent="0.25">
      <c r="A475" s="15">
        <v>475</v>
      </c>
      <c r="B475" s="17" t="s">
        <v>158</v>
      </c>
      <c r="C475" s="17" t="s">
        <v>77</v>
      </c>
      <c r="D475" s="18" t="s">
        <v>78</v>
      </c>
      <c r="E475" s="19">
        <v>39756</v>
      </c>
      <c r="F475" s="20" t="s">
        <v>159</v>
      </c>
      <c r="G475" s="30" t="s">
        <v>160</v>
      </c>
      <c r="H475" s="22" t="s">
        <v>161</v>
      </c>
      <c r="I475" s="23"/>
      <c r="J475" s="102" t="s">
        <v>146</v>
      </c>
      <c r="K475" s="24">
        <v>2</v>
      </c>
      <c r="L475" s="25"/>
      <c r="M475" s="26">
        <v>2.1000241502777281E-6</v>
      </c>
      <c r="N475" s="27"/>
      <c r="O475" s="28"/>
      <c r="P475" s="28"/>
      <c r="Q475" s="29"/>
    </row>
    <row r="476" spans="1:17" x14ac:dyDescent="0.25">
      <c r="A476" s="15">
        <v>476</v>
      </c>
      <c r="B476" s="17" t="s">
        <v>143</v>
      </c>
      <c r="C476" s="17" t="s">
        <v>77</v>
      </c>
      <c r="D476" s="18" t="s">
        <v>78</v>
      </c>
      <c r="E476" s="19">
        <v>39756</v>
      </c>
      <c r="F476" s="36" t="s">
        <v>155</v>
      </c>
      <c r="G476" s="30" t="s">
        <v>156</v>
      </c>
      <c r="H476" s="22" t="s">
        <v>157</v>
      </c>
      <c r="I476" s="23"/>
      <c r="J476" s="102" t="s">
        <v>146</v>
      </c>
      <c r="K476" s="24">
        <v>1</v>
      </c>
      <c r="L476" s="25"/>
      <c r="M476" s="26">
        <v>1.050012075138864E-6</v>
      </c>
      <c r="N476" s="27"/>
      <c r="O476" s="28"/>
      <c r="P476" s="28"/>
      <c r="Q476" s="29"/>
    </row>
    <row r="477" spans="1:17" x14ac:dyDescent="0.25">
      <c r="A477" s="15">
        <v>477</v>
      </c>
      <c r="B477" s="17" t="s">
        <v>143</v>
      </c>
      <c r="C477" s="17" t="s">
        <v>77</v>
      </c>
      <c r="D477" s="18" t="s">
        <v>78</v>
      </c>
      <c r="E477" s="19">
        <v>39756</v>
      </c>
      <c r="F477" s="20" t="s">
        <v>459</v>
      </c>
      <c r="G477" s="30" t="s">
        <v>460</v>
      </c>
      <c r="H477" s="22" t="s">
        <v>461</v>
      </c>
      <c r="I477" s="23"/>
      <c r="J477" s="102" t="s">
        <v>146</v>
      </c>
      <c r="K477" s="24">
        <v>1</v>
      </c>
      <c r="L477" s="25"/>
      <c r="M477" s="26">
        <v>1.050012075138864E-6</v>
      </c>
      <c r="N477" s="27"/>
      <c r="O477" s="28"/>
      <c r="P477" s="28"/>
      <c r="Q477" s="29"/>
    </row>
    <row r="478" spans="1:17" x14ac:dyDescent="0.25">
      <c r="A478" s="15">
        <v>478</v>
      </c>
      <c r="B478" s="17" t="s">
        <v>143</v>
      </c>
      <c r="C478" s="17" t="s">
        <v>77</v>
      </c>
      <c r="D478" s="18" t="s">
        <v>78</v>
      </c>
      <c r="E478" s="19">
        <v>39756</v>
      </c>
      <c r="F478" s="20"/>
      <c r="G478" s="30"/>
      <c r="H478" s="22"/>
      <c r="I478" s="23" t="s">
        <v>147</v>
      </c>
      <c r="J478" s="15"/>
      <c r="K478" s="24">
        <v>952370</v>
      </c>
      <c r="L478" s="25">
        <v>952370</v>
      </c>
      <c r="M478" s="26"/>
      <c r="N478" s="31"/>
      <c r="O478" s="32"/>
      <c r="P478" s="32"/>
      <c r="Q478" s="34"/>
    </row>
    <row r="479" spans="1:17" x14ac:dyDescent="0.25">
      <c r="A479" s="15">
        <v>479</v>
      </c>
      <c r="B479" s="16" t="s">
        <v>125</v>
      </c>
      <c r="C479" s="17" t="s">
        <v>81</v>
      </c>
      <c r="D479" s="18" t="s">
        <v>82</v>
      </c>
      <c r="E479" s="19">
        <v>39756</v>
      </c>
      <c r="F479" s="20" t="s">
        <v>126</v>
      </c>
      <c r="G479" s="21" t="s">
        <v>127</v>
      </c>
      <c r="H479" s="22" t="s">
        <v>128</v>
      </c>
      <c r="I479" s="23"/>
      <c r="J479" s="101" t="s">
        <v>129</v>
      </c>
      <c r="K479" s="24">
        <v>219262</v>
      </c>
      <c r="L479" s="25"/>
      <c r="M479" s="26">
        <v>0.6745568319560924</v>
      </c>
      <c r="N479" s="27"/>
      <c r="O479" s="28"/>
      <c r="P479" s="28"/>
      <c r="Q479" s="29"/>
    </row>
    <row r="480" spans="1:17" x14ac:dyDescent="0.25">
      <c r="A480" s="15">
        <v>480</v>
      </c>
      <c r="B480" s="16" t="s">
        <v>120</v>
      </c>
      <c r="C480" s="17" t="s">
        <v>81</v>
      </c>
      <c r="D480" s="18" t="s">
        <v>82</v>
      </c>
      <c r="E480" s="19">
        <v>39756</v>
      </c>
      <c r="F480" s="20" t="s">
        <v>121</v>
      </c>
      <c r="G480" s="21" t="s">
        <v>122</v>
      </c>
      <c r="H480" s="22" t="s">
        <v>123</v>
      </c>
      <c r="I480" s="23"/>
      <c r="J480" s="101" t="s">
        <v>124</v>
      </c>
      <c r="K480" s="24">
        <v>98974</v>
      </c>
      <c r="L480" s="25"/>
      <c r="M480" s="26">
        <v>0.30449228724549754</v>
      </c>
      <c r="N480" s="31"/>
      <c r="O480" s="32"/>
      <c r="P480" s="32"/>
      <c r="Q480" s="34"/>
    </row>
    <row r="481" spans="1:17" x14ac:dyDescent="0.25">
      <c r="A481" s="15">
        <v>481</v>
      </c>
      <c r="B481" s="17" t="s">
        <v>130</v>
      </c>
      <c r="C481" s="17" t="s">
        <v>81</v>
      </c>
      <c r="D481" s="18" t="s">
        <v>82</v>
      </c>
      <c r="E481" s="19">
        <v>39756</v>
      </c>
      <c r="F481" s="36" t="s">
        <v>131</v>
      </c>
      <c r="G481" s="30" t="s">
        <v>132</v>
      </c>
      <c r="H481" s="22" t="s">
        <v>133</v>
      </c>
      <c r="I481" s="23"/>
      <c r="J481" s="102" t="s">
        <v>134</v>
      </c>
      <c r="K481" s="24">
        <v>3339</v>
      </c>
      <c r="L481" s="25"/>
      <c r="M481" s="26">
        <v>1.0272392215255687E-2</v>
      </c>
      <c r="N481" s="31"/>
      <c r="O481" s="32"/>
      <c r="P481" s="32"/>
      <c r="Q481" s="34"/>
    </row>
    <row r="482" spans="1:17" x14ac:dyDescent="0.25">
      <c r="A482" s="15">
        <v>482</v>
      </c>
      <c r="B482" s="17" t="s">
        <v>143</v>
      </c>
      <c r="C482" s="17" t="s">
        <v>81</v>
      </c>
      <c r="D482" s="18" t="s">
        <v>82</v>
      </c>
      <c r="E482" s="19">
        <v>39756</v>
      </c>
      <c r="F482" s="14"/>
      <c r="G482" s="30" t="s">
        <v>144</v>
      </c>
      <c r="H482" s="22" t="s">
        <v>145</v>
      </c>
      <c r="I482" s="23"/>
      <c r="J482" s="15" t="s">
        <v>146</v>
      </c>
      <c r="K482" s="24">
        <v>1398</v>
      </c>
      <c r="L482" s="25"/>
      <c r="M482" s="26">
        <v>4.3009297145634772E-3</v>
      </c>
      <c r="N482" s="31"/>
      <c r="O482" s="32"/>
      <c r="P482" s="32"/>
      <c r="Q482" s="34"/>
    </row>
    <row r="483" spans="1:17" x14ac:dyDescent="0.25">
      <c r="A483" s="15">
        <v>483</v>
      </c>
      <c r="B483" s="17" t="s">
        <v>135</v>
      </c>
      <c r="C483" s="17" t="s">
        <v>81</v>
      </c>
      <c r="D483" s="18" t="s">
        <v>82</v>
      </c>
      <c r="E483" s="19">
        <v>39756</v>
      </c>
      <c r="F483" s="20" t="s">
        <v>136</v>
      </c>
      <c r="G483" s="21" t="s">
        <v>137</v>
      </c>
      <c r="H483" s="22" t="s">
        <v>138</v>
      </c>
      <c r="I483" s="23"/>
      <c r="J483" s="101" t="s">
        <v>149</v>
      </c>
      <c r="K483" s="24">
        <v>1067</v>
      </c>
      <c r="L483" s="25"/>
      <c r="M483" s="26">
        <v>3.2826123071811376E-3</v>
      </c>
      <c r="N483" s="31"/>
      <c r="O483" s="32"/>
      <c r="P483" s="32"/>
      <c r="Q483" s="34"/>
    </row>
    <row r="484" spans="1:17" x14ac:dyDescent="0.25">
      <c r="A484" s="15">
        <v>484</v>
      </c>
      <c r="B484" s="17" t="s">
        <v>139</v>
      </c>
      <c r="C484" s="17" t="s">
        <v>81</v>
      </c>
      <c r="D484" s="18" t="s">
        <v>82</v>
      </c>
      <c r="E484" s="19">
        <v>39756</v>
      </c>
      <c r="F484" s="20" t="s">
        <v>140</v>
      </c>
      <c r="G484" s="21" t="s">
        <v>141</v>
      </c>
      <c r="H484" s="22" t="s">
        <v>142</v>
      </c>
      <c r="I484" s="23"/>
      <c r="J484" s="101" t="s">
        <v>162</v>
      </c>
      <c r="K484" s="24">
        <v>500</v>
      </c>
      <c r="L484" s="25"/>
      <c r="M484" s="26">
        <v>1.5382438177980963E-3</v>
      </c>
      <c r="N484" s="31"/>
      <c r="O484" s="32"/>
      <c r="P484" s="32"/>
      <c r="Q484" s="34"/>
    </row>
    <row r="485" spans="1:17" x14ac:dyDescent="0.25">
      <c r="A485" s="15">
        <v>485</v>
      </c>
      <c r="B485" s="17" t="s">
        <v>215</v>
      </c>
      <c r="C485" s="17" t="s">
        <v>81</v>
      </c>
      <c r="D485" s="18" t="s">
        <v>82</v>
      </c>
      <c r="E485" s="19">
        <v>39756</v>
      </c>
      <c r="F485" s="20" t="s">
        <v>216</v>
      </c>
      <c r="G485" s="21" t="s">
        <v>217</v>
      </c>
      <c r="H485" s="22" t="s">
        <v>218</v>
      </c>
      <c r="I485" s="23"/>
      <c r="J485" s="101" t="s">
        <v>206</v>
      </c>
      <c r="K485" s="24">
        <v>150</v>
      </c>
      <c r="L485" s="25"/>
      <c r="M485" s="26">
        <v>4.6147314533942886E-4</v>
      </c>
      <c r="N485" s="31"/>
      <c r="O485" s="32"/>
      <c r="P485" s="28"/>
      <c r="Q485" s="15"/>
    </row>
    <row r="486" spans="1:17" x14ac:dyDescent="0.25">
      <c r="A486" s="15">
        <v>486</v>
      </c>
      <c r="B486" s="17" t="s">
        <v>163</v>
      </c>
      <c r="C486" s="17" t="s">
        <v>81</v>
      </c>
      <c r="D486" s="18" t="s">
        <v>82</v>
      </c>
      <c r="E486" s="19">
        <v>39756</v>
      </c>
      <c r="F486" s="36" t="s">
        <v>164</v>
      </c>
      <c r="G486" s="30" t="s">
        <v>165</v>
      </c>
      <c r="H486" s="22" t="s">
        <v>166</v>
      </c>
      <c r="I486" s="23"/>
      <c r="J486" s="101" t="s">
        <v>167</v>
      </c>
      <c r="K486" s="24">
        <v>149</v>
      </c>
      <c r="L486" s="25"/>
      <c r="M486" s="26">
        <v>4.5839665770383271E-4</v>
      </c>
      <c r="N486" s="27"/>
      <c r="O486" s="28"/>
      <c r="P486" s="28"/>
      <c r="Q486" s="29"/>
    </row>
    <row r="487" spans="1:17" x14ac:dyDescent="0.25">
      <c r="A487" s="15">
        <v>487</v>
      </c>
      <c r="B487" s="17" t="s">
        <v>202</v>
      </c>
      <c r="C487" s="17" t="s">
        <v>81</v>
      </c>
      <c r="D487" s="18" t="s">
        <v>82</v>
      </c>
      <c r="E487" s="19">
        <v>39756</v>
      </c>
      <c r="F487" s="20" t="s">
        <v>203</v>
      </c>
      <c r="G487" s="21" t="s">
        <v>183</v>
      </c>
      <c r="H487" s="22" t="s">
        <v>204</v>
      </c>
      <c r="I487" s="23"/>
      <c r="J487" s="101" t="s">
        <v>462</v>
      </c>
      <c r="K487" s="24">
        <v>141</v>
      </c>
      <c r="L487" s="25"/>
      <c r="M487" s="26">
        <v>4.3378475661906313E-4</v>
      </c>
      <c r="N487" s="31"/>
      <c r="O487" s="32"/>
      <c r="P487" s="32"/>
      <c r="Q487" s="34"/>
    </row>
    <row r="488" spans="1:17" x14ac:dyDescent="0.25">
      <c r="A488" s="15">
        <v>488</v>
      </c>
      <c r="B488" s="17" t="s">
        <v>150</v>
      </c>
      <c r="C488" s="17" t="s">
        <v>81</v>
      </c>
      <c r="D488" s="18" t="s">
        <v>82</v>
      </c>
      <c r="E488" s="19">
        <v>39756</v>
      </c>
      <c r="F488" s="20" t="s">
        <v>151</v>
      </c>
      <c r="G488" s="30" t="s">
        <v>152</v>
      </c>
      <c r="H488" s="22" t="s">
        <v>153</v>
      </c>
      <c r="I488" s="23"/>
      <c r="J488" s="102" t="s">
        <v>146</v>
      </c>
      <c r="K488" s="24">
        <v>66</v>
      </c>
      <c r="L488" s="25"/>
      <c r="M488" s="26">
        <v>2.030481839493487E-4</v>
      </c>
      <c r="N488" s="31"/>
      <c r="O488" s="32"/>
      <c r="P488" s="32"/>
      <c r="Q488" s="34"/>
    </row>
    <row r="489" spans="1:17" x14ac:dyDescent="0.25">
      <c r="A489" s="15">
        <v>489</v>
      </c>
      <c r="B489" s="17" t="s">
        <v>143</v>
      </c>
      <c r="C489" s="17" t="s">
        <v>81</v>
      </c>
      <c r="D489" s="18" t="s">
        <v>82</v>
      </c>
      <c r="E489" s="19">
        <v>39756</v>
      </c>
      <c r="F489" s="20"/>
      <c r="G489" s="30"/>
      <c r="H489" s="22"/>
      <c r="I489" s="23" t="s">
        <v>147</v>
      </c>
      <c r="J489" s="15"/>
      <c r="K489" s="24">
        <v>325046</v>
      </c>
      <c r="L489" s="25">
        <v>325046</v>
      </c>
      <c r="M489" s="26"/>
      <c r="N489" s="31"/>
      <c r="O489" s="32"/>
      <c r="P489" s="32"/>
      <c r="Q489" s="34"/>
    </row>
    <row r="490" spans="1:17" x14ac:dyDescent="0.25">
      <c r="A490" s="15">
        <v>490</v>
      </c>
      <c r="B490" s="16" t="s">
        <v>125</v>
      </c>
      <c r="C490" s="17" t="s">
        <v>85</v>
      </c>
      <c r="D490" s="18" t="s">
        <v>86</v>
      </c>
      <c r="E490" s="19">
        <v>39756</v>
      </c>
      <c r="F490" s="20" t="s">
        <v>126</v>
      </c>
      <c r="G490" s="21" t="s">
        <v>127</v>
      </c>
      <c r="H490" s="22" t="s">
        <v>128</v>
      </c>
      <c r="I490" s="23"/>
      <c r="J490" s="101" t="s">
        <v>129</v>
      </c>
      <c r="K490" s="24">
        <v>1959532</v>
      </c>
      <c r="L490" s="25"/>
      <c r="M490" s="26">
        <v>0.5262946987317566</v>
      </c>
      <c r="N490" s="31"/>
      <c r="O490" s="32"/>
      <c r="P490" s="32"/>
      <c r="Q490" s="34"/>
    </row>
    <row r="491" spans="1:17" x14ac:dyDescent="0.25">
      <c r="A491" s="15">
        <v>491</v>
      </c>
      <c r="B491" s="16" t="s">
        <v>120</v>
      </c>
      <c r="C491" s="17" t="s">
        <v>85</v>
      </c>
      <c r="D491" s="18" t="s">
        <v>86</v>
      </c>
      <c r="E491" s="19">
        <v>39756</v>
      </c>
      <c r="F491" s="20" t="s">
        <v>121</v>
      </c>
      <c r="G491" s="21" t="s">
        <v>122</v>
      </c>
      <c r="H491" s="22" t="s">
        <v>123</v>
      </c>
      <c r="I491" s="23"/>
      <c r="J491" s="101" t="s">
        <v>124</v>
      </c>
      <c r="K491" s="24">
        <v>1725005</v>
      </c>
      <c r="L491" s="25"/>
      <c r="M491" s="26">
        <v>0.46330500690255316</v>
      </c>
      <c r="N491" s="38"/>
      <c r="O491" s="39"/>
      <c r="P491" s="39"/>
      <c r="Q491" s="34"/>
    </row>
    <row r="492" spans="1:17" x14ac:dyDescent="0.25">
      <c r="A492" s="15">
        <v>492</v>
      </c>
      <c r="B492" s="17" t="s">
        <v>130</v>
      </c>
      <c r="C492" s="17" t="s">
        <v>85</v>
      </c>
      <c r="D492" s="18" t="s">
        <v>86</v>
      </c>
      <c r="E492" s="19">
        <v>39756</v>
      </c>
      <c r="F492" s="36" t="s">
        <v>131</v>
      </c>
      <c r="G492" s="30" t="s">
        <v>132</v>
      </c>
      <c r="H492" s="22" t="s">
        <v>133</v>
      </c>
      <c r="I492" s="23"/>
      <c r="J492" s="102" t="s">
        <v>134</v>
      </c>
      <c r="K492" s="60">
        <v>11483</v>
      </c>
      <c r="L492" s="25"/>
      <c r="M492" s="26">
        <v>3.0841252021078301E-3</v>
      </c>
      <c r="N492" s="31"/>
      <c r="O492" s="32"/>
      <c r="P492" s="32"/>
      <c r="Q492" s="34"/>
    </row>
    <row r="493" spans="1:17" x14ac:dyDescent="0.25">
      <c r="A493" s="15">
        <v>493</v>
      </c>
      <c r="B493" s="17" t="s">
        <v>135</v>
      </c>
      <c r="C493" s="17" t="s">
        <v>85</v>
      </c>
      <c r="D493" s="18" t="s">
        <v>86</v>
      </c>
      <c r="E493" s="19">
        <v>39756</v>
      </c>
      <c r="F493" s="20" t="s">
        <v>136</v>
      </c>
      <c r="G493" s="21" t="s">
        <v>137</v>
      </c>
      <c r="H493" s="22" t="s">
        <v>138</v>
      </c>
      <c r="I493" s="23"/>
      <c r="J493" s="101" t="s">
        <v>149</v>
      </c>
      <c r="K493" s="24">
        <v>11067</v>
      </c>
      <c r="L493" s="25"/>
      <c r="M493" s="26">
        <v>2.9723951590810206E-3</v>
      </c>
      <c r="N493" s="31"/>
      <c r="O493" s="32"/>
      <c r="P493" s="28"/>
      <c r="Q493" s="15"/>
    </row>
    <row r="494" spans="1:17" x14ac:dyDescent="0.25">
      <c r="A494" s="15">
        <v>494</v>
      </c>
      <c r="B494" s="17" t="s">
        <v>139</v>
      </c>
      <c r="C494" s="17" t="s">
        <v>85</v>
      </c>
      <c r="D494" s="18" t="s">
        <v>86</v>
      </c>
      <c r="E494" s="19">
        <v>39756</v>
      </c>
      <c r="F494" s="20" t="s">
        <v>140</v>
      </c>
      <c r="G494" s="21" t="s">
        <v>141</v>
      </c>
      <c r="H494" s="22" t="s">
        <v>142</v>
      </c>
      <c r="I494" s="23"/>
      <c r="J494" s="101" t="s">
        <v>463</v>
      </c>
      <c r="K494" s="24">
        <v>7474</v>
      </c>
      <c r="L494" s="25"/>
      <c r="M494" s="26">
        <v>2.0073806288037903E-3</v>
      </c>
      <c r="N494" s="31"/>
      <c r="O494" s="32"/>
      <c r="P494" s="32"/>
      <c r="Q494" s="34"/>
    </row>
    <row r="495" spans="1:17" x14ac:dyDescent="0.25">
      <c r="A495" s="15">
        <v>495</v>
      </c>
      <c r="B495" s="17" t="s">
        <v>143</v>
      </c>
      <c r="C495" s="17" t="s">
        <v>85</v>
      </c>
      <c r="D495" s="18" t="s">
        <v>86</v>
      </c>
      <c r="E495" s="19">
        <v>39756</v>
      </c>
      <c r="F495" s="20"/>
      <c r="G495" s="30" t="s">
        <v>144</v>
      </c>
      <c r="H495" s="22" t="s">
        <v>145</v>
      </c>
      <c r="I495" s="23"/>
      <c r="J495" s="15" t="s">
        <v>146</v>
      </c>
      <c r="K495" s="24">
        <v>6355</v>
      </c>
      <c r="L495" s="25"/>
      <c r="M495" s="26">
        <v>1.7068375563350398E-3</v>
      </c>
      <c r="N495" s="31"/>
      <c r="O495" s="32"/>
      <c r="P495" s="32"/>
      <c r="Q495" s="34"/>
    </row>
    <row r="496" spans="1:17" x14ac:dyDescent="0.25">
      <c r="A496" s="15">
        <v>496</v>
      </c>
      <c r="B496" s="17" t="s">
        <v>150</v>
      </c>
      <c r="C496" s="17" t="s">
        <v>85</v>
      </c>
      <c r="D496" s="18" t="s">
        <v>86</v>
      </c>
      <c r="E496" s="19">
        <v>39756</v>
      </c>
      <c r="F496" s="20" t="s">
        <v>151</v>
      </c>
      <c r="G496" s="21" t="s">
        <v>152</v>
      </c>
      <c r="H496" s="22" t="s">
        <v>153</v>
      </c>
      <c r="I496" s="23"/>
      <c r="J496" s="101" t="s">
        <v>154</v>
      </c>
      <c r="K496" s="24">
        <v>2344</v>
      </c>
      <c r="L496" s="25"/>
      <c r="M496" s="26">
        <v>6.295558193626016E-4</v>
      </c>
      <c r="N496" s="31"/>
      <c r="O496" s="32"/>
      <c r="P496" s="32"/>
      <c r="Q496" s="34"/>
    </row>
    <row r="497" spans="1:17" x14ac:dyDescent="0.25">
      <c r="A497" s="15">
        <v>497</v>
      </c>
      <c r="B497" s="17" t="s">
        <v>143</v>
      </c>
      <c r="C497" s="17" t="s">
        <v>85</v>
      </c>
      <c r="D497" s="18" t="s">
        <v>86</v>
      </c>
      <c r="E497" s="19">
        <v>39756</v>
      </c>
      <c r="F497" s="20"/>
      <c r="G497" s="30"/>
      <c r="H497" s="22"/>
      <c r="I497" s="23" t="s">
        <v>147</v>
      </c>
      <c r="J497" s="15"/>
      <c r="K497" s="24">
        <v>3723260</v>
      </c>
      <c r="L497" s="25">
        <v>3723260</v>
      </c>
      <c r="M497" s="26"/>
      <c r="N497" s="31"/>
      <c r="O497" s="32"/>
      <c r="P497" s="32"/>
      <c r="Q497" s="34"/>
    </row>
    <row r="498" spans="1:17" x14ac:dyDescent="0.25">
      <c r="A498" s="15">
        <v>498</v>
      </c>
      <c r="B498" s="16" t="s">
        <v>125</v>
      </c>
      <c r="C498" s="17" t="s">
        <v>91</v>
      </c>
      <c r="D498" s="18" t="s">
        <v>92</v>
      </c>
      <c r="E498" s="19">
        <v>39756</v>
      </c>
      <c r="F498" s="20" t="s">
        <v>126</v>
      </c>
      <c r="G498" s="21" t="s">
        <v>127</v>
      </c>
      <c r="H498" s="22" t="s">
        <v>128</v>
      </c>
      <c r="I498" s="23"/>
      <c r="J498" s="101" t="s">
        <v>129</v>
      </c>
      <c r="K498" s="24">
        <v>1750848</v>
      </c>
      <c r="L498" s="25"/>
      <c r="M498" s="26">
        <v>0.57652892213648355</v>
      </c>
      <c r="N498" s="27"/>
      <c r="O498" s="28"/>
      <c r="P498" s="28"/>
      <c r="Q498" s="29"/>
    </row>
    <row r="499" spans="1:17" x14ac:dyDescent="0.25">
      <c r="A499" s="15">
        <v>499</v>
      </c>
      <c r="B499" s="16" t="s">
        <v>120</v>
      </c>
      <c r="C499" s="17" t="s">
        <v>91</v>
      </c>
      <c r="D499" s="18" t="s">
        <v>92</v>
      </c>
      <c r="E499" s="19">
        <v>39756</v>
      </c>
      <c r="F499" s="20" t="s">
        <v>121</v>
      </c>
      <c r="G499" s="21" t="s">
        <v>122</v>
      </c>
      <c r="H499" s="22" t="s">
        <v>123</v>
      </c>
      <c r="I499" s="23"/>
      <c r="J499" s="101" t="s">
        <v>124</v>
      </c>
      <c r="K499" s="24">
        <v>1229216</v>
      </c>
      <c r="L499" s="25"/>
      <c r="M499" s="26">
        <v>0.40476304942114893</v>
      </c>
      <c r="N499" s="31"/>
      <c r="O499" s="32"/>
      <c r="P499" s="32"/>
      <c r="Q499" s="34"/>
    </row>
    <row r="500" spans="1:17" x14ac:dyDescent="0.25">
      <c r="A500" s="15">
        <v>500</v>
      </c>
      <c r="B500" s="17" t="s">
        <v>130</v>
      </c>
      <c r="C500" s="17" t="s">
        <v>91</v>
      </c>
      <c r="D500" s="18" t="s">
        <v>92</v>
      </c>
      <c r="E500" s="19">
        <v>39756</v>
      </c>
      <c r="F500" s="36" t="s">
        <v>131</v>
      </c>
      <c r="G500" s="30" t="s">
        <v>132</v>
      </c>
      <c r="H500" s="22" t="s">
        <v>133</v>
      </c>
      <c r="I500" s="23"/>
      <c r="J500" s="102" t="s">
        <v>134</v>
      </c>
      <c r="K500" s="24">
        <v>29489</v>
      </c>
      <c r="L500" s="25"/>
      <c r="M500" s="26">
        <v>9.7103011711369373E-3</v>
      </c>
      <c r="N500" s="31"/>
      <c r="O500" s="32"/>
      <c r="P500" s="32"/>
      <c r="Q500" s="34"/>
    </row>
    <row r="501" spans="1:17" x14ac:dyDescent="0.25">
      <c r="A501" s="15">
        <v>501</v>
      </c>
      <c r="B501" s="17" t="s">
        <v>135</v>
      </c>
      <c r="C501" s="17" t="s">
        <v>91</v>
      </c>
      <c r="D501" s="18" t="s">
        <v>92</v>
      </c>
      <c r="E501" s="19">
        <v>39756</v>
      </c>
      <c r="F501" s="20" t="s">
        <v>136</v>
      </c>
      <c r="G501" s="21" t="s">
        <v>137</v>
      </c>
      <c r="H501" s="22" t="s">
        <v>138</v>
      </c>
      <c r="I501" s="23"/>
      <c r="J501" s="101" t="s">
        <v>149</v>
      </c>
      <c r="K501" s="24">
        <v>12728</v>
      </c>
      <c r="L501" s="25"/>
      <c r="M501" s="26">
        <v>4.1911463022222166E-3</v>
      </c>
      <c r="N501" s="31"/>
      <c r="O501" s="32"/>
      <c r="P501" s="32"/>
      <c r="Q501" s="34"/>
    </row>
    <row r="502" spans="1:17" x14ac:dyDescent="0.25">
      <c r="A502" s="15">
        <v>502</v>
      </c>
      <c r="B502" s="17" t="s">
        <v>139</v>
      </c>
      <c r="C502" s="17" t="s">
        <v>91</v>
      </c>
      <c r="D502" s="18" t="s">
        <v>92</v>
      </c>
      <c r="E502" s="19">
        <v>39756</v>
      </c>
      <c r="F502" s="20" t="s">
        <v>140</v>
      </c>
      <c r="G502" s="21" t="s">
        <v>141</v>
      </c>
      <c r="H502" s="22" t="s">
        <v>142</v>
      </c>
      <c r="I502" s="23"/>
      <c r="J502" s="101" t="s">
        <v>162</v>
      </c>
      <c r="K502" s="24">
        <v>9432</v>
      </c>
      <c r="L502" s="25"/>
      <c r="M502" s="26">
        <v>3.1058211755625349E-3</v>
      </c>
      <c r="N502" s="31"/>
      <c r="O502" s="32"/>
      <c r="P502" s="32"/>
      <c r="Q502" s="34"/>
    </row>
    <row r="503" spans="1:17" x14ac:dyDescent="0.25">
      <c r="A503" s="15">
        <v>503</v>
      </c>
      <c r="B503" s="17" t="s">
        <v>150</v>
      </c>
      <c r="C503" s="17" t="s">
        <v>91</v>
      </c>
      <c r="D503" s="18" t="s">
        <v>92</v>
      </c>
      <c r="E503" s="19">
        <v>39756</v>
      </c>
      <c r="F503" s="20" t="s">
        <v>151</v>
      </c>
      <c r="G503" s="21" t="s">
        <v>152</v>
      </c>
      <c r="H503" s="22" t="s">
        <v>153</v>
      </c>
      <c r="I503" s="23"/>
      <c r="J503" s="101" t="s">
        <v>154</v>
      </c>
      <c r="K503" s="24">
        <v>3819</v>
      </c>
      <c r="L503" s="25"/>
      <c r="M503" s="26">
        <v>1.2575414619882656E-3</v>
      </c>
      <c r="N503" s="27"/>
      <c r="O503" s="28"/>
      <c r="P503" s="28"/>
      <c r="Q503" s="29"/>
    </row>
    <row r="504" spans="1:17" x14ac:dyDescent="0.25">
      <c r="A504" s="15">
        <v>504</v>
      </c>
      <c r="B504" s="17" t="s">
        <v>163</v>
      </c>
      <c r="C504" s="17" t="s">
        <v>91</v>
      </c>
      <c r="D504" s="18" t="s">
        <v>92</v>
      </c>
      <c r="E504" s="19">
        <v>39756</v>
      </c>
      <c r="F504" s="36" t="s">
        <v>164</v>
      </c>
      <c r="G504" s="30" t="s">
        <v>165</v>
      </c>
      <c r="H504" s="22" t="s">
        <v>166</v>
      </c>
      <c r="I504" s="23"/>
      <c r="J504" s="101" t="s">
        <v>167</v>
      </c>
      <c r="K504" s="24">
        <v>705</v>
      </c>
      <c r="L504" s="25"/>
      <c r="M504" s="26">
        <v>2.3214630288078745E-4</v>
      </c>
      <c r="N504" s="31"/>
      <c r="O504" s="32"/>
      <c r="P504" s="32"/>
      <c r="Q504" s="34"/>
    </row>
    <row r="505" spans="1:17" x14ac:dyDescent="0.25">
      <c r="A505" s="15">
        <v>505</v>
      </c>
      <c r="B505" s="17" t="s">
        <v>178</v>
      </c>
      <c r="C505" s="17" t="s">
        <v>91</v>
      </c>
      <c r="D505" s="18" t="s">
        <v>92</v>
      </c>
      <c r="E505" s="19">
        <v>39756</v>
      </c>
      <c r="F505" s="20" t="s">
        <v>464</v>
      </c>
      <c r="G505" s="21" t="s">
        <v>180</v>
      </c>
      <c r="H505" s="22" t="s">
        <v>465</v>
      </c>
      <c r="I505" s="23"/>
      <c r="J505" s="101" t="s">
        <v>206</v>
      </c>
      <c r="K505" s="24">
        <v>641</v>
      </c>
      <c r="L505" s="25"/>
      <c r="M505" s="26">
        <v>2.1107202857671595E-4</v>
      </c>
      <c r="N505" s="31"/>
      <c r="O505" s="32"/>
      <c r="P505" s="28"/>
      <c r="Q505" s="45"/>
    </row>
    <row r="506" spans="1:17" x14ac:dyDescent="0.25">
      <c r="A506" s="15">
        <v>506</v>
      </c>
      <c r="B506" s="17" t="s">
        <v>143</v>
      </c>
      <c r="C506" s="17" t="s">
        <v>91</v>
      </c>
      <c r="D506" s="18" t="s">
        <v>92</v>
      </c>
      <c r="E506" s="19">
        <v>39756</v>
      </c>
      <c r="F506" s="20"/>
      <c r="G506" s="30"/>
      <c r="H506" s="22"/>
      <c r="I506" s="23" t="s">
        <v>147</v>
      </c>
      <c r="J506" s="15"/>
      <c r="K506" s="24">
        <v>3036878</v>
      </c>
      <c r="L506" s="25">
        <v>3036878</v>
      </c>
      <c r="M506" s="26"/>
      <c r="N506" s="31"/>
      <c r="O506" s="32"/>
      <c r="P506" s="32"/>
      <c r="Q506" s="34"/>
    </row>
    <row r="507" spans="1:17" x14ac:dyDescent="0.25">
      <c r="A507" s="15">
        <v>507</v>
      </c>
      <c r="B507" s="16" t="s">
        <v>120</v>
      </c>
      <c r="C507" s="17" t="s">
        <v>95</v>
      </c>
      <c r="D507" s="18" t="s">
        <v>96</v>
      </c>
      <c r="E507" s="19">
        <v>39756</v>
      </c>
      <c r="F507" s="20" t="s">
        <v>466</v>
      </c>
      <c r="G507" s="21" t="s">
        <v>122</v>
      </c>
      <c r="H507" s="22" t="s">
        <v>467</v>
      </c>
      <c r="I507" s="23"/>
      <c r="J507" s="101" t="s">
        <v>124</v>
      </c>
      <c r="K507" s="24">
        <v>397466</v>
      </c>
      <c r="L507" s="25"/>
      <c r="M507" s="26">
        <v>0.55710343106954785</v>
      </c>
      <c r="N507" s="27"/>
      <c r="O507" s="28"/>
      <c r="P507" s="28"/>
      <c r="Q507" s="29"/>
    </row>
    <row r="508" spans="1:17" x14ac:dyDescent="0.25">
      <c r="A508" s="15">
        <v>508</v>
      </c>
      <c r="B508" s="16" t="s">
        <v>125</v>
      </c>
      <c r="C508" s="17" t="s">
        <v>95</v>
      </c>
      <c r="D508" s="18" t="s">
        <v>96</v>
      </c>
      <c r="E508" s="19">
        <v>39756</v>
      </c>
      <c r="F508" s="20" t="s">
        <v>468</v>
      </c>
      <c r="G508" s="21" t="s">
        <v>127</v>
      </c>
      <c r="H508" s="22" t="s">
        <v>469</v>
      </c>
      <c r="I508" s="23"/>
      <c r="J508" s="101" t="s">
        <v>129</v>
      </c>
      <c r="K508" s="24">
        <v>303857</v>
      </c>
      <c r="L508" s="25"/>
      <c r="M508" s="26">
        <v>0.42589750382296754</v>
      </c>
      <c r="N508" s="27"/>
      <c r="O508" s="28"/>
      <c r="P508" s="28"/>
      <c r="Q508" s="29"/>
    </row>
    <row r="509" spans="1:17" x14ac:dyDescent="0.25">
      <c r="A509" s="15">
        <v>509</v>
      </c>
      <c r="B509" s="17" t="s">
        <v>130</v>
      </c>
      <c r="C509" s="17" t="s">
        <v>95</v>
      </c>
      <c r="D509" s="18" t="s">
        <v>96</v>
      </c>
      <c r="E509" s="19">
        <v>39756</v>
      </c>
      <c r="F509" s="36" t="s">
        <v>131</v>
      </c>
      <c r="G509" s="30" t="s">
        <v>132</v>
      </c>
      <c r="H509" s="22" t="s">
        <v>133</v>
      </c>
      <c r="I509" s="23"/>
      <c r="J509" s="102" t="s">
        <v>470</v>
      </c>
      <c r="K509" s="24">
        <v>7219</v>
      </c>
      <c r="L509" s="25"/>
      <c r="M509" s="26">
        <v>1.0118424390743022E-2</v>
      </c>
      <c r="N509" s="31"/>
      <c r="O509" s="32"/>
      <c r="P509" s="32"/>
      <c r="Q509" s="34"/>
    </row>
    <row r="510" spans="1:17" x14ac:dyDescent="0.25">
      <c r="A510" s="15">
        <v>510</v>
      </c>
      <c r="B510" s="17" t="s">
        <v>139</v>
      </c>
      <c r="C510" s="17" t="s">
        <v>95</v>
      </c>
      <c r="D510" s="18" t="s">
        <v>96</v>
      </c>
      <c r="E510" s="19">
        <v>39756</v>
      </c>
      <c r="F510" s="20" t="s">
        <v>471</v>
      </c>
      <c r="G510" s="21" t="s">
        <v>141</v>
      </c>
      <c r="H510" s="22" t="s">
        <v>472</v>
      </c>
      <c r="I510" s="23"/>
      <c r="J510" s="101" t="s">
        <v>162</v>
      </c>
      <c r="K510" s="24">
        <v>2465</v>
      </c>
      <c r="L510" s="25"/>
      <c r="M510" s="26">
        <v>3.4550375568889805E-3</v>
      </c>
      <c r="N510" s="31"/>
      <c r="O510" s="32"/>
      <c r="P510" s="32"/>
      <c r="Q510" s="34"/>
    </row>
    <row r="511" spans="1:17" x14ac:dyDescent="0.25">
      <c r="A511" s="15">
        <v>511</v>
      </c>
      <c r="B511" s="17" t="s">
        <v>150</v>
      </c>
      <c r="C511" s="17" t="s">
        <v>95</v>
      </c>
      <c r="D511" s="18" t="s">
        <v>96</v>
      </c>
      <c r="E511" s="19">
        <v>39756</v>
      </c>
      <c r="F511" s="20" t="s">
        <v>336</v>
      </c>
      <c r="G511" s="21" t="s">
        <v>152</v>
      </c>
      <c r="H511" s="22" t="s">
        <v>337</v>
      </c>
      <c r="I511" s="23"/>
      <c r="J511" s="101" t="s">
        <v>473</v>
      </c>
      <c r="K511" s="24">
        <v>2355</v>
      </c>
      <c r="L511" s="25"/>
      <c r="M511" s="26">
        <v>3.3008573819365309E-3</v>
      </c>
      <c r="N511" s="31"/>
      <c r="O511" s="32"/>
      <c r="P511" s="28"/>
      <c r="Q511" s="45"/>
    </row>
    <row r="512" spans="1:17" x14ac:dyDescent="0.25">
      <c r="A512" s="15">
        <v>512</v>
      </c>
      <c r="B512" s="17" t="s">
        <v>143</v>
      </c>
      <c r="C512" s="17" t="s">
        <v>95</v>
      </c>
      <c r="D512" s="18" t="s">
        <v>96</v>
      </c>
      <c r="E512" s="19">
        <v>39756</v>
      </c>
      <c r="F512" s="36" t="s">
        <v>246</v>
      </c>
      <c r="G512" s="30" t="s">
        <v>247</v>
      </c>
      <c r="H512" s="22" t="s">
        <v>248</v>
      </c>
      <c r="I512" s="23"/>
      <c r="J512" s="102" t="s">
        <v>146</v>
      </c>
      <c r="K512" s="24">
        <v>59</v>
      </c>
      <c r="L512" s="25"/>
      <c r="M512" s="26">
        <v>8.2696639292677426E-5</v>
      </c>
      <c r="N512" s="31"/>
      <c r="O512" s="32"/>
      <c r="P512" s="32"/>
      <c r="Q512" s="34"/>
    </row>
    <row r="513" spans="1:16" x14ac:dyDescent="0.25">
      <c r="A513" s="15">
        <v>513</v>
      </c>
      <c r="B513" s="17" t="s">
        <v>143</v>
      </c>
      <c r="C513" s="17" t="s">
        <v>95</v>
      </c>
      <c r="D513" s="18" t="s">
        <v>96</v>
      </c>
      <c r="E513" s="19">
        <v>39756</v>
      </c>
      <c r="F513" s="36" t="s">
        <v>474</v>
      </c>
      <c r="G513" s="30" t="s">
        <v>475</v>
      </c>
      <c r="H513" s="22" t="s">
        <v>476</v>
      </c>
      <c r="I513" s="23"/>
      <c r="J513" s="102" t="s">
        <v>146</v>
      </c>
      <c r="K513" s="24">
        <v>18</v>
      </c>
      <c r="L513" s="25"/>
      <c r="M513" s="26">
        <v>2.5229483174037179E-5</v>
      </c>
      <c r="N513" s="31"/>
      <c r="O513" s="32"/>
      <c r="P513" s="32"/>
    </row>
    <row r="514" spans="1:16" x14ac:dyDescent="0.25">
      <c r="A514" s="15">
        <v>514</v>
      </c>
      <c r="B514" s="17" t="s">
        <v>265</v>
      </c>
      <c r="C514" s="17" t="s">
        <v>95</v>
      </c>
      <c r="D514" s="18" t="s">
        <v>96</v>
      </c>
      <c r="E514" s="19">
        <v>39756</v>
      </c>
      <c r="F514" s="36" t="s">
        <v>266</v>
      </c>
      <c r="G514" s="30" t="s">
        <v>160</v>
      </c>
      <c r="H514" s="22" t="s">
        <v>267</v>
      </c>
      <c r="I514" s="23"/>
      <c r="J514" s="102" t="s">
        <v>146</v>
      </c>
      <c r="K514" s="24">
        <v>4</v>
      </c>
      <c r="L514" s="25"/>
      <c r="M514" s="26">
        <v>5.6065518164527064E-6</v>
      </c>
      <c r="N514" s="31"/>
      <c r="O514" s="32"/>
      <c r="P514" s="32"/>
    </row>
    <row r="515" spans="1:16" x14ac:dyDescent="0.25">
      <c r="A515" s="15">
        <v>515</v>
      </c>
      <c r="B515" s="17" t="s">
        <v>477</v>
      </c>
      <c r="C515" s="17" t="s">
        <v>95</v>
      </c>
      <c r="D515" s="18" t="s">
        <v>96</v>
      </c>
      <c r="E515" s="19">
        <v>39756</v>
      </c>
      <c r="F515" s="36" t="s">
        <v>478</v>
      </c>
      <c r="G515" s="30" t="s">
        <v>244</v>
      </c>
      <c r="H515" s="22" t="s">
        <v>479</v>
      </c>
      <c r="I515" s="23"/>
      <c r="J515" s="102" t="s">
        <v>146</v>
      </c>
      <c r="K515" s="24">
        <v>3</v>
      </c>
      <c r="L515" s="25"/>
      <c r="M515" s="26">
        <v>4.2049138623395296E-6</v>
      </c>
      <c r="N515" s="31"/>
      <c r="O515" s="32"/>
      <c r="P515" s="32"/>
    </row>
    <row r="516" spans="1:16" x14ac:dyDescent="0.25">
      <c r="A516" s="15">
        <v>516</v>
      </c>
      <c r="B516" s="17" t="s">
        <v>480</v>
      </c>
      <c r="C516" s="17" t="s">
        <v>95</v>
      </c>
      <c r="D516" s="18" t="s">
        <v>96</v>
      </c>
      <c r="E516" s="19">
        <v>39756</v>
      </c>
      <c r="F516" s="36" t="s">
        <v>481</v>
      </c>
      <c r="G516" s="30" t="s">
        <v>482</v>
      </c>
      <c r="H516" s="22" t="s">
        <v>483</v>
      </c>
      <c r="I516" s="23"/>
      <c r="J516" s="102" t="s">
        <v>146</v>
      </c>
      <c r="K516" s="24">
        <v>3</v>
      </c>
      <c r="L516" s="25"/>
      <c r="M516" s="26">
        <v>4.2049138623395296E-6</v>
      </c>
      <c r="N516" s="31"/>
      <c r="O516" s="32"/>
      <c r="P516" s="32"/>
    </row>
    <row r="517" spans="1:16" x14ac:dyDescent="0.25">
      <c r="A517" s="15">
        <v>517</v>
      </c>
      <c r="B517" s="17" t="s">
        <v>143</v>
      </c>
      <c r="C517" s="17" t="s">
        <v>95</v>
      </c>
      <c r="D517" s="18" t="s">
        <v>96</v>
      </c>
      <c r="E517" s="19">
        <v>39756</v>
      </c>
      <c r="F517" s="36" t="s">
        <v>175</v>
      </c>
      <c r="G517" s="30" t="s">
        <v>263</v>
      </c>
      <c r="H517" s="22" t="s">
        <v>484</v>
      </c>
      <c r="I517" s="23"/>
      <c r="J517" s="102" t="s">
        <v>146</v>
      </c>
      <c r="K517" s="24">
        <v>1</v>
      </c>
      <c r="L517" s="25"/>
      <c r="M517" s="26">
        <v>1.4016379541131766E-6</v>
      </c>
      <c r="N517" s="31"/>
      <c r="O517" s="32"/>
      <c r="P517" s="32"/>
    </row>
    <row r="518" spans="1:16" x14ac:dyDescent="0.25">
      <c r="A518" s="15">
        <v>518</v>
      </c>
      <c r="B518" s="17" t="s">
        <v>143</v>
      </c>
      <c r="C518" s="17" t="s">
        <v>95</v>
      </c>
      <c r="D518" s="18" t="s">
        <v>96</v>
      </c>
      <c r="E518" s="19">
        <v>39756</v>
      </c>
      <c r="F518" s="36" t="s">
        <v>182</v>
      </c>
      <c r="G518" s="30" t="s">
        <v>183</v>
      </c>
      <c r="H518" s="22" t="s">
        <v>184</v>
      </c>
      <c r="I518" s="23"/>
      <c r="J518" s="102" t="s">
        <v>146</v>
      </c>
      <c r="K518" s="24">
        <v>1</v>
      </c>
      <c r="L518" s="25"/>
      <c r="M518" s="26">
        <v>1.4016379541131766E-6</v>
      </c>
      <c r="N518" s="31"/>
      <c r="O518" s="32"/>
      <c r="P518" s="32"/>
    </row>
    <row r="519" spans="1:16" x14ac:dyDescent="0.25">
      <c r="A519" s="15">
        <v>519</v>
      </c>
      <c r="B519" s="17" t="s">
        <v>143</v>
      </c>
      <c r="C519" s="17" t="s">
        <v>95</v>
      </c>
      <c r="D519" s="18" t="s">
        <v>96</v>
      </c>
      <c r="E519" s="19">
        <v>39756</v>
      </c>
      <c r="F519" s="20"/>
      <c r="G519" s="30"/>
      <c r="H519" s="22"/>
      <c r="I519" s="23" t="s">
        <v>147</v>
      </c>
      <c r="J519" s="15"/>
      <c r="K519" s="24">
        <v>713451</v>
      </c>
      <c r="L519" s="25">
        <v>713451</v>
      </c>
      <c r="M519" s="26"/>
      <c r="N519" s="31"/>
      <c r="O519" s="32"/>
      <c r="P519" s="32"/>
    </row>
    <row r="520" spans="1:16" x14ac:dyDescent="0.25">
      <c r="A520" s="15">
        <v>520</v>
      </c>
      <c r="B520" s="16" t="s">
        <v>125</v>
      </c>
      <c r="C520" s="17" t="s">
        <v>99</v>
      </c>
      <c r="D520" s="18" t="s">
        <v>100</v>
      </c>
      <c r="E520" s="19">
        <v>39756</v>
      </c>
      <c r="F520" s="20" t="s">
        <v>126</v>
      </c>
      <c r="G520" s="21" t="s">
        <v>127</v>
      </c>
      <c r="H520" s="22" t="s">
        <v>128</v>
      </c>
      <c r="I520" s="23"/>
      <c r="J520" s="101" t="s">
        <v>129</v>
      </c>
      <c r="K520" s="24">
        <v>1677211</v>
      </c>
      <c r="L520" s="25"/>
      <c r="M520" s="26">
        <v>0.56217786517942347</v>
      </c>
      <c r="N520" s="27"/>
      <c r="O520" s="28"/>
      <c r="P520" s="28"/>
    </row>
    <row r="521" spans="1:16" x14ac:dyDescent="0.25">
      <c r="A521" s="15">
        <v>521</v>
      </c>
      <c r="B521" s="16" t="s">
        <v>120</v>
      </c>
      <c r="C521" s="17" t="s">
        <v>99</v>
      </c>
      <c r="D521" s="18" t="s">
        <v>100</v>
      </c>
      <c r="E521" s="19">
        <v>39756</v>
      </c>
      <c r="F521" s="20" t="s">
        <v>121</v>
      </c>
      <c r="G521" s="21" t="s">
        <v>122</v>
      </c>
      <c r="H521" s="22" t="s">
        <v>123</v>
      </c>
      <c r="I521" s="23"/>
      <c r="J521" s="101" t="s">
        <v>124</v>
      </c>
      <c r="K521" s="24">
        <v>1262393</v>
      </c>
      <c r="L521" s="25"/>
      <c r="M521" s="26">
        <v>0.42313662488348092</v>
      </c>
      <c r="N521" s="31"/>
      <c r="O521" s="32"/>
      <c r="P521" s="32"/>
    </row>
    <row r="522" spans="1:16" x14ac:dyDescent="0.25">
      <c r="A522" s="15">
        <v>522</v>
      </c>
      <c r="B522" s="17" t="s">
        <v>130</v>
      </c>
      <c r="C522" s="17" t="s">
        <v>99</v>
      </c>
      <c r="D522" s="18" t="s">
        <v>100</v>
      </c>
      <c r="E522" s="19">
        <v>39756</v>
      </c>
      <c r="F522" s="36" t="s">
        <v>131</v>
      </c>
      <c r="G522" s="30" t="s">
        <v>132</v>
      </c>
      <c r="H522" s="22" t="s">
        <v>133</v>
      </c>
      <c r="I522" s="23"/>
      <c r="J522" s="102" t="s">
        <v>134</v>
      </c>
      <c r="K522" s="24">
        <v>17605</v>
      </c>
      <c r="L522" s="25"/>
      <c r="M522" s="26">
        <v>5.9009518280548779E-3</v>
      </c>
      <c r="N522" s="31"/>
      <c r="O522" s="32"/>
      <c r="P522" s="32"/>
    </row>
    <row r="523" spans="1:16" x14ac:dyDescent="0.25">
      <c r="A523" s="15">
        <v>523</v>
      </c>
      <c r="B523" s="17" t="s">
        <v>135</v>
      </c>
      <c r="C523" s="17" t="s">
        <v>99</v>
      </c>
      <c r="D523" s="18" t="s">
        <v>100</v>
      </c>
      <c r="E523" s="19">
        <v>39756</v>
      </c>
      <c r="F523" s="20" t="s">
        <v>136</v>
      </c>
      <c r="G523" s="21" t="s">
        <v>137</v>
      </c>
      <c r="H523" s="22" t="s">
        <v>138</v>
      </c>
      <c r="I523" s="23"/>
      <c r="J523" s="101" t="s">
        <v>149</v>
      </c>
      <c r="K523" s="24">
        <v>8858</v>
      </c>
      <c r="L523" s="25"/>
      <c r="M523" s="26">
        <v>2.969078744272088E-3</v>
      </c>
      <c r="N523" s="31"/>
      <c r="O523" s="32"/>
      <c r="P523" s="32"/>
    </row>
    <row r="524" spans="1:16" x14ac:dyDescent="0.25">
      <c r="A524" s="15">
        <v>524</v>
      </c>
      <c r="B524" s="17" t="s">
        <v>143</v>
      </c>
      <c r="C524" s="17" t="s">
        <v>99</v>
      </c>
      <c r="D524" s="18" t="s">
        <v>100</v>
      </c>
      <c r="E524" s="19">
        <v>39756</v>
      </c>
      <c r="F524" s="36"/>
      <c r="G524" s="30" t="s">
        <v>144</v>
      </c>
      <c r="H524" s="22" t="s">
        <v>145</v>
      </c>
      <c r="I524" s="23"/>
      <c r="J524" s="15" t="s">
        <v>146</v>
      </c>
      <c r="K524" s="24">
        <v>6521</v>
      </c>
      <c r="L524" s="25"/>
      <c r="M524" s="26">
        <v>2.1857487572136246E-3</v>
      </c>
      <c r="N524" s="31"/>
      <c r="O524" s="32"/>
      <c r="P524" s="32"/>
    </row>
    <row r="525" spans="1:16" x14ac:dyDescent="0.25">
      <c r="A525" s="15">
        <v>525</v>
      </c>
      <c r="B525" s="17" t="s">
        <v>139</v>
      </c>
      <c r="C525" s="17" t="s">
        <v>99</v>
      </c>
      <c r="D525" s="18" t="s">
        <v>100</v>
      </c>
      <c r="E525" s="19">
        <v>39756</v>
      </c>
      <c r="F525" s="20" t="s">
        <v>140</v>
      </c>
      <c r="G525" s="21" t="s">
        <v>141</v>
      </c>
      <c r="H525" s="22" t="s">
        <v>142</v>
      </c>
      <c r="I525" s="23"/>
      <c r="J525" s="101" t="s">
        <v>134</v>
      </c>
      <c r="K525" s="24">
        <v>5072</v>
      </c>
      <c r="L525" s="25"/>
      <c r="M525" s="26">
        <v>1.7000640540695451E-3</v>
      </c>
      <c r="N525" s="27"/>
      <c r="O525" s="28"/>
      <c r="P525" s="28"/>
    </row>
    <row r="526" spans="1:16" x14ac:dyDescent="0.25">
      <c r="A526" s="15">
        <v>526</v>
      </c>
      <c r="B526" s="17" t="s">
        <v>150</v>
      </c>
      <c r="C526" s="17" t="s">
        <v>99</v>
      </c>
      <c r="D526" s="18" t="s">
        <v>100</v>
      </c>
      <c r="E526" s="19">
        <v>39756</v>
      </c>
      <c r="F526" s="20" t="s">
        <v>151</v>
      </c>
      <c r="G526" s="21" t="s">
        <v>152</v>
      </c>
      <c r="H526" s="22" t="s">
        <v>153</v>
      </c>
      <c r="I526" s="23"/>
      <c r="J526" s="101" t="s">
        <v>485</v>
      </c>
      <c r="K526" s="24">
        <v>4216</v>
      </c>
      <c r="L526" s="25"/>
      <c r="M526" s="26">
        <v>1.4131447263322559E-3</v>
      </c>
      <c r="N526" s="31"/>
      <c r="O526" s="32"/>
      <c r="P526" s="32"/>
    </row>
    <row r="527" spans="1:16" x14ac:dyDescent="0.25">
      <c r="A527" s="15">
        <v>527</v>
      </c>
      <c r="B527" s="17" t="s">
        <v>143</v>
      </c>
      <c r="C527" s="17" t="s">
        <v>99</v>
      </c>
      <c r="D527" s="18" t="s">
        <v>100</v>
      </c>
      <c r="E527" s="19">
        <v>39756</v>
      </c>
      <c r="F527" s="20" t="s">
        <v>486</v>
      </c>
      <c r="G527" s="21" t="s">
        <v>487</v>
      </c>
      <c r="H527" s="22" t="s">
        <v>488</v>
      </c>
      <c r="I527" s="23"/>
      <c r="J527" s="101" t="s">
        <v>134</v>
      </c>
      <c r="K527" s="24">
        <v>764</v>
      </c>
      <c r="L527" s="25"/>
      <c r="M527" s="26">
        <v>2.5608220372814127E-4</v>
      </c>
      <c r="N527" s="31"/>
      <c r="O527" s="32"/>
      <c r="P527" s="32"/>
    </row>
    <row r="528" spans="1:16" x14ac:dyDescent="0.25">
      <c r="A528" s="15">
        <v>528</v>
      </c>
      <c r="B528" s="17" t="s">
        <v>202</v>
      </c>
      <c r="C528" s="17" t="s">
        <v>99</v>
      </c>
      <c r="D528" s="18" t="s">
        <v>100</v>
      </c>
      <c r="E528" s="19">
        <v>39756</v>
      </c>
      <c r="F528" s="20" t="s">
        <v>203</v>
      </c>
      <c r="G528" s="21" t="s">
        <v>183</v>
      </c>
      <c r="H528" s="22" t="s">
        <v>204</v>
      </c>
      <c r="I528" s="23"/>
      <c r="J528" s="101" t="s">
        <v>134</v>
      </c>
      <c r="K528" s="24">
        <v>540</v>
      </c>
      <c r="L528" s="25"/>
      <c r="M528" s="26">
        <v>1.810005104884768E-4</v>
      </c>
      <c r="N528" s="31"/>
      <c r="O528" s="32"/>
      <c r="P528" s="32"/>
    </row>
    <row r="529" spans="1:17" x14ac:dyDescent="0.25">
      <c r="A529" s="15">
        <v>529</v>
      </c>
      <c r="B529" s="17" t="s">
        <v>163</v>
      </c>
      <c r="C529" s="17" t="s">
        <v>99</v>
      </c>
      <c r="D529" s="18" t="s">
        <v>100</v>
      </c>
      <c r="E529" s="19">
        <v>39756</v>
      </c>
      <c r="F529" s="36" t="s">
        <v>164</v>
      </c>
      <c r="G529" s="30" t="s">
        <v>165</v>
      </c>
      <c r="H529" s="22" t="s">
        <v>166</v>
      </c>
      <c r="I529" s="23"/>
      <c r="J529" s="101" t="s">
        <v>134</v>
      </c>
      <c r="K529" s="24">
        <v>237</v>
      </c>
      <c r="L529" s="25"/>
      <c r="M529" s="26">
        <v>7.9439112936609266E-5</v>
      </c>
      <c r="N529" s="27"/>
      <c r="O529" s="28"/>
      <c r="P529" s="28"/>
      <c r="Q529" s="45"/>
    </row>
    <row r="530" spans="1:17" x14ac:dyDescent="0.25">
      <c r="A530" s="15">
        <v>530</v>
      </c>
      <c r="B530" s="17" t="s">
        <v>143</v>
      </c>
      <c r="C530" s="17" t="s">
        <v>99</v>
      </c>
      <c r="D530" s="18" t="s">
        <v>100</v>
      </c>
      <c r="E530" s="19">
        <v>39756</v>
      </c>
      <c r="F530" s="20"/>
      <c r="G530" s="30"/>
      <c r="H530" s="22"/>
      <c r="I530" s="23" t="s">
        <v>147</v>
      </c>
      <c r="J530" s="15"/>
      <c r="K530" s="24">
        <v>2983417</v>
      </c>
      <c r="L530" s="25">
        <v>2983417</v>
      </c>
      <c r="M530" s="26"/>
      <c r="N530" s="31"/>
      <c r="O530" s="32"/>
      <c r="P530" s="32"/>
      <c r="Q530" s="34"/>
    </row>
    <row r="531" spans="1:17" x14ac:dyDescent="0.25">
      <c r="A531" s="15">
        <v>531</v>
      </c>
      <c r="B531" s="16" t="s">
        <v>120</v>
      </c>
      <c r="C531" s="17" t="s">
        <v>103</v>
      </c>
      <c r="D531" s="18" t="s">
        <v>104</v>
      </c>
      <c r="E531" s="19">
        <v>39756</v>
      </c>
      <c r="F531" s="20" t="s">
        <v>121</v>
      </c>
      <c r="G531" s="21" t="s">
        <v>122</v>
      </c>
      <c r="H531" s="22" t="s">
        <v>123</v>
      </c>
      <c r="I531" s="23"/>
      <c r="J531" s="101" t="s">
        <v>124</v>
      </c>
      <c r="K531" s="24">
        <v>164958</v>
      </c>
      <c r="L531" s="25"/>
      <c r="M531" s="26">
        <v>0.64776288198289467</v>
      </c>
      <c r="N531" s="27"/>
      <c r="O531" s="28"/>
      <c r="P531" s="28"/>
      <c r="Q531" s="29"/>
    </row>
    <row r="532" spans="1:17" x14ac:dyDescent="0.25">
      <c r="A532" s="15">
        <v>532</v>
      </c>
      <c r="B532" s="16" t="s">
        <v>125</v>
      </c>
      <c r="C532" s="17" t="s">
        <v>103</v>
      </c>
      <c r="D532" s="18" t="s">
        <v>104</v>
      </c>
      <c r="E532" s="19">
        <v>39756</v>
      </c>
      <c r="F532" s="20" t="s">
        <v>126</v>
      </c>
      <c r="G532" s="21" t="s">
        <v>127</v>
      </c>
      <c r="H532" s="22" t="s">
        <v>128</v>
      </c>
      <c r="I532" s="23"/>
      <c r="J532" s="101" t="s">
        <v>129</v>
      </c>
      <c r="K532" s="24">
        <v>82868</v>
      </c>
      <c r="L532" s="25"/>
      <c r="M532" s="26">
        <v>0.32540897988675005</v>
      </c>
      <c r="N532" s="31"/>
      <c r="O532" s="32"/>
      <c r="P532" s="32"/>
      <c r="Q532" s="34"/>
    </row>
    <row r="533" spans="1:17" x14ac:dyDescent="0.25">
      <c r="A533" s="15">
        <v>533</v>
      </c>
      <c r="B533" s="17" t="s">
        <v>130</v>
      </c>
      <c r="C533" s="17" t="s">
        <v>103</v>
      </c>
      <c r="D533" s="18" t="s">
        <v>104</v>
      </c>
      <c r="E533" s="19">
        <v>39756</v>
      </c>
      <c r="F533" s="36" t="s">
        <v>131</v>
      </c>
      <c r="G533" s="30" t="s">
        <v>132</v>
      </c>
      <c r="H533" s="22" t="s">
        <v>133</v>
      </c>
      <c r="I533" s="23"/>
      <c r="J533" s="102" t="s">
        <v>134</v>
      </c>
      <c r="K533" s="56">
        <v>2525</v>
      </c>
      <c r="L533" s="25"/>
      <c r="M533" s="26">
        <v>9.9152588962451594E-3</v>
      </c>
      <c r="N533" s="31"/>
      <c r="O533" s="32"/>
      <c r="P533" s="32"/>
      <c r="Q533" s="34"/>
    </row>
    <row r="534" spans="1:17" x14ac:dyDescent="0.25">
      <c r="A534" s="15">
        <v>534</v>
      </c>
      <c r="B534" s="17" t="s">
        <v>135</v>
      </c>
      <c r="C534" s="17" t="s">
        <v>103</v>
      </c>
      <c r="D534" s="18" t="s">
        <v>104</v>
      </c>
      <c r="E534" s="19">
        <v>39756</v>
      </c>
      <c r="F534" s="20" t="s">
        <v>136</v>
      </c>
      <c r="G534" s="21" t="s">
        <v>137</v>
      </c>
      <c r="H534" s="22" t="s">
        <v>138</v>
      </c>
      <c r="I534" s="23"/>
      <c r="J534" s="101" t="s">
        <v>149</v>
      </c>
      <c r="K534" s="24">
        <v>1594</v>
      </c>
      <c r="L534" s="25"/>
      <c r="M534" s="26">
        <v>6.2593753190553604E-3</v>
      </c>
      <c r="N534" s="31"/>
      <c r="O534" s="32"/>
      <c r="P534" s="32"/>
      <c r="Q534" s="34"/>
    </row>
    <row r="535" spans="1:17" x14ac:dyDescent="0.25">
      <c r="A535" s="15">
        <v>535</v>
      </c>
      <c r="B535" s="17" t="s">
        <v>143</v>
      </c>
      <c r="C535" s="17" t="s">
        <v>103</v>
      </c>
      <c r="D535" s="18" t="s">
        <v>104</v>
      </c>
      <c r="E535" s="19">
        <v>39756</v>
      </c>
      <c r="F535" s="20"/>
      <c r="G535" s="30" t="s">
        <v>144</v>
      </c>
      <c r="H535" s="22" t="s">
        <v>145</v>
      </c>
      <c r="I535" s="23"/>
      <c r="J535" s="15" t="s">
        <v>146</v>
      </c>
      <c r="K535" s="24">
        <v>1521</v>
      </c>
      <c r="L535" s="25"/>
      <c r="M535" s="26">
        <v>5.9727163489856983E-3</v>
      </c>
      <c r="N535" s="31"/>
      <c r="O535" s="32"/>
      <c r="P535" s="32"/>
      <c r="Q535" s="34"/>
    </row>
    <row r="536" spans="1:17" x14ac:dyDescent="0.25">
      <c r="A536" s="15">
        <v>536</v>
      </c>
      <c r="B536" s="17" t="s">
        <v>139</v>
      </c>
      <c r="C536" s="17" t="s">
        <v>103</v>
      </c>
      <c r="D536" s="18" t="s">
        <v>104</v>
      </c>
      <c r="E536" s="19">
        <v>39756</v>
      </c>
      <c r="F536" s="20" t="s">
        <v>140</v>
      </c>
      <c r="G536" s="21" t="s">
        <v>141</v>
      </c>
      <c r="H536" s="22" t="s">
        <v>142</v>
      </c>
      <c r="I536" s="23"/>
      <c r="J536" s="101" t="s">
        <v>134</v>
      </c>
      <c r="K536" s="24">
        <v>1192</v>
      </c>
      <c r="L536" s="25"/>
      <c r="M536" s="26">
        <v>4.6807875660690021E-3</v>
      </c>
      <c r="N536" s="31"/>
      <c r="O536" s="32"/>
      <c r="P536" s="28"/>
      <c r="Q536" s="15"/>
    </row>
    <row r="537" spans="1:17" x14ac:dyDescent="0.25">
      <c r="A537" s="15">
        <v>537</v>
      </c>
      <c r="B537" s="17" t="s">
        <v>143</v>
      </c>
      <c r="C537" s="17" t="s">
        <v>103</v>
      </c>
      <c r="D537" s="18" t="s">
        <v>104</v>
      </c>
      <c r="E537" s="19">
        <v>39756</v>
      </c>
      <c r="F537" s="20"/>
      <c r="G537" s="30"/>
      <c r="H537" s="22"/>
      <c r="I537" s="23" t="s">
        <v>147</v>
      </c>
      <c r="J537" s="15"/>
      <c r="K537" s="24">
        <v>254658</v>
      </c>
      <c r="L537" s="25">
        <v>254658</v>
      </c>
      <c r="M537" s="26"/>
      <c r="N537" s="31"/>
      <c r="O537" s="32"/>
      <c r="P537" s="32"/>
      <c r="Q537" s="34"/>
    </row>
    <row r="538" spans="1:1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6">
        <v>7848972</v>
      </c>
      <c r="L538" s="4"/>
      <c r="M538" s="4"/>
      <c r="N538" s="4"/>
      <c r="O538" s="4"/>
      <c r="P538" s="4"/>
      <c r="Q538" s="4"/>
    </row>
    <row r="539" spans="1:17" x14ac:dyDescent="0.25">
      <c r="A539" s="15"/>
      <c r="B539" s="17"/>
      <c r="C539" s="17"/>
      <c r="D539" s="69"/>
      <c r="E539" s="19"/>
      <c r="F539" s="20"/>
      <c r="G539" s="30"/>
      <c r="H539" s="22"/>
      <c r="I539" s="23"/>
      <c r="J539" s="15"/>
      <c r="K539" s="40"/>
      <c r="L539" s="25">
        <v>131313820</v>
      </c>
      <c r="M539" s="26"/>
      <c r="N539" s="31"/>
      <c r="O539" s="32"/>
      <c r="P539" s="32"/>
      <c r="Q539" s="34"/>
    </row>
    <row r="540" spans="1:17" x14ac:dyDescent="0.25">
      <c r="A540" s="15"/>
      <c r="B540" s="17"/>
      <c r="C540" s="17"/>
      <c r="D540" s="18"/>
      <c r="E540" s="19"/>
      <c r="F540" s="20"/>
      <c r="G540" s="30"/>
      <c r="H540" s="22"/>
      <c r="I540" s="23"/>
      <c r="J540" s="15"/>
      <c r="K540" s="40"/>
      <c r="L540" s="25"/>
      <c r="M540" s="26"/>
      <c r="N540" s="31"/>
      <c r="O540" s="32"/>
      <c r="P540" s="32"/>
      <c r="Q540" s="34"/>
    </row>
    <row r="541" spans="1:17" x14ac:dyDescent="0.25">
      <c r="A541" s="15"/>
      <c r="B541" s="17"/>
      <c r="C541" s="17"/>
      <c r="D541" s="70"/>
      <c r="E541" s="71"/>
      <c r="F541" s="36"/>
      <c r="G541" s="70"/>
      <c r="H541" s="22"/>
      <c r="I541" s="23"/>
      <c r="J541" s="102"/>
      <c r="K541" s="46"/>
      <c r="L541" s="72"/>
      <c r="M541" s="26"/>
      <c r="N541" s="27"/>
      <c r="O541" s="28"/>
      <c r="P541" s="28"/>
      <c r="Q541" s="61"/>
    </row>
    <row r="542" spans="1:17" x14ac:dyDescent="0.25">
      <c r="A542" s="15"/>
      <c r="B542" s="17"/>
      <c r="C542" s="17"/>
      <c r="D542" s="70"/>
      <c r="E542" s="71"/>
      <c r="F542" s="20"/>
      <c r="G542" s="70"/>
      <c r="H542" s="22"/>
      <c r="I542" s="23"/>
      <c r="J542" s="15"/>
      <c r="K542" s="46"/>
      <c r="L542" s="72"/>
      <c r="M542" s="26"/>
      <c r="N542" s="27"/>
      <c r="O542" s="28"/>
      <c r="P542" s="28"/>
      <c r="Q542" s="29"/>
    </row>
    <row r="543" spans="1:17" x14ac:dyDescent="0.25">
      <c r="A543" s="15"/>
      <c r="B543" s="17"/>
      <c r="C543" s="17"/>
      <c r="D543" s="70"/>
      <c r="E543" s="73"/>
      <c r="F543" s="20"/>
      <c r="G543" s="70"/>
      <c r="H543" s="22"/>
      <c r="I543" s="23"/>
      <c r="J543" s="15"/>
      <c r="K543" s="46"/>
      <c r="L543" s="72"/>
      <c r="M543" s="26"/>
      <c r="N543" s="31"/>
      <c r="O543" s="32"/>
      <c r="P543" s="32"/>
      <c r="Q543" s="34"/>
    </row>
    <row r="544" spans="1:17" x14ac:dyDescent="0.25">
      <c r="A544" s="15"/>
      <c r="B544" s="17"/>
      <c r="C544" s="17"/>
      <c r="D544" s="70"/>
      <c r="E544" s="73"/>
      <c r="F544" s="20"/>
      <c r="G544" s="70"/>
      <c r="H544" s="22"/>
      <c r="I544" s="23"/>
      <c r="J544" s="15"/>
      <c r="K544" s="46"/>
      <c r="L544" s="72"/>
      <c r="M544" s="26"/>
      <c r="N544" s="31"/>
      <c r="O544" s="32"/>
      <c r="P544" s="32"/>
      <c r="Q544" s="34"/>
    </row>
    <row r="545" spans="1:16" x14ac:dyDescent="0.25">
      <c r="A545" s="15"/>
      <c r="B545" s="17"/>
      <c r="C545" s="17"/>
      <c r="D545" s="70"/>
      <c r="E545" s="73"/>
      <c r="F545" s="20"/>
      <c r="G545" s="70"/>
      <c r="H545" s="22"/>
      <c r="I545" s="23"/>
      <c r="J545" s="15"/>
      <c r="K545" s="46"/>
      <c r="L545" s="72"/>
      <c r="M545" s="26"/>
      <c r="N545" s="31"/>
      <c r="O545" s="32"/>
      <c r="P545" s="32"/>
    </row>
    <row r="546" spans="1:16" x14ac:dyDescent="0.25">
      <c r="A546" s="15"/>
      <c r="B546" s="17"/>
      <c r="C546" s="17"/>
      <c r="D546" s="70"/>
      <c r="E546" s="71"/>
      <c r="F546" s="20"/>
      <c r="G546" s="70"/>
      <c r="H546" s="22"/>
      <c r="I546" s="23"/>
      <c r="J546" s="15"/>
      <c r="K546" s="46"/>
      <c r="L546" s="72"/>
      <c r="M546" s="26"/>
      <c r="N546" s="27"/>
      <c r="O546" s="28"/>
      <c r="P546" s="28"/>
    </row>
    <row r="547" spans="1:16" x14ac:dyDescent="0.25">
      <c r="A547" s="15"/>
      <c r="B547" s="17"/>
      <c r="C547" s="17"/>
      <c r="D547" s="70"/>
      <c r="E547" s="71"/>
      <c r="F547" s="20"/>
      <c r="G547" s="70"/>
      <c r="H547" s="22"/>
      <c r="I547" s="23"/>
      <c r="J547" s="15"/>
      <c r="K547" s="46"/>
      <c r="L547" s="72"/>
      <c r="M547" s="26"/>
      <c r="N547" s="27"/>
      <c r="O547" s="28"/>
      <c r="P547" s="28"/>
    </row>
    <row r="548" spans="1:16" x14ac:dyDescent="0.25">
      <c r="A548" s="15"/>
      <c r="B548" s="17"/>
      <c r="C548" s="17"/>
      <c r="D548" s="70"/>
      <c r="E548" s="73"/>
      <c r="F548" s="20"/>
      <c r="G548" s="70"/>
      <c r="H548" s="22"/>
      <c r="I548" s="23"/>
      <c r="J548" s="15"/>
      <c r="K548" s="46"/>
      <c r="L548" s="72"/>
      <c r="M548" s="26"/>
      <c r="N548" s="31"/>
      <c r="O548" s="32"/>
      <c r="P548" s="32"/>
    </row>
    <row r="549" spans="1:16" x14ac:dyDescent="0.25">
      <c r="A549" s="15"/>
      <c r="B549" s="17"/>
      <c r="C549" s="17"/>
      <c r="D549" s="70"/>
      <c r="E549" s="71"/>
      <c r="F549" s="20"/>
      <c r="G549" s="70"/>
      <c r="H549" s="22"/>
      <c r="I549" s="23"/>
      <c r="J549" s="15"/>
      <c r="K549" s="46"/>
      <c r="L549" s="72"/>
      <c r="M549" s="26"/>
      <c r="N549" s="27"/>
      <c r="O549" s="28"/>
      <c r="P549" s="28"/>
    </row>
    <row r="550" spans="1:16" x14ac:dyDescent="0.25">
      <c r="A550" s="15"/>
      <c r="B550" s="17"/>
      <c r="C550" s="17"/>
      <c r="D550" s="70"/>
      <c r="E550" s="73"/>
      <c r="F550" s="20"/>
      <c r="G550" s="70"/>
      <c r="H550" s="22"/>
      <c r="I550" s="23"/>
      <c r="J550" s="15"/>
      <c r="K550" s="46"/>
      <c r="L550" s="72"/>
      <c r="M550" s="26"/>
      <c r="N550" s="31"/>
      <c r="O550" s="32"/>
      <c r="P550" s="32"/>
    </row>
    <row r="551" spans="1:16" x14ac:dyDescent="0.25">
      <c r="A551" s="15"/>
      <c r="B551" s="17"/>
      <c r="C551" s="17"/>
      <c r="D551" s="70"/>
      <c r="E551" s="73"/>
      <c r="F551" s="20"/>
      <c r="G551" s="70"/>
      <c r="H551" s="22"/>
      <c r="I551" s="23"/>
      <c r="J551" s="15"/>
      <c r="K551" s="46"/>
      <c r="L551" s="72"/>
      <c r="M551" s="26"/>
      <c r="N551" s="31"/>
      <c r="O551" s="32"/>
      <c r="P551" s="32"/>
    </row>
    <row r="552" spans="1:16" x14ac:dyDescent="0.25">
      <c r="A552" s="15"/>
      <c r="B552" s="17"/>
      <c r="C552" s="17"/>
      <c r="D552" s="70"/>
      <c r="E552" s="71"/>
      <c r="F552" s="20"/>
      <c r="G552" s="70"/>
      <c r="H552" s="22"/>
      <c r="I552" s="23"/>
      <c r="J552" s="15"/>
      <c r="K552" s="46"/>
      <c r="L552" s="72"/>
      <c r="M552" s="26"/>
      <c r="N552" s="27"/>
      <c r="O552" s="28"/>
      <c r="P552" s="28"/>
    </row>
    <row r="553" spans="1:16" x14ac:dyDescent="0.25">
      <c r="A553" s="15"/>
      <c r="B553" s="17"/>
      <c r="C553" s="17"/>
      <c r="D553" s="70"/>
      <c r="E553" s="73"/>
      <c r="F553" s="20"/>
      <c r="G553" s="70"/>
      <c r="H553" s="22"/>
      <c r="I553" s="23"/>
      <c r="J553" s="15"/>
      <c r="K553" s="46"/>
      <c r="L553" s="72"/>
      <c r="M553" s="26"/>
      <c r="N553" s="31"/>
      <c r="O553" s="32"/>
      <c r="P553" s="32"/>
    </row>
    <row r="554" spans="1:16" x14ac:dyDescent="0.25">
      <c r="A554" s="15"/>
      <c r="B554" s="17"/>
      <c r="C554" s="17"/>
      <c r="D554" s="70"/>
      <c r="E554" s="73"/>
      <c r="F554" s="20"/>
      <c r="G554" s="70"/>
      <c r="H554" s="22"/>
      <c r="I554" s="23"/>
      <c r="J554" s="15"/>
      <c r="K554" s="46"/>
      <c r="L554" s="72"/>
      <c r="M554" s="26"/>
      <c r="N554" s="31"/>
      <c r="O554" s="32"/>
      <c r="P554" s="32"/>
    </row>
    <row r="555" spans="1:16" x14ac:dyDescent="0.25">
      <c r="A555" s="15"/>
      <c r="B555" s="17"/>
      <c r="C555" s="17"/>
      <c r="D555" s="70"/>
      <c r="E555" s="71"/>
      <c r="F555" s="20"/>
      <c r="G555" s="70"/>
      <c r="H555" s="22"/>
      <c r="I555" s="23"/>
      <c r="J555" s="15"/>
      <c r="K555" s="46"/>
      <c r="L555" s="72"/>
      <c r="M555" s="26"/>
      <c r="N555" s="27"/>
      <c r="O555" s="28"/>
      <c r="P555" s="28"/>
    </row>
    <row r="556" spans="1:16" x14ac:dyDescent="0.25">
      <c r="A556" s="15"/>
      <c r="B556" s="17"/>
      <c r="C556" s="17"/>
      <c r="D556" s="70"/>
      <c r="E556" s="71"/>
      <c r="F556" s="20"/>
      <c r="G556" s="70"/>
      <c r="H556" s="22"/>
      <c r="I556" s="23"/>
      <c r="J556" s="15"/>
      <c r="K556" s="46"/>
      <c r="L556" s="72"/>
      <c r="M556" s="26"/>
      <c r="N556" s="27"/>
      <c r="O556" s="28"/>
      <c r="P556" s="28"/>
    </row>
    <row r="557" spans="1:16" x14ac:dyDescent="0.25">
      <c r="A557" s="15"/>
      <c r="B557" s="17"/>
      <c r="C557" s="17"/>
      <c r="D557" s="70"/>
      <c r="E557" s="73"/>
      <c r="F557" s="20"/>
      <c r="G557" s="70"/>
      <c r="H557" s="22"/>
      <c r="I557" s="23"/>
      <c r="J557" s="15"/>
      <c r="K557" s="46"/>
      <c r="L557" s="72"/>
      <c r="M557" s="26"/>
      <c r="N557" s="31"/>
      <c r="O557" s="32"/>
      <c r="P557" s="32"/>
    </row>
    <row r="558" spans="1:16" x14ac:dyDescent="0.25">
      <c r="A558" s="15"/>
      <c r="B558" s="17"/>
      <c r="C558" s="17"/>
      <c r="D558" s="70"/>
      <c r="E558" s="73"/>
      <c r="F558" s="20"/>
      <c r="G558" s="70"/>
      <c r="H558" s="22"/>
      <c r="I558" s="23"/>
      <c r="J558" s="15"/>
      <c r="K558" s="46"/>
      <c r="L558" s="72"/>
      <c r="M558" s="26"/>
      <c r="N558" s="31"/>
      <c r="O558" s="32"/>
      <c r="P558" s="32"/>
    </row>
    <row r="559" spans="1:16" x14ac:dyDescent="0.25">
      <c r="A559" s="15"/>
      <c r="B559" s="17"/>
      <c r="C559" s="17"/>
      <c r="D559" s="70"/>
      <c r="E559" s="73"/>
      <c r="F559" s="20"/>
      <c r="G559" s="70"/>
      <c r="H559" s="22"/>
      <c r="I559" s="23"/>
      <c r="J559" s="15"/>
      <c r="K559" s="46"/>
      <c r="L559" s="72"/>
      <c r="M559" s="26"/>
      <c r="N559" s="31"/>
      <c r="O559" s="32"/>
      <c r="P559" s="32"/>
    </row>
    <row r="560" spans="1:16" x14ac:dyDescent="0.25">
      <c r="A560" s="15"/>
      <c r="B560" s="17"/>
      <c r="C560" s="17"/>
      <c r="D560" s="70"/>
      <c r="E560" s="71"/>
      <c r="F560" s="20"/>
      <c r="G560" s="70"/>
      <c r="H560" s="22"/>
      <c r="I560" s="23"/>
      <c r="J560" s="15"/>
      <c r="K560" s="46"/>
      <c r="L560" s="72"/>
      <c r="M560" s="26"/>
      <c r="N560" s="27"/>
      <c r="O560" s="28"/>
      <c r="P560" s="28"/>
    </row>
    <row r="561" spans="1:16" x14ac:dyDescent="0.25">
      <c r="A561" s="15"/>
      <c r="B561" s="17"/>
      <c r="C561" s="17"/>
      <c r="D561" s="70"/>
      <c r="E561" s="73"/>
      <c r="F561" s="20"/>
      <c r="G561" s="70"/>
      <c r="H561" s="22"/>
      <c r="I561" s="23"/>
      <c r="J561" s="15"/>
      <c r="K561" s="46"/>
      <c r="L561" s="72"/>
      <c r="M561" s="26"/>
      <c r="N561" s="31"/>
      <c r="O561" s="32"/>
      <c r="P561" s="32"/>
    </row>
    <row r="562" spans="1:16" x14ac:dyDescent="0.25">
      <c r="A562" s="15"/>
      <c r="B562" s="17"/>
      <c r="C562" s="17"/>
      <c r="D562" s="70"/>
      <c r="E562" s="73"/>
      <c r="F562" s="20"/>
      <c r="G562" s="70"/>
      <c r="H562" s="22"/>
      <c r="I562" s="23"/>
      <c r="J562" s="15"/>
      <c r="K562" s="46"/>
      <c r="L562" s="72"/>
      <c r="M562" s="26"/>
      <c r="N562" s="31"/>
      <c r="O562" s="32"/>
      <c r="P562" s="32"/>
    </row>
    <row r="563" spans="1:16" x14ac:dyDescent="0.25">
      <c r="A563" s="15"/>
      <c r="B563" s="17"/>
      <c r="C563" s="17"/>
      <c r="D563" s="70"/>
      <c r="E563" s="71"/>
      <c r="F563" s="20"/>
      <c r="G563" s="70"/>
      <c r="H563" s="22"/>
      <c r="I563" s="23"/>
      <c r="J563" s="15"/>
      <c r="K563" s="46"/>
      <c r="L563" s="72"/>
      <c r="M563" s="26"/>
      <c r="N563" s="27"/>
      <c r="O563" s="28"/>
      <c r="P563" s="28"/>
    </row>
    <row r="564" spans="1:16" x14ac:dyDescent="0.25">
      <c r="A564" s="15"/>
      <c r="B564" s="17"/>
      <c r="C564" s="17"/>
      <c r="D564" s="70"/>
      <c r="E564" s="71"/>
      <c r="F564" s="20"/>
      <c r="G564" s="70"/>
      <c r="H564" s="22"/>
      <c r="I564" s="23"/>
      <c r="J564" s="15"/>
      <c r="K564" s="46"/>
      <c r="L564" s="72"/>
      <c r="M564" s="26"/>
      <c r="N564" s="27"/>
      <c r="O564" s="28"/>
      <c r="P564" s="28"/>
    </row>
    <row r="565" spans="1:16" x14ac:dyDescent="0.25">
      <c r="A565" s="15"/>
      <c r="B565" s="17"/>
      <c r="C565" s="17"/>
      <c r="D565" s="70"/>
      <c r="E565" s="19"/>
      <c r="F565" s="20"/>
      <c r="G565" s="70"/>
      <c r="H565" s="22"/>
      <c r="I565" s="23"/>
      <c r="J565" s="15"/>
      <c r="K565" s="46"/>
      <c r="L565" s="72"/>
      <c r="M565" s="26"/>
      <c r="N565" s="31"/>
      <c r="O565" s="32"/>
      <c r="P565" s="32"/>
    </row>
    <row r="566" spans="1:16" x14ac:dyDescent="0.25">
      <c r="A566" s="15"/>
      <c r="B566" s="17"/>
      <c r="C566" s="17"/>
      <c r="D566" s="70"/>
      <c r="E566" s="19"/>
      <c r="F566" s="20"/>
      <c r="G566" s="70"/>
      <c r="H566" s="22"/>
      <c r="I566" s="23"/>
      <c r="J566" s="15"/>
      <c r="K566" s="46"/>
      <c r="L566" s="72"/>
      <c r="M566" s="26"/>
      <c r="N566" s="31"/>
      <c r="O566" s="32"/>
      <c r="P566" s="32"/>
    </row>
    <row r="567" spans="1:16" x14ac:dyDescent="0.25">
      <c r="A567" s="15"/>
      <c r="B567" s="17"/>
      <c r="C567" s="17"/>
      <c r="D567" s="70"/>
      <c r="E567" s="19"/>
      <c r="F567" s="20"/>
      <c r="G567" s="70"/>
      <c r="H567" s="22"/>
      <c r="I567" s="23"/>
      <c r="J567" s="15"/>
      <c r="K567" s="46"/>
      <c r="L567" s="72"/>
      <c r="M567" s="26"/>
      <c r="N567" s="31"/>
      <c r="O567" s="32"/>
      <c r="P567" s="32"/>
    </row>
    <row r="568" spans="1:16" x14ac:dyDescent="0.25">
      <c r="A568" s="15"/>
      <c r="B568" s="17"/>
      <c r="C568" s="17"/>
      <c r="D568" s="70"/>
      <c r="E568" s="73"/>
      <c r="F568" s="20"/>
      <c r="G568" s="70"/>
      <c r="H568" s="22"/>
      <c r="I568" s="23"/>
      <c r="J568" s="15"/>
      <c r="K568" s="46"/>
      <c r="L568" s="72"/>
      <c r="M568" s="26"/>
      <c r="N568" s="31"/>
      <c r="O568" s="32"/>
      <c r="P568" s="32"/>
    </row>
    <row r="569" spans="1:16" x14ac:dyDescent="0.25">
      <c r="A569" s="15"/>
      <c r="B569" s="17"/>
      <c r="C569" s="17"/>
      <c r="D569" s="70"/>
      <c r="E569" s="19"/>
      <c r="F569" s="20"/>
      <c r="G569" s="70"/>
      <c r="H569" s="22"/>
      <c r="I569" s="23"/>
      <c r="J569" s="15"/>
      <c r="K569" s="46"/>
      <c r="L569" s="72"/>
      <c r="M569" s="26"/>
      <c r="N569" s="31"/>
      <c r="O569" s="32"/>
      <c r="P569" s="32"/>
    </row>
    <row r="570" spans="1:16" x14ac:dyDescent="0.25">
      <c r="A570" s="15"/>
      <c r="B570" s="17"/>
      <c r="C570" s="17"/>
      <c r="D570" s="70"/>
      <c r="E570" s="73"/>
      <c r="F570" s="20"/>
      <c r="G570" s="70"/>
      <c r="H570" s="22"/>
      <c r="I570" s="23"/>
      <c r="J570" s="15"/>
      <c r="K570" s="46"/>
      <c r="L570" s="72"/>
      <c r="M570" s="26"/>
      <c r="N570" s="31"/>
      <c r="O570" s="32"/>
      <c r="P570" s="32"/>
    </row>
    <row r="571" spans="1:16" x14ac:dyDescent="0.25">
      <c r="A571" s="15"/>
      <c r="B571" s="17"/>
      <c r="C571" s="17"/>
      <c r="D571" s="70"/>
      <c r="E571" s="73"/>
      <c r="F571" s="20"/>
      <c r="G571" s="70"/>
      <c r="H571" s="22"/>
      <c r="I571" s="23"/>
      <c r="J571" s="15"/>
      <c r="K571" s="46"/>
      <c r="L571" s="72"/>
      <c r="M571" s="26"/>
      <c r="N571" s="31"/>
      <c r="O571" s="32"/>
      <c r="P571" s="32"/>
    </row>
    <row r="572" spans="1:16" x14ac:dyDescent="0.25">
      <c r="A572" s="15"/>
      <c r="B572" s="17"/>
      <c r="C572" s="17"/>
      <c r="D572" s="70"/>
      <c r="E572" s="73"/>
      <c r="F572" s="20"/>
      <c r="G572" s="70"/>
      <c r="H572" s="22"/>
      <c r="I572" s="23"/>
      <c r="J572" s="15"/>
      <c r="K572" s="46"/>
      <c r="L572" s="72"/>
      <c r="M572" s="26"/>
      <c r="N572" s="31"/>
      <c r="O572" s="32"/>
      <c r="P572" s="32"/>
    </row>
    <row r="573" spans="1:16" x14ac:dyDescent="0.25">
      <c r="A573" s="15"/>
      <c r="B573" s="17"/>
      <c r="C573" s="17"/>
      <c r="D573" s="70"/>
      <c r="E573" s="73"/>
      <c r="F573" s="20"/>
      <c r="G573" s="70"/>
      <c r="H573" s="22"/>
      <c r="I573" s="23"/>
      <c r="J573" s="15"/>
      <c r="K573" s="46"/>
      <c r="L573" s="72"/>
      <c r="M573" s="26"/>
      <c r="N573" s="31"/>
      <c r="O573" s="32"/>
      <c r="P573" s="32"/>
    </row>
    <row r="574" spans="1:16" x14ac:dyDescent="0.25">
      <c r="A574" s="15"/>
      <c r="B574" s="17"/>
      <c r="C574" s="17"/>
      <c r="D574" s="70"/>
      <c r="E574" s="71"/>
      <c r="F574" s="20"/>
      <c r="G574" s="70"/>
      <c r="H574" s="22"/>
      <c r="I574" s="23"/>
      <c r="J574" s="15"/>
      <c r="K574" s="46"/>
      <c r="L574" s="72"/>
      <c r="M574" s="26"/>
      <c r="N574" s="27"/>
      <c r="O574" s="28"/>
      <c r="P574" s="28"/>
    </row>
    <row r="575" spans="1:16" x14ac:dyDescent="0.25">
      <c r="A575" s="15"/>
      <c r="B575" s="17"/>
      <c r="C575" s="17"/>
      <c r="D575" s="70"/>
      <c r="E575" s="71"/>
      <c r="F575" s="20"/>
      <c r="G575" s="70"/>
      <c r="H575" s="22"/>
      <c r="I575" s="23"/>
      <c r="J575" s="15"/>
      <c r="K575" s="46"/>
      <c r="L575" s="72"/>
      <c r="M575" s="26"/>
      <c r="N575" s="27"/>
      <c r="O575" s="28"/>
      <c r="P575" s="28"/>
    </row>
    <row r="576" spans="1:16" x14ac:dyDescent="0.25">
      <c r="A576" s="15"/>
      <c r="B576" s="17"/>
      <c r="C576" s="17"/>
      <c r="D576" s="70"/>
      <c r="E576" s="73"/>
      <c r="F576" s="20"/>
      <c r="G576" s="70"/>
      <c r="H576" s="22"/>
      <c r="I576" s="23"/>
      <c r="J576" s="15"/>
      <c r="K576" s="46"/>
      <c r="L576" s="72"/>
      <c r="M576" s="26"/>
      <c r="N576" s="31"/>
      <c r="O576" s="32"/>
      <c r="P576" s="32"/>
    </row>
    <row r="577" spans="1:16" x14ac:dyDescent="0.25">
      <c r="A577" s="15"/>
      <c r="B577" s="17"/>
      <c r="C577" s="17"/>
      <c r="D577" s="70"/>
      <c r="E577" s="71"/>
      <c r="F577" s="20"/>
      <c r="G577" s="70"/>
      <c r="H577" s="22"/>
      <c r="I577" s="23"/>
      <c r="J577" s="15"/>
      <c r="K577" s="46"/>
      <c r="L577" s="72"/>
      <c r="M577" s="26"/>
      <c r="N577" s="27"/>
      <c r="O577" s="28"/>
      <c r="P577" s="28"/>
    </row>
    <row r="578" spans="1:16" x14ac:dyDescent="0.25">
      <c r="A578" s="15"/>
      <c r="B578" s="17"/>
      <c r="C578" s="17"/>
      <c r="D578" s="70"/>
      <c r="E578" s="73"/>
      <c r="F578" s="20"/>
      <c r="G578" s="70"/>
      <c r="H578" s="22"/>
      <c r="I578" s="23"/>
      <c r="J578" s="15"/>
      <c r="K578" s="46"/>
      <c r="L578" s="72"/>
      <c r="M578" s="26"/>
      <c r="N578" s="31"/>
      <c r="O578" s="32"/>
      <c r="P578" s="32"/>
    </row>
    <row r="579" spans="1:16" x14ac:dyDescent="0.25">
      <c r="A579" s="15"/>
      <c r="B579" s="17"/>
      <c r="C579" s="17"/>
      <c r="D579" s="70"/>
      <c r="E579" s="73"/>
      <c r="F579" s="20"/>
      <c r="G579" s="70"/>
      <c r="H579" s="22"/>
      <c r="I579" s="23"/>
      <c r="J579" s="15"/>
      <c r="K579" s="46"/>
      <c r="L579" s="72"/>
      <c r="M579" s="26"/>
      <c r="N579" s="31"/>
      <c r="O579" s="32"/>
      <c r="P579" s="32"/>
    </row>
    <row r="580" spans="1:16" x14ac:dyDescent="0.25">
      <c r="A580" s="15"/>
      <c r="B580" s="17"/>
      <c r="C580" s="17"/>
      <c r="D580" s="70"/>
      <c r="E580" s="73"/>
      <c r="F580" s="20"/>
      <c r="G580" s="70"/>
      <c r="H580" s="22"/>
      <c r="I580" s="23"/>
      <c r="J580" s="15"/>
      <c r="K580" s="46"/>
      <c r="L580" s="72"/>
      <c r="M580" s="26"/>
      <c r="N580" s="31"/>
      <c r="O580" s="32"/>
      <c r="P580" s="32"/>
    </row>
    <row r="581" spans="1:16" x14ac:dyDescent="0.25">
      <c r="A581" s="15"/>
      <c r="B581" s="17"/>
      <c r="C581" s="17"/>
      <c r="D581" s="70"/>
      <c r="E581" s="73"/>
      <c r="F581" s="20"/>
      <c r="G581" s="70"/>
      <c r="H581" s="22"/>
      <c r="I581" s="23"/>
      <c r="J581" s="15"/>
      <c r="K581" s="46"/>
      <c r="L581" s="72"/>
      <c r="M581" s="26"/>
      <c r="N581" s="31"/>
      <c r="O581" s="32"/>
      <c r="P581" s="32"/>
    </row>
    <row r="582" spans="1:16" x14ac:dyDescent="0.25">
      <c r="A582" s="15"/>
      <c r="B582" s="17"/>
      <c r="C582" s="17"/>
      <c r="D582" s="70"/>
      <c r="E582" s="71"/>
      <c r="F582" s="20"/>
      <c r="G582" s="70"/>
      <c r="H582" s="22"/>
      <c r="I582" s="23"/>
      <c r="J582" s="15"/>
      <c r="K582" s="46"/>
      <c r="L582" s="72"/>
      <c r="M582" s="26"/>
      <c r="N582" s="27"/>
      <c r="O582" s="28"/>
      <c r="P582" s="28"/>
    </row>
    <row r="583" spans="1:16" x14ac:dyDescent="0.25">
      <c r="A583" s="15"/>
      <c r="B583" s="17"/>
      <c r="C583" s="17"/>
      <c r="D583" s="70"/>
      <c r="E583" s="73"/>
      <c r="F583" s="20"/>
      <c r="G583" s="70"/>
      <c r="H583" s="22"/>
      <c r="I583" s="23"/>
      <c r="J583" s="15"/>
      <c r="K583" s="46"/>
      <c r="L583" s="72"/>
      <c r="M583" s="26"/>
      <c r="N583" s="31"/>
      <c r="O583" s="32"/>
      <c r="P583" s="32"/>
    </row>
    <row r="584" spans="1:16" x14ac:dyDescent="0.25">
      <c r="A584" s="15"/>
      <c r="B584" s="17"/>
      <c r="C584" s="17"/>
      <c r="D584" s="70"/>
      <c r="E584" s="73"/>
      <c r="F584" s="20"/>
      <c r="G584" s="70"/>
      <c r="H584" s="22"/>
      <c r="I584" s="23"/>
      <c r="J584" s="15"/>
      <c r="K584" s="46"/>
      <c r="L584" s="72"/>
      <c r="M584" s="26"/>
      <c r="N584" s="31"/>
      <c r="O584" s="32"/>
      <c r="P584" s="32"/>
    </row>
    <row r="585" spans="1:16" x14ac:dyDescent="0.25">
      <c r="A585" s="15"/>
      <c r="B585" s="17"/>
      <c r="C585" s="17"/>
      <c r="D585" s="70"/>
      <c r="E585" s="73"/>
      <c r="F585" s="20"/>
      <c r="G585" s="70"/>
      <c r="H585" s="22"/>
      <c r="I585" s="23"/>
      <c r="J585" s="15"/>
      <c r="K585" s="46"/>
      <c r="L585" s="72"/>
      <c r="M585" s="26"/>
      <c r="N585" s="31"/>
      <c r="O585" s="32"/>
      <c r="P585" s="32"/>
    </row>
    <row r="586" spans="1:16" x14ac:dyDescent="0.25">
      <c r="A586" s="15"/>
      <c r="B586" s="17"/>
      <c r="C586" s="17"/>
      <c r="D586" s="70"/>
      <c r="E586" s="73"/>
      <c r="F586" s="20"/>
      <c r="G586" s="70"/>
      <c r="H586" s="22"/>
      <c r="I586" s="23"/>
      <c r="J586" s="15"/>
      <c r="K586" s="46"/>
      <c r="L586" s="72"/>
      <c r="M586" s="26"/>
      <c r="N586" s="31"/>
      <c r="O586" s="32"/>
      <c r="P586" s="32"/>
    </row>
    <row r="587" spans="1:16" x14ac:dyDescent="0.25">
      <c r="A587" s="15"/>
      <c r="B587" s="17"/>
      <c r="C587" s="17"/>
      <c r="D587" s="70"/>
      <c r="E587" s="71"/>
      <c r="F587" s="20"/>
      <c r="G587" s="70"/>
      <c r="H587" s="22"/>
      <c r="I587" s="23"/>
      <c r="J587" s="15"/>
      <c r="K587" s="46"/>
      <c r="L587" s="72"/>
      <c r="M587" s="26"/>
      <c r="N587" s="27"/>
      <c r="O587" s="28"/>
      <c r="P587" s="28"/>
    </row>
    <row r="588" spans="1:16" x14ac:dyDescent="0.25">
      <c r="A588" s="15"/>
      <c r="B588" s="17"/>
      <c r="C588" s="17"/>
      <c r="D588" s="70"/>
      <c r="E588" s="71"/>
      <c r="F588" s="20"/>
      <c r="G588" s="70"/>
      <c r="H588" s="22"/>
      <c r="I588" s="23"/>
      <c r="J588" s="15"/>
      <c r="K588" s="46"/>
      <c r="L588" s="72"/>
      <c r="M588" s="26"/>
      <c r="N588" s="27"/>
      <c r="O588" s="28"/>
      <c r="P588" s="28"/>
    </row>
    <row r="589" spans="1:16" x14ac:dyDescent="0.25">
      <c r="A589" s="15"/>
      <c r="B589" s="17"/>
      <c r="C589" s="17"/>
      <c r="D589" s="70"/>
      <c r="E589" s="71"/>
      <c r="F589" s="20"/>
      <c r="G589" s="70"/>
      <c r="H589" s="22"/>
      <c r="I589" s="23"/>
      <c r="J589" s="15"/>
      <c r="K589" s="46"/>
      <c r="L589" s="72"/>
      <c r="M589" s="26"/>
      <c r="N589" s="27"/>
      <c r="O589" s="28"/>
      <c r="P589" s="28"/>
    </row>
    <row r="590" spans="1:16" x14ac:dyDescent="0.25">
      <c r="A590" s="15"/>
      <c r="B590" s="17"/>
      <c r="C590" s="17"/>
      <c r="D590" s="70"/>
      <c r="E590" s="73"/>
      <c r="F590" s="20"/>
      <c r="G590" s="70"/>
      <c r="H590" s="22"/>
      <c r="I590" s="23"/>
      <c r="J590" s="15"/>
      <c r="K590" s="46"/>
      <c r="L590" s="72"/>
      <c r="M590" s="26"/>
      <c r="N590" s="31"/>
      <c r="O590" s="32"/>
      <c r="P590" s="32"/>
    </row>
    <row r="591" spans="1:16" x14ac:dyDescent="0.25">
      <c r="A591" s="15"/>
      <c r="B591" s="17"/>
      <c r="C591" s="17"/>
      <c r="D591" s="70"/>
      <c r="E591" s="73"/>
      <c r="F591" s="20"/>
      <c r="G591" s="70"/>
      <c r="H591" s="22"/>
      <c r="I591" s="23"/>
      <c r="J591" s="15"/>
      <c r="K591" s="46"/>
      <c r="L591" s="72"/>
      <c r="M591" s="26"/>
      <c r="N591" s="31"/>
      <c r="O591" s="32"/>
      <c r="P591" s="32"/>
    </row>
    <row r="592" spans="1:16" x14ac:dyDescent="0.25">
      <c r="A592" s="15"/>
      <c r="B592" s="17"/>
      <c r="C592" s="17"/>
      <c r="D592" s="70"/>
      <c r="E592" s="73"/>
      <c r="F592" s="20"/>
      <c r="G592" s="70"/>
      <c r="H592" s="22"/>
      <c r="I592" s="23"/>
      <c r="J592" s="15"/>
      <c r="K592" s="46"/>
      <c r="L592" s="72"/>
      <c r="M592" s="26"/>
      <c r="N592" s="31"/>
      <c r="O592" s="32"/>
      <c r="P592" s="32"/>
    </row>
    <row r="593" spans="1:17" x14ac:dyDescent="0.25">
      <c r="A593" s="15"/>
      <c r="B593" s="17"/>
      <c r="C593" s="17"/>
      <c r="D593" s="70"/>
      <c r="E593" s="73"/>
      <c r="F593" s="20"/>
      <c r="G593" s="70"/>
      <c r="H593" s="22"/>
      <c r="I593" s="23"/>
      <c r="J593" s="15"/>
      <c r="K593" s="46"/>
      <c r="L593" s="72"/>
      <c r="M593" s="26"/>
      <c r="N593" s="31"/>
      <c r="O593" s="32"/>
      <c r="P593" s="32"/>
      <c r="Q593" s="34"/>
    </row>
    <row r="594" spans="1:17" x14ac:dyDescent="0.25">
      <c r="A594" s="15"/>
      <c r="B594" s="17"/>
      <c r="C594" s="17"/>
      <c r="D594" s="70"/>
      <c r="E594" s="71"/>
      <c r="F594" s="20"/>
      <c r="G594" s="70"/>
      <c r="H594" s="22"/>
      <c r="I594" s="23"/>
      <c r="J594" s="15"/>
      <c r="K594" s="46"/>
      <c r="L594" s="72"/>
      <c r="M594" s="26"/>
      <c r="N594" s="27"/>
      <c r="O594" s="28"/>
      <c r="P594" s="28"/>
      <c r="Q594" s="29"/>
    </row>
    <row r="595" spans="1:17" x14ac:dyDescent="0.25">
      <c r="A595" s="15"/>
      <c r="B595" s="17"/>
      <c r="C595" s="17"/>
      <c r="D595" s="70"/>
      <c r="E595" s="73"/>
      <c r="F595" s="20"/>
      <c r="G595" s="70"/>
      <c r="H595" s="22"/>
      <c r="I595" s="23"/>
      <c r="J595" s="15"/>
      <c r="K595" s="46"/>
      <c r="L595" s="72"/>
      <c r="M595" s="26"/>
      <c r="N595" s="31"/>
      <c r="O595" s="32"/>
      <c r="P595" s="32"/>
      <c r="Q595" s="34"/>
    </row>
    <row r="596" spans="1:17" x14ac:dyDescent="0.25">
      <c r="A596" s="15"/>
      <c r="B596" s="17"/>
      <c r="C596" s="17"/>
      <c r="D596" s="70"/>
      <c r="E596" s="73"/>
      <c r="F596" s="20"/>
      <c r="G596" s="70"/>
      <c r="H596" s="22"/>
      <c r="I596" s="23"/>
      <c r="J596" s="15"/>
      <c r="K596" s="46"/>
      <c r="L596" s="72"/>
      <c r="M596" s="26"/>
      <c r="N596" s="31"/>
      <c r="O596" s="32"/>
      <c r="P596" s="32"/>
      <c r="Q596" s="34"/>
    </row>
    <row r="597" spans="1:17" x14ac:dyDescent="0.25">
      <c r="A597" s="15"/>
      <c r="B597" s="17"/>
      <c r="C597" s="17"/>
      <c r="D597" s="70"/>
      <c r="E597" s="73"/>
      <c r="F597" s="20"/>
      <c r="G597" s="70"/>
      <c r="H597" s="22"/>
      <c r="I597" s="23"/>
      <c r="J597" s="15"/>
      <c r="K597" s="46"/>
      <c r="L597" s="72"/>
      <c r="M597" s="26"/>
      <c r="N597" s="31"/>
      <c r="O597" s="32"/>
      <c r="P597" s="32"/>
      <c r="Q597" s="34"/>
    </row>
    <row r="598" spans="1:17" x14ac:dyDescent="0.25">
      <c r="A598" s="15"/>
      <c r="B598" s="17"/>
      <c r="C598" s="17"/>
      <c r="D598" s="70"/>
      <c r="E598" s="73"/>
      <c r="F598" s="20"/>
      <c r="G598" s="70"/>
      <c r="H598" s="22"/>
      <c r="I598" s="23"/>
      <c r="J598" s="15"/>
      <c r="K598" s="46"/>
      <c r="L598" s="72"/>
      <c r="M598" s="26"/>
      <c r="N598" s="31"/>
      <c r="O598" s="32"/>
      <c r="P598" s="32"/>
      <c r="Q598" s="34"/>
    </row>
    <row r="599" spans="1:17" x14ac:dyDescent="0.25">
      <c r="A599" s="15"/>
      <c r="B599" s="17"/>
      <c r="C599" s="17"/>
      <c r="D599" s="70"/>
      <c r="E599" s="73"/>
      <c r="F599" s="20"/>
      <c r="G599" s="70"/>
      <c r="H599" s="22"/>
      <c r="I599" s="23"/>
      <c r="J599" s="15"/>
      <c r="K599" s="46"/>
      <c r="L599" s="72"/>
      <c r="M599" s="26"/>
      <c r="N599" s="31"/>
      <c r="O599" s="32"/>
      <c r="P599" s="32"/>
      <c r="Q599" s="34"/>
    </row>
    <row r="600" spans="1:17" x14ac:dyDescent="0.25">
      <c r="A600" s="15"/>
      <c r="B600" s="17"/>
      <c r="C600" s="17"/>
      <c r="D600" s="70"/>
      <c r="E600" s="71"/>
      <c r="F600" s="20"/>
      <c r="G600" s="70"/>
      <c r="H600" s="22"/>
      <c r="I600" s="23"/>
      <c r="J600" s="15"/>
      <c r="K600" s="46"/>
      <c r="L600" s="72"/>
      <c r="M600" s="26"/>
      <c r="N600" s="27"/>
      <c r="O600" s="28"/>
      <c r="P600" s="28"/>
      <c r="Q600" s="29"/>
    </row>
    <row r="601" spans="1:17" x14ac:dyDescent="0.25">
      <c r="A601" s="15"/>
      <c r="B601" s="17"/>
      <c r="C601" s="17"/>
      <c r="D601" s="70"/>
      <c r="E601" s="73"/>
      <c r="F601" s="20"/>
      <c r="G601" s="70"/>
      <c r="H601" s="22"/>
      <c r="I601" s="23"/>
      <c r="J601" s="15"/>
      <c r="K601" s="46"/>
      <c r="L601" s="72"/>
      <c r="M601" s="26"/>
      <c r="N601" s="31"/>
      <c r="O601" s="32"/>
      <c r="P601" s="32"/>
      <c r="Q601" s="34"/>
    </row>
    <row r="602" spans="1:17" x14ac:dyDescent="0.25">
      <c r="A602" s="15"/>
      <c r="B602" s="17"/>
      <c r="C602" s="17"/>
      <c r="D602" s="70"/>
      <c r="E602" s="73"/>
      <c r="F602" s="20"/>
      <c r="G602" s="70"/>
      <c r="H602" s="22"/>
      <c r="I602" s="23"/>
      <c r="J602" s="15"/>
      <c r="K602" s="46"/>
      <c r="L602" s="72"/>
      <c r="M602" s="26"/>
      <c r="N602" s="31"/>
      <c r="O602" s="32"/>
      <c r="P602" s="32"/>
      <c r="Q602" s="34"/>
    </row>
    <row r="603" spans="1:17" x14ac:dyDescent="0.25">
      <c r="A603" s="15"/>
      <c r="B603" s="17"/>
      <c r="C603" s="17"/>
      <c r="D603" s="70"/>
      <c r="E603" s="71"/>
      <c r="F603" s="20"/>
      <c r="G603" s="70"/>
      <c r="H603" s="22"/>
      <c r="I603" s="23"/>
      <c r="J603" s="15"/>
      <c r="K603" s="46"/>
      <c r="L603" s="72"/>
      <c r="M603" s="26"/>
      <c r="N603" s="27"/>
      <c r="O603" s="28"/>
      <c r="P603" s="28"/>
      <c r="Q603" s="29"/>
    </row>
    <row r="604" spans="1:17" x14ac:dyDescent="0.25">
      <c r="A604" s="15"/>
      <c r="B604" s="17"/>
      <c r="C604" s="17"/>
      <c r="D604" s="70"/>
      <c r="E604" s="71"/>
      <c r="F604" s="20"/>
      <c r="G604" s="70"/>
      <c r="H604" s="22"/>
      <c r="I604" s="23"/>
      <c r="J604" s="15"/>
      <c r="K604" s="46"/>
      <c r="L604" s="72"/>
      <c r="M604" s="26"/>
      <c r="N604" s="27"/>
      <c r="O604" s="28"/>
      <c r="P604" s="28"/>
      <c r="Q604" s="29"/>
    </row>
    <row r="605" spans="1:17" x14ac:dyDescent="0.25">
      <c r="A605" s="15"/>
      <c r="B605" s="17"/>
      <c r="C605" s="17"/>
      <c r="D605" s="70"/>
      <c r="E605" s="71"/>
      <c r="F605" s="20"/>
      <c r="G605" s="70"/>
      <c r="H605" s="22"/>
      <c r="I605" s="23"/>
      <c r="J605" s="15"/>
      <c r="K605" s="46"/>
      <c r="L605" s="72"/>
      <c r="M605" s="26"/>
      <c r="N605" s="27"/>
      <c r="O605" s="28"/>
      <c r="P605" s="28"/>
      <c r="Q605" s="29"/>
    </row>
    <row r="606" spans="1:17" x14ac:dyDescent="0.25">
      <c r="A606" s="15"/>
      <c r="B606" s="17"/>
      <c r="C606" s="17"/>
      <c r="D606" s="70"/>
      <c r="E606" s="71"/>
      <c r="F606" s="20"/>
      <c r="G606" s="70"/>
      <c r="H606" s="22"/>
      <c r="I606" s="23"/>
      <c r="J606" s="15"/>
      <c r="K606" s="46"/>
      <c r="L606" s="72"/>
      <c r="M606" s="26"/>
      <c r="N606" s="27"/>
      <c r="O606" s="28"/>
      <c r="P606" s="28"/>
      <c r="Q606" s="29"/>
    </row>
    <row r="607" spans="1:17" x14ac:dyDescent="0.25">
      <c r="A607" s="15"/>
      <c r="B607" s="17"/>
      <c r="C607" s="17"/>
      <c r="D607" s="70"/>
      <c r="E607" s="73"/>
      <c r="F607" s="20"/>
      <c r="G607" s="70"/>
      <c r="H607" s="22"/>
      <c r="I607" s="23"/>
      <c r="J607" s="15"/>
      <c r="K607" s="46"/>
      <c r="L607" s="72"/>
      <c r="M607" s="26"/>
      <c r="N607" s="31"/>
      <c r="O607" s="32"/>
      <c r="P607" s="32"/>
      <c r="Q607" s="34"/>
    </row>
    <row r="608" spans="1:17" x14ac:dyDescent="0.25">
      <c r="A608" s="15"/>
      <c r="B608" s="17"/>
      <c r="C608" s="17"/>
      <c r="D608" s="70"/>
      <c r="E608" s="73"/>
      <c r="F608" s="20"/>
      <c r="G608" s="70"/>
      <c r="H608" s="22"/>
      <c r="I608" s="23"/>
      <c r="J608" s="15"/>
      <c r="K608" s="46"/>
      <c r="L608" s="72"/>
      <c r="M608" s="26"/>
      <c r="N608" s="31"/>
      <c r="O608" s="32"/>
      <c r="P608" s="32"/>
      <c r="Q608" s="34"/>
    </row>
    <row r="609" spans="1:16" x14ac:dyDescent="0.25">
      <c r="A609" s="15"/>
      <c r="B609" s="17"/>
      <c r="C609" s="17"/>
      <c r="D609" s="70"/>
      <c r="E609" s="71"/>
      <c r="F609" s="20"/>
      <c r="G609" s="70"/>
      <c r="H609" s="22"/>
      <c r="I609" s="23"/>
      <c r="J609" s="15"/>
      <c r="K609" s="46"/>
      <c r="L609" s="72"/>
      <c r="M609" s="26"/>
      <c r="N609" s="27"/>
      <c r="O609" s="28"/>
      <c r="P609" s="28"/>
    </row>
    <row r="610" spans="1:16" x14ac:dyDescent="0.25">
      <c r="A610" s="15"/>
      <c r="B610" s="17"/>
      <c r="C610" s="17"/>
      <c r="D610" s="70"/>
      <c r="E610" s="73"/>
      <c r="F610" s="20"/>
      <c r="G610" s="70"/>
      <c r="H610" s="22"/>
      <c r="I610" s="23"/>
      <c r="J610" s="15"/>
      <c r="K610" s="46"/>
      <c r="L610" s="72"/>
      <c r="M610" s="26"/>
      <c r="N610" s="31"/>
      <c r="O610" s="32"/>
      <c r="P610" s="32"/>
    </row>
    <row r="611" spans="1:16" x14ac:dyDescent="0.25">
      <c r="A611" s="15"/>
      <c r="B611" s="17"/>
      <c r="C611" s="17"/>
      <c r="D611" s="70"/>
      <c r="E611" s="71"/>
      <c r="F611" s="20"/>
      <c r="G611" s="70"/>
      <c r="H611" s="22"/>
      <c r="I611" s="23"/>
      <c r="J611" s="15"/>
      <c r="K611" s="46"/>
      <c r="L611" s="72"/>
      <c r="M611" s="26"/>
      <c r="N611" s="27"/>
      <c r="O611" s="28"/>
      <c r="P611" s="28"/>
    </row>
    <row r="612" spans="1:16" x14ac:dyDescent="0.25">
      <c r="A612" s="15"/>
      <c r="B612" s="17"/>
      <c r="C612" s="17"/>
      <c r="D612" s="70"/>
      <c r="E612" s="73"/>
      <c r="F612" s="20"/>
      <c r="G612" s="70"/>
      <c r="H612" s="22"/>
      <c r="I612" s="23"/>
      <c r="J612" s="15"/>
      <c r="K612" s="46"/>
      <c r="L612" s="72"/>
      <c r="M612" s="26"/>
      <c r="N612" s="31"/>
      <c r="O612" s="32"/>
      <c r="P612" s="32"/>
    </row>
    <row r="613" spans="1:16" x14ac:dyDescent="0.25">
      <c r="A613" s="15"/>
      <c r="B613" s="17"/>
      <c r="C613" s="17"/>
      <c r="D613" s="70"/>
      <c r="E613" s="73"/>
      <c r="F613" s="20"/>
      <c r="G613" s="70"/>
      <c r="H613" s="22"/>
      <c r="I613" s="23"/>
      <c r="J613" s="15"/>
      <c r="K613" s="46"/>
      <c r="L613" s="72"/>
      <c r="M613" s="26"/>
      <c r="N613" s="31"/>
      <c r="O613" s="32"/>
      <c r="P613" s="32"/>
    </row>
    <row r="614" spans="1:16" x14ac:dyDescent="0.25">
      <c r="A614" s="15"/>
      <c r="B614" s="17"/>
      <c r="C614" s="17"/>
      <c r="D614" s="70"/>
      <c r="E614" s="71"/>
      <c r="F614" s="20"/>
      <c r="G614" s="70"/>
      <c r="H614" s="22"/>
      <c r="I614" s="23"/>
      <c r="J614" s="15"/>
      <c r="K614" s="46"/>
      <c r="L614" s="72"/>
      <c r="M614" s="26"/>
      <c r="N614" s="27"/>
      <c r="O614" s="28"/>
      <c r="P614" s="28"/>
    </row>
    <row r="615" spans="1:16" x14ac:dyDescent="0.25">
      <c r="A615" s="15"/>
      <c r="B615" s="17"/>
      <c r="C615" s="17"/>
      <c r="D615" s="70"/>
      <c r="E615" s="73"/>
      <c r="F615" s="20"/>
      <c r="G615" s="70"/>
      <c r="H615" s="22"/>
      <c r="I615" s="23"/>
      <c r="J615" s="15"/>
      <c r="K615" s="46"/>
      <c r="L615" s="72"/>
      <c r="M615" s="26"/>
      <c r="N615" s="31"/>
      <c r="O615" s="32"/>
      <c r="P615" s="32"/>
    </row>
    <row r="616" spans="1:16" x14ac:dyDescent="0.25">
      <c r="A616" s="15"/>
      <c r="B616" s="17"/>
      <c r="C616" s="17"/>
      <c r="D616" s="70"/>
      <c r="E616" s="73"/>
      <c r="F616" s="20"/>
      <c r="G616" s="70"/>
      <c r="H616" s="22"/>
      <c r="I616" s="23"/>
      <c r="J616" s="15"/>
      <c r="K616" s="46"/>
      <c r="L616" s="72"/>
      <c r="M616" s="26"/>
      <c r="N616" s="31"/>
      <c r="O616" s="32"/>
      <c r="P616" s="32"/>
    </row>
    <row r="617" spans="1:16" x14ac:dyDescent="0.25">
      <c r="A617" s="15"/>
      <c r="B617" s="17"/>
      <c r="C617" s="17"/>
      <c r="D617" s="70"/>
      <c r="E617" s="71"/>
      <c r="F617" s="20"/>
      <c r="G617" s="70"/>
      <c r="H617" s="22"/>
      <c r="I617" s="23"/>
      <c r="J617" s="15"/>
      <c r="K617" s="46"/>
      <c r="L617" s="72"/>
      <c r="M617" s="26"/>
      <c r="N617" s="27"/>
      <c r="O617" s="28"/>
      <c r="P617" s="28"/>
    </row>
    <row r="618" spans="1:16" x14ac:dyDescent="0.25">
      <c r="A618" s="15"/>
      <c r="B618" s="17"/>
      <c r="C618" s="17"/>
      <c r="D618" s="70"/>
      <c r="E618" s="73"/>
      <c r="F618" s="20"/>
      <c r="G618" s="70"/>
      <c r="H618" s="22"/>
      <c r="I618" s="23"/>
      <c r="J618" s="15"/>
      <c r="K618" s="46"/>
      <c r="L618" s="72"/>
      <c r="M618" s="26"/>
      <c r="N618" s="31"/>
      <c r="O618" s="32"/>
      <c r="P618" s="32"/>
    </row>
    <row r="619" spans="1:16" x14ac:dyDescent="0.25">
      <c r="A619" s="15"/>
      <c r="B619" s="17"/>
      <c r="C619" s="17"/>
      <c r="D619" s="70"/>
      <c r="E619" s="73"/>
      <c r="F619" s="20"/>
      <c r="G619" s="70"/>
      <c r="H619" s="22"/>
      <c r="I619" s="23"/>
      <c r="J619" s="15"/>
      <c r="K619" s="46"/>
      <c r="L619" s="72"/>
      <c r="M619" s="26"/>
      <c r="N619" s="31"/>
      <c r="O619" s="32"/>
      <c r="P619" s="32"/>
    </row>
    <row r="620" spans="1:16" x14ac:dyDescent="0.25">
      <c r="A620" s="15"/>
      <c r="B620" s="17"/>
      <c r="C620" s="17"/>
      <c r="D620" s="70"/>
      <c r="E620" s="73"/>
      <c r="F620" s="20"/>
      <c r="G620" s="70"/>
      <c r="H620" s="22"/>
      <c r="I620" s="23"/>
      <c r="J620" s="15"/>
      <c r="K620" s="46"/>
      <c r="L620" s="72"/>
      <c r="M620" s="26"/>
      <c r="N620" s="31"/>
      <c r="O620" s="32"/>
      <c r="P620" s="32"/>
    </row>
    <row r="621" spans="1:16" x14ac:dyDescent="0.25">
      <c r="A621" s="15"/>
      <c r="B621" s="17"/>
      <c r="C621" s="17"/>
      <c r="D621" s="70"/>
      <c r="E621" s="71"/>
      <c r="F621" s="20"/>
      <c r="G621" s="70"/>
      <c r="H621" s="22"/>
      <c r="I621" s="23"/>
      <c r="J621" s="15"/>
      <c r="K621" s="46"/>
      <c r="L621" s="72"/>
      <c r="M621" s="26"/>
      <c r="N621" s="27"/>
      <c r="O621" s="28"/>
      <c r="P621" s="28"/>
    </row>
    <row r="622" spans="1:16" x14ac:dyDescent="0.25">
      <c r="A622" s="15"/>
      <c r="B622" s="17"/>
      <c r="C622" s="17"/>
      <c r="D622" s="70"/>
      <c r="E622" s="73"/>
      <c r="F622" s="20"/>
      <c r="G622" s="70"/>
      <c r="H622" s="22"/>
      <c r="I622" s="23"/>
      <c r="J622" s="15"/>
      <c r="K622" s="46"/>
      <c r="L622" s="72"/>
      <c r="M622" s="26"/>
      <c r="N622" s="31"/>
      <c r="O622" s="32"/>
      <c r="P622" s="32"/>
    </row>
    <row r="623" spans="1:16" x14ac:dyDescent="0.25">
      <c r="A623" s="15"/>
      <c r="B623" s="17"/>
      <c r="C623" s="17"/>
      <c r="D623" s="70"/>
      <c r="E623" s="71"/>
      <c r="F623" s="20"/>
      <c r="G623" s="70"/>
      <c r="H623" s="22"/>
      <c r="I623" s="23"/>
      <c r="J623" s="15"/>
      <c r="K623" s="46"/>
      <c r="L623" s="72"/>
      <c r="M623" s="26"/>
      <c r="N623" s="27"/>
      <c r="O623" s="28"/>
      <c r="P623" s="28"/>
    </row>
    <row r="624" spans="1:16" x14ac:dyDescent="0.25">
      <c r="A624" s="15"/>
      <c r="B624" s="17"/>
      <c r="C624" s="17"/>
      <c r="D624" s="70"/>
      <c r="E624" s="73"/>
      <c r="F624" s="20"/>
      <c r="G624" s="70"/>
      <c r="H624" s="22"/>
      <c r="I624" s="23"/>
      <c r="J624" s="15"/>
      <c r="K624" s="46"/>
      <c r="L624" s="72"/>
      <c r="M624" s="26"/>
      <c r="N624" s="31"/>
      <c r="O624" s="32"/>
      <c r="P624" s="32"/>
    </row>
    <row r="625" spans="1:16" x14ac:dyDescent="0.25">
      <c r="A625" s="15"/>
      <c r="B625" s="17"/>
      <c r="C625" s="17"/>
      <c r="D625" s="70"/>
      <c r="E625" s="71"/>
      <c r="F625" s="20"/>
      <c r="G625" s="70"/>
      <c r="H625" s="22"/>
      <c r="I625" s="23"/>
      <c r="J625" s="15"/>
      <c r="K625" s="46"/>
      <c r="L625" s="72"/>
      <c r="M625" s="26"/>
      <c r="N625" s="27"/>
      <c r="O625" s="28"/>
      <c r="P625" s="28"/>
    </row>
    <row r="626" spans="1:16" x14ac:dyDescent="0.25">
      <c r="A626" s="15"/>
      <c r="B626" s="17"/>
      <c r="C626" s="17"/>
      <c r="D626" s="70"/>
      <c r="E626" s="73"/>
      <c r="F626" s="20"/>
      <c r="G626" s="70"/>
      <c r="H626" s="22"/>
      <c r="I626" s="23"/>
      <c r="J626" s="15"/>
      <c r="K626" s="46"/>
      <c r="L626" s="72"/>
      <c r="M626" s="26"/>
      <c r="N626" s="31"/>
      <c r="O626" s="32"/>
      <c r="P626" s="32"/>
    </row>
    <row r="627" spans="1:16" x14ac:dyDescent="0.25">
      <c r="A627" s="15"/>
      <c r="B627" s="17"/>
      <c r="C627" s="17"/>
      <c r="D627" s="70"/>
      <c r="E627" s="71"/>
      <c r="F627" s="20"/>
      <c r="G627" s="70"/>
      <c r="H627" s="22"/>
      <c r="I627" s="23"/>
      <c r="J627" s="15"/>
      <c r="K627" s="46"/>
      <c r="L627" s="72"/>
      <c r="M627" s="26"/>
      <c r="N627" s="27"/>
      <c r="O627" s="28"/>
      <c r="P627" s="28"/>
    </row>
    <row r="628" spans="1:16" x14ac:dyDescent="0.25">
      <c r="A628" s="15"/>
      <c r="B628" s="17"/>
      <c r="C628" s="17"/>
      <c r="D628" s="70"/>
      <c r="E628" s="71"/>
      <c r="F628" s="20"/>
      <c r="G628" s="70"/>
      <c r="H628" s="22"/>
      <c r="I628" s="23"/>
      <c r="J628" s="15"/>
      <c r="K628" s="46"/>
      <c r="L628" s="72"/>
      <c r="M628" s="26"/>
      <c r="N628" s="27"/>
      <c r="O628" s="28"/>
      <c r="P628" s="28"/>
    </row>
    <row r="629" spans="1:16" x14ac:dyDescent="0.25">
      <c r="A629" s="15"/>
      <c r="B629" s="17"/>
      <c r="C629" s="17"/>
      <c r="D629" s="70"/>
      <c r="E629" s="71"/>
      <c r="F629" s="20"/>
      <c r="G629" s="70"/>
      <c r="H629" s="22"/>
      <c r="I629" s="23"/>
      <c r="J629" s="15"/>
      <c r="K629" s="46"/>
      <c r="L629" s="72"/>
      <c r="M629" s="26"/>
      <c r="N629" s="27"/>
      <c r="O629" s="28"/>
      <c r="P629" s="28"/>
    </row>
    <row r="630" spans="1:16" x14ac:dyDescent="0.25">
      <c r="A630" s="15"/>
      <c r="B630" s="17"/>
      <c r="C630" s="17"/>
      <c r="D630" s="70"/>
      <c r="E630" s="73"/>
      <c r="F630" s="20"/>
      <c r="G630" s="70"/>
      <c r="H630" s="22"/>
      <c r="I630" s="23"/>
      <c r="J630" s="15"/>
      <c r="K630" s="46"/>
      <c r="L630" s="72"/>
      <c r="M630" s="26"/>
      <c r="N630" s="31"/>
      <c r="O630" s="32"/>
      <c r="P630" s="32"/>
    </row>
    <row r="631" spans="1:16" x14ac:dyDescent="0.25">
      <c r="A631" s="15"/>
      <c r="B631" s="17"/>
      <c r="C631" s="17"/>
      <c r="D631" s="70"/>
      <c r="E631" s="71"/>
      <c r="F631" s="20"/>
      <c r="G631" s="70"/>
      <c r="H631" s="22"/>
      <c r="I631" s="23"/>
      <c r="J631" s="15"/>
      <c r="K631" s="46"/>
      <c r="L631" s="72"/>
      <c r="M631" s="26"/>
      <c r="N631" s="27"/>
      <c r="O631" s="28"/>
      <c r="P631" s="28"/>
    </row>
    <row r="632" spans="1:16" x14ac:dyDescent="0.25">
      <c r="A632" s="15"/>
      <c r="B632" s="17"/>
      <c r="C632" s="17"/>
      <c r="D632" s="70"/>
      <c r="E632" s="73"/>
      <c r="F632" s="36"/>
      <c r="G632" s="70"/>
      <c r="H632" s="22"/>
      <c r="I632" s="23"/>
      <c r="J632" s="102"/>
      <c r="K632" s="46"/>
      <c r="L632" s="72"/>
      <c r="M632" s="26"/>
      <c r="N632" s="31"/>
      <c r="O632" s="32"/>
      <c r="P632" s="32"/>
    </row>
    <row r="633" spans="1:16" x14ac:dyDescent="0.25">
      <c r="A633" s="15"/>
      <c r="B633" s="17"/>
      <c r="C633" s="17"/>
      <c r="D633" s="70"/>
      <c r="E633" s="73"/>
      <c r="F633" s="36"/>
      <c r="G633" s="70"/>
      <c r="H633" s="22"/>
      <c r="I633" s="23"/>
      <c r="J633" s="102"/>
      <c r="K633" s="46"/>
      <c r="L633" s="72"/>
      <c r="M633" s="26"/>
      <c r="N633" s="31"/>
      <c r="O633" s="32"/>
      <c r="P633" s="32"/>
    </row>
    <row r="634" spans="1:16" x14ac:dyDescent="0.25">
      <c r="A634" s="15"/>
      <c r="B634" s="17"/>
      <c r="C634" s="17"/>
      <c r="D634" s="70"/>
      <c r="E634" s="73"/>
      <c r="F634" s="36"/>
      <c r="G634" s="70"/>
      <c r="H634" s="22"/>
      <c r="I634" s="23"/>
      <c r="J634" s="102"/>
      <c r="K634" s="46"/>
      <c r="L634" s="72"/>
      <c r="M634" s="26"/>
      <c r="N634" s="31"/>
      <c r="O634" s="32"/>
      <c r="P634" s="32"/>
    </row>
    <row r="635" spans="1:16" x14ac:dyDescent="0.25">
      <c r="A635" s="15"/>
      <c r="B635" s="17"/>
      <c r="C635" s="17"/>
      <c r="D635" s="70"/>
      <c r="E635" s="73"/>
      <c r="F635" s="36"/>
      <c r="G635" s="70"/>
      <c r="H635" s="22"/>
      <c r="I635" s="23"/>
      <c r="J635" s="102"/>
      <c r="K635" s="46"/>
      <c r="L635" s="72"/>
      <c r="M635" s="26"/>
      <c r="N635" s="31"/>
      <c r="O635" s="32"/>
      <c r="P635" s="32"/>
    </row>
    <row r="636" spans="1:16" x14ac:dyDescent="0.25">
      <c r="A636" s="15"/>
      <c r="B636" s="17"/>
      <c r="C636" s="17"/>
      <c r="D636" s="70"/>
      <c r="E636" s="73"/>
      <c r="F636" s="36"/>
      <c r="G636" s="70"/>
      <c r="H636" s="22"/>
      <c r="I636" s="23"/>
      <c r="J636" s="102"/>
      <c r="K636" s="46"/>
      <c r="L636" s="72"/>
      <c r="M636" s="26"/>
      <c r="N636" s="31"/>
      <c r="O636" s="32"/>
      <c r="P636" s="32"/>
    </row>
    <row r="637" spans="1:16" x14ac:dyDescent="0.25">
      <c r="A637" s="15"/>
      <c r="B637" s="17"/>
      <c r="C637" s="17"/>
      <c r="D637" s="70"/>
      <c r="E637" s="73"/>
      <c r="F637" s="36"/>
      <c r="G637" s="70"/>
      <c r="H637" s="22"/>
      <c r="I637" s="23"/>
      <c r="J637" s="102"/>
      <c r="K637" s="46"/>
      <c r="L637" s="72"/>
      <c r="M637" s="26"/>
      <c r="N637" s="31"/>
      <c r="O637" s="32"/>
      <c r="P637" s="32"/>
    </row>
    <row r="638" spans="1:16" x14ac:dyDescent="0.25">
      <c r="A638" s="15"/>
      <c r="B638" s="17"/>
      <c r="C638" s="17"/>
      <c r="D638" s="70"/>
      <c r="E638" s="73"/>
      <c r="F638" s="36"/>
      <c r="G638" s="70"/>
      <c r="H638" s="22"/>
      <c r="I638" s="23"/>
      <c r="J638" s="102"/>
      <c r="K638" s="46"/>
      <c r="L638" s="72"/>
      <c r="M638" s="26"/>
      <c r="N638" s="31"/>
      <c r="O638" s="32"/>
      <c r="P638" s="32"/>
    </row>
    <row r="639" spans="1:16" x14ac:dyDescent="0.25">
      <c r="A639" s="15"/>
      <c r="B639" s="17"/>
      <c r="C639" s="17"/>
      <c r="D639" s="70"/>
      <c r="E639" s="73"/>
      <c r="F639" s="36"/>
      <c r="G639" s="70"/>
      <c r="H639" s="22"/>
      <c r="I639" s="23"/>
      <c r="J639" s="102"/>
      <c r="K639" s="46"/>
      <c r="L639" s="72"/>
      <c r="M639" s="26"/>
      <c r="N639" s="31"/>
      <c r="O639" s="32"/>
      <c r="P639" s="32"/>
    </row>
    <row r="640" spans="1:16" x14ac:dyDescent="0.25">
      <c r="A640" s="15"/>
      <c r="B640" s="17"/>
      <c r="C640" s="17"/>
      <c r="D640" s="70"/>
      <c r="E640" s="73"/>
      <c r="F640" s="36"/>
      <c r="G640" s="70"/>
      <c r="H640" s="22"/>
      <c r="I640" s="23"/>
      <c r="J640" s="102"/>
      <c r="K640" s="46"/>
      <c r="L640" s="72"/>
      <c r="M640" s="26"/>
      <c r="N640" s="31"/>
      <c r="O640" s="32"/>
      <c r="P640" s="32"/>
    </row>
    <row r="641" spans="1:16" x14ac:dyDescent="0.25">
      <c r="A641" s="15"/>
      <c r="B641" s="17"/>
      <c r="C641" s="17"/>
      <c r="D641" s="70"/>
      <c r="E641" s="73"/>
      <c r="F641" s="36"/>
      <c r="G641" s="70"/>
      <c r="H641" s="22"/>
      <c r="I641" s="23"/>
      <c r="J641" s="102"/>
      <c r="K641" s="46"/>
      <c r="L641" s="72"/>
      <c r="M641" s="26"/>
      <c r="N641" s="31"/>
      <c r="O641" s="32"/>
      <c r="P641" s="32"/>
    </row>
    <row r="642" spans="1:16" x14ac:dyDescent="0.25">
      <c r="A642" s="15"/>
      <c r="B642" s="74"/>
      <c r="C642" s="74"/>
      <c r="D642" s="70"/>
      <c r="E642" s="75"/>
      <c r="F642" s="76"/>
      <c r="G642" s="70"/>
      <c r="H642" s="22"/>
      <c r="I642" s="23"/>
      <c r="J642" s="102"/>
      <c r="K642" s="46"/>
      <c r="L642" s="72"/>
      <c r="M642" s="26"/>
      <c r="N642" s="43"/>
      <c r="O642" s="44"/>
      <c r="P642" s="44"/>
    </row>
    <row r="643" spans="1:16" x14ac:dyDescent="0.25">
      <c r="A643" s="15"/>
      <c r="B643" s="17"/>
      <c r="C643" s="17"/>
      <c r="D643" s="70"/>
      <c r="E643" s="73"/>
      <c r="F643" s="20"/>
      <c r="G643" s="70"/>
      <c r="H643" s="22"/>
      <c r="I643" s="23"/>
      <c r="J643" s="15"/>
      <c r="K643" s="46"/>
      <c r="L643" s="72"/>
      <c r="M643" s="26"/>
      <c r="N643" s="31"/>
      <c r="O643" s="32"/>
      <c r="P643" s="32"/>
    </row>
    <row r="644" spans="1:16" x14ac:dyDescent="0.25">
      <c r="A644" s="15"/>
      <c r="B644" s="17"/>
      <c r="C644" s="17"/>
      <c r="D644" s="70"/>
      <c r="E644" s="71"/>
      <c r="F644" s="20"/>
      <c r="G644" s="70"/>
      <c r="H644" s="22"/>
      <c r="I644" s="23"/>
      <c r="J644" s="15"/>
      <c r="K644" s="46"/>
      <c r="L644" s="72"/>
      <c r="M644" s="26"/>
      <c r="N644" s="27"/>
      <c r="O644" s="28"/>
      <c r="P644" s="28"/>
    </row>
    <row r="645" spans="1:16" x14ac:dyDescent="0.25">
      <c r="A645" s="15"/>
      <c r="B645" s="17"/>
      <c r="C645" s="17"/>
      <c r="D645" s="70"/>
      <c r="E645" s="73"/>
      <c r="F645" s="20"/>
      <c r="G645" s="70"/>
      <c r="H645" s="22"/>
      <c r="I645" s="23"/>
      <c r="J645" s="15"/>
      <c r="K645" s="46"/>
      <c r="L645" s="72"/>
      <c r="M645" s="26"/>
      <c r="N645" s="31"/>
      <c r="O645" s="32"/>
      <c r="P645" s="32"/>
    </row>
    <row r="646" spans="1:16" x14ac:dyDescent="0.25">
      <c r="A646" s="15"/>
      <c r="B646" s="17"/>
      <c r="C646" s="17"/>
      <c r="D646" s="70"/>
      <c r="E646" s="73"/>
      <c r="F646" s="20"/>
      <c r="G646" s="70"/>
      <c r="H646" s="22"/>
      <c r="I646" s="23"/>
      <c r="J646" s="15"/>
      <c r="K646" s="46"/>
      <c r="L646" s="72"/>
      <c r="M646" s="26"/>
      <c r="N646" s="31"/>
      <c r="O646" s="32"/>
      <c r="P646" s="32"/>
    </row>
    <row r="647" spans="1:16" x14ac:dyDescent="0.25">
      <c r="A647" s="15"/>
      <c r="B647" s="17"/>
      <c r="C647" s="17"/>
      <c r="D647" s="70"/>
      <c r="E647" s="73"/>
      <c r="F647" s="20"/>
      <c r="G647" s="70"/>
      <c r="H647" s="22"/>
      <c r="I647" s="23"/>
      <c r="J647" s="15"/>
      <c r="K647" s="46"/>
      <c r="L647" s="72"/>
      <c r="M647" s="26"/>
      <c r="N647" s="31"/>
      <c r="O647" s="32"/>
      <c r="P647" s="32"/>
    </row>
    <row r="648" spans="1:16" x14ac:dyDescent="0.25">
      <c r="A648" s="15"/>
      <c r="B648" s="17"/>
      <c r="C648" s="17"/>
      <c r="D648" s="70"/>
      <c r="E648" s="73"/>
      <c r="F648" s="20"/>
      <c r="G648" s="70"/>
      <c r="H648" s="22"/>
      <c r="I648" s="23"/>
      <c r="J648" s="15"/>
      <c r="K648" s="46"/>
      <c r="L648" s="72"/>
      <c r="M648" s="26"/>
      <c r="N648" s="31"/>
      <c r="O648" s="32"/>
      <c r="P648" s="32"/>
    </row>
    <row r="649" spans="1:16" x14ac:dyDescent="0.25">
      <c r="A649" s="15"/>
      <c r="B649" s="17"/>
      <c r="C649" s="17"/>
      <c r="D649" s="70"/>
      <c r="E649" s="71"/>
      <c r="F649" s="20"/>
      <c r="G649" s="70"/>
      <c r="H649" s="22"/>
      <c r="I649" s="23"/>
      <c r="J649" s="15"/>
      <c r="K649" s="46"/>
      <c r="L649" s="72"/>
      <c r="M649" s="26"/>
      <c r="N649" s="27"/>
      <c r="O649" s="28"/>
      <c r="P649" s="28"/>
    </row>
    <row r="650" spans="1:16" x14ac:dyDescent="0.25">
      <c r="A650" s="15"/>
      <c r="B650" s="17"/>
      <c r="C650" s="17"/>
      <c r="D650" s="70"/>
      <c r="E650" s="73"/>
      <c r="F650" s="20"/>
      <c r="G650" s="70"/>
      <c r="H650" s="22"/>
      <c r="I650" s="23"/>
      <c r="J650" s="15"/>
      <c r="K650" s="46"/>
      <c r="L650" s="72"/>
      <c r="M650" s="26"/>
      <c r="N650" s="31"/>
      <c r="O650" s="32"/>
      <c r="P650" s="32"/>
    </row>
    <row r="651" spans="1:16" x14ac:dyDescent="0.25">
      <c r="A651" s="15"/>
      <c r="B651" s="17"/>
      <c r="C651" s="17"/>
      <c r="D651" s="70"/>
      <c r="E651" s="73"/>
      <c r="F651" s="20"/>
      <c r="G651" s="70"/>
      <c r="H651" s="22"/>
      <c r="I651" s="23"/>
      <c r="J651" s="15"/>
      <c r="K651" s="46"/>
      <c r="L651" s="72"/>
      <c r="M651" s="26"/>
      <c r="N651" s="31"/>
      <c r="O651" s="32"/>
      <c r="P651" s="32"/>
    </row>
    <row r="652" spans="1:16" x14ac:dyDescent="0.25">
      <c r="A652" s="15"/>
      <c r="B652" s="17"/>
      <c r="C652" s="17"/>
      <c r="D652" s="70"/>
      <c r="E652" s="71"/>
      <c r="F652" s="20"/>
      <c r="G652" s="70"/>
      <c r="H652" s="22"/>
      <c r="I652" s="23"/>
      <c r="J652" s="15"/>
      <c r="K652" s="46"/>
      <c r="L652" s="72"/>
      <c r="M652" s="26"/>
      <c r="N652" s="27"/>
      <c r="O652" s="28"/>
      <c r="P652" s="28"/>
    </row>
    <row r="653" spans="1:16" x14ac:dyDescent="0.25">
      <c r="A653" s="15"/>
      <c r="B653" s="17"/>
      <c r="C653" s="17"/>
      <c r="D653" s="70"/>
      <c r="E653" s="73"/>
      <c r="F653" s="20"/>
      <c r="G653" s="70"/>
      <c r="H653" s="22"/>
      <c r="I653" s="23"/>
      <c r="J653" s="15"/>
      <c r="K653" s="46"/>
      <c r="L653" s="72"/>
      <c r="M653" s="26"/>
      <c r="N653" s="31"/>
      <c r="O653" s="32"/>
      <c r="P653" s="32"/>
    </row>
    <row r="654" spans="1:16" x14ac:dyDescent="0.25">
      <c r="A654" s="15"/>
      <c r="B654" s="17"/>
      <c r="C654" s="17"/>
      <c r="D654" s="70"/>
      <c r="E654" s="73"/>
      <c r="F654" s="20"/>
      <c r="G654" s="70"/>
      <c r="H654" s="22"/>
      <c r="I654" s="23"/>
      <c r="J654" s="15"/>
      <c r="K654" s="46"/>
      <c r="L654" s="72"/>
      <c r="M654" s="26"/>
      <c r="N654" s="31"/>
      <c r="O654" s="32"/>
      <c r="P654" s="32"/>
    </row>
    <row r="655" spans="1:16" x14ac:dyDescent="0.25">
      <c r="A655" s="15"/>
      <c r="B655" s="17"/>
      <c r="C655" s="17"/>
      <c r="D655" s="70"/>
      <c r="E655" s="71"/>
      <c r="F655" s="20"/>
      <c r="G655" s="70"/>
      <c r="H655" s="22"/>
      <c r="I655" s="23"/>
      <c r="J655" s="15"/>
      <c r="K655" s="46"/>
      <c r="L655" s="72"/>
      <c r="M655" s="26"/>
      <c r="N655" s="27"/>
      <c r="O655" s="28"/>
      <c r="P655" s="28"/>
    </row>
    <row r="656" spans="1:16" x14ac:dyDescent="0.25">
      <c r="A656" s="15"/>
      <c r="B656" s="17"/>
      <c r="C656" s="17"/>
      <c r="D656" s="70"/>
      <c r="E656" s="73"/>
      <c r="F656" s="20"/>
      <c r="G656" s="70"/>
      <c r="H656" s="22"/>
      <c r="I656" s="23"/>
      <c r="J656" s="15"/>
      <c r="K656" s="46"/>
      <c r="L656" s="72"/>
      <c r="M656" s="26"/>
      <c r="N656" s="31"/>
      <c r="O656" s="32"/>
      <c r="P656" s="32"/>
    </row>
    <row r="657" spans="1:16" x14ac:dyDescent="0.25">
      <c r="A657" s="15"/>
      <c r="B657" s="17"/>
      <c r="C657" s="17"/>
      <c r="D657" s="70"/>
      <c r="E657" s="73"/>
      <c r="F657" s="20"/>
      <c r="G657" s="70"/>
      <c r="H657" s="22"/>
      <c r="I657" s="23"/>
      <c r="J657" s="15"/>
      <c r="K657" s="46"/>
      <c r="L657" s="72"/>
      <c r="M657" s="26"/>
      <c r="N657" s="31"/>
      <c r="O657" s="32"/>
      <c r="P657" s="32"/>
    </row>
    <row r="658" spans="1:16" x14ac:dyDescent="0.25">
      <c r="A658" s="15"/>
      <c r="B658" s="17"/>
      <c r="C658" s="17"/>
      <c r="D658" s="70"/>
      <c r="E658" s="71"/>
      <c r="F658" s="20"/>
      <c r="G658" s="70"/>
      <c r="H658" s="22"/>
      <c r="I658" s="23"/>
      <c r="J658" s="15"/>
      <c r="K658" s="46"/>
      <c r="L658" s="72"/>
      <c r="M658" s="26"/>
      <c r="N658" s="27"/>
      <c r="O658" s="28"/>
      <c r="P658" s="28"/>
    </row>
    <row r="659" spans="1:16" x14ac:dyDescent="0.25">
      <c r="A659" s="15"/>
      <c r="B659" s="17"/>
      <c r="C659" s="17"/>
      <c r="D659" s="70"/>
      <c r="E659" s="73"/>
      <c r="F659" s="20"/>
      <c r="G659" s="70"/>
      <c r="H659" s="22"/>
      <c r="I659" s="23"/>
      <c r="J659" s="15"/>
      <c r="K659" s="46"/>
      <c r="L659" s="72"/>
      <c r="M659" s="26"/>
      <c r="N659" s="31"/>
      <c r="O659" s="32"/>
      <c r="P659" s="32"/>
    </row>
    <row r="660" spans="1:16" x14ac:dyDescent="0.25">
      <c r="A660" s="15"/>
      <c r="B660" s="17"/>
      <c r="C660" s="17"/>
      <c r="D660" s="70"/>
      <c r="E660" s="73"/>
      <c r="F660" s="20"/>
      <c r="G660" s="70"/>
      <c r="H660" s="22"/>
      <c r="I660" s="23"/>
      <c r="J660" s="15"/>
      <c r="K660" s="46"/>
      <c r="L660" s="72"/>
      <c r="M660" s="26"/>
      <c r="N660" s="31"/>
      <c r="O660" s="32"/>
      <c r="P660" s="32"/>
    </row>
    <row r="661" spans="1:16" x14ac:dyDescent="0.25">
      <c r="A661" s="15"/>
      <c r="B661" s="17"/>
      <c r="C661" s="17"/>
      <c r="D661" s="70"/>
      <c r="E661" s="71"/>
      <c r="F661" s="20"/>
      <c r="G661" s="70"/>
      <c r="H661" s="22"/>
      <c r="I661" s="23"/>
      <c r="J661" s="15"/>
      <c r="K661" s="46"/>
      <c r="L661" s="72"/>
      <c r="M661" s="26"/>
      <c r="N661" s="27"/>
      <c r="O661" s="28"/>
      <c r="P661" s="28"/>
    </row>
    <row r="662" spans="1:16" x14ac:dyDescent="0.25">
      <c r="A662" s="15"/>
      <c r="B662" s="17"/>
      <c r="C662" s="17"/>
      <c r="D662" s="70"/>
      <c r="E662" s="73"/>
      <c r="F662" s="20"/>
      <c r="G662" s="70"/>
      <c r="H662" s="22"/>
      <c r="I662" s="23"/>
      <c r="J662" s="15"/>
      <c r="K662" s="46"/>
      <c r="L662" s="72"/>
      <c r="M662" s="26"/>
      <c r="N662" s="31"/>
      <c r="O662" s="32"/>
      <c r="P662" s="32"/>
    </row>
    <row r="663" spans="1:16" x14ac:dyDescent="0.25">
      <c r="A663" s="15"/>
      <c r="B663" s="17"/>
      <c r="C663" s="17"/>
      <c r="D663" s="70"/>
      <c r="E663" s="71"/>
      <c r="F663" s="20"/>
      <c r="G663" s="70"/>
      <c r="H663" s="22"/>
      <c r="I663" s="23"/>
      <c r="J663" s="15"/>
      <c r="K663" s="46"/>
      <c r="L663" s="72"/>
      <c r="M663" s="26"/>
      <c r="N663" s="27"/>
      <c r="O663" s="28"/>
      <c r="P663" s="28"/>
    </row>
    <row r="664" spans="1:16" x14ac:dyDescent="0.25">
      <c r="A664" s="15"/>
      <c r="B664" s="17"/>
      <c r="C664" s="17"/>
      <c r="D664" s="70"/>
      <c r="E664" s="73"/>
      <c r="F664" s="20"/>
      <c r="G664" s="70"/>
      <c r="H664" s="22"/>
      <c r="I664" s="23"/>
      <c r="J664" s="15"/>
      <c r="K664" s="46"/>
      <c r="L664" s="72"/>
      <c r="M664" s="26"/>
      <c r="N664" s="31"/>
      <c r="O664" s="32"/>
      <c r="P664" s="32"/>
    </row>
    <row r="665" spans="1:16" x14ac:dyDescent="0.25">
      <c r="A665" s="15"/>
      <c r="B665" s="17"/>
      <c r="C665" s="17"/>
      <c r="D665" s="70"/>
      <c r="E665" s="71"/>
      <c r="F665" s="20"/>
      <c r="G665" s="70"/>
      <c r="H665" s="22"/>
      <c r="I665" s="23"/>
      <c r="J665" s="15"/>
      <c r="K665" s="46"/>
      <c r="L665" s="72"/>
      <c r="M665" s="26"/>
      <c r="N665" s="27"/>
      <c r="O665" s="28"/>
      <c r="P665" s="28"/>
    </row>
    <row r="666" spans="1:16" x14ac:dyDescent="0.25">
      <c r="A666" s="15"/>
      <c r="B666" s="17"/>
      <c r="C666" s="17"/>
      <c r="D666" s="70"/>
      <c r="E666" s="73"/>
      <c r="F666" s="20"/>
      <c r="G666" s="70"/>
      <c r="H666" s="22"/>
      <c r="I666" s="23"/>
      <c r="J666" s="15"/>
      <c r="K666" s="46"/>
      <c r="L666" s="72"/>
      <c r="M666" s="26"/>
      <c r="N666" s="31"/>
      <c r="O666" s="32"/>
      <c r="P666" s="32"/>
    </row>
    <row r="667" spans="1:16" x14ac:dyDescent="0.25">
      <c r="A667" s="15"/>
      <c r="B667" s="17"/>
      <c r="C667" s="17"/>
      <c r="D667" s="70"/>
      <c r="E667" s="73"/>
      <c r="F667" s="20"/>
      <c r="G667" s="70"/>
      <c r="H667" s="22"/>
      <c r="I667" s="23"/>
      <c r="J667" s="15"/>
      <c r="K667" s="46"/>
      <c r="L667" s="72"/>
      <c r="M667" s="26"/>
      <c r="N667" s="31"/>
      <c r="O667" s="32"/>
      <c r="P667" s="32"/>
    </row>
    <row r="668" spans="1:16" x14ac:dyDescent="0.25">
      <c r="A668" s="15"/>
      <c r="B668" s="17"/>
      <c r="C668" s="17"/>
      <c r="D668" s="70"/>
      <c r="E668" s="71"/>
      <c r="F668" s="20"/>
      <c r="G668" s="70"/>
      <c r="H668" s="22"/>
      <c r="I668" s="23"/>
      <c r="J668" s="15"/>
      <c r="K668" s="46"/>
      <c r="L668" s="72"/>
      <c r="M668" s="26"/>
      <c r="N668" s="27"/>
      <c r="O668" s="28"/>
      <c r="P668" s="28"/>
    </row>
    <row r="669" spans="1:16" x14ac:dyDescent="0.25">
      <c r="A669" s="15"/>
      <c r="B669" s="17"/>
      <c r="C669" s="17"/>
      <c r="D669" s="70"/>
      <c r="E669" s="73"/>
      <c r="F669" s="20"/>
      <c r="G669" s="70"/>
      <c r="H669" s="22"/>
      <c r="I669" s="23"/>
      <c r="J669" s="15"/>
      <c r="K669" s="46"/>
      <c r="L669" s="72"/>
      <c r="M669" s="26"/>
      <c r="N669" s="31"/>
      <c r="O669" s="32"/>
      <c r="P669" s="32"/>
    </row>
    <row r="670" spans="1:16" x14ac:dyDescent="0.25">
      <c r="A670" s="15"/>
      <c r="B670" s="17"/>
      <c r="C670" s="17"/>
      <c r="D670" s="70"/>
      <c r="E670" s="73"/>
      <c r="F670" s="20"/>
      <c r="G670" s="70"/>
      <c r="H670" s="22"/>
      <c r="I670" s="23"/>
      <c r="J670" s="15"/>
      <c r="K670" s="46"/>
      <c r="L670" s="72"/>
      <c r="M670" s="26"/>
      <c r="N670" s="31"/>
      <c r="O670" s="32"/>
      <c r="P670" s="32"/>
    </row>
    <row r="671" spans="1:16" x14ac:dyDescent="0.25">
      <c r="A671" s="15"/>
      <c r="B671" s="17"/>
      <c r="C671" s="17"/>
      <c r="D671" s="70"/>
      <c r="E671" s="71"/>
      <c r="F671" s="20"/>
      <c r="G671" s="70"/>
      <c r="H671" s="22"/>
      <c r="I671" s="23"/>
      <c r="J671" s="15"/>
      <c r="K671" s="46"/>
      <c r="L671" s="72"/>
      <c r="M671" s="26"/>
      <c r="N671" s="27"/>
      <c r="O671" s="28"/>
      <c r="P671" s="28"/>
    </row>
    <row r="672" spans="1:16" x14ac:dyDescent="0.25">
      <c r="A672" s="15"/>
      <c r="B672" s="17"/>
      <c r="C672" s="17"/>
      <c r="D672" s="70"/>
      <c r="E672" s="73"/>
      <c r="F672" s="20"/>
      <c r="G672" s="70"/>
      <c r="H672" s="22"/>
      <c r="I672" s="23"/>
      <c r="J672" s="15"/>
      <c r="K672" s="46"/>
      <c r="L672" s="72"/>
      <c r="M672" s="26"/>
      <c r="N672" s="31"/>
      <c r="O672" s="32"/>
      <c r="P672" s="32"/>
    </row>
    <row r="673" spans="1:16" x14ac:dyDescent="0.25">
      <c r="A673" s="15"/>
      <c r="B673" s="17"/>
      <c r="C673" s="17"/>
      <c r="D673" s="70"/>
      <c r="E673" s="73"/>
      <c r="F673" s="20"/>
      <c r="G673" s="70"/>
      <c r="H673" s="22"/>
      <c r="I673" s="23"/>
      <c r="J673" s="15"/>
      <c r="K673" s="46"/>
      <c r="L673" s="72"/>
      <c r="M673" s="26"/>
      <c r="N673" s="31"/>
      <c r="O673" s="32"/>
      <c r="P673" s="32"/>
    </row>
    <row r="674" spans="1:16" x14ac:dyDescent="0.25">
      <c r="A674" s="15"/>
      <c r="B674" s="17"/>
      <c r="C674" s="17"/>
      <c r="D674" s="70"/>
      <c r="E674" s="71"/>
      <c r="F674" s="20"/>
      <c r="G674" s="70"/>
      <c r="H674" s="22"/>
      <c r="I674" s="23"/>
      <c r="J674" s="15"/>
      <c r="K674" s="46"/>
      <c r="L674" s="72"/>
      <c r="M674" s="26"/>
      <c r="N674" s="27"/>
      <c r="O674" s="28"/>
      <c r="P674" s="28"/>
    </row>
    <row r="675" spans="1:16" x14ac:dyDescent="0.25">
      <c r="A675" s="15"/>
      <c r="B675" s="17"/>
      <c r="C675" s="17"/>
      <c r="D675" s="70"/>
      <c r="E675" s="71"/>
      <c r="F675" s="20"/>
      <c r="G675" s="70"/>
      <c r="H675" s="22"/>
      <c r="I675" s="23"/>
      <c r="J675" s="15"/>
      <c r="K675" s="46"/>
      <c r="L675" s="72"/>
      <c r="M675" s="26"/>
      <c r="N675" s="27"/>
      <c r="O675" s="28"/>
      <c r="P675" s="28"/>
    </row>
    <row r="676" spans="1:16" x14ac:dyDescent="0.25">
      <c r="A676" s="15"/>
      <c r="B676" s="17"/>
      <c r="C676" s="17"/>
      <c r="D676" s="70"/>
      <c r="E676" s="71"/>
      <c r="F676" s="20"/>
      <c r="G676" s="70"/>
      <c r="H676" s="22"/>
      <c r="I676" s="23"/>
      <c r="J676" s="15"/>
      <c r="K676" s="46"/>
      <c r="L676" s="72"/>
      <c r="M676" s="26"/>
      <c r="N676" s="27"/>
      <c r="O676" s="28"/>
      <c r="P676" s="28"/>
    </row>
    <row r="677" spans="1:16" x14ac:dyDescent="0.25">
      <c r="A677" s="15"/>
      <c r="B677" s="17"/>
      <c r="C677" s="17"/>
      <c r="D677" s="70"/>
      <c r="E677" s="73"/>
      <c r="F677" s="20"/>
      <c r="G677" s="70"/>
      <c r="H677" s="22"/>
      <c r="I677" s="23"/>
      <c r="J677" s="15"/>
      <c r="K677" s="46"/>
      <c r="L677" s="72"/>
      <c r="M677" s="26"/>
      <c r="N677" s="31"/>
      <c r="O677" s="32"/>
      <c r="P677" s="32"/>
    </row>
    <row r="678" spans="1:16" x14ac:dyDescent="0.25">
      <c r="A678" s="15"/>
      <c r="B678" s="17"/>
      <c r="C678" s="17"/>
      <c r="D678" s="70"/>
      <c r="E678" s="71"/>
      <c r="F678" s="20"/>
      <c r="G678" s="70"/>
      <c r="H678" s="22"/>
      <c r="I678" s="23"/>
      <c r="J678" s="15"/>
      <c r="K678" s="46"/>
      <c r="L678" s="72"/>
      <c r="M678" s="26"/>
      <c r="N678" s="27"/>
      <c r="O678" s="28"/>
      <c r="P678" s="28"/>
    </row>
    <row r="679" spans="1:16" x14ac:dyDescent="0.25">
      <c r="A679" s="15"/>
      <c r="B679" s="17"/>
      <c r="C679" s="17"/>
      <c r="D679" s="70"/>
      <c r="E679" s="73"/>
      <c r="F679" s="20"/>
      <c r="G679" s="70"/>
      <c r="H679" s="22"/>
      <c r="I679" s="23"/>
      <c r="J679" s="15"/>
      <c r="K679" s="46"/>
      <c r="L679" s="72"/>
      <c r="M679" s="26"/>
      <c r="N679" s="31"/>
      <c r="O679" s="32"/>
      <c r="P679" s="32"/>
    </row>
    <row r="680" spans="1:16" x14ac:dyDescent="0.25">
      <c r="A680" s="15"/>
      <c r="B680" s="17"/>
      <c r="C680" s="17"/>
      <c r="D680" s="70"/>
      <c r="E680" s="73"/>
      <c r="F680" s="20"/>
      <c r="G680" s="70"/>
      <c r="H680" s="22"/>
      <c r="I680" s="23"/>
      <c r="J680" s="15"/>
      <c r="K680" s="46"/>
      <c r="L680" s="72"/>
      <c r="M680" s="26"/>
      <c r="N680" s="31"/>
      <c r="O680" s="32"/>
      <c r="P680" s="32"/>
    </row>
    <row r="681" spans="1:16" x14ac:dyDescent="0.25">
      <c r="A681" s="15"/>
      <c r="B681" s="17"/>
      <c r="C681" s="17"/>
      <c r="D681" s="70"/>
      <c r="E681" s="71"/>
      <c r="F681" s="20"/>
      <c r="G681" s="70"/>
      <c r="H681" s="22"/>
      <c r="I681" s="23"/>
      <c r="J681" s="15"/>
      <c r="K681" s="46"/>
      <c r="L681" s="72"/>
      <c r="M681" s="26"/>
      <c r="N681" s="27"/>
      <c r="O681" s="28"/>
      <c r="P681" s="28"/>
    </row>
    <row r="682" spans="1:16" x14ac:dyDescent="0.25">
      <c r="A682" s="15"/>
      <c r="B682" s="17"/>
      <c r="C682" s="17"/>
      <c r="D682" s="70"/>
      <c r="E682" s="71"/>
      <c r="F682" s="20"/>
      <c r="G682" s="70"/>
      <c r="H682" s="22"/>
      <c r="I682" s="23"/>
      <c r="J682" s="15"/>
      <c r="K682" s="46"/>
      <c r="L682" s="72"/>
      <c r="M682" s="26"/>
      <c r="N682" s="27"/>
      <c r="O682" s="28"/>
      <c r="P682" s="28"/>
    </row>
    <row r="683" spans="1:16" x14ac:dyDescent="0.25">
      <c r="A683" s="15"/>
      <c r="B683" s="17"/>
      <c r="C683" s="17"/>
      <c r="D683" s="70"/>
      <c r="E683" s="71"/>
      <c r="F683" s="20"/>
      <c r="G683" s="70"/>
      <c r="H683" s="22"/>
      <c r="I683" s="23"/>
      <c r="J683" s="15"/>
      <c r="K683" s="46"/>
      <c r="L683" s="72"/>
      <c r="M683" s="26"/>
      <c r="N683" s="27"/>
      <c r="O683" s="28"/>
      <c r="P683" s="28"/>
    </row>
    <row r="684" spans="1:16" x14ac:dyDescent="0.25">
      <c r="A684" s="15"/>
      <c r="B684" s="17"/>
      <c r="C684" s="17"/>
      <c r="D684" s="70"/>
      <c r="E684" s="71"/>
      <c r="F684" s="20"/>
      <c r="G684" s="70"/>
      <c r="H684" s="22"/>
      <c r="I684" s="23"/>
      <c r="J684" s="15"/>
      <c r="K684" s="46"/>
      <c r="L684" s="72"/>
      <c r="M684" s="26"/>
      <c r="N684" s="27"/>
      <c r="O684" s="28"/>
      <c r="P684" s="28"/>
    </row>
    <row r="685" spans="1:16" x14ac:dyDescent="0.25">
      <c r="A685" s="15"/>
      <c r="B685" s="17"/>
      <c r="C685" s="17"/>
      <c r="D685" s="70"/>
      <c r="E685" s="73"/>
      <c r="F685" s="20"/>
      <c r="G685" s="70"/>
      <c r="H685" s="22"/>
      <c r="I685" s="23"/>
      <c r="J685" s="15"/>
      <c r="K685" s="46"/>
      <c r="L685" s="72"/>
      <c r="M685" s="26"/>
      <c r="N685" s="31"/>
      <c r="O685" s="32"/>
      <c r="P685" s="32"/>
    </row>
    <row r="686" spans="1:16" x14ac:dyDescent="0.25">
      <c r="A686" s="15"/>
      <c r="B686" s="17"/>
      <c r="C686" s="17"/>
      <c r="D686" s="70"/>
      <c r="E686" s="71"/>
      <c r="F686" s="20"/>
      <c r="G686" s="70"/>
      <c r="H686" s="22"/>
      <c r="I686" s="23"/>
      <c r="J686" s="15"/>
      <c r="K686" s="46"/>
      <c r="L686" s="72"/>
      <c r="M686" s="26"/>
      <c r="N686" s="27"/>
      <c r="O686" s="28"/>
      <c r="P686" s="28"/>
    </row>
    <row r="687" spans="1:16" x14ac:dyDescent="0.25">
      <c r="A687" s="15"/>
      <c r="B687" s="17"/>
      <c r="C687" s="17"/>
      <c r="D687" s="70"/>
      <c r="E687" s="73"/>
      <c r="F687" s="20"/>
      <c r="G687" s="70"/>
      <c r="H687" s="22"/>
      <c r="I687" s="23"/>
      <c r="J687" s="15"/>
      <c r="K687" s="46"/>
      <c r="L687" s="72"/>
      <c r="M687" s="26"/>
      <c r="N687" s="31"/>
      <c r="O687" s="32"/>
      <c r="P687" s="32"/>
    </row>
    <row r="688" spans="1:16" x14ac:dyDescent="0.25">
      <c r="A688" s="15"/>
      <c r="B688" s="17"/>
      <c r="C688" s="17"/>
      <c r="D688" s="70"/>
      <c r="E688" s="73"/>
      <c r="F688" s="20"/>
      <c r="G688" s="70"/>
      <c r="H688" s="22"/>
      <c r="I688" s="23"/>
      <c r="J688" s="15"/>
      <c r="K688" s="46"/>
      <c r="L688" s="72"/>
      <c r="M688" s="26"/>
      <c r="N688" s="31"/>
      <c r="O688" s="32"/>
      <c r="P688" s="32"/>
    </row>
    <row r="689" spans="1:16" x14ac:dyDescent="0.25">
      <c r="A689" s="15"/>
      <c r="B689" s="17"/>
      <c r="C689" s="17"/>
      <c r="D689" s="70"/>
      <c r="E689" s="73"/>
      <c r="F689" s="20"/>
      <c r="G689" s="70"/>
      <c r="H689" s="22"/>
      <c r="I689" s="23"/>
      <c r="J689" s="15"/>
      <c r="K689" s="46"/>
      <c r="L689" s="72"/>
      <c r="M689" s="26"/>
      <c r="N689" s="31"/>
      <c r="O689" s="32"/>
      <c r="P689" s="32"/>
    </row>
    <row r="690" spans="1:16" x14ac:dyDescent="0.25">
      <c r="A690" s="15"/>
      <c r="B690" s="17"/>
      <c r="C690" s="17"/>
      <c r="D690" s="70"/>
      <c r="E690" s="71"/>
      <c r="F690" s="20"/>
      <c r="G690" s="70"/>
      <c r="H690" s="22"/>
      <c r="I690" s="23"/>
      <c r="J690" s="15"/>
      <c r="K690" s="46"/>
      <c r="L690" s="72"/>
      <c r="M690" s="26"/>
      <c r="N690" s="27"/>
      <c r="O690" s="28"/>
      <c r="P690" s="28"/>
    </row>
    <row r="691" spans="1:16" x14ac:dyDescent="0.25">
      <c r="A691" s="15"/>
      <c r="B691" s="17"/>
      <c r="C691" s="17"/>
      <c r="D691" s="70"/>
      <c r="E691" s="73"/>
      <c r="F691" s="20"/>
      <c r="G691" s="70"/>
      <c r="H691" s="22"/>
      <c r="I691" s="23"/>
      <c r="J691" s="15"/>
      <c r="K691" s="46"/>
      <c r="L691" s="72"/>
      <c r="M691" s="26"/>
      <c r="N691" s="31"/>
      <c r="O691" s="32"/>
      <c r="P691" s="32"/>
    </row>
    <row r="692" spans="1:16" x14ac:dyDescent="0.25">
      <c r="A692" s="15"/>
      <c r="B692" s="17"/>
      <c r="C692" s="17"/>
      <c r="D692" s="70"/>
      <c r="E692" s="73"/>
      <c r="F692" s="20"/>
      <c r="G692" s="70"/>
      <c r="H692" s="22"/>
      <c r="I692" s="23"/>
      <c r="J692" s="15"/>
      <c r="K692" s="46"/>
      <c r="L692" s="72"/>
      <c r="M692" s="26"/>
      <c r="N692" s="31"/>
      <c r="O692" s="32"/>
      <c r="P692" s="32"/>
    </row>
    <row r="693" spans="1:16" x14ac:dyDescent="0.25">
      <c r="A693" s="15"/>
      <c r="B693" s="17"/>
      <c r="C693" s="17"/>
      <c r="D693" s="70"/>
      <c r="E693" s="71"/>
      <c r="F693" s="20"/>
      <c r="G693" s="70"/>
      <c r="H693" s="22"/>
      <c r="I693" s="23"/>
      <c r="J693" s="15"/>
      <c r="K693" s="46"/>
      <c r="L693" s="72"/>
      <c r="M693" s="26"/>
      <c r="N693" s="27"/>
      <c r="O693" s="28"/>
      <c r="P693" s="28"/>
    </row>
    <row r="694" spans="1:16" x14ac:dyDescent="0.25">
      <c r="A694" s="15"/>
      <c r="B694" s="17"/>
      <c r="C694" s="17"/>
      <c r="D694" s="70"/>
      <c r="E694" s="71"/>
      <c r="F694" s="20"/>
      <c r="G694" s="70"/>
      <c r="H694" s="22"/>
      <c r="I694" s="23"/>
      <c r="J694" s="15"/>
      <c r="K694" s="46"/>
      <c r="L694" s="72"/>
      <c r="M694" s="26"/>
      <c r="N694" s="27"/>
      <c r="O694" s="28"/>
      <c r="P694" s="28"/>
    </row>
    <row r="695" spans="1:16" x14ac:dyDescent="0.25">
      <c r="A695" s="15"/>
      <c r="B695" s="17"/>
      <c r="C695" s="17"/>
      <c r="D695" s="70"/>
      <c r="E695" s="73"/>
      <c r="F695" s="20"/>
      <c r="G695" s="70"/>
      <c r="H695" s="22"/>
      <c r="I695" s="23"/>
      <c r="J695" s="15"/>
      <c r="K695" s="46"/>
      <c r="L695" s="72"/>
      <c r="M695" s="26"/>
      <c r="N695" s="31"/>
      <c r="O695" s="32"/>
      <c r="P695" s="32"/>
    </row>
    <row r="696" spans="1:16" x14ac:dyDescent="0.25">
      <c r="A696" s="15"/>
      <c r="B696" s="17"/>
      <c r="C696" s="17"/>
      <c r="D696" s="70"/>
      <c r="E696" s="71"/>
      <c r="F696" s="20"/>
      <c r="G696" s="70"/>
      <c r="H696" s="78"/>
      <c r="I696" s="23"/>
      <c r="J696" s="15"/>
      <c r="K696" s="46"/>
      <c r="L696" s="72"/>
      <c r="M696" s="26"/>
      <c r="N696" s="27"/>
      <c r="O696" s="28"/>
      <c r="P696" s="28"/>
    </row>
    <row r="697" spans="1:16" x14ac:dyDescent="0.25">
      <c r="A697" s="15"/>
      <c r="B697" s="17"/>
      <c r="C697" s="17"/>
      <c r="D697" s="70"/>
      <c r="E697" s="71"/>
      <c r="F697" s="20"/>
      <c r="G697" s="70"/>
      <c r="H697" s="78"/>
      <c r="I697" s="23"/>
      <c r="J697" s="15"/>
      <c r="K697" s="46"/>
      <c r="L697" s="72"/>
      <c r="M697" s="26"/>
      <c r="N697" s="27"/>
      <c r="O697" s="28"/>
      <c r="P697" s="28"/>
    </row>
    <row r="698" spans="1:16" x14ac:dyDescent="0.25">
      <c r="A698" s="15"/>
      <c r="B698" s="17"/>
      <c r="C698" s="17"/>
      <c r="D698" s="70"/>
      <c r="E698" s="71"/>
      <c r="F698" s="20"/>
      <c r="G698" s="70"/>
      <c r="H698" s="78"/>
      <c r="I698" s="23"/>
      <c r="J698" s="15"/>
      <c r="K698" s="46"/>
      <c r="L698" s="72"/>
      <c r="M698" s="26"/>
      <c r="N698" s="27"/>
      <c r="O698" s="28"/>
      <c r="P698" s="28"/>
    </row>
    <row r="699" spans="1:16" x14ac:dyDescent="0.25">
      <c r="A699" s="15"/>
      <c r="B699" s="17"/>
      <c r="C699" s="17"/>
      <c r="D699" s="70"/>
      <c r="E699" s="79"/>
      <c r="F699" s="20"/>
      <c r="G699" s="70"/>
      <c r="H699" s="78"/>
      <c r="I699" s="23"/>
      <c r="J699" s="15"/>
      <c r="K699" s="46"/>
      <c r="L699" s="72"/>
      <c r="M699" s="26"/>
      <c r="N699" s="27"/>
      <c r="O699" s="28"/>
      <c r="P699" s="28"/>
    </row>
    <row r="700" spans="1:16" x14ac:dyDescent="0.25">
      <c r="A700" s="15"/>
      <c r="B700" s="17"/>
      <c r="C700" s="17"/>
      <c r="D700" s="70"/>
      <c r="E700" s="73"/>
      <c r="F700" s="20"/>
      <c r="G700" s="70"/>
      <c r="H700" s="80"/>
      <c r="I700" s="23"/>
      <c r="J700" s="15"/>
      <c r="K700" s="46"/>
      <c r="L700" s="72"/>
      <c r="M700" s="26"/>
      <c r="N700" s="31"/>
      <c r="O700" s="32"/>
      <c r="P700" s="32"/>
    </row>
    <row r="701" spans="1:16" x14ac:dyDescent="0.25">
      <c r="A701" s="15"/>
      <c r="B701" s="17"/>
      <c r="C701" s="17"/>
      <c r="D701" s="70"/>
      <c r="E701" s="71"/>
      <c r="F701" s="20"/>
      <c r="G701" s="70"/>
      <c r="H701" s="78"/>
      <c r="I701" s="35"/>
      <c r="J701" s="15"/>
      <c r="K701" s="46"/>
      <c r="L701" s="72"/>
      <c r="M701" s="26"/>
      <c r="N701" s="27"/>
      <c r="O701" s="28"/>
      <c r="P701" s="28"/>
    </row>
    <row r="702" spans="1:16" x14ac:dyDescent="0.25">
      <c r="A702" s="15"/>
      <c r="B702" s="17"/>
      <c r="C702" s="17"/>
      <c r="D702" s="70"/>
      <c r="E702" s="73"/>
      <c r="F702" s="20"/>
      <c r="G702" s="70"/>
      <c r="H702" s="80"/>
      <c r="I702" s="23"/>
      <c r="J702" s="15"/>
      <c r="K702" s="46"/>
      <c r="L702" s="72"/>
      <c r="M702" s="26"/>
      <c r="N702" s="31"/>
      <c r="O702" s="32"/>
      <c r="P702" s="32"/>
    </row>
    <row r="703" spans="1:16" x14ac:dyDescent="0.25">
      <c r="A703" s="15"/>
      <c r="B703" s="17"/>
      <c r="C703" s="17"/>
      <c r="D703" s="70"/>
      <c r="E703" s="71"/>
      <c r="F703" s="20"/>
      <c r="G703" s="70"/>
      <c r="H703" s="78"/>
      <c r="I703" s="23"/>
      <c r="J703" s="15"/>
      <c r="K703" s="46"/>
      <c r="L703" s="72"/>
      <c r="M703" s="26"/>
      <c r="N703" s="27"/>
      <c r="O703" s="28"/>
      <c r="P703" s="28"/>
    </row>
    <row r="704" spans="1:16" x14ac:dyDescent="0.25">
      <c r="A704" s="15"/>
      <c r="B704" s="17"/>
      <c r="C704" s="17"/>
      <c r="D704" s="70"/>
      <c r="E704" s="71"/>
      <c r="F704" s="20"/>
      <c r="G704" s="70"/>
      <c r="H704" s="78"/>
      <c r="I704" s="23"/>
      <c r="J704" s="15"/>
      <c r="K704" s="46"/>
      <c r="L704" s="72"/>
      <c r="M704" s="26"/>
      <c r="N704" s="27"/>
      <c r="O704" s="28"/>
      <c r="P704" s="28"/>
    </row>
    <row r="705" spans="1:16" x14ac:dyDescent="0.25">
      <c r="A705" s="15"/>
      <c r="B705" s="17"/>
      <c r="C705" s="17"/>
      <c r="D705" s="70"/>
      <c r="E705" s="73"/>
      <c r="F705" s="20"/>
      <c r="G705" s="70"/>
      <c r="H705" s="80"/>
      <c r="I705" s="23"/>
      <c r="J705" s="15"/>
      <c r="K705" s="46"/>
      <c r="L705" s="72"/>
      <c r="M705" s="26"/>
      <c r="N705" s="31"/>
      <c r="O705" s="32"/>
      <c r="P705" s="32"/>
    </row>
    <row r="706" spans="1:16" x14ac:dyDescent="0.25">
      <c r="A706" s="15"/>
      <c r="B706" s="17"/>
      <c r="C706" s="17"/>
      <c r="D706" s="70"/>
      <c r="E706" s="71"/>
      <c r="F706" s="20"/>
      <c r="G706" s="70"/>
      <c r="H706" s="78"/>
      <c r="I706" s="23"/>
      <c r="J706" s="15"/>
      <c r="K706" s="46"/>
      <c r="L706" s="72"/>
      <c r="M706" s="26"/>
      <c r="N706" s="27"/>
      <c r="O706" s="28"/>
      <c r="P706" s="28"/>
    </row>
    <row r="707" spans="1:16" x14ac:dyDescent="0.25">
      <c r="A707" s="15"/>
      <c r="B707" s="17"/>
      <c r="C707" s="17"/>
      <c r="D707" s="70"/>
      <c r="E707" s="71"/>
      <c r="F707" s="20"/>
      <c r="G707" s="70"/>
      <c r="H707" s="78"/>
      <c r="I707" s="23"/>
      <c r="J707" s="15"/>
      <c r="K707" s="46"/>
      <c r="L707" s="72"/>
      <c r="M707" s="26"/>
      <c r="N707" s="27"/>
      <c r="O707" s="28"/>
      <c r="P707" s="28"/>
    </row>
    <row r="708" spans="1:16" x14ac:dyDescent="0.25">
      <c r="A708" s="15"/>
      <c r="B708" s="17"/>
      <c r="C708" s="17"/>
      <c r="D708" s="70"/>
      <c r="E708" s="73"/>
      <c r="F708" s="20"/>
      <c r="G708" s="70"/>
      <c r="H708" s="80"/>
      <c r="I708" s="23"/>
      <c r="J708" s="15"/>
      <c r="K708" s="46"/>
      <c r="L708" s="72"/>
      <c r="M708" s="26"/>
      <c r="N708" s="31"/>
      <c r="O708" s="32"/>
      <c r="P708" s="32"/>
    </row>
    <row r="709" spans="1:16" x14ac:dyDescent="0.25">
      <c r="A709" s="15"/>
      <c r="B709" s="17"/>
      <c r="C709" s="17"/>
      <c r="D709" s="70"/>
      <c r="E709" s="73"/>
      <c r="F709" s="20"/>
      <c r="G709" s="70"/>
      <c r="H709" s="80"/>
      <c r="I709" s="23"/>
      <c r="J709" s="15"/>
      <c r="K709" s="46"/>
      <c r="L709" s="72"/>
      <c r="M709" s="26"/>
      <c r="N709" s="31"/>
      <c r="O709" s="32"/>
      <c r="P709" s="32"/>
    </row>
    <row r="710" spans="1:16" x14ac:dyDescent="0.25">
      <c r="A710" s="15"/>
      <c r="B710" s="17"/>
      <c r="C710" s="17"/>
      <c r="D710" s="70"/>
      <c r="E710" s="71"/>
      <c r="F710" s="20"/>
      <c r="G710" s="70"/>
      <c r="H710" s="78"/>
      <c r="I710" s="23"/>
      <c r="J710" s="15"/>
      <c r="K710" s="46"/>
      <c r="L710" s="72"/>
      <c r="M710" s="26"/>
      <c r="N710" s="27"/>
      <c r="O710" s="28"/>
      <c r="P710" s="28"/>
    </row>
    <row r="711" spans="1:16" x14ac:dyDescent="0.25">
      <c r="A711" s="15"/>
      <c r="B711" s="17"/>
      <c r="C711" s="17"/>
      <c r="D711" s="70"/>
      <c r="E711" s="73"/>
      <c r="F711" s="20"/>
      <c r="G711" s="70"/>
      <c r="H711" s="80"/>
      <c r="I711" s="23"/>
      <c r="J711" s="15"/>
      <c r="K711" s="46"/>
      <c r="L711" s="72"/>
      <c r="M711" s="26"/>
      <c r="N711" s="31"/>
      <c r="O711" s="32"/>
      <c r="P711" s="32"/>
    </row>
    <row r="712" spans="1:16" x14ac:dyDescent="0.25">
      <c r="A712" s="15"/>
      <c r="B712" s="17"/>
      <c r="C712" s="17"/>
      <c r="D712" s="70"/>
      <c r="E712" s="73"/>
      <c r="F712" s="20"/>
      <c r="G712" s="70"/>
      <c r="H712" s="80"/>
      <c r="I712" s="23"/>
      <c r="J712" s="15"/>
      <c r="K712" s="46"/>
      <c r="L712" s="72"/>
      <c r="M712" s="26"/>
      <c r="N712" s="31"/>
      <c r="O712" s="32"/>
      <c r="P712" s="32"/>
    </row>
    <row r="713" spans="1:16" x14ac:dyDescent="0.25">
      <c r="A713" s="15"/>
      <c r="B713" s="17"/>
      <c r="C713" s="17"/>
      <c r="D713" s="70"/>
      <c r="E713" s="71"/>
      <c r="F713" s="20"/>
      <c r="G713" s="70"/>
      <c r="H713" s="78"/>
      <c r="I713" s="23"/>
      <c r="J713" s="15"/>
      <c r="K713" s="46"/>
      <c r="L713" s="72"/>
      <c r="M713" s="26"/>
      <c r="N713" s="27"/>
      <c r="O713" s="28"/>
      <c r="P713" s="28"/>
    </row>
    <row r="714" spans="1:16" x14ac:dyDescent="0.25">
      <c r="A714" s="15"/>
      <c r="B714" s="17"/>
      <c r="C714" s="17"/>
      <c r="D714" s="70"/>
      <c r="E714" s="73"/>
      <c r="F714" s="20"/>
      <c r="G714" s="70"/>
      <c r="H714" s="80"/>
      <c r="I714" s="23"/>
      <c r="J714" s="15"/>
      <c r="K714" s="46"/>
      <c r="L714" s="72"/>
      <c r="M714" s="26"/>
      <c r="N714" s="31"/>
      <c r="O714" s="32"/>
      <c r="P714" s="32"/>
    </row>
    <row r="715" spans="1:16" x14ac:dyDescent="0.25">
      <c r="A715" s="15"/>
      <c r="B715" s="17"/>
      <c r="C715" s="17"/>
      <c r="D715" s="70"/>
      <c r="E715" s="71"/>
      <c r="F715" s="20"/>
      <c r="G715" s="70"/>
      <c r="H715" s="78"/>
      <c r="I715" s="23"/>
      <c r="J715" s="15"/>
      <c r="K715" s="46"/>
      <c r="L715" s="72"/>
      <c r="M715" s="26"/>
      <c r="N715" s="27"/>
      <c r="O715" s="28"/>
      <c r="P715" s="28"/>
    </row>
    <row r="716" spans="1:16" x14ac:dyDescent="0.25">
      <c r="A716" s="15"/>
      <c r="B716" s="17"/>
      <c r="C716" s="17"/>
      <c r="D716" s="70"/>
      <c r="E716" s="73"/>
      <c r="F716" s="20"/>
      <c r="G716" s="70"/>
      <c r="H716" s="80"/>
      <c r="I716" s="23"/>
      <c r="J716" s="15"/>
      <c r="K716" s="46"/>
      <c r="L716" s="72"/>
      <c r="M716" s="26"/>
      <c r="N716" s="31"/>
      <c r="O716" s="32"/>
      <c r="P716" s="32"/>
    </row>
    <row r="717" spans="1:16" x14ac:dyDescent="0.25">
      <c r="A717" s="15"/>
      <c r="B717" s="17"/>
      <c r="C717" s="17"/>
      <c r="D717" s="70"/>
      <c r="E717" s="71"/>
      <c r="F717" s="20"/>
      <c r="G717" s="70"/>
      <c r="H717" s="78"/>
      <c r="I717" s="35"/>
      <c r="J717" s="15"/>
      <c r="K717" s="46"/>
      <c r="L717" s="72"/>
      <c r="M717" s="26"/>
      <c r="N717" s="27"/>
      <c r="O717" s="28"/>
      <c r="P717" s="28"/>
    </row>
    <row r="718" spans="1:16" x14ac:dyDescent="0.25">
      <c r="A718" s="15"/>
      <c r="B718" s="17"/>
      <c r="C718" s="17"/>
      <c r="D718" s="70"/>
      <c r="E718" s="73"/>
      <c r="F718" s="20"/>
      <c r="G718" s="70"/>
      <c r="H718" s="80"/>
      <c r="I718" s="23"/>
      <c r="J718" s="15"/>
      <c r="K718" s="46"/>
      <c r="L718" s="72"/>
      <c r="M718" s="26"/>
      <c r="N718" s="31"/>
      <c r="O718" s="32"/>
      <c r="P718" s="32"/>
    </row>
    <row r="719" spans="1:16" x14ac:dyDescent="0.25">
      <c r="A719" s="15"/>
      <c r="B719" s="17"/>
      <c r="C719" s="17"/>
      <c r="D719" s="70"/>
      <c r="E719" s="71"/>
      <c r="F719" s="20"/>
      <c r="G719" s="70"/>
      <c r="H719" s="78"/>
      <c r="I719" s="23"/>
      <c r="J719" s="15"/>
      <c r="K719" s="46"/>
      <c r="L719" s="72"/>
      <c r="M719" s="26"/>
      <c r="N719" s="27"/>
      <c r="O719" s="28"/>
      <c r="P719" s="28"/>
    </row>
    <row r="720" spans="1:16" x14ac:dyDescent="0.25">
      <c r="A720" s="15"/>
      <c r="B720" s="17"/>
      <c r="C720" s="17"/>
      <c r="D720" s="70"/>
      <c r="E720" s="73"/>
      <c r="F720" s="20"/>
      <c r="G720" s="70"/>
      <c r="H720" s="80"/>
      <c r="I720" s="23"/>
      <c r="J720" s="15"/>
      <c r="K720" s="46"/>
      <c r="L720" s="72"/>
      <c r="M720" s="26"/>
      <c r="N720" s="31"/>
      <c r="O720" s="32"/>
      <c r="P720" s="32"/>
    </row>
    <row r="721" spans="1:17" x14ac:dyDescent="0.25">
      <c r="A721" s="15"/>
      <c r="B721" s="17"/>
      <c r="C721" s="17"/>
      <c r="D721" s="70"/>
      <c r="E721" s="71"/>
      <c r="F721" s="20"/>
      <c r="G721" s="70"/>
      <c r="H721" s="78"/>
      <c r="I721" s="23"/>
      <c r="J721" s="15"/>
      <c r="K721" s="46"/>
      <c r="L721" s="72"/>
      <c r="M721" s="26"/>
      <c r="N721" s="27"/>
      <c r="O721" s="28"/>
      <c r="P721" s="28"/>
      <c r="Q721" s="29"/>
    </row>
    <row r="722" spans="1:17" x14ac:dyDescent="0.25">
      <c r="A722" s="15"/>
      <c r="B722" s="17"/>
      <c r="C722" s="17"/>
      <c r="D722" s="70"/>
      <c r="E722" s="73"/>
      <c r="F722" s="20"/>
      <c r="G722" s="70"/>
      <c r="H722" s="17"/>
      <c r="I722" s="23"/>
      <c r="J722" s="15"/>
      <c r="K722" s="46"/>
      <c r="L722" s="72"/>
      <c r="M722" s="26"/>
      <c r="N722" s="31"/>
      <c r="O722" s="32"/>
      <c r="P722" s="32"/>
      <c r="Q722" s="34"/>
    </row>
    <row r="723" spans="1:17" x14ac:dyDescent="0.25">
      <c r="A723" s="15"/>
      <c r="B723" s="17"/>
      <c r="C723" s="17"/>
      <c r="D723" s="70"/>
      <c r="E723" s="71"/>
      <c r="F723" s="20"/>
      <c r="G723" s="70"/>
      <c r="H723" s="78"/>
      <c r="I723" s="23"/>
      <c r="J723" s="15"/>
      <c r="K723" s="46"/>
      <c r="L723" s="72"/>
      <c r="M723" s="26"/>
      <c r="N723" s="27"/>
      <c r="O723" s="28"/>
      <c r="P723" s="28"/>
      <c r="Q723" s="29"/>
    </row>
    <row r="724" spans="1:17" x14ac:dyDescent="0.25">
      <c r="A724" s="15"/>
      <c r="B724" s="17"/>
      <c r="C724" s="17"/>
      <c r="D724" s="70"/>
      <c r="E724" s="73"/>
      <c r="F724" s="36"/>
      <c r="G724" s="70"/>
      <c r="H724" s="17"/>
      <c r="I724" s="23"/>
      <c r="J724" s="102"/>
      <c r="K724" s="46"/>
      <c r="L724" s="72"/>
      <c r="M724" s="26"/>
      <c r="N724" s="43"/>
      <c r="O724" s="44"/>
      <c r="P724" s="44"/>
      <c r="Q724" s="34"/>
    </row>
    <row r="725" spans="1:17" x14ac:dyDescent="0.25">
      <c r="A725" s="15"/>
      <c r="B725" s="17"/>
      <c r="C725" s="17"/>
      <c r="D725" s="70"/>
      <c r="E725" s="73"/>
      <c r="F725" s="20"/>
      <c r="G725" s="70"/>
      <c r="H725" s="17"/>
      <c r="I725" s="23"/>
      <c r="J725" s="15"/>
      <c r="K725" s="46"/>
      <c r="L725" s="72"/>
      <c r="M725" s="26"/>
      <c r="N725" s="31"/>
      <c r="O725" s="32"/>
      <c r="P725" s="32"/>
      <c r="Q725" s="34"/>
    </row>
    <row r="726" spans="1:17" x14ac:dyDescent="0.25">
      <c r="A726" s="15"/>
      <c r="B726" s="17"/>
      <c r="C726" s="17"/>
      <c r="D726" s="70"/>
      <c r="E726" s="19"/>
      <c r="F726" s="20"/>
      <c r="G726" s="70"/>
      <c r="H726" s="17"/>
      <c r="I726" s="23"/>
      <c r="J726" s="15"/>
      <c r="K726" s="46"/>
      <c r="L726" s="72"/>
      <c r="M726" s="26"/>
      <c r="N726" s="31"/>
      <c r="O726" s="32"/>
      <c r="P726" s="32"/>
      <c r="Q726" s="34"/>
    </row>
    <row r="727" spans="1:17" x14ac:dyDescent="0.25">
      <c r="A727" s="15"/>
      <c r="B727" s="17"/>
      <c r="C727" s="17"/>
      <c r="D727" s="70"/>
      <c r="E727" s="73"/>
      <c r="F727" s="20"/>
      <c r="G727" s="70"/>
      <c r="H727" s="17"/>
      <c r="I727" s="23"/>
      <c r="J727" s="15"/>
      <c r="K727" s="46"/>
      <c r="L727" s="72"/>
      <c r="M727" s="26"/>
      <c r="N727" s="31"/>
      <c r="O727" s="32"/>
      <c r="P727" s="32"/>
      <c r="Q727" s="34"/>
    </row>
    <row r="728" spans="1:17" x14ac:dyDescent="0.25">
      <c r="A728" s="15"/>
      <c r="B728" s="17"/>
      <c r="C728" s="17"/>
      <c r="D728" s="70"/>
      <c r="E728" s="71"/>
      <c r="F728" s="20"/>
      <c r="G728" s="70"/>
      <c r="H728" s="78"/>
      <c r="I728" s="23"/>
      <c r="J728" s="15"/>
      <c r="K728" s="46"/>
      <c r="L728" s="72"/>
      <c r="M728" s="26"/>
      <c r="N728" s="27"/>
      <c r="O728" s="28"/>
      <c r="P728" s="28"/>
      <c r="Q728" s="29"/>
    </row>
    <row r="729" spans="1:17" x14ac:dyDescent="0.25">
      <c r="A729" s="15"/>
      <c r="B729" s="17"/>
      <c r="C729" s="17"/>
      <c r="D729" s="70"/>
      <c r="E729" s="71"/>
      <c r="F729" s="20"/>
      <c r="G729" s="70"/>
      <c r="H729" s="78"/>
      <c r="I729" s="23"/>
      <c r="J729" s="15"/>
      <c r="K729" s="46"/>
      <c r="L729" s="72"/>
      <c r="M729" s="26"/>
      <c r="N729" s="27"/>
      <c r="O729" s="28"/>
      <c r="P729" s="28"/>
      <c r="Q729" s="29"/>
    </row>
    <row r="730" spans="1:17" x14ac:dyDescent="0.25">
      <c r="A730" s="15"/>
      <c r="B730" s="17"/>
      <c r="C730" s="17"/>
      <c r="D730" s="70"/>
      <c r="E730" s="71"/>
      <c r="F730" s="20"/>
      <c r="G730" s="70"/>
      <c r="H730" s="78"/>
      <c r="I730" s="23"/>
      <c r="J730" s="15"/>
      <c r="K730" s="46"/>
      <c r="L730" s="72"/>
      <c r="M730" s="26"/>
      <c r="N730" s="27"/>
      <c r="O730" s="28"/>
      <c r="P730" s="28"/>
      <c r="Q730" s="29"/>
    </row>
    <row r="731" spans="1:17" x14ac:dyDescent="0.25">
      <c r="A731" s="15"/>
      <c r="B731" s="17"/>
      <c r="C731" s="17"/>
      <c r="D731" s="70"/>
      <c r="E731" s="73"/>
      <c r="F731" s="20"/>
      <c r="G731" s="70"/>
      <c r="H731" s="17"/>
      <c r="I731" s="23"/>
      <c r="J731" s="15"/>
      <c r="K731" s="46"/>
      <c r="L731" s="72"/>
      <c r="M731" s="26"/>
      <c r="N731" s="31"/>
      <c r="O731" s="32"/>
      <c r="P731" s="32"/>
      <c r="Q731" s="34"/>
    </row>
    <row r="732" spans="1:17" x14ac:dyDescent="0.25">
      <c r="A732" s="15"/>
      <c r="B732" s="17"/>
      <c r="C732" s="17"/>
      <c r="D732" s="70"/>
      <c r="E732" s="71"/>
      <c r="F732" s="20"/>
      <c r="G732" s="70"/>
      <c r="H732" s="78"/>
      <c r="I732" s="23"/>
      <c r="J732" s="15"/>
      <c r="K732" s="46"/>
      <c r="L732" s="72"/>
      <c r="M732" s="26"/>
      <c r="N732" s="27"/>
      <c r="O732" s="28"/>
      <c r="P732" s="28"/>
      <c r="Q732" s="29"/>
    </row>
    <row r="733" spans="1:17" x14ac:dyDescent="0.25">
      <c r="A733" s="15"/>
      <c r="B733" s="17"/>
      <c r="C733" s="17"/>
      <c r="D733" s="70"/>
      <c r="E733" s="71"/>
      <c r="F733" s="20"/>
      <c r="G733" s="70"/>
      <c r="H733" s="78"/>
      <c r="I733" s="23"/>
      <c r="J733" s="15"/>
      <c r="K733" s="46"/>
      <c r="L733" s="72"/>
      <c r="M733" s="26"/>
      <c r="N733" s="27"/>
      <c r="O733" s="28"/>
      <c r="P733" s="28"/>
      <c r="Q733" s="29"/>
    </row>
    <row r="734" spans="1:17" x14ac:dyDescent="0.25">
      <c r="A734" s="81"/>
      <c r="B734" s="17"/>
      <c r="C734" s="17"/>
      <c r="D734" s="70"/>
      <c r="E734" s="71"/>
      <c r="F734" s="20"/>
      <c r="G734" s="70"/>
      <c r="H734" s="78"/>
      <c r="I734" s="23"/>
      <c r="J734" s="15"/>
      <c r="K734" s="46"/>
      <c r="L734" s="72"/>
      <c r="M734" s="26"/>
      <c r="N734" s="27"/>
      <c r="O734" s="28"/>
      <c r="P734" s="28"/>
      <c r="Q734" s="29"/>
    </row>
    <row r="735" spans="1:17" x14ac:dyDescent="0.25">
      <c r="A735" s="15"/>
      <c r="B735" s="17"/>
      <c r="C735" s="17"/>
      <c r="D735" s="70"/>
      <c r="E735" s="73"/>
      <c r="F735" s="20"/>
      <c r="G735" s="70"/>
      <c r="H735" s="17"/>
      <c r="I735" s="23"/>
      <c r="J735" s="15"/>
      <c r="K735" s="46"/>
      <c r="L735" s="72"/>
      <c r="M735" s="26"/>
      <c r="N735" s="31"/>
      <c r="O735" s="32"/>
      <c r="P735" s="32"/>
      <c r="Q735" s="34"/>
    </row>
    <row r="736" spans="1:17" x14ac:dyDescent="0.25">
      <c r="A736" s="15"/>
      <c r="B736" s="17"/>
      <c r="C736" s="17"/>
      <c r="D736" s="70"/>
      <c r="E736" s="71"/>
      <c r="F736" s="20"/>
      <c r="G736" s="70"/>
      <c r="H736" s="78"/>
      <c r="I736" s="23"/>
      <c r="J736" s="15"/>
      <c r="K736" s="46"/>
      <c r="L736" s="72"/>
      <c r="M736" s="26"/>
      <c r="N736" s="27"/>
      <c r="O736" s="28"/>
      <c r="P736" s="28"/>
      <c r="Q736" s="29"/>
    </row>
    <row r="737" spans="1:16" x14ac:dyDescent="0.25">
      <c r="A737" s="15"/>
      <c r="B737" s="17"/>
      <c r="C737" s="17"/>
      <c r="D737" s="70"/>
      <c r="E737" s="71"/>
      <c r="F737" s="20"/>
      <c r="G737" s="70"/>
      <c r="H737" s="78"/>
      <c r="I737" s="23"/>
      <c r="J737" s="15"/>
      <c r="K737" s="46"/>
      <c r="L737" s="72"/>
      <c r="M737" s="26"/>
      <c r="N737" s="27"/>
      <c r="O737" s="28"/>
      <c r="P737" s="28"/>
    </row>
    <row r="738" spans="1:16" x14ac:dyDescent="0.25">
      <c r="A738" s="15"/>
      <c r="B738" s="17"/>
      <c r="C738" s="17"/>
      <c r="D738" s="70"/>
      <c r="E738" s="71"/>
      <c r="F738" s="20"/>
      <c r="G738" s="70"/>
      <c r="H738" s="78"/>
      <c r="I738" s="23"/>
      <c r="J738" s="15"/>
      <c r="K738" s="46"/>
      <c r="L738" s="72"/>
      <c r="M738" s="26"/>
      <c r="N738" s="27"/>
      <c r="O738" s="28"/>
      <c r="P738" s="28"/>
    </row>
    <row r="739" spans="1:16" x14ac:dyDescent="0.25">
      <c r="A739" s="15"/>
      <c r="B739" s="17"/>
      <c r="C739" s="17"/>
      <c r="D739" s="70"/>
      <c r="E739" s="73"/>
      <c r="F739" s="20"/>
      <c r="G739" s="70"/>
      <c r="H739" s="17"/>
      <c r="I739" s="23"/>
      <c r="J739" s="15"/>
      <c r="K739" s="46"/>
      <c r="L739" s="72"/>
      <c r="M739" s="26"/>
      <c r="N739" s="31"/>
      <c r="O739" s="32"/>
      <c r="P739" s="32"/>
    </row>
    <row r="740" spans="1:16" x14ac:dyDescent="0.25">
      <c r="A740" s="15"/>
      <c r="B740" s="17"/>
      <c r="C740" s="17"/>
      <c r="D740" s="70"/>
      <c r="E740" s="73"/>
      <c r="F740" s="20"/>
      <c r="G740" s="70"/>
      <c r="H740" s="17"/>
      <c r="I740" s="23"/>
      <c r="J740" s="15"/>
      <c r="K740" s="46"/>
      <c r="L740" s="72"/>
      <c r="M740" s="26"/>
      <c r="N740" s="31"/>
      <c r="O740" s="32"/>
      <c r="P740" s="32"/>
    </row>
    <row r="741" spans="1:16" x14ac:dyDescent="0.25">
      <c r="A741" s="15"/>
      <c r="B741" s="17"/>
      <c r="C741" s="17"/>
      <c r="D741" s="70"/>
      <c r="E741" s="71"/>
      <c r="F741" s="20"/>
      <c r="G741" s="70"/>
      <c r="H741" s="78"/>
      <c r="I741" s="23"/>
      <c r="J741" s="15"/>
      <c r="K741" s="46"/>
      <c r="L741" s="72"/>
      <c r="M741" s="26"/>
      <c r="N741" s="27"/>
      <c r="O741" s="28"/>
      <c r="P741" s="28"/>
    </row>
    <row r="742" spans="1:16" x14ac:dyDescent="0.25">
      <c r="A742" s="15"/>
      <c r="B742" s="17"/>
      <c r="C742" s="17"/>
      <c r="D742" s="70"/>
      <c r="E742" s="73"/>
      <c r="F742" s="20"/>
      <c r="G742" s="70"/>
      <c r="H742" s="17"/>
      <c r="I742" s="23"/>
      <c r="J742" s="15"/>
      <c r="K742" s="46"/>
      <c r="L742" s="72"/>
      <c r="M742" s="26"/>
      <c r="N742" s="31"/>
      <c r="O742" s="32"/>
      <c r="P742" s="32"/>
    </row>
    <row r="743" spans="1:16" x14ac:dyDescent="0.25">
      <c r="A743" s="15"/>
      <c r="B743" s="17"/>
      <c r="C743" s="17"/>
      <c r="D743" s="70"/>
      <c r="E743" s="73"/>
      <c r="F743" s="20"/>
      <c r="G743" s="70"/>
      <c r="H743" s="17"/>
      <c r="I743" s="23"/>
      <c r="J743" s="15"/>
      <c r="K743" s="46"/>
      <c r="L743" s="72"/>
      <c r="M743" s="26"/>
      <c r="N743" s="31"/>
      <c r="O743" s="32"/>
      <c r="P743" s="32"/>
    </row>
    <row r="744" spans="1:16" x14ac:dyDescent="0.25">
      <c r="A744" s="15"/>
      <c r="B744" s="17"/>
      <c r="C744" s="17"/>
      <c r="D744" s="70"/>
      <c r="E744" s="71"/>
      <c r="F744" s="20"/>
      <c r="G744" s="70"/>
      <c r="H744" s="78"/>
      <c r="I744" s="23"/>
      <c r="J744" s="15"/>
      <c r="K744" s="46"/>
      <c r="L744" s="72"/>
      <c r="M744" s="26"/>
      <c r="N744" s="27"/>
      <c r="O744" s="28"/>
      <c r="P744" s="28"/>
    </row>
    <row r="745" spans="1:16" x14ac:dyDescent="0.25">
      <c r="A745" s="15"/>
      <c r="B745" s="17"/>
      <c r="C745" s="17"/>
      <c r="D745" s="70"/>
      <c r="E745" s="73"/>
      <c r="F745" s="20"/>
      <c r="G745" s="70"/>
      <c r="H745" s="17"/>
      <c r="I745" s="23"/>
      <c r="J745" s="15"/>
      <c r="K745" s="46"/>
      <c r="L745" s="72"/>
      <c r="M745" s="26"/>
      <c r="N745" s="31"/>
      <c r="O745" s="32"/>
      <c r="P745" s="32"/>
    </row>
    <row r="746" spans="1:16" x14ac:dyDescent="0.25">
      <c r="A746" s="15"/>
      <c r="B746" s="17"/>
      <c r="C746" s="17"/>
      <c r="D746" s="70"/>
      <c r="E746" s="71"/>
      <c r="F746" s="20"/>
      <c r="G746" s="70"/>
      <c r="H746" s="78"/>
      <c r="I746" s="23"/>
      <c r="J746" s="15"/>
      <c r="K746" s="46"/>
      <c r="L746" s="72"/>
      <c r="M746" s="26"/>
      <c r="N746" s="27"/>
      <c r="O746" s="28"/>
      <c r="P746" s="28"/>
    </row>
    <row r="747" spans="1:16" x14ac:dyDescent="0.25">
      <c r="A747" s="15"/>
      <c r="B747" s="17"/>
      <c r="C747" s="17"/>
      <c r="D747" s="70"/>
      <c r="E747" s="73"/>
      <c r="F747" s="20"/>
      <c r="G747" s="70"/>
      <c r="H747" s="17"/>
      <c r="I747" s="23"/>
      <c r="J747" s="15"/>
      <c r="K747" s="46"/>
      <c r="L747" s="72"/>
      <c r="M747" s="26"/>
      <c r="N747" s="31"/>
      <c r="O747" s="32"/>
      <c r="P747" s="32"/>
    </row>
    <row r="748" spans="1:16" x14ac:dyDescent="0.25">
      <c r="A748" s="15"/>
      <c r="B748" s="17"/>
      <c r="C748" s="17"/>
      <c r="D748" s="70"/>
      <c r="E748" s="71"/>
      <c r="F748" s="20"/>
      <c r="G748" s="70"/>
      <c r="H748" s="78"/>
      <c r="I748" s="23"/>
      <c r="J748" s="15"/>
      <c r="K748" s="46"/>
      <c r="L748" s="72"/>
      <c r="M748" s="26"/>
      <c r="N748" s="27"/>
      <c r="O748" s="28"/>
      <c r="P748" s="28"/>
    </row>
    <row r="749" spans="1:16" x14ac:dyDescent="0.25">
      <c r="A749" s="15"/>
      <c r="B749" s="17"/>
      <c r="C749" s="17"/>
      <c r="D749" s="70"/>
      <c r="E749" s="73"/>
      <c r="F749" s="36"/>
      <c r="G749" s="70"/>
      <c r="H749" s="17"/>
      <c r="I749" s="23"/>
      <c r="J749" s="102"/>
      <c r="K749" s="46"/>
      <c r="L749" s="72"/>
      <c r="M749" s="26"/>
      <c r="N749" s="31"/>
      <c r="O749" s="32"/>
      <c r="P749" s="32"/>
    </row>
    <row r="750" spans="1:16" x14ac:dyDescent="0.25">
      <c r="A750" s="15"/>
      <c r="B750" s="17"/>
      <c r="C750" s="17"/>
      <c r="D750" s="70"/>
      <c r="E750" s="71"/>
      <c r="F750" s="36"/>
      <c r="G750" s="70"/>
      <c r="H750" s="78"/>
      <c r="I750" s="23"/>
      <c r="J750" s="102"/>
      <c r="K750" s="46"/>
      <c r="L750" s="72"/>
      <c r="M750" s="26"/>
      <c r="N750" s="27"/>
      <c r="O750" s="28"/>
      <c r="P750" s="28"/>
    </row>
    <row r="751" spans="1:16" x14ac:dyDescent="0.25">
      <c r="A751" s="15"/>
      <c r="B751" s="17"/>
      <c r="C751" s="17"/>
      <c r="D751" s="70"/>
      <c r="E751" s="71"/>
      <c r="F751" s="36"/>
      <c r="G751" s="70"/>
      <c r="H751" s="78"/>
      <c r="I751" s="23"/>
      <c r="J751" s="102"/>
      <c r="K751" s="46"/>
      <c r="L751" s="72"/>
      <c r="M751" s="26"/>
      <c r="N751" s="27"/>
      <c r="O751" s="28"/>
      <c r="P751" s="28"/>
    </row>
    <row r="752" spans="1:16" x14ac:dyDescent="0.25">
      <c r="A752" s="15"/>
      <c r="B752" s="17"/>
      <c r="C752" s="17"/>
      <c r="D752" s="70"/>
      <c r="E752" s="71"/>
      <c r="F752" s="36"/>
      <c r="G752" s="70"/>
      <c r="H752" s="78"/>
      <c r="I752" s="23"/>
      <c r="J752" s="102"/>
      <c r="K752" s="46"/>
      <c r="L752" s="72"/>
      <c r="M752" s="26"/>
      <c r="N752" s="27"/>
      <c r="O752" s="28"/>
      <c r="P752" s="28"/>
    </row>
    <row r="753" spans="1:16" x14ac:dyDescent="0.25">
      <c r="A753" s="15"/>
      <c r="B753" s="17"/>
      <c r="C753" s="17"/>
      <c r="D753" s="70"/>
      <c r="E753" s="71"/>
      <c r="F753" s="36"/>
      <c r="G753" s="70"/>
      <c r="H753" s="78"/>
      <c r="I753" s="82"/>
      <c r="J753" s="102"/>
      <c r="K753" s="46"/>
      <c r="L753" s="72"/>
      <c r="M753" s="26"/>
      <c r="N753" s="27"/>
      <c r="O753" s="28"/>
      <c r="P753" s="28"/>
    </row>
    <row r="754" spans="1:16" x14ac:dyDescent="0.25">
      <c r="A754" s="15"/>
      <c r="B754" s="17"/>
      <c r="C754" s="17"/>
      <c r="D754" s="70"/>
      <c r="E754" s="73"/>
      <c r="F754" s="20"/>
      <c r="G754" s="70"/>
      <c r="H754" s="17"/>
      <c r="I754" s="23"/>
      <c r="J754" s="15"/>
      <c r="K754" s="46"/>
      <c r="L754" s="72"/>
      <c r="M754" s="26"/>
      <c r="N754" s="31"/>
      <c r="O754" s="32"/>
      <c r="P754" s="32"/>
    </row>
    <row r="755" spans="1:16" x14ac:dyDescent="0.25">
      <c r="A755" s="15"/>
      <c r="B755" s="17"/>
      <c r="C755" s="17"/>
      <c r="D755" s="70"/>
      <c r="E755" s="73"/>
      <c r="F755" s="20"/>
      <c r="G755" s="70"/>
      <c r="H755" s="17"/>
      <c r="I755" s="23"/>
      <c r="J755" s="15"/>
      <c r="K755" s="46"/>
      <c r="L755" s="72"/>
      <c r="M755" s="26"/>
      <c r="N755" s="31"/>
      <c r="O755" s="32"/>
      <c r="P755" s="32"/>
    </row>
    <row r="756" spans="1:16" x14ac:dyDescent="0.25">
      <c r="A756" s="15"/>
      <c r="B756" s="17"/>
      <c r="C756" s="17"/>
      <c r="D756" s="70"/>
      <c r="E756" s="71"/>
      <c r="F756" s="36"/>
      <c r="G756" s="70"/>
      <c r="H756" s="78"/>
      <c r="I756" s="23"/>
      <c r="J756" s="102"/>
      <c r="K756" s="46"/>
      <c r="L756" s="72"/>
      <c r="M756" s="26"/>
      <c r="N756" s="27"/>
      <c r="O756" s="28"/>
      <c r="P756" s="28"/>
    </row>
    <row r="757" spans="1:16" x14ac:dyDescent="0.25">
      <c r="A757" s="15"/>
      <c r="B757" s="17"/>
      <c r="C757" s="17"/>
      <c r="D757" s="70"/>
      <c r="E757" s="71"/>
      <c r="F757" s="20"/>
      <c r="G757" s="70"/>
      <c r="H757" s="78"/>
      <c r="I757" s="23"/>
      <c r="J757" s="15"/>
      <c r="K757" s="46"/>
      <c r="L757" s="72"/>
      <c r="M757" s="26"/>
      <c r="N757" s="27"/>
      <c r="O757" s="28"/>
      <c r="P757" s="28"/>
    </row>
    <row r="758" spans="1:16" x14ac:dyDescent="0.25">
      <c r="A758" s="15"/>
      <c r="B758" s="17"/>
      <c r="C758" s="17"/>
      <c r="D758" s="70"/>
      <c r="E758" s="71"/>
      <c r="F758" s="20"/>
      <c r="G758" s="70"/>
      <c r="H758" s="78"/>
      <c r="I758" s="23"/>
      <c r="J758" s="15"/>
      <c r="K758" s="46"/>
      <c r="L758" s="72"/>
      <c r="M758" s="26"/>
      <c r="N758" s="27"/>
      <c r="O758" s="28"/>
      <c r="P758" s="28"/>
    </row>
    <row r="759" spans="1:16" x14ac:dyDescent="0.25">
      <c r="A759" s="15"/>
      <c r="B759" s="17"/>
      <c r="C759" s="17"/>
      <c r="D759" s="70"/>
      <c r="E759" s="71"/>
      <c r="F759" s="36"/>
      <c r="G759" s="70"/>
      <c r="H759" s="78"/>
      <c r="I759" s="23"/>
      <c r="J759" s="102"/>
      <c r="K759" s="46"/>
      <c r="L759" s="72"/>
      <c r="M759" s="26"/>
      <c r="N759" s="27"/>
      <c r="O759" s="28"/>
      <c r="P759" s="28"/>
    </row>
    <row r="760" spans="1:16" x14ac:dyDescent="0.25">
      <c r="A760" s="15"/>
      <c r="B760" s="17"/>
      <c r="C760" s="17"/>
      <c r="D760" s="70"/>
      <c r="E760" s="71"/>
      <c r="F760" s="20"/>
      <c r="G760" s="70"/>
      <c r="H760" s="78"/>
      <c r="I760" s="23"/>
      <c r="J760" s="15"/>
      <c r="K760" s="46"/>
      <c r="L760" s="72"/>
      <c r="M760" s="26"/>
      <c r="N760" s="43"/>
      <c r="O760" s="44"/>
      <c r="P760" s="44"/>
    </row>
    <row r="761" spans="1:16" x14ac:dyDescent="0.25">
      <c r="A761" s="15"/>
      <c r="B761" s="17"/>
      <c r="C761" s="17"/>
      <c r="D761" s="70"/>
      <c r="E761" s="73"/>
      <c r="F761" s="20"/>
      <c r="G761" s="70"/>
      <c r="H761" s="80"/>
      <c r="I761" s="23"/>
      <c r="J761" s="15"/>
      <c r="K761" s="46"/>
      <c r="L761" s="72"/>
      <c r="M761" s="26"/>
      <c r="N761" s="31"/>
      <c r="O761" s="32"/>
      <c r="P761" s="32"/>
    </row>
    <row r="762" spans="1:16" x14ac:dyDescent="0.25">
      <c r="A762" s="15"/>
      <c r="B762" s="17"/>
      <c r="C762" s="17"/>
      <c r="D762" s="70"/>
      <c r="E762" s="73"/>
      <c r="F762" s="20"/>
      <c r="G762" s="70"/>
      <c r="H762" s="80"/>
      <c r="I762" s="23"/>
      <c r="J762" s="15"/>
      <c r="K762" s="46"/>
      <c r="L762" s="72"/>
      <c r="M762" s="26"/>
      <c r="N762" s="31"/>
      <c r="O762" s="32"/>
      <c r="P762" s="32"/>
    </row>
    <row r="763" spans="1:16" x14ac:dyDescent="0.25">
      <c r="A763" s="15"/>
      <c r="B763" s="17"/>
      <c r="C763" s="17"/>
      <c r="D763" s="70"/>
      <c r="E763" s="73"/>
      <c r="F763" s="20"/>
      <c r="G763" s="70"/>
      <c r="H763" s="80"/>
      <c r="I763" s="23"/>
      <c r="J763" s="15"/>
      <c r="K763" s="46"/>
      <c r="L763" s="72"/>
      <c r="M763" s="26"/>
      <c r="N763" s="31"/>
      <c r="O763" s="32"/>
      <c r="P763" s="32"/>
    </row>
    <row r="764" spans="1:16" x14ac:dyDescent="0.25">
      <c r="A764" s="15"/>
      <c r="B764" s="17"/>
      <c r="C764" s="17"/>
      <c r="D764" s="70"/>
      <c r="E764" s="71"/>
      <c r="F764" s="20"/>
      <c r="G764" s="70"/>
      <c r="H764" s="78"/>
      <c r="I764" s="82"/>
      <c r="J764" s="15"/>
      <c r="K764" s="46"/>
      <c r="L764" s="72"/>
      <c r="M764" s="26"/>
      <c r="N764" s="27"/>
      <c r="O764" s="28"/>
      <c r="P764" s="28"/>
    </row>
    <row r="765" spans="1:16" x14ac:dyDescent="0.25">
      <c r="A765" s="15"/>
      <c r="B765" s="17"/>
      <c r="C765" s="17"/>
      <c r="D765" s="70"/>
      <c r="E765" s="71"/>
      <c r="F765" s="20"/>
      <c r="G765" s="70"/>
      <c r="H765" s="78"/>
      <c r="I765" s="23"/>
      <c r="J765" s="15"/>
      <c r="K765" s="46"/>
      <c r="L765" s="72"/>
      <c r="M765" s="26"/>
      <c r="N765" s="27"/>
      <c r="O765" s="28"/>
      <c r="P765" s="28"/>
    </row>
    <row r="766" spans="1:16" x14ac:dyDescent="0.25">
      <c r="A766" s="15"/>
      <c r="B766" s="17"/>
      <c r="C766" s="17"/>
      <c r="D766" s="70"/>
      <c r="E766" s="73"/>
      <c r="F766" s="20"/>
      <c r="G766" s="70"/>
      <c r="H766" s="80"/>
      <c r="I766" s="23"/>
      <c r="J766" s="15"/>
      <c r="K766" s="46"/>
      <c r="L766" s="72"/>
      <c r="M766" s="26"/>
      <c r="N766" s="31"/>
      <c r="O766" s="32"/>
      <c r="P766" s="32"/>
    </row>
    <row r="767" spans="1:16" x14ac:dyDescent="0.25">
      <c r="A767" s="15"/>
      <c r="B767" s="17"/>
      <c r="C767" s="17"/>
      <c r="D767" s="70"/>
      <c r="E767" s="71"/>
      <c r="F767" s="20"/>
      <c r="G767" s="70"/>
      <c r="H767" s="78"/>
      <c r="I767" s="23"/>
      <c r="J767" s="15"/>
      <c r="K767" s="46"/>
      <c r="L767" s="72"/>
      <c r="M767" s="26"/>
      <c r="N767" s="27"/>
      <c r="O767" s="28"/>
      <c r="P767" s="28"/>
    </row>
    <row r="768" spans="1:16" x14ac:dyDescent="0.25">
      <c r="A768" s="15"/>
      <c r="B768" s="17"/>
      <c r="C768" s="17"/>
      <c r="D768" s="70"/>
      <c r="E768" s="71"/>
      <c r="F768" s="20"/>
      <c r="G768" s="70"/>
      <c r="H768" s="78"/>
      <c r="I768" s="23"/>
      <c r="J768" s="15"/>
      <c r="K768" s="46"/>
      <c r="L768" s="72"/>
      <c r="M768" s="26"/>
      <c r="N768" s="27"/>
      <c r="O768" s="28"/>
      <c r="P768" s="28"/>
    </row>
    <row r="769" spans="1:16" x14ac:dyDescent="0.25">
      <c r="A769" s="15"/>
      <c r="B769" s="17"/>
      <c r="C769" s="17"/>
      <c r="D769" s="70"/>
      <c r="E769" s="73"/>
      <c r="F769" s="20"/>
      <c r="G769" s="70"/>
      <c r="H769" s="80"/>
      <c r="I769" s="23"/>
      <c r="J769" s="15"/>
      <c r="K769" s="46"/>
      <c r="L769" s="72"/>
      <c r="M769" s="26"/>
      <c r="N769" s="31"/>
      <c r="O769" s="32"/>
      <c r="P769" s="32"/>
    </row>
    <row r="770" spans="1:16" x14ac:dyDescent="0.25">
      <c r="A770" s="15"/>
      <c r="B770" s="17"/>
      <c r="C770" s="17"/>
      <c r="D770" s="70"/>
      <c r="E770" s="73"/>
      <c r="F770" s="20"/>
      <c r="G770" s="70"/>
      <c r="H770" s="80"/>
      <c r="I770" s="23"/>
      <c r="J770" s="15"/>
      <c r="K770" s="46"/>
      <c r="L770" s="72"/>
      <c r="M770" s="26"/>
      <c r="N770" s="31"/>
      <c r="O770" s="32"/>
      <c r="P770" s="32"/>
    </row>
    <row r="771" spans="1:16" x14ac:dyDescent="0.25">
      <c r="A771" s="15"/>
      <c r="B771" s="17"/>
      <c r="C771" s="17"/>
      <c r="D771" s="70"/>
      <c r="E771" s="73"/>
      <c r="F771" s="20"/>
      <c r="G771" s="70"/>
      <c r="H771" s="80"/>
      <c r="I771" s="23"/>
      <c r="J771" s="15"/>
      <c r="K771" s="46"/>
      <c r="L771" s="72"/>
      <c r="M771" s="26"/>
      <c r="N771" s="31"/>
      <c r="O771" s="32"/>
      <c r="P771" s="32"/>
    </row>
    <row r="772" spans="1:16" x14ac:dyDescent="0.25">
      <c r="A772" s="15"/>
      <c r="B772" s="17"/>
      <c r="C772" s="17"/>
      <c r="D772" s="70"/>
      <c r="E772" s="73"/>
      <c r="F772" s="20"/>
      <c r="G772" s="70"/>
      <c r="H772" s="80"/>
      <c r="I772" s="23"/>
      <c r="J772" s="15"/>
      <c r="K772" s="46"/>
      <c r="L772" s="72"/>
      <c r="M772" s="26"/>
      <c r="N772" s="31"/>
      <c r="O772" s="32"/>
      <c r="P772" s="32"/>
    </row>
    <row r="773" spans="1:16" x14ac:dyDescent="0.25">
      <c r="A773" s="15"/>
      <c r="B773" s="17"/>
      <c r="C773" s="17"/>
      <c r="D773" s="70"/>
      <c r="E773" s="73"/>
      <c r="F773" s="20"/>
      <c r="G773" s="70"/>
      <c r="H773" s="80"/>
      <c r="I773" s="23"/>
      <c r="J773" s="15"/>
      <c r="K773" s="46"/>
      <c r="L773" s="72"/>
      <c r="M773" s="26"/>
      <c r="N773" s="31"/>
      <c r="O773" s="32"/>
      <c r="P773" s="32"/>
    </row>
    <row r="774" spans="1:16" x14ac:dyDescent="0.25">
      <c r="A774" s="15"/>
      <c r="B774" s="17"/>
      <c r="C774" s="17"/>
      <c r="D774" s="70"/>
      <c r="E774" s="73"/>
      <c r="F774" s="20"/>
      <c r="G774" s="70"/>
      <c r="H774" s="80"/>
      <c r="I774" s="82"/>
      <c r="J774" s="15"/>
      <c r="K774" s="46"/>
      <c r="L774" s="72"/>
      <c r="M774" s="26"/>
      <c r="N774" s="31"/>
      <c r="O774" s="32"/>
      <c r="P774" s="32"/>
    </row>
    <row r="775" spans="1:16" x14ac:dyDescent="0.25">
      <c r="A775" s="15"/>
      <c r="B775" s="17"/>
      <c r="C775" s="17"/>
      <c r="D775" s="70"/>
      <c r="E775" s="71"/>
      <c r="F775" s="20"/>
      <c r="G775" s="70"/>
      <c r="H775" s="78"/>
      <c r="I775" s="23"/>
      <c r="J775" s="15"/>
      <c r="K775" s="46"/>
      <c r="L775" s="72"/>
      <c r="M775" s="26"/>
      <c r="N775" s="27"/>
      <c r="O775" s="28"/>
      <c r="P775" s="28"/>
    </row>
    <row r="776" spans="1:16" x14ac:dyDescent="0.25">
      <c r="A776" s="15"/>
      <c r="B776" s="17"/>
      <c r="C776" s="17"/>
      <c r="D776" s="70"/>
      <c r="E776" s="71"/>
      <c r="F776" s="20"/>
      <c r="G776" s="70"/>
      <c r="H776" s="78"/>
      <c r="I776" s="23"/>
      <c r="J776" s="15"/>
      <c r="K776" s="46"/>
      <c r="L776" s="72"/>
      <c r="M776" s="26"/>
      <c r="N776" s="27"/>
      <c r="O776" s="28"/>
      <c r="P776" s="28"/>
    </row>
    <row r="777" spans="1:16" x14ac:dyDescent="0.25">
      <c r="A777" s="15"/>
      <c r="B777" s="17"/>
      <c r="C777" s="17"/>
      <c r="D777" s="70"/>
      <c r="E777" s="73"/>
      <c r="F777" s="20"/>
      <c r="G777" s="70"/>
      <c r="H777" s="80"/>
      <c r="I777" s="23"/>
      <c r="J777" s="15"/>
      <c r="K777" s="46"/>
      <c r="L777" s="72"/>
      <c r="M777" s="26"/>
      <c r="N777" s="31"/>
      <c r="O777" s="32"/>
      <c r="P777" s="32"/>
    </row>
    <row r="778" spans="1:16" x14ac:dyDescent="0.25">
      <c r="A778" s="15"/>
      <c r="B778" s="17"/>
      <c r="C778" s="17"/>
      <c r="D778" s="70"/>
      <c r="E778" s="73"/>
      <c r="F778" s="20"/>
      <c r="G778" s="70"/>
      <c r="H778" s="80"/>
      <c r="I778" s="23"/>
      <c r="J778" s="15"/>
      <c r="K778" s="46"/>
      <c r="L778" s="72"/>
      <c r="M778" s="26"/>
      <c r="N778" s="31"/>
      <c r="O778" s="32"/>
      <c r="P778" s="32"/>
    </row>
    <row r="779" spans="1:16" x14ac:dyDescent="0.25">
      <c r="A779" s="15"/>
      <c r="B779" s="17"/>
      <c r="C779" s="17"/>
      <c r="D779" s="70"/>
      <c r="E779" s="73"/>
      <c r="F779" s="20"/>
      <c r="G779" s="70"/>
      <c r="H779" s="80"/>
      <c r="I779" s="23"/>
      <c r="J779" s="15"/>
      <c r="K779" s="46"/>
      <c r="L779" s="72"/>
      <c r="M779" s="26"/>
      <c r="N779" s="31"/>
      <c r="O779" s="32"/>
      <c r="P779" s="32"/>
    </row>
    <row r="780" spans="1:16" x14ac:dyDescent="0.25">
      <c r="A780" s="15"/>
      <c r="B780" s="17"/>
      <c r="C780" s="17"/>
      <c r="D780" s="70"/>
      <c r="E780" s="71"/>
      <c r="F780" s="20"/>
      <c r="G780" s="70"/>
      <c r="H780" s="78"/>
      <c r="I780" s="82"/>
      <c r="J780" s="15"/>
      <c r="K780" s="46"/>
      <c r="L780" s="72"/>
      <c r="M780" s="26"/>
      <c r="N780" s="27"/>
      <c r="O780" s="28"/>
      <c r="P780" s="28"/>
    </row>
    <row r="781" spans="1:16" x14ac:dyDescent="0.25">
      <c r="A781" s="15"/>
      <c r="B781" s="17"/>
      <c r="C781" s="17"/>
      <c r="D781" s="70"/>
      <c r="E781" s="73"/>
      <c r="F781" s="20"/>
      <c r="G781" s="70"/>
      <c r="H781" s="80"/>
      <c r="I781" s="23"/>
      <c r="J781" s="15"/>
      <c r="K781" s="46"/>
      <c r="L781" s="72"/>
      <c r="M781" s="26"/>
      <c r="N781" s="31"/>
      <c r="O781" s="32"/>
      <c r="P781" s="32"/>
    </row>
    <row r="782" spans="1:16" x14ac:dyDescent="0.25">
      <c r="A782" s="15"/>
      <c r="B782" s="17"/>
      <c r="C782" s="17"/>
      <c r="D782" s="70"/>
      <c r="E782" s="73"/>
      <c r="F782" s="20"/>
      <c r="G782" s="70"/>
      <c r="H782" s="80"/>
      <c r="I782" s="23"/>
      <c r="J782" s="15"/>
      <c r="K782" s="46"/>
      <c r="L782" s="72"/>
      <c r="M782" s="26"/>
      <c r="N782" s="31"/>
      <c r="O782" s="32"/>
      <c r="P782" s="32"/>
    </row>
    <row r="783" spans="1:16" x14ac:dyDescent="0.25">
      <c r="A783" s="15"/>
      <c r="B783" s="17"/>
      <c r="C783" s="17"/>
      <c r="D783" s="70"/>
      <c r="E783" s="73"/>
      <c r="F783" s="20"/>
      <c r="G783" s="70"/>
      <c r="H783" s="80"/>
      <c r="I783" s="23"/>
      <c r="J783" s="15"/>
      <c r="K783" s="46"/>
      <c r="L783" s="72"/>
      <c r="M783" s="26"/>
      <c r="N783" s="31"/>
      <c r="O783" s="32"/>
      <c r="P783" s="32"/>
    </row>
    <row r="784" spans="1:16" x14ac:dyDescent="0.25">
      <c r="A784" s="15"/>
      <c r="B784" s="17"/>
      <c r="C784" s="17"/>
      <c r="D784" s="70"/>
      <c r="E784" s="71"/>
      <c r="F784" s="20"/>
      <c r="G784" s="70"/>
      <c r="H784" s="78"/>
      <c r="I784" s="23"/>
      <c r="J784" s="15"/>
      <c r="K784" s="46"/>
      <c r="L784" s="72"/>
      <c r="M784" s="26"/>
      <c r="N784" s="27"/>
      <c r="O784" s="28"/>
      <c r="P784" s="28"/>
    </row>
    <row r="785" spans="1:17" x14ac:dyDescent="0.25">
      <c r="A785" s="15"/>
      <c r="B785" s="17"/>
      <c r="C785" s="17"/>
      <c r="D785" s="70"/>
      <c r="E785" s="71"/>
      <c r="F785" s="20"/>
      <c r="G785" s="70"/>
      <c r="H785" s="78"/>
      <c r="I785" s="23"/>
      <c r="J785" s="15"/>
      <c r="K785" s="46"/>
      <c r="L785" s="72"/>
      <c r="M785" s="26"/>
      <c r="N785" s="27"/>
      <c r="O785" s="28"/>
      <c r="P785" s="28"/>
      <c r="Q785" s="29"/>
    </row>
    <row r="786" spans="1:17" x14ac:dyDescent="0.25">
      <c r="A786" s="15"/>
      <c r="B786" s="17"/>
      <c r="C786" s="17"/>
      <c r="D786" s="70"/>
      <c r="E786" s="73"/>
      <c r="F786" s="20"/>
      <c r="G786" s="70"/>
      <c r="H786" s="80"/>
      <c r="I786" s="23"/>
      <c r="J786" s="15"/>
      <c r="K786" s="46"/>
      <c r="L786" s="72"/>
      <c r="M786" s="26"/>
      <c r="N786" s="31"/>
      <c r="O786" s="32"/>
      <c r="P786" s="32"/>
      <c r="Q786" s="34"/>
    </row>
    <row r="787" spans="1:17" x14ac:dyDescent="0.25">
      <c r="A787" s="15"/>
      <c r="B787" s="17"/>
      <c r="C787" s="17"/>
      <c r="D787" s="70"/>
      <c r="E787" s="73"/>
      <c r="F787" s="20"/>
      <c r="G787" s="70"/>
      <c r="H787" s="80"/>
      <c r="I787" s="23"/>
      <c r="J787" s="15"/>
      <c r="K787" s="46"/>
      <c r="L787" s="72"/>
      <c r="M787" s="26"/>
      <c r="N787" s="31"/>
      <c r="O787" s="32"/>
      <c r="P787" s="32"/>
      <c r="Q787" s="34"/>
    </row>
    <row r="788" spans="1:17" x14ac:dyDescent="0.25">
      <c r="A788" s="81"/>
      <c r="B788" s="17"/>
      <c r="C788" s="17"/>
      <c r="D788" s="70"/>
      <c r="E788" s="73"/>
      <c r="F788" s="20"/>
      <c r="G788" s="70"/>
      <c r="H788" s="80"/>
      <c r="I788" s="23"/>
      <c r="J788" s="15"/>
      <c r="K788" s="46"/>
      <c r="L788" s="72"/>
      <c r="M788" s="26"/>
      <c r="N788" s="31"/>
      <c r="O788" s="32"/>
      <c r="P788" s="32"/>
      <c r="Q788" s="34"/>
    </row>
    <row r="789" spans="1:17" x14ac:dyDescent="0.25">
      <c r="A789" s="15"/>
      <c r="B789" s="17"/>
      <c r="C789" s="17"/>
      <c r="D789" s="70"/>
      <c r="E789" s="73"/>
      <c r="F789" s="20"/>
      <c r="G789" s="70"/>
      <c r="H789" s="80"/>
      <c r="I789" s="23"/>
      <c r="J789" s="15"/>
      <c r="K789" s="46"/>
      <c r="L789" s="72"/>
      <c r="M789" s="26"/>
      <c r="N789" s="31"/>
      <c r="O789" s="32"/>
      <c r="P789" s="32"/>
      <c r="Q789" s="34"/>
    </row>
    <row r="790" spans="1:17" x14ac:dyDescent="0.25">
      <c r="A790" s="15"/>
      <c r="B790" s="17"/>
      <c r="C790" s="17"/>
      <c r="D790" s="70"/>
      <c r="E790" s="73"/>
      <c r="F790" s="20"/>
      <c r="G790" s="70"/>
      <c r="H790" s="80"/>
      <c r="I790" s="23"/>
      <c r="J790" s="15"/>
      <c r="K790" s="46"/>
      <c r="L790" s="72"/>
      <c r="M790" s="26"/>
      <c r="N790" s="31"/>
      <c r="O790" s="32"/>
      <c r="P790" s="32"/>
      <c r="Q790" s="34"/>
    </row>
    <row r="791" spans="1:17" x14ac:dyDescent="0.25">
      <c r="A791" s="15"/>
      <c r="B791" s="17"/>
      <c r="C791" s="17"/>
      <c r="D791" s="70"/>
      <c r="E791" s="73"/>
      <c r="F791" s="20"/>
      <c r="G791" s="70"/>
      <c r="H791" s="80"/>
      <c r="I791" s="23"/>
      <c r="J791" s="15"/>
      <c r="K791" s="46"/>
      <c r="L791" s="72"/>
      <c r="M791" s="26"/>
      <c r="N791" s="31"/>
      <c r="O791" s="32"/>
      <c r="P791" s="32"/>
      <c r="Q791" s="34"/>
    </row>
    <row r="792" spans="1:17" x14ac:dyDescent="0.25">
      <c r="A792" s="15"/>
      <c r="B792" s="17"/>
      <c r="C792" s="17"/>
      <c r="D792" s="70"/>
      <c r="E792" s="71"/>
      <c r="F792" s="20"/>
      <c r="G792" s="70"/>
      <c r="H792" s="78"/>
      <c r="I792" s="23"/>
      <c r="J792" s="15"/>
      <c r="K792" s="46"/>
      <c r="L792" s="72"/>
      <c r="M792" s="26"/>
      <c r="N792" s="27"/>
      <c r="O792" s="28"/>
      <c r="P792" s="28"/>
      <c r="Q792" s="29"/>
    </row>
    <row r="793" spans="1:17" x14ac:dyDescent="0.25">
      <c r="A793" s="15"/>
      <c r="B793" s="17"/>
      <c r="C793" s="17"/>
      <c r="D793" s="70"/>
      <c r="E793" s="71"/>
      <c r="F793" s="20"/>
      <c r="G793" s="70"/>
      <c r="H793" s="78"/>
      <c r="I793" s="23"/>
      <c r="J793" s="15"/>
      <c r="K793" s="46"/>
      <c r="L793" s="72"/>
      <c r="M793" s="26"/>
      <c r="N793" s="27"/>
      <c r="O793" s="28"/>
      <c r="P793" s="28"/>
      <c r="Q793" s="29"/>
    </row>
    <row r="794" spans="1:17" x14ac:dyDescent="0.25">
      <c r="A794" s="15"/>
      <c r="B794" s="17"/>
      <c r="C794" s="17"/>
      <c r="D794" s="70"/>
      <c r="E794" s="71"/>
      <c r="F794" s="20"/>
      <c r="G794" s="70"/>
      <c r="H794" s="78"/>
      <c r="I794" s="23"/>
      <c r="J794" s="15"/>
      <c r="K794" s="46"/>
      <c r="L794" s="72"/>
      <c r="M794" s="26"/>
      <c r="N794" s="27"/>
      <c r="O794" s="28"/>
      <c r="P794" s="28"/>
      <c r="Q794" s="29"/>
    </row>
    <row r="795" spans="1:17" x14ac:dyDescent="0.25">
      <c r="A795" s="15"/>
      <c r="B795" s="17"/>
      <c r="C795" s="17"/>
      <c r="D795" s="70"/>
      <c r="E795" s="73"/>
      <c r="F795" s="20"/>
      <c r="G795" s="70"/>
      <c r="H795" s="80"/>
      <c r="I795" s="23"/>
      <c r="J795" s="15"/>
      <c r="K795" s="46"/>
      <c r="L795" s="72"/>
      <c r="M795" s="26"/>
      <c r="N795" s="31"/>
      <c r="O795" s="32"/>
      <c r="P795" s="32"/>
      <c r="Q795" s="34"/>
    </row>
    <row r="796" spans="1:17" x14ac:dyDescent="0.25">
      <c r="A796" s="15"/>
      <c r="B796" s="17"/>
      <c r="C796" s="17"/>
      <c r="D796" s="70"/>
      <c r="E796" s="73"/>
      <c r="F796" s="20"/>
      <c r="G796" s="70"/>
      <c r="H796" s="80"/>
      <c r="I796" s="82"/>
      <c r="J796" s="15"/>
      <c r="K796" s="46"/>
      <c r="L796" s="72"/>
      <c r="M796" s="26"/>
      <c r="N796" s="31"/>
      <c r="O796" s="32"/>
      <c r="P796" s="32"/>
      <c r="Q796" s="34"/>
    </row>
    <row r="797" spans="1:17" x14ac:dyDescent="0.25">
      <c r="A797" s="15"/>
      <c r="B797" s="17"/>
      <c r="C797" s="17"/>
      <c r="D797" s="70"/>
      <c r="E797" s="71"/>
      <c r="F797" s="20"/>
      <c r="G797" s="70"/>
      <c r="H797" s="78"/>
      <c r="I797" s="23"/>
      <c r="J797" s="15"/>
      <c r="K797" s="46"/>
      <c r="L797" s="72"/>
      <c r="M797" s="26"/>
      <c r="N797" s="27"/>
      <c r="O797" s="28"/>
      <c r="P797" s="28"/>
      <c r="Q797" s="29"/>
    </row>
    <row r="798" spans="1:17" x14ac:dyDescent="0.25">
      <c r="A798" s="15"/>
      <c r="B798" s="17"/>
      <c r="C798" s="17"/>
      <c r="D798" s="70"/>
      <c r="E798" s="73"/>
      <c r="F798" s="20"/>
      <c r="G798" s="70"/>
      <c r="H798" s="80"/>
      <c r="I798" s="23"/>
      <c r="J798" s="15"/>
      <c r="K798" s="46"/>
      <c r="L798" s="72"/>
      <c r="M798" s="26"/>
      <c r="N798" s="31"/>
      <c r="O798" s="32"/>
      <c r="P798" s="32"/>
      <c r="Q798" s="34"/>
    </row>
    <row r="799" spans="1:17" x14ac:dyDescent="0.25">
      <c r="A799" s="15"/>
      <c r="B799" s="17"/>
      <c r="C799" s="17"/>
      <c r="D799" s="70"/>
      <c r="E799" s="73"/>
      <c r="F799" s="20"/>
      <c r="G799" s="70"/>
      <c r="H799" s="80"/>
      <c r="I799" s="23"/>
      <c r="J799" s="15"/>
      <c r="K799" s="46"/>
      <c r="L799" s="72"/>
      <c r="M799" s="26"/>
      <c r="N799" s="31"/>
      <c r="O799" s="32"/>
      <c r="P799" s="32"/>
      <c r="Q799" s="34"/>
    </row>
    <row r="800" spans="1:17" x14ac:dyDescent="0.25">
      <c r="A800" s="15"/>
      <c r="B800" s="17"/>
      <c r="C800" s="17"/>
      <c r="D800" s="70"/>
      <c r="E800" s="71"/>
      <c r="F800" s="20"/>
      <c r="G800" s="70"/>
      <c r="H800" s="78"/>
      <c r="I800" s="23"/>
      <c r="J800" s="15"/>
      <c r="K800" s="46"/>
      <c r="L800" s="72"/>
      <c r="M800" s="26"/>
      <c r="N800" s="27"/>
      <c r="O800" s="28"/>
      <c r="P800" s="28"/>
      <c r="Q800" s="29"/>
    </row>
    <row r="801" spans="1:16" x14ac:dyDescent="0.25">
      <c r="A801" s="15"/>
      <c r="B801" s="17"/>
      <c r="C801" s="17"/>
      <c r="D801" s="70"/>
      <c r="E801" s="73"/>
      <c r="F801" s="20"/>
      <c r="G801" s="70"/>
      <c r="H801" s="80"/>
      <c r="I801" s="23"/>
      <c r="J801" s="15"/>
      <c r="K801" s="46"/>
      <c r="L801" s="72"/>
      <c r="M801" s="26"/>
      <c r="N801" s="31"/>
      <c r="O801" s="32"/>
      <c r="P801" s="32"/>
    </row>
    <row r="802" spans="1:16" x14ac:dyDescent="0.25">
      <c r="A802" s="15"/>
      <c r="B802" s="17"/>
      <c r="C802" s="17"/>
      <c r="D802" s="70"/>
      <c r="E802" s="71"/>
      <c r="F802" s="20"/>
      <c r="G802" s="70"/>
      <c r="H802" s="78"/>
      <c r="I802" s="23"/>
      <c r="J802" s="15"/>
      <c r="K802" s="46"/>
      <c r="L802" s="72"/>
      <c r="M802" s="26"/>
      <c r="N802" s="27"/>
      <c r="O802" s="28"/>
      <c r="P802" s="28"/>
    </row>
    <row r="803" spans="1:16" x14ac:dyDescent="0.25">
      <c r="A803" s="15"/>
      <c r="B803" s="17"/>
      <c r="C803" s="17"/>
      <c r="D803" s="70"/>
      <c r="E803" s="71"/>
      <c r="F803" s="20"/>
      <c r="G803" s="70"/>
      <c r="H803" s="78"/>
      <c r="I803" s="23"/>
      <c r="J803" s="15"/>
      <c r="K803" s="46"/>
      <c r="L803" s="72"/>
      <c r="M803" s="26"/>
      <c r="N803" s="27"/>
      <c r="O803" s="28"/>
      <c r="P803" s="28"/>
    </row>
    <row r="804" spans="1:16" x14ac:dyDescent="0.25">
      <c r="A804" s="15"/>
      <c r="B804" s="17"/>
      <c r="C804" s="17"/>
      <c r="D804" s="70"/>
      <c r="E804" s="73"/>
      <c r="F804" s="20"/>
      <c r="G804" s="70"/>
      <c r="H804" s="80"/>
      <c r="I804" s="23"/>
      <c r="J804" s="15"/>
      <c r="K804" s="46"/>
      <c r="L804" s="72"/>
      <c r="M804" s="26"/>
      <c r="N804" s="31"/>
      <c r="O804" s="32"/>
      <c r="P804" s="32"/>
    </row>
    <row r="805" spans="1:16" x14ac:dyDescent="0.25">
      <c r="A805" s="15"/>
      <c r="B805" s="17"/>
      <c r="C805" s="17"/>
      <c r="D805" s="70"/>
      <c r="E805" s="73"/>
      <c r="F805" s="20"/>
      <c r="G805" s="70"/>
      <c r="H805" s="80"/>
      <c r="I805" s="23"/>
      <c r="J805" s="15"/>
      <c r="K805" s="46"/>
      <c r="L805" s="72"/>
      <c r="M805" s="26"/>
      <c r="N805" s="31"/>
      <c r="O805" s="32"/>
      <c r="P805" s="32"/>
    </row>
    <row r="806" spans="1:16" x14ac:dyDescent="0.25">
      <c r="A806" s="15"/>
      <c r="B806" s="17"/>
      <c r="C806" s="17"/>
      <c r="D806" s="70"/>
      <c r="E806" s="73"/>
      <c r="F806" s="20"/>
      <c r="G806" s="70"/>
      <c r="H806" s="80"/>
      <c r="I806" s="23"/>
      <c r="J806" s="15"/>
      <c r="K806" s="46"/>
      <c r="L806" s="72"/>
      <c r="M806" s="26"/>
      <c r="N806" s="31"/>
      <c r="O806" s="32"/>
      <c r="P806" s="32"/>
    </row>
    <row r="807" spans="1:16" x14ac:dyDescent="0.25">
      <c r="A807" s="15"/>
      <c r="B807" s="17"/>
      <c r="C807" s="17"/>
      <c r="D807" s="70"/>
      <c r="E807" s="73"/>
      <c r="F807" s="20"/>
      <c r="G807" s="70"/>
      <c r="H807" s="80"/>
      <c r="I807" s="23"/>
      <c r="J807" s="15"/>
      <c r="K807" s="46"/>
      <c r="L807" s="72"/>
      <c r="M807" s="26"/>
      <c r="N807" s="31"/>
      <c r="O807" s="32"/>
      <c r="P807" s="32"/>
    </row>
    <row r="808" spans="1:16" x14ac:dyDescent="0.25">
      <c r="A808" s="15"/>
      <c r="B808" s="17"/>
      <c r="C808" s="17"/>
      <c r="D808" s="70"/>
      <c r="E808" s="73"/>
      <c r="F808" s="20"/>
      <c r="G808" s="70"/>
      <c r="H808" s="80"/>
      <c r="I808" s="23"/>
      <c r="J808" s="15"/>
      <c r="K808" s="46"/>
      <c r="L808" s="72"/>
      <c r="M808" s="26"/>
      <c r="N808" s="31"/>
      <c r="O808" s="32"/>
      <c r="P808" s="32"/>
    </row>
    <row r="809" spans="1:16" x14ac:dyDescent="0.25">
      <c r="A809" s="15"/>
      <c r="B809" s="17"/>
      <c r="C809" s="17"/>
      <c r="D809" s="70"/>
      <c r="E809" s="73"/>
      <c r="F809" s="20"/>
      <c r="G809" s="70"/>
      <c r="H809" s="80"/>
      <c r="I809" s="23"/>
      <c r="J809" s="15"/>
      <c r="K809" s="46"/>
      <c r="L809" s="72"/>
      <c r="M809" s="26"/>
      <c r="N809" s="31"/>
      <c r="O809" s="32"/>
      <c r="P809" s="32"/>
    </row>
    <row r="810" spans="1:16" x14ac:dyDescent="0.25">
      <c r="A810" s="15"/>
      <c r="B810" s="17"/>
      <c r="C810" s="17"/>
      <c r="D810" s="70"/>
      <c r="E810" s="71"/>
      <c r="F810" s="20"/>
      <c r="G810" s="70"/>
      <c r="H810" s="78"/>
      <c r="I810" s="82"/>
      <c r="J810" s="15"/>
      <c r="K810" s="46"/>
      <c r="L810" s="72"/>
      <c r="M810" s="26"/>
      <c r="N810" s="27"/>
      <c r="O810" s="28"/>
      <c r="P810" s="28"/>
    </row>
    <row r="811" spans="1:16" x14ac:dyDescent="0.25">
      <c r="A811" s="15"/>
      <c r="B811" s="17"/>
      <c r="C811" s="17"/>
      <c r="D811" s="70"/>
      <c r="E811" s="71"/>
      <c r="F811" s="20"/>
      <c r="G811" s="70"/>
      <c r="H811" s="78"/>
      <c r="I811" s="23"/>
      <c r="J811" s="15"/>
      <c r="K811" s="46"/>
      <c r="L811" s="72"/>
      <c r="M811" s="26"/>
      <c r="N811" s="27"/>
      <c r="O811" s="28"/>
      <c r="P811" s="28"/>
    </row>
    <row r="812" spans="1:16" x14ac:dyDescent="0.25">
      <c r="A812" s="15"/>
      <c r="B812" s="17"/>
      <c r="C812" s="17"/>
      <c r="D812" s="70"/>
      <c r="E812" s="71"/>
      <c r="F812" s="20"/>
      <c r="G812" s="70"/>
      <c r="H812" s="78"/>
      <c r="I812" s="23"/>
      <c r="J812" s="15"/>
      <c r="K812" s="46"/>
      <c r="L812" s="72"/>
      <c r="M812" s="26"/>
      <c r="N812" s="27"/>
      <c r="O812" s="28"/>
      <c r="P812" s="28"/>
    </row>
    <row r="813" spans="1:16" x14ac:dyDescent="0.25">
      <c r="A813" s="15"/>
      <c r="B813" s="17"/>
      <c r="C813" s="17"/>
      <c r="D813" s="70"/>
      <c r="E813" s="71"/>
      <c r="F813" s="20"/>
      <c r="G813" s="70"/>
      <c r="H813" s="78"/>
      <c r="I813" s="23"/>
      <c r="J813" s="15"/>
      <c r="K813" s="46"/>
      <c r="L813" s="72"/>
      <c r="M813" s="26"/>
      <c r="N813" s="27"/>
      <c r="O813" s="28"/>
      <c r="P813" s="28"/>
    </row>
    <row r="814" spans="1:16" x14ac:dyDescent="0.25">
      <c r="A814" s="15"/>
      <c r="B814" s="17"/>
      <c r="C814" s="17"/>
      <c r="D814" s="70"/>
      <c r="E814" s="71"/>
      <c r="F814" s="20"/>
      <c r="G814" s="70"/>
      <c r="H814" s="78"/>
      <c r="I814" s="23"/>
      <c r="J814" s="15"/>
      <c r="K814" s="46"/>
      <c r="L814" s="72"/>
      <c r="M814" s="26"/>
      <c r="N814" s="27"/>
      <c r="O814" s="28"/>
      <c r="P814" s="28"/>
    </row>
    <row r="815" spans="1:16" x14ac:dyDescent="0.25">
      <c r="A815" s="15"/>
      <c r="B815" s="17"/>
      <c r="C815" s="17"/>
      <c r="D815" s="70"/>
      <c r="E815" s="73"/>
      <c r="F815" s="20"/>
      <c r="G815" s="70"/>
      <c r="H815" s="80"/>
      <c r="I815" s="23"/>
      <c r="J815" s="15"/>
      <c r="K815" s="46"/>
      <c r="L815" s="72"/>
      <c r="M815" s="26"/>
      <c r="N815" s="31"/>
      <c r="O815" s="32"/>
      <c r="P815" s="32"/>
    </row>
    <row r="816" spans="1:16" x14ac:dyDescent="0.25">
      <c r="A816" s="15"/>
      <c r="B816" s="17"/>
      <c r="C816" s="17"/>
      <c r="D816" s="70"/>
      <c r="E816" s="71"/>
      <c r="F816" s="20"/>
      <c r="G816" s="70"/>
      <c r="H816" s="78"/>
      <c r="I816" s="23"/>
      <c r="J816" s="15"/>
      <c r="K816" s="46"/>
      <c r="L816" s="72"/>
      <c r="M816" s="26"/>
      <c r="N816" s="27"/>
      <c r="O816" s="28"/>
      <c r="P816" s="28"/>
    </row>
    <row r="817" spans="1:16" x14ac:dyDescent="0.25">
      <c r="A817" s="15"/>
      <c r="B817" s="17"/>
      <c r="C817" s="17"/>
      <c r="D817" s="70"/>
      <c r="E817" s="71"/>
      <c r="F817" s="20"/>
      <c r="G817" s="70"/>
      <c r="H817" s="78"/>
      <c r="I817" s="23"/>
      <c r="J817" s="15"/>
      <c r="K817" s="46"/>
      <c r="L817" s="72"/>
      <c r="M817" s="26"/>
      <c r="N817" s="27"/>
      <c r="O817" s="28"/>
      <c r="P817" s="28"/>
    </row>
    <row r="818" spans="1:16" x14ac:dyDescent="0.25">
      <c r="A818" s="15"/>
      <c r="B818" s="17"/>
      <c r="C818" s="17"/>
      <c r="D818" s="70"/>
      <c r="E818" s="73"/>
      <c r="F818" s="20"/>
      <c r="G818" s="70"/>
      <c r="H818" s="80"/>
      <c r="I818" s="23"/>
      <c r="J818" s="15"/>
      <c r="K818" s="46"/>
      <c r="L818" s="72"/>
      <c r="M818" s="26"/>
      <c r="N818" s="31"/>
      <c r="O818" s="32"/>
      <c r="P818" s="32"/>
    </row>
    <row r="819" spans="1:16" x14ac:dyDescent="0.25">
      <c r="A819" s="15"/>
      <c r="B819" s="17"/>
      <c r="C819" s="17"/>
      <c r="D819" s="70"/>
      <c r="E819" s="71"/>
      <c r="F819" s="36"/>
      <c r="G819" s="70"/>
      <c r="H819" s="78"/>
      <c r="I819" s="23"/>
      <c r="J819" s="102"/>
      <c r="K819" s="46"/>
      <c r="L819" s="72"/>
      <c r="M819" s="26"/>
      <c r="N819" s="43"/>
      <c r="O819" s="44"/>
      <c r="P819" s="44"/>
    </row>
    <row r="820" spans="1:16" x14ac:dyDescent="0.25">
      <c r="A820" s="15"/>
      <c r="B820" s="17"/>
      <c r="C820" s="17"/>
      <c r="D820" s="70"/>
      <c r="E820" s="73"/>
      <c r="F820" s="20"/>
      <c r="G820" s="70"/>
      <c r="H820" s="80"/>
      <c r="I820" s="23"/>
      <c r="J820" s="15"/>
      <c r="K820" s="46"/>
      <c r="L820" s="72"/>
      <c r="M820" s="26"/>
      <c r="N820" s="31"/>
      <c r="O820" s="32"/>
      <c r="P820" s="32"/>
    </row>
    <row r="821" spans="1:16" x14ac:dyDescent="0.25">
      <c r="A821" s="15"/>
      <c r="B821" s="17"/>
      <c r="C821" s="17"/>
      <c r="D821" s="70"/>
      <c r="E821" s="73"/>
      <c r="F821" s="20"/>
      <c r="G821" s="70"/>
      <c r="H821" s="80"/>
      <c r="I821" s="82"/>
      <c r="J821" s="15"/>
      <c r="K821" s="46"/>
      <c r="L821" s="72"/>
      <c r="M821" s="26"/>
      <c r="N821" s="31"/>
      <c r="O821" s="32"/>
      <c r="P821" s="32"/>
    </row>
    <row r="822" spans="1:16" x14ac:dyDescent="0.25">
      <c r="A822" s="15"/>
      <c r="B822" s="17"/>
      <c r="C822" s="17"/>
      <c r="D822" s="70"/>
      <c r="E822" s="73"/>
      <c r="F822" s="20"/>
      <c r="G822" s="70"/>
      <c r="H822" s="80"/>
      <c r="I822" s="23"/>
      <c r="J822" s="15"/>
      <c r="K822" s="46"/>
      <c r="L822" s="72"/>
      <c r="M822" s="26"/>
      <c r="N822" s="31"/>
      <c r="O822" s="32"/>
      <c r="P822" s="32"/>
    </row>
    <row r="823" spans="1:16" x14ac:dyDescent="0.25">
      <c r="A823" s="15"/>
      <c r="B823" s="17"/>
      <c r="C823" s="17"/>
      <c r="D823" s="70"/>
      <c r="E823" s="73"/>
      <c r="F823" s="20"/>
      <c r="G823" s="70"/>
      <c r="H823" s="80"/>
      <c r="I823" s="23"/>
      <c r="J823" s="15"/>
      <c r="K823" s="46"/>
      <c r="L823" s="72"/>
      <c r="M823" s="26"/>
      <c r="N823" s="31"/>
      <c r="O823" s="32"/>
      <c r="P823" s="32"/>
    </row>
    <row r="824" spans="1:16" x14ac:dyDescent="0.25">
      <c r="A824" s="15"/>
      <c r="B824" s="17"/>
      <c r="C824" s="17"/>
      <c r="D824" s="70"/>
      <c r="E824" s="73"/>
      <c r="F824" s="20"/>
      <c r="G824" s="70"/>
      <c r="H824" s="80"/>
      <c r="I824" s="23"/>
      <c r="J824" s="15"/>
      <c r="K824" s="46"/>
      <c r="L824" s="72"/>
      <c r="M824" s="26"/>
      <c r="N824" s="31"/>
      <c r="O824" s="32"/>
      <c r="P824" s="32"/>
    </row>
    <row r="825" spans="1:16" x14ac:dyDescent="0.25">
      <c r="A825" s="15"/>
      <c r="B825" s="17"/>
      <c r="C825" s="17"/>
      <c r="D825" s="70"/>
      <c r="E825" s="73"/>
      <c r="F825" s="20"/>
      <c r="G825" s="70"/>
      <c r="H825" s="80"/>
      <c r="I825" s="23"/>
      <c r="J825" s="15"/>
      <c r="K825" s="46"/>
      <c r="L825" s="72"/>
      <c r="M825" s="26"/>
      <c r="N825" s="31"/>
      <c r="O825" s="32"/>
      <c r="P825" s="32"/>
    </row>
    <row r="826" spans="1:16" x14ac:dyDescent="0.25">
      <c r="A826" s="15"/>
      <c r="B826" s="17"/>
      <c r="C826" s="17"/>
      <c r="D826" s="70"/>
      <c r="E826" s="73"/>
      <c r="F826" s="20"/>
      <c r="G826" s="70"/>
      <c r="H826" s="80"/>
      <c r="I826" s="23"/>
      <c r="J826" s="15"/>
      <c r="K826" s="46"/>
      <c r="L826" s="72"/>
      <c r="M826" s="26"/>
      <c r="N826" s="31"/>
      <c r="O826" s="32"/>
      <c r="P826" s="32"/>
    </row>
    <row r="827" spans="1:16" x14ac:dyDescent="0.25">
      <c r="A827" s="15"/>
      <c r="B827" s="17"/>
      <c r="C827" s="17"/>
      <c r="D827" s="70"/>
      <c r="E827" s="73"/>
      <c r="F827" s="20"/>
      <c r="G827" s="70"/>
      <c r="H827" s="80"/>
      <c r="I827" s="23"/>
      <c r="J827" s="15"/>
      <c r="K827" s="46"/>
      <c r="L827" s="72"/>
      <c r="M827" s="26"/>
      <c r="N827" s="31"/>
      <c r="O827" s="32"/>
      <c r="P827" s="32"/>
    </row>
    <row r="828" spans="1:16" x14ac:dyDescent="0.25">
      <c r="A828" s="15"/>
      <c r="B828" s="17"/>
      <c r="C828" s="17"/>
      <c r="D828" s="70"/>
      <c r="E828" s="73"/>
      <c r="F828" s="20"/>
      <c r="G828" s="70"/>
      <c r="H828" s="80"/>
      <c r="I828" s="23"/>
      <c r="J828" s="15"/>
      <c r="K828" s="46"/>
      <c r="L828" s="72"/>
      <c r="M828" s="26"/>
      <c r="N828" s="31"/>
      <c r="O828" s="32"/>
      <c r="P828" s="32"/>
    </row>
    <row r="829" spans="1:16" x14ac:dyDescent="0.25">
      <c r="A829" s="15"/>
      <c r="B829" s="17"/>
      <c r="C829" s="17"/>
      <c r="D829" s="70"/>
      <c r="E829" s="73"/>
      <c r="F829" s="20"/>
      <c r="G829" s="70"/>
      <c r="H829" s="80"/>
      <c r="I829" s="23"/>
      <c r="J829" s="15"/>
      <c r="K829" s="46"/>
      <c r="L829" s="72"/>
      <c r="M829" s="26"/>
      <c r="N829" s="31"/>
      <c r="O829" s="32"/>
      <c r="P829" s="32"/>
    </row>
    <row r="830" spans="1:16" x14ac:dyDescent="0.25">
      <c r="A830" s="15"/>
      <c r="B830" s="17"/>
      <c r="C830" s="17"/>
      <c r="D830" s="70"/>
      <c r="E830" s="73"/>
      <c r="F830" s="20"/>
      <c r="G830" s="70"/>
      <c r="H830" s="80"/>
      <c r="I830" s="23"/>
      <c r="J830" s="15"/>
      <c r="K830" s="46"/>
      <c r="L830" s="72"/>
      <c r="M830" s="26"/>
      <c r="N830" s="31"/>
      <c r="O830" s="32"/>
      <c r="P830" s="32"/>
    </row>
    <row r="831" spans="1:16" x14ac:dyDescent="0.25">
      <c r="A831" s="15"/>
      <c r="B831" s="17"/>
      <c r="C831" s="17"/>
      <c r="D831" s="70"/>
      <c r="E831" s="73"/>
      <c r="F831" s="20"/>
      <c r="G831" s="70"/>
      <c r="H831" s="80"/>
      <c r="I831" s="23"/>
      <c r="J831" s="15"/>
      <c r="K831" s="46"/>
      <c r="L831" s="72"/>
      <c r="M831" s="26"/>
      <c r="N831" s="31"/>
      <c r="O831" s="32"/>
      <c r="P831" s="32"/>
    </row>
    <row r="832" spans="1:16" x14ac:dyDescent="0.25">
      <c r="A832" s="15"/>
      <c r="B832" s="17"/>
      <c r="C832" s="17"/>
      <c r="D832" s="70"/>
      <c r="E832" s="73"/>
      <c r="F832" s="20"/>
      <c r="G832" s="70"/>
      <c r="H832" s="80"/>
      <c r="I832" s="23"/>
      <c r="J832" s="15"/>
      <c r="K832" s="46"/>
      <c r="L832" s="72"/>
      <c r="M832" s="26"/>
      <c r="N832" s="31"/>
      <c r="O832" s="32"/>
      <c r="P832" s="32"/>
    </row>
    <row r="833" spans="1:16" x14ac:dyDescent="0.25">
      <c r="A833" s="15"/>
      <c r="B833" s="17"/>
      <c r="C833" s="17"/>
      <c r="D833" s="70"/>
      <c r="E833" s="71"/>
      <c r="F833" s="20"/>
      <c r="G833" s="70"/>
      <c r="H833" s="78"/>
      <c r="I833" s="82"/>
      <c r="J833" s="15"/>
      <c r="K833" s="46"/>
      <c r="L833" s="72"/>
      <c r="M833" s="26"/>
      <c r="N833" s="27"/>
      <c r="O833" s="28"/>
      <c r="P833" s="28"/>
    </row>
    <row r="834" spans="1:16" x14ac:dyDescent="0.25">
      <c r="A834" s="15"/>
      <c r="B834" s="17"/>
      <c r="C834" s="17"/>
      <c r="D834" s="70"/>
      <c r="E834" s="73"/>
      <c r="F834" s="20"/>
      <c r="G834" s="70"/>
      <c r="H834" s="80"/>
      <c r="I834" s="23"/>
      <c r="J834" s="15"/>
      <c r="K834" s="46"/>
      <c r="L834" s="72"/>
      <c r="M834" s="26"/>
      <c r="N834" s="31"/>
      <c r="O834" s="32"/>
      <c r="P834" s="32"/>
    </row>
    <row r="835" spans="1:16" x14ac:dyDescent="0.25">
      <c r="A835" s="15"/>
      <c r="B835" s="17"/>
      <c r="C835" s="17"/>
      <c r="D835" s="70"/>
      <c r="E835" s="73"/>
      <c r="F835" s="20"/>
      <c r="G835" s="70"/>
      <c r="H835" s="80"/>
      <c r="I835" s="23"/>
      <c r="J835" s="15"/>
      <c r="K835" s="46"/>
      <c r="L835" s="72"/>
      <c r="M835" s="26"/>
      <c r="N835" s="31"/>
      <c r="O835" s="32"/>
      <c r="P835" s="32"/>
    </row>
    <row r="836" spans="1:16" x14ac:dyDescent="0.25">
      <c r="A836" s="15"/>
      <c r="B836" s="17"/>
      <c r="C836" s="17"/>
      <c r="D836" s="70"/>
      <c r="E836" s="73"/>
      <c r="F836" s="20"/>
      <c r="G836" s="70"/>
      <c r="H836" s="80"/>
      <c r="I836" s="23"/>
      <c r="J836" s="15"/>
      <c r="K836" s="46"/>
      <c r="L836" s="72"/>
      <c r="M836" s="26"/>
      <c r="N836" s="31"/>
      <c r="O836" s="32"/>
      <c r="P836" s="32"/>
    </row>
    <row r="837" spans="1:16" x14ac:dyDescent="0.25">
      <c r="A837" s="15"/>
      <c r="B837" s="17"/>
      <c r="C837" s="17"/>
      <c r="D837" s="70"/>
      <c r="E837" s="71"/>
      <c r="F837" s="20"/>
      <c r="G837" s="70"/>
      <c r="H837" s="78"/>
      <c r="I837" s="23"/>
      <c r="J837" s="15"/>
      <c r="K837" s="46"/>
      <c r="L837" s="72"/>
      <c r="M837" s="26"/>
      <c r="N837" s="27"/>
      <c r="O837" s="28"/>
      <c r="P837" s="28"/>
    </row>
    <row r="838" spans="1:16" x14ac:dyDescent="0.25">
      <c r="A838" s="15"/>
      <c r="B838" s="17"/>
      <c r="C838" s="17"/>
      <c r="D838" s="70"/>
      <c r="E838" s="73"/>
      <c r="F838" s="20"/>
      <c r="G838" s="70"/>
      <c r="H838" s="80"/>
      <c r="I838" s="23"/>
      <c r="J838" s="15"/>
      <c r="K838" s="46"/>
      <c r="L838" s="72"/>
      <c r="M838" s="26"/>
      <c r="N838" s="31"/>
      <c r="O838" s="32"/>
      <c r="P838" s="32"/>
    </row>
    <row r="839" spans="1:16" x14ac:dyDescent="0.25">
      <c r="A839" s="15"/>
      <c r="B839" s="17"/>
      <c r="C839" s="17"/>
      <c r="D839" s="70"/>
      <c r="E839" s="73"/>
      <c r="F839" s="20"/>
      <c r="G839" s="70"/>
      <c r="H839" s="80"/>
      <c r="I839" s="23"/>
      <c r="J839" s="15"/>
      <c r="K839" s="46"/>
      <c r="L839" s="72"/>
      <c r="M839" s="26"/>
      <c r="N839" s="31"/>
      <c r="O839" s="32"/>
      <c r="P839" s="32"/>
    </row>
    <row r="840" spans="1:16" x14ac:dyDescent="0.25">
      <c r="A840" s="15"/>
      <c r="B840" s="17"/>
      <c r="C840" s="17"/>
      <c r="D840" s="70"/>
      <c r="E840" s="71"/>
      <c r="F840" s="20"/>
      <c r="G840" s="70"/>
      <c r="H840" s="78"/>
      <c r="I840" s="23"/>
      <c r="J840" s="15"/>
      <c r="K840" s="46"/>
      <c r="L840" s="72"/>
      <c r="M840" s="26"/>
      <c r="N840" s="27"/>
      <c r="O840" s="28"/>
      <c r="P840" s="28"/>
    </row>
    <row r="841" spans="1:16" x14ac:dyDescent="0.25">
      <c r="A841" s="15"/>
      <c r="B841" s="80"/>
      <c r="C841" s="80"/>
      <c r="D841" s="70"/>
      <c r="E841" s="73"/>
      <c r="F841" s="83"/>
      <c r="G841" s="70"/>
      <c r="H841" s="80"/>
      <c r="I841" s="23"/>
      <c r="J841" s="15"/>
      <c r="K841" s="46"/>
      <c r="L841" s="72"/>
      <c r="M841" s="26"/>
      <c r="N841" s="31"/>
      <c r="O841" s="32"/>
      <c r="P841" s="32"/>
    </row>
    <row r="842" spans="1:16" x14ac:dyDescent="0.25">
      <c r="A842" s="15"/>
      <c r="B842" s="17"/>
      <c r="C842" s="17"/>
      <c r="D842" s="70"/>
      <c r="E842" s="73"/>
      <c r="F842" s="20"/>
      <c r="G842" s="70"/>
      <c r="H842" s="80"/>
      <c r="I842" s="23"/>
      <c r="J842" s="15"/>
      <c r="K842" s="46"/>
      <c r="L842" s="72"/>
      <c r="M842" s="26"/>
      <c r="N842" s="31"/>
      <c r="O842" s="32"/>
      <c r="P842" s="32"/>
    </row>
    <row r="843" spans="1:16" x14ac:dyDescent="0.25">
      <c r="A843" s="15"/>
      <c r="B843" s="17"/>
      <c r="C843" s="17"/>
      <c r="D843" s="70"/>
      <c r="E843" s="73"/>
      <c r="F843" s="20"/>
      <c r="G843" s="70"/>
      <c r="H843" s="80"/>
      <c r="I843" s="23"/>
      <c r="J843" s="15"/>
      <c r="K843" s="46"/>
      <c r="L843" s="72"/>
      <c r="M843" s="26"/>
      <c r="N843" s="31"/>
      <c r="O843" s="32"/>
      <c r="P843" s="32"/>
    </row>
    <row r="844" spans="1:16" x14ac:dyDescent="0.25">
      <c r="A844" s="15"/>
      <c r="B844" s="17"/>
      <c r="C844" s="17"/>
      <c r="D844" s="70"/>
      <c r="E844" s="73"/>
      <c r="F844" s="20"/>
      <c r="G844" s="70"/>
      <c r="H844" s="80"/>
      <c r="I844" s="23"/>
      <c r="J844" s="15"/>
      <c r="K844" s="46"/>
      <c r="L844" s="72"/>
      <c r="M844" s="26"/>
      <c r="N844" s="31"/>
      <c r="O844" s="32"/>
      <c r="P844" s="32"/>
    </row>
    <row r="845" spans="1:16" x14ac:dyDescent="0.25">
      <c r="A845" s="15"/>
      <c r="B845" s="17"/>
      <c r="C845" s="17"/>
      <c r="D845" s="70"/>
      <c r="E845" s="73"/>
      <c r="F845" s="20"/>
      <c r="G845" s="70"/>
      <c r="H845" s="80"/>
      <c r="I845" s="23"/>
      <c r="J845" s="15"/>
      <c r="K845" s="46"/>
      <c r="L845" s="72"/>
      <c r="M845" s="26"/>
      <c r="N845" s="31"/>
      <c r="O845" s="32"/>
      <c r="P845" s="32"/>
    </row>
    <row r="846" spans="1:16" x14ac:dyDescent="0.25">
      <c r="A846" s="15"/>
      <c r="B846" s="17"/>
      <c r="C846" s="17"/>
      <c r="D846" s="70"/>
      <c r="E846" s="73"/>
      <c r="F846" s="20"/>
      <c r="G846" s="70"/>
      <c r="H846" s="80"/>
      <c r="I846" s="23"/>
      <c r="J846" s="15"/>
      <c r="K846" s="46"/>
      <c r="L846" s="72"/>
      <c r="M846" s="26"/>
      <c r="N846" s="31"/>
      <c r="O846" s="32"/>
      <c r="P846" s="32"/>
    </row>
    <row r="847" spans="1:16" x14ac:dyDescent="0.25">
      <c r="A847" s="15"/>
      <c r="B847" s="17"/>
      <c r="C847" s="17"/>
      <c r="D847" s="70"/>
      <c r="E847" s="73"/>
      <c r="F847" s="20"/>
      <c r="G847" s="70"/>
      <c r="H847" s="80"/>
      <c r="I847" s="23"/>
      <c r="J847" s="15"/>
      <c r="K847" s="46"/>
      <c r="L847" s="72"/>
      <c r="M847" s="26"/>
      <c r="N847" s="31"/>
      <c r="O847" s="32"/>
      <c r="P847" s="32"/>
    </row>
    <row r="848" spans="1:16" x14ac:dyDescent="0.25">
      <c r="A848" s="15"/>
      <c r="B848" s="17"/>
      <c r="C848" s="17"/>
      <c r="D848" s="70"/>
      <c r="E848" s="71"/>
      <c r="F848" s="20"/>
      <c r="G848" s="70"/>
      <c r="H848" s="78"/>
      <c r="I848" s="23"/>
      <c r="J848" s="15"/>
      <c r="K848" s="46"/>
      <c r="L848" s="72"/>
      <c r="M848" s="26"/>
      <c r="N848" s="27"/>
      <c r="O848" s="28"/>
      <c r="P848" s="28"/>
    </row>
    <row r="849" spans="1:16" x14ac:dyDescent="0.25">
      <c r="A849" s="15"/>
      <c r="B849" s="17"/>
      <c r="C849" s="17"/>
      <c r="D849" s="70"/>
      <c r="E849" s="73"/>
      <c r="F849" s="20"/>
      <c r="G849" s="70"/>
      <c r="H849" s="80"/>
      <c r="I849" s="23"/>
      <c r="J849" s="15"/>
      <c r="K849" s="46"/>
      <c r="L849" s="72"/>
      <c r="M849" s="26"/>
      <c r="N849" s="31"/>
      <c r="O849" s="32"/>
      <c r="P849" s="32"/>
    </row>
    <row r="850" spans="1:16" x14ac:dyDescent="0.25">
      <c r="A850" s="15"/>
      <c r="B850" s="17"/>
      <c r="C850" s="17"/>
      <c r="D850" s="70"/>
      <c r="E850" s="73"/>
      <c r="F850" s="20"/>
      <c r="G850" s="70"/>
      <c r="H850" s="80"/>
      <c r="I850" s="23"/>
      <c r="J850" s="15"/>
      <c r="K850" s="46"/>
      <c r="L850" s="72"/>
      <c r="M850" s="26"/>
      <c r="N850" s="31"/>
      <c r="O850" s="32"/>
      <c r="P850" s="32"/>
    </row>
    <row r="851" spans="1:16" x14ac:dyDescent="0.25">
      <c r="A851" s="15"/>
      <c r="B851" s="17"/>
      <c r="C851" s="17"/>
      <c r="D851" s="70"/>
      <c r="E851" s="73"/>
      <c r="F851" s="20"/>
      <c r="G851" s="70"/>
      <c r="H851" s="80"/>
      <c r="I851" s="23"/>
      <c r="J851" s="15"/>
      <c r="K851" s="46"/>
      <c r="L851" s="72"/>
      <c r="M851" s="26"/>
      <c r="N851" s="31"/>
      <c r="O851" s="32"/>
      <c r="P851" s="32"/>
    </row>
    <row r="852" spans="1:16" x14ac:dyDescent="0.25">
      <c r="A852" s="15"/>
      <c r="B852" s="17"/>
      <c r="C852" s="17"/>
      <c r="D852" s="70"/>
      <c r="E852" s="73"/>
      <c r="F852" s="20"/>
      <c r="G852" s="70"/>
      <c r="H852" s="80"/>
      <c r="I852" s="23"/>
      <c r="J852" s="15"/>
      <c r="K852" s="46"/>
      <c r="L852" s="72"/>
      <c r="M852" s="26"/>
      <c r="N852" s="31"/>
      <c r="O852" s="32"/>
      <c r="P852" s="32"/>
    </row>
    <row r="853" spans="1:16" x14ac:dyDescent="0.25">
      <c r="A853" s="15"/>
      <c r="B853" s="17"/>
      <c r="C853" s="17"/>
      <c r="D853" s="70"/>
      <c r="E853" s="73"/>
      <c r="F853" s="20"/>
      <c r="G853" s="70"/>
      <c r="H853" s="80"/>
      <c r="I853" s="23"/>
      <c r="J853" s="15"/>
      <c r="K853" s="46"/>
      <c r="L853" s="72"/>
      <c r="M853" s="26"/>
      <c r="N853" s="31"/>
      <c r="O853" s="32"/>
      <c r="P853" s="32"/>
    </row>
    <row r="854" spans="1:16" x14ac:dyDescent="0.25">
      <c r="A854" s="15"/>
      <c r="B854" s="17"/>
      <c r="C854" s="17"/>
      <c r="D854" s="70"/>
      <c r="E854" s="73"/>
      <c r="F854" s="20"/>
      <c r="G854" s="70"/>
      <c r="H854" s="80"/>
      <c r="I854" s="23"/>
      <c r="J854" s="15"/>
      <c r="K854" s="46"/>
      <c r="L854" s="72"/>
      <c r="M854" s="26"/>
      <c r="N854" s="31"/>
      <c r="O854" s="32"/>
      <c r="P854" s="32"/>
    </row>
    <row r="855" spans="1:16" x14ac:dyDescent="0.25">
      <c r="A855" s="15"/>
      <c r="B855" s="17"/>
      <c r="C855" s="17"/>
      <c r="D855" s="70"/>
      <c r="E855" s="71"/>
      <c r="F855" s="20"/>
      <c r="G855" s="70"/>
      <c r="H855" s="78"/>
      <c r="I855" s="23"/>
      <c r="J855" s="15"/>
      <c r="K855" s="46"/>
      <c r="L855" s="72"/>
      <c r="M855" s="26"/>
      <c r="N855" s="27"/>
      <c r="O855" s="28"/>
      <c r="P855" s="28"/>
    </row>
    <row r="856" spans="1:16" x14ac:dyDescent="0.25">
      <c r="A856" s="15"/>
      <c r="B856" s="17"/>
      <c r="C856" s="17"/>
      <c r="D856" s="70"/>
      <c r="E856" s="73"/>
      <c r="F856" s="20"/>
      <c r="G856" s="70"/>
      <c r="H856" s="80"/>
      <c r="I856" s="23"/>
      <c r="J856" s="15"/>
      <c r="K856" s="46"/>
      <c r="L856" s="72"/>
      <c r="M856" s="26"/>
      <c r="N856" s="31"/>
      <c r="O856" s="32"/>
      <c r="P856" s="32"/>
    </row>
    <row r="857" spans="1:16" x14ac:dyDescent="0.25">
      <c r="A857" s="15"/>
      <c r="B857" s="17"/>
      <c r="C857" s="17"/>
      <c r="D857" s="70"/>
      <c r="E857" s="73"/>
      <c r="F857" s="20"/>
      <c r="G857" s="70"/>
      <c r="H857" s="80"/>
      <c r="I857" s="82"/>
      <c r="J857" s="15"/>
      <c r="K857" s="46"/>
      <c r="L857" s="72"/>
      <c r="M857" s="26"/>
      <c r="N857" s="31"/>
      <c r="O857" s="32"/>
      <c r="P857" s="32"/>
    </row>
    <row r="858" spans="1:16" x14ac:dyDescent="0.25">
      <c r="A858" s="15"/>
      <c r="B858" s="17"/>
      <c r="C858" s="17"/>
      <c r="D858" s="70"/>
      <c r="E858" s="71"/>
      <c r="F858" s="20"/>
      <c r="G858" s="70"/>
      <c r="H858" s="78"/>
      <c r="I858" s="23"/>
      <c r="J858" s="15"/>
      <c r="K858" s="46"/>
      <c r="L858" s="72"/>
      <c r="M858" s="26"/>
      <c r="N858" s="27"/>
      <c r="O858" s="28"/>
      <c r="P858" s="28"/>
    </row>
    <row r="859" spans="1:16" x14ac:dyDescent="0.25">
      <c r="A859" s="15"/>
      <c r="B859" s="17"/>
      <c r="C859" s="17"/>
      <c r="D859" s="70"/>
      <c r="E859" s="71"/>
      <c r="F859" s="20"/>
      <c r="G859" s="70"/>
      <c r="H859" s="78"/>
      <c r="I859" s="23"/>
      <c r="J859" s="15"/>
      <c r="K859" s="46"/>
      <c r="L859" s="72"/>
      <c r="M859" s="26"/>
      <c r="N859" s="27"/>
      <c r="O859" s="28"/>
      <c r="P859" s="28"/>
    </row>
    <row r="860" spans="1:16" x14ac:dyDescent="0.25">
      <c r="A860" s="15"/>
      <c r="B860" s="80"/>
      <c r="C860" s="80"/>
      <c r="D860" s="70"/>
      <c r="E860" s="73"/>
      <c r="F860" s="83"/>
      <c r="G860" s="70"/>
      <c r="H860" s="80"/>
      <c r="I860" s="23"/>
      <c r="J860" s="15"/>
      <c r="K860" s="46"/>
      <c r="L860" s="72"/>
      <c r="M860" s="26"/>
      <c r="N860" s="31"/>
      <c r="O860" s="32"/>
      <c r="P860" s="32"/>
    </row>
    <row r="861" spans="1:16" x14ac:dyDescent="0.25">
      <c r="A861" s="15"/>
      <c r="B861" s="17"/>
      <c r="C861" s="17"/>
      <c r="D861" s="70"/>
      <c r="E861" s="73"/>
      <c r="F861" s="20"/>
      <c r="G861" s="70"/>
      <c r="H861" s="80"/>
      <c r="I861" s="23"/>
      <c r="J861" s="15"/>
      <c r="K861" s="46"/>
      <c r="L861" s="72"/>
      <c r="M861" s="26"/>
      <c r="N861" s="31"/>
      <c r="O861" s="32"/>
      <c r="P861" s="32"/>
    </row>
    <row r="862" spans="1:16" x14ac:dyDescent="0.25">
      <c r="A862" s="15"/>
      <c r="B862" s="17"/>
      <c r="C862" s="17"/>
      <c r="D862" s="70"/>
      <c r="E862" s="73"/>
      <c r="F862" s="20"/>
      <c r="G862" s="70"/>
      <c r="H862" s="80"/>
      <c r="I862" s="23"/>
      <c r="J862" s="15"/>
      <c r="K862" s="46"/>
      <c r="L862" s="72"/>
      <c r="M862" s="26"/>
      <c r="N862" s="31"/>
      <c r="O862" s="32"/>
      <c r="P862" s="32"/>
    </row>
    <row r="863" spans="1:16" x14ac:dyDescent="0.25">
      <c r="A863" s="15"/>
      <c r="B863" s="17"/>
      <c r="C863" s="17"/>
      <c r="D863" s="70"/>
      <c r="E863" s="73"/>
      <c r="F863" s="20"/>
      <c r="G863" s="70"/>
      <c r="H863" s="80"/>
      <c r="I863" s="23"/>
      <c r="J863" s="15"/>
      <c r="K863" s="46"/>
      <c r="L863" s="72"/>
      <c r="M863" s="26"/>
      <c r="N863" s="31"/>
      <c r="O863" s="32"/>
      <c r="P863" s="32"/>
    </row>
    <row r="864" spans="1:16" x14ac:dyDescent="0.25">
      <c r="A864" s="15"/>
      <c r="B864" s="17"/>
      <c r="C864" s="17"/>
      <c r="D864" s="70"/>
      <c r="E864" s="71"/>
      <c r="F864" s="20"/>
      <c r="G864" s="70"/>
      <c r="H864" s="78"/>
      <c r="I864" s="23"/>
      <c r="J864" s="15"/>
      <c r="K864" s="46"/>
      <c r="L864" s="72"/>
      <c r="M864" s="26"/>
      <c r="N864" s="27"/>
      <c r="O864" s="28"/>
      <c r="P864" s="28"/>
    </row>
    <row r="865" spans="1:16" x14ac:dyDescent="0.25">
      <c r="A865" s="15"/>
      <c r="B865" s="80"/>
      <c r="C865" s="80"/>
      <c r="D865" s="70"/>
      <c r="E865" s="73"/>
      <c r="F865" s="83"/>
      <c r="G865" s="70"/>
      <c r="H865" s="80"/>
      <c r="I865" s="23"/>
      <c r="J865" s="15"/>
      <c r="K865" s="46"/>
      <c r="L865" s="72"/>
      <c r="M865" s="26"/>
      <c r="N865" s="31"/>
      <c r="O865" s="32"/>
      <c r="P865" s="32"/>
    </row>
    <row r="866" spans="1:16" x14ac:dyDescent="0.25">
      <c r="A866" s="15"/>
      <c r="B866" s="17"/>
      <c r="C866" s="17"/>
      <c r="D866" s="70"/>
      <c r="E866" s="73"/>
      <c r="F866" s="20"/>
      <c r="G866" s="70"/>
      <c r="H866" s="80"/>
      <c r="I866" s="23"/>
      <c r="J866" s="15"/>
      <c r="K866" s="46"/>
      <c r="L866" s="72"/>
      <c r="M866" s="26"/>
      <c r="N866" s="31"/>
      <c r="O866" s="32"/>
      <c r="P866" s="32"/>
    </row>
    <row r="867" spans="1:16" x14ac:dyDescent="0.25">
      <c r="A867" s="15"/>
      <c r="B867" s="17"/>
      <c r="C867" s="17"/>
      <c r="D867" s="70"/>
      <c r="E867" s="73"/>
      <c r="F867" s="20"/>
      <c r="G867" s="70"/>
      <c r="H867" s="80"/>
      <c r="I867" s="23"/>
      <c r="J867" s="15"/>
      <c r="K867" s="46"/>
      <c r="L867" s="72"/>
      <c r="M867" s="26"/>
      <c r="N867" s="31"/>
      <c r="O867" s="32"/>
      <c r="P867" s="32"/>
    </row>
    <row r="868" spans="1:16" x14ac:dyDescent="0.25">
      <c r="A868" s="15"/>
      <c r="B868" s="17"/>
      <c r="C868" s="17"/>
      <c r="D868" s="70"/>
      <c r="E868" s="73"/>
      <c r="F868" s="20"/>
      <c r="G868" s="70"/>
      <c r="H868" s="80"/>
      <c r="I868" s="23"/>
      <c r="J868" s="15"/>
      <c r="K868" s="46"/>
      <c r="L868" s="72"/>
      <c r="M868" s="26"/>
      <c r="N868" s="31"/>
      <c r="O868" s="32"/>
      <c r="P868" s="32"/>
    </row>
    <row r="869" spans="1:16" x14ac:dyDescent="0.25">
      <c r="A869" s="15"/>
      <c r="B869" s="17"/>
      <c r="C869" s="17"/>
      <c r="D869" s="70"/>
      <c r="E869" s="73"/>
      <c r="F869" s="20"/>
      <c r="G869" s="70"/>
      <c r="H869" s="80"/>
      <c r="I869" s="23"/>
      <c r="J869" s="15"/>
      <c r="K869" s="46"/>
      <c r="L869" s="72"/>
      <c r="M869" s="26"/>
      <c r="N869" s="31"/>
      <c r="O869" s="32"/>
      <c r="P869" s="32"/>
    </row>
    <row r="870" spans="1:16" x14ac:dyDescent="0.25">
      <c r="A870" s="15"/>
      <c r="B870" s="17"/>
      <c r="C870" s="17"/>
      <c r="D870" s="70"/>
      <c r="E870" s="73"/>
      <c r="F870" s="20"/>
      <c r="G870" s="70"/>
      <c r="H870" s="80"/>
      <c r="I870" s="23"/>
      <c r="J870" s="15"/>
      <c r="K870" s="46"/>
      <c r="L870" s="72"/>
      <c r="M870" s="26"/>
      <c r="N870" s="31"/>
      <c r="O870" s="32"/>
      <c r="P870" s="32"/>
    </row>
    <row r="871" spans="1:16" x14ac:dyDescent="0.25">
      <c r="A871" s="15"/>
      <c r="B871" s="17"/>
      <c r="C871" s="17"/>
      <c r="D871" s="70"/>
      <c r="E871" s="73"/>
      <c r="F871" s="20"/>
      <c r="G871" s="70"/>
      <c r="H871" s="80"/>
      <c r="I871" s="23"/>
      <c r="J871" s="15"/>
      <c r="K871" s="46"/>
      <c r="L871" s="72"/>
      <c r="M871" s="26"/>
      <c r="N871" s="31"/>
      <c r="O871" s="32"/>
      <c r="P871" s="32"/>
    </row>
    <row r="872" spans="1:16" x14ac:dyDescent="0.25">
      <c r="A872" s="15"/>
      <c r="B872" s="17"/>
      <c r="C872" s="17"/>
      <c r="D872" s="70"/>
      <c r="E872" s="73"/>
      <c r="F872" s="20"/>
      <c r="G872" s="70"/>
      <c r="H872" s="80"/>
      <c r="I872" s="23"/>
      <c r="J872" s="15"/>
      <c r="K872" s="46"/>
      <c r="L872" s="72"/>
      <c r="M872" s="26"/>
      <c r="N872" s="31"/>
      <c r="O872" s="32"/>
      <c r="P872" s="32"/>
    </row>
    <row r="873" spans="1:16" x14ac:dyDescent="0.25">
      <c r="A873" s="15"/>
      <c r="B873" s="17"/>
      <c r="C873" s="17"/>
      <c r="D873" s="70"/>
      <c r="E873" s="73"/>
      <c r="F873" s="20"/>
      <c r="G873" s="70"/>
      <c r="H873" s="80"/>
      <c r="I873" s="23"/>
      <c r="J873" s="15"/>
      <c r="K873" s="46"/>
      <c r="L873" s="72"/>
      <c r="M873" s="26"/>
      <c r="N873" s="31"/>
      <c r="O873" s="32"/>
      <c r="P873" s="32"/>
    </row>
    <row r="874" spans="1:16" x14ac:dyDescent="0.25">
      <c r="A874" s="15"/>
      <c r="B874" s="17"/>
      <c r="C874" s="17"/>
      <c r="D874" s="70"/>
      <c r="E874" s="73"/>
      <c r="F874" s="20"/>
      <c r="G874" s="70"/>
      <c r="H874" s="80"/>
      <c r="I874" s="23"/>
      <c r="J874" s="15"/>
      <c r="K874" s="46"/>
      <c r="L874" s="72"/>
      <c r="M874" s="26"/>
      <c r="N874" s="31"/>
      <c r="O874" s="32"/>
      <c r="P874" s="32"/>
    </row>
    <row r="875" spans="1:16" x14ac:dyDescent="0.25">
      <c r="A875" s="15"/>
      <c r="B875" s="17"/>
      <c r="C875" s="17"/>
      <c r="D875" s="70"/>
      <c r="E875" s="73"/>
      <c r="F875" s="20"/>
      <c r="G875" s="70"/>
      <c r="H875" s="80"/>
      <c r="I875" s="23"/>
      <c r="J875" s="15"/>
      <c r="K875" s="46"/>
      <c r="L875" s="72"/>
      <c r="M875" s="26"/>
      <c r="N875" s="31"/>
      <c r="O875" s="32"/>
      <c r="P875" s="32"/>
    </row>
    <row r="876" spans="1:16" x14ac:dyDescent="0.25">
      <c r="A876" s="15"/>
      <c r="B876" s="17"/>
      <c r="C876" s="17"/>
      <c r="D876" s="70"/>
      <c r="E876" s="73"/>
      <c r="F876" s="20"/>
      <c r="G876" s="70"/>
      <c r="H876" s="80"/>
      <c r="I876" s="23"/>
      <c r="J876" s="15"/>
      <c r="K876" s="46"/>
      <c r="L876" s="72"/>
      <c r="M876" s="26"/>
      <c r="N876" s="31"/>
      <c r="O876" s="32"/>
      <c r="P876" s="32"/>
    </row>
    <row r="877" spans="1:16" x14ac:dyDescent="0.25">
      <c r="A877" s="15"/>
      <c r="B877" s="17"/>
      <c r="C877" s="17"/>
      <c r="D877" s="70"/>
      <c r="E877" s="73"/>
      <c r="F877" s="20"/>
      <c r="G877" s="70"/>
      <c r="H877" s="80"/>
      <c r="I877" s="23"/>
      <c r="J877" s="15"/>
      <c r="K877" s="46"/>
      <c r="L877" s="72"/>
      <c r="M877" s="26"/>
      <c r="N877" s="31"/>
      <c r="O877" s="32"/>
      <c r="P877" s="32"/>
    </row>
    <row r="878" spans="1:16" x14ac:dyDescent="0.25">
      <c r="A878" s="15"/>
      <c r="B878" s="17"/>
      <c r="C878" s="17"/>
      <c r="D878" s="70"/>
      <c r="E878" s="73"/>
      <c r="F878" s="20"/>
      <c r="G878" s="70"/>
      <c r="H878" s="80"/>
      <c r="I878" s="23"/>
      <c r="J878" s="15"/>
      <c r="K878" s="46"/>
      <c r="L878" s="72"/>
      <c r="M878" s="26"/>
      <c r="N878" s="31"/>
      <c r="O878" s="32"/>
      <c r="P878" s="32"/>
    </row>
    <row r="879" spans="1:16" x14ac:dyDescent="0.25">
      <c r="A879" s="15"/>
      <c r="B879" s="17"/>
      <c r="C879" s="17"/>
      <c r="D879" s="70"/>
      <c r="E879" s="73"/>
      <c r="F879" s="20"/>
      <c r="G879" s="70"/>
      <c r="H879" s="80"/>
      <c r="I879" s="82"/>
      <c r="J879" s="15"/>
      <c r="K879" s="46"/>
      <c r="L879" s="72"/>
      <c r="M879" s="26"/>
      <c r="N879" s="31"/>
      <c r="O879" s="32"/>
      <c r="P879" s="32"/>
    </row>
    <row r="880" spans="1:16" x14ac:dyDescent="0.25">
      <c r="A880" s="15"/>
      <c r="B880" s="17"/>
      <c r="C880" s="17"/>
      <c r="D880" s="70"/>
      <c r="E880" s="71"/>
      <c r="F880" s="20"/>
      <c r="G880" s="70"/>
      <c r="H880" s="78"/>
      <c r="I880" s="23"/>
      <c r="J880" s="15"/>
      <c r="K880" s="46"/>
      <c r="L880" s="72"/>
      <c r="M880" s="26"/>
      <c r="N880" s="27"/>
      <c r="O880" s="28"/>
      <c r="P880" s="28"/>
    </row>
    <row r="881" spans="1:16" x14ac:dyDescent="0.25">
      <c r="A881" s="15"/>
      <c r="B881" s="17"/>
      <c r="C881" s="17"/>
      <c r="D881" s="70"/>
      <c r="E881" s="73"/>
      <c r="F881" s="20"/>
      <c r="G881" s="70"/>
      <c r="H881" s="80"/>
      <c r="I881" s="23"/>
      <c r="J881" s="15"/>
      <c r="K881" s="46"/>
      <c r="L881" s="72"/>
      <c r="M881" s="26"/>
      <c r="N881" s="31"/>
      <c r="O881" s="32"/>
      <c r="P881" s="32"/>
    </row>
    <row r="882" spans="1:16" x14ac:dyDescent="0.25">
      <c r="A882" s="15"/>
      <c r="B882" s="17"/>
      <c r="C882" s="17"/>
      <c r="D882" s="70"/>
      <c r="E882" s="73"/>
      <c r="F882" s="20"/>
      <c r="G882" s="70"/>
      <c r="H882" s="80"/>
      <c r="I882" s="23"/>
      <c r="J882" s="15"/>
      <c r="K882" s="46"/>
      <c r="L882" s="72"/>
      <c r="M882" s="26"/>
      <c r="N882" s="31"/>
      <c r="O882" s="32"/>
      <c r="P882" s="32"/>
    </row>
    <row r="883" spans="1:16" x14ac:dyDescent="0.25">
      <c r="A883" s="15"/>
      <c r="B883" s="17"/>
      <c r="C883" s="17"/>
      <c r="D883" s="70"/>
      <c r="E883" s="71"/>
      <c r="F883" s="20"/>
      <c r="G883" s="70"/>
      <c r="H883" s="78"/>
      <c r="I883" s="23"/>
      <c r="J883" s="15"/>
      <c r="K883" s="46"/>
      <c r="L883" s="72"/>
      <c r="M883" s="26"/>
      <c r="N883" s="27"/>
      <c r="O883" s="28"/>
      <c r="P883" s="28"/>
    </row>
    <row r="884" spans="1:16" x14ac:dyDescent="0.25">
      <c r="A884" s="15"/>
      <c r="B884" s="17"/>
      <c r="C884" s="17"/>
      <c r="D884" s="70"/>
      <c r="E884" s="71"/>
      <c r="F884" s="20"/>
      <c r="G884" s="70"/>
      <c r="H884" s="78"/>
      <c r="I884" s="23"/>
      <c r="J884" s="15"/>
      <c r="K884" s="46"/>
      <c r="L884" s="72"/>
      <c r="M884" s="26"/>
      <c r="N884" s="27"/>
      <c r="O884" s="28"/>
      <c r="P884" s="28"/>
    </row>
    <row r="885" spans="1:16" x14ac:dyDescent="0.25">
      <c r="A885" s="15"/>
      <c r="B885" s="17"/>
      <c r="C885" s="17"/>
      <c r="D885" s="70"/>
      <c r="E885" s="71"/>
      <c r="F885" s="20"/>
      <c r="G885" s="70"/>
      <c r="H885" s="78"/>
      <c r="I885" s="23"/>
      <c r="J885" s="15"/>
      <c r="K885" s="46"/>
      <c r="L885" s="72"/>
      <c r="M885" s="26"/>
      <c r="N885" s="27"/>
      <c r="O885" s="28"/>
      <c r="P885" s="28"/>
    </row>
    <row r="886" spans="1:16" x14ac:dyDescent="0.25">
      <c r="A886" s="15"/>
      <c r="B886" s="17"/>
      <c r="C886" s="17"/>
      <c r="D886" s="70"/>
      <c r="E886" s="73"/>
      <c r="F886" s="20"/>
      <c r="G886" s="70"/>
      <c r="H886" s="80"/>
      <c r="I886" s="23"/>
      <c r="J886" s="15"/>
      <c r="K886" s="46"/>
      <c r="L886" s="72"/>
      <c r="M886" s="26"/>
      <c r="N886" s="31"/>
      <c r="O886" s="32"/>
      <c r="P886" s="32"/>
    </row>
    <row r="887" spans="1:16" x14ac:dyDescent="0.25">
      <c r="A887" s="15"/>
      <c r="B887" s="17"/>
      <c r="C887" s="17"/>
      <c r="D887" s="70"/>
      <c r="E887" s="73"/>
      <c r="F887" s="20"/>
      <c r="G887" s="70"/>
      <c r="H887" s="80"/>
      <c r="I887" s="23"/>
      <c r="J887" s="15"/>
      <c r="K887" s="46"/>
      <c r="L887" s="72"/>
      <c r="M887" s="26"/>
      <c r="N887" s="31"/>
      <c r="O887" s="32"/>
      <c r="P887" s="32"/>
    </row>
    <row r="888" spans="1:16" x14ac:dyDescent="0.25">
      <c r="A888" s="15"/>
      <c r="B888" s="17"/>
      <c r="C888" s="17"/>
      <c r="D888" s="70"/>
      <c r="E888" s="73"/>
      <c r="F888" s="20"/>
      <c r="G888" s="70"/>
      <c r="H888" s="80"/>
      <c r="I888" s="23"/>
      <c r="J888" s="15"/>
      <c r="K888" s="46"/>
      <c r="L888" s="72"/>
      <c r="M888" s="26"/>
      <c r="N888" s="31"/>
      <c r="O888" s="32"/>
      <c r="P888" s="32"/>
    </row>
    <row r="889" spans="1:16" x14ac:dyDescent="0.25">
      <c r="A889" s="15"/>
      <c r="B889" s="17"/>
      <c r="C889" s="17"/>
      <c r="D889" s="70"/>
      <c r="E889" s="73"/>
      <c r="F889" s="20"/>
      <c r="G889" s="70"/>
      <c r="H889" s="80"/>
      <c r="I889" s="23"/>
      <c r="J889" s="15"/>
      <c r="K889" s="46"/>
      <c r="L889" s="72"/>
      <c r="M889" s="26"/>
      <c r="N889" s="31"/>
      <c r="O889" s="32"/>
      <c r="P889" s="32"/>
    </row>
    <row r="890" spans="1:16" x14ac:dyDescent="0.25">
      <c r="A890" s="15"/>
      <c r="B890" s="17"/>
      <c r="C890" s="17"/>
      <c r="D890" s="70"/>
      <c r="E890" s="71"/>
      <c r="F890" s="20"/>
      <c r="G890" s="70"/>
      <c r="H890" s="78"/>
      <c r="I890" s="23"/>
      <c r="J890" s="15"/>
      <c r="K890" s="46"/>
      <c r="L890" s="72"/>
      <c r="M890" s="26"/>
      <c r="N890" s="27"/>
      <c r="O890" s="28"/>
      <c r="P890" s="28"/>
    </row>
    <row r="891" spans="1:16" x14ac:dyDescent="0.25">
      <c r="A891" s="15"/>
      <c r="B891" s="17"/>
      <c r="C891" s="17"/>
      <c r="D891" s="70"/>
      <c r="E891" s="73"/>
      <c r="F891" s="20"/>
      <c r="G891" s="70"/>
      <c r="H891" s="80"/>
      <c r="I891" s="23"/>
      <c r="J891" s="15"/>
      <c r="K891" s="46"/>
      <c r="L891" s="72"/>
      <c r="M891" s="26"/>
      <c r="N891" s="31"/>
      <c r="O891" s="32"/>
      <c r="P891" s="32"/>
    </row>
    <row r="892" spans="1:16" x14ac:dyDescent="0.25">
      <c r="A892" s="15"/>
      <c r="B892" s="17"/>
      <c r="C892" s="17"/>
      <c r="D892" s="70"/>
      <c r="E892" s="73"/>
      <c r="F892" s="20"/>
      <c r="G892" s="70"/>
      <c r="H892" s="80"/>
      <c r="I892" s="23"/>
      <c r="J892" s="15"/>
      <c r="K892" s="46"/>
      <c r="L892" s="72"/>
      <c r="M892" s="26"/>
      <c r="N892" s="31"/>
      <c r="O892" s="32"/>
      <c r="P892" s="32"/>
    </row>
    <row r="893" spans="1:16" x14ac:dyDescent="0.25">
      <c r="A893" s="15"/>
      <c r="B893" s="17"/>
      <c r="C893" s="17"/>
      <c r="D893" s="70"/>
      <c r="E893" s="73"/>
      <c r="F893" s="20"/>
      <c r="G893" s="70"/>
      <c r="H893" s="80"/>
      <c r="I893" s="23"/>
      <c r="J893" s="15"/>
      <c r="K893" s="46"/>
      <c r="L893" s="72"/>
      <c r="M893" s="26"/>
      <c r="N893" s="31"/>
      <c r="O893" s="32"/>
      <c r="P893" s="32"/>
    </row>
    <row r="894" spans="1:16" x14ac:dyDescent="0.25">
      <c r="A894" s="15"/>
      <c r="B894" s="17"/>
      <c r="C894" s="17"/>
      <c r="D894" s="70"/>
      <c r="E894" s="71"/>
      <c r="F894" s="20"/>
      <c r="G894" s="70"/>
      <c r="H894" s="78"/>
      <c r="I894" s="23"/>
      <c r="J894" s="15"/>
      <c r="K894" s="46"/>
      <c r="L894" s="72"/>
      <c r="M894" s="26"/>
      <c r="N894" s="27"/>
      <c r="O894" s="28"/>
      <c r="P894" s="28"/>
    </row>
    <row r="895" spans="1:16" x14ac:dyDescent="0.25">
      <c r="A895" s="15"/>
      <c r="B895" s="17"/>
      <c r="C895" s="17"/>
      <c r="D895" s="70"/>
      <c r="E895" s="71"/>
      <c r="F895" s="20"/>
      <c r="G895" s="70"/>
      <c r="H895" s="78"/>
      <c r="I895" s="23"/>
      <c r="J895" s="15"/>
      <c r="K895" s="46"/>
      <c r="L895" s="72"/>
      <c r="M895" s="26"/>
      <c r="N895" s="27"/>
      <c r="O895" s="28"/>
      <c r="P895" s="28"/>
    </row>
    <row r="896" spans="1:16" x14ac:dyDescent="0.25">
      <c r="A896" s="15"/>
      <c r="B896" s="80"/>
      <c r="C896" s="80"/>
      <c r="D896" s="70"/>
      <c r="E896" s="73"/>
      <c r="F896" s="83"/>
      <c r="G896" s="70"/>
      <c r="H896" s="80"/>
      <c r="I896" s="23"/>
      <c r="J896" s="15"/>
      <c r="K896" s="46"/>
      <c r="L896" s="72"/>
      <c r="M896" s="26"/>
      <c r="N896" s="31"/>
      <c r="O896" s="32"/>
      <c r="P896" s="32"/>
    </row>
    <row r="897" spans="1:16" x14ac:dyDescent="0.25">
      <c r="A897" s="15"/>
      <c r="B897" s="17"/>
      <c r="C897" s="17"/>
      <c r="D897" s="70"/>
      <c r="E897" s="73"/>
      <c r="F897" s="20"/>
      <c r="G897" s="70"/>
      <c r="H897" s="80"/>
      <c r="I897" s="23"/>
      <c r="J897" s="15"/>
      <c r="K897" s="46"/>
      <c r="L897" s="72"/>
      <c r="M897" s="26"/>
      <c r="N897" s="31"/>
      <c r="O897" s="32"/>
      <c r="P897" s="32"/>
    </row>
    <row r="898" spans="1:16" x14ac:dyDescent="0.25">
      <c r="A898" s="15"/>
      <c r="B898" s="17"/>
      <c r="C898" s="17"/>
      <c r="D898" s="70"/>
      <c r="E898" s="73"/>
      <c r="F898" s="20"/>
      <c r="G898" s="70"/>
      <c r="H898" s="80"/>
      <c r="I898" s="23"/>
      <c r="J898" s="15"/>
      <c r="K898" s="46"/>
      <c r="L898" s="72"/>
      <c r="M898" s="26"/>
      <c r="N898" s="31"/>
      <c r="O898" s="32"/>
      <c r="P898" s="32"/>
    </row>
    <row r="899" spans="1:16" x14ac:dyDescent="0.25">
      <c r="A899" s="15"/>
      <c r="B899" s="17"/>
      <c r="C899" s="17"/>
      <c r="D899" s="70"/>
      <c r="E899" s="73"/>
      <c r="F899" s="20"/>
      <c r="G899" s="70"/>
      <c r="H899" s="80"/>
      <c r="I899" s="23"/>
      <c r="J899" s="15"/>
      <c r="K899" s="46"/>
      <c r="L899" s="72"/>
      <c r="M899" s="26"/>
      <c r="N899" s="31"/>
      <c r="O899" s="32"/>
      <c r="P899" s="32"/>
    </row>
    <row r="900" spans="1:16" x14ac:dyDescent="0.25">
      <c r="A900" s="15"/>
      <c r="B900" s="17"/>
      <c r="C900" s="17"/>
      <c r="D900" s="70"/>
      <c r="E900" s="73"/>
      <c r="F900" s="20"/>
      <c r="G900" s="70"/>
      <c r="H900" s="80"/>
      <c r="I900" s="23"/>
      <c r="J900" s="15"/>
      <c r="K900" s="46"/>
      <c r="L900" s="72"/>
      <c r="M900" s="26"/>
      <c r="N900" s="31"/>
      <c r="O900" s="32"/>
      <c r="P900" s="32"/>
    </row>
    <row r="901" spans="1:16" x14ac:dyDescent="0.25">
      <c r="A901" s="15"/>
      <c r="B901" s="17"/>
      <c r="C901" s="17"/>
      <c r="D901" s="70"/>
      <c r="E901" s="73"/>
      <c r="F901" s="20"/>
      <c r="G901" s="70"/>
      <c r="H901" s="80"/>
      <c r="I901" s="23"/>
      <c r="J901" s="15"/>
      <c r="K901" s="46"/>
      <c r="L901" s="72"/>
      <c r="M901" s="26"/>
      <c r="N901" s="31"/>
      <c r="O901" s="32"/>
      <c r="P901" s="32"/>
    </row>
    <row r="902" spans="1:16" x14ac:dyDescent="0.25">
      <c r="A902" s="15"/>
      <c r="B902" s="17"/>
      <c r="C902" s="17"/>
      <c r="D902" s="70"/>
      <c r="E902" s="73"/>
      <c r="F902" s="20"/>
      <c r="G902" s="70"/>
      <c r="H902" s="80"/>
      <c r="I902" s="82"/>
      <c r="J902" s="15"/>
      <c r="K902" s="46"/>
      <c r="L902" s="72"/>
      <c r="M902" s="26"/>
      <c r="N902" s="31"/>
      <c r="O902" s="32"/>
      <c r="P902" s="32"/>
    </row>
    <row r="903" spans="1:16" x14ac:dyDescent="0.25">
      <c r="A903" s="15"/>
      <c r="B903" s="17"/>
      <c r="C903" s="17"/>
      <c r="D903" s="70"/>
      <c r="E903" s="73"/>
      <c r="F903" s="20"/>
      <c r="G903" s="70"/>
      <c r="H903" s="80"/>
      <c r="I903" s="23"/>
      <c r="J903" s="15"/>
      <c r="K903" s="46"/>
      <c r="L903" s="72"/>
      <c r="M903" s="26"/>
      <c r="N903" s="31"/>
      <c r="O903" s="32"/>
      <c r="P903" s="32"/>
    </row>
    <row r="904" spans="1:16" x14ac:dyDescent="0.25">
      <c r="A904" s="15"/>
      <c r="B904" s="17"/>
      <c r="C904" s="17"/>
      <c r="D904" s="70"/>
      <c r="E904" s="73"/>
      <c r="F904" s="20"/>
      <c r="G904" s="70"/>
      <c r="H904" s="80"/>
      <c r="I904" s="23"/>
      <c r="J904" s="15"/>
      <c r="K904" s="46"/>
      <c r="L904" s="72"/>
      <c r="M904" s="26"/>
      <c r="N904" s="31"/>
      <c r="O904" s="32"/>
      <c r="P904" s="32"/>
    </row>
    <row r="905" spans="1:16" x14ac:dyDescent="0.25">
      <c r="A905" s="15"/>
      <c r="B905" s="17"/>
      <c r="C905" s="17"/>
      <c r="D905" s="70"/>
      <c r="E905" s="73"/>
      <c r="F905" s="20"/>
      <c r="G905" s="70"/>
      <c r="H905" s="80"/>
      <c r="I905" s="23"/>
      <c r="J905" s="15"/>
      <c r="K905" s="46"/>
      <c r="L905" s="72"/>
      <c r="M905" s="26"/>
      <c r="N905" s="31"/>
      <c r="O905" s="32"/>
      <c r="P905" s="32"/>
    </row>
    <row r="906" spans="1:16" x14ac:dyDescent="0.25">
      <c r="A906" s="15"/>
      <c r="B906" s="17"/>
      <c r="C906" s="17"/>
      <c r="D906" s="70"/>
      <c r="E906" s="71"/>
      <c r="F906" s="20"/>
      <c r="G906" s="70"/>
      <c r="H906" s="78"/>
      <c r="I906" s="23"/>
      <c r="J906" s="15"/>
      <c r="K906" s="46"/>
      <c r="L906" s="72"/>
      <c r="M906" s="26"/>
      <c r="N906" s="27"/>
      <c r="O906" s="28"/>
      <c r="P906" s="28"/>
    </row>
    <row r="907" spans="1:16" x14ac:dyDescent="0.25">
      <c r="A907" s="15"/>
      <c r="B907" s="17"/>
      <c r="C907" s="17"/>
      <c r="D907" s="70"/>
      <c r="E907" s="71"/>
      <c r="F907" s="20"/>
      <c r="G907" s="70"/>
      <c r="H907" s="78"/>
      <c r="I907" s="23"/>
      <c r="J907" s="15"/>
      <c r="K907" s="46"/>
      <c r="L907" s="72"/>
      <c r="M907" s="26"/>
      <c r="N907" s="27"/>
      <c r="O907" s="28"/>
      <c r="P907" s="28"/>
    </row>
    <row r="908" spans="1:16" x14ac:dyDescent="0.25">
      <c r="A908" s="15"/>
      <c r="B908" s="17"/>
      <c r="C908" s="17"/>
      <c r="D908" s="70"/>
      <c r="E908" s="71"/>
      <c r="F908" s="20"/>
      <c r="G908" s="70"/>
      <c r="H908" s="78"/>
      <c r="I908" s="23"/>
      <c r="J908" s="15"/>
      <c r="K908" s="46"/>
      <c r="L908" s="72"/>
      <c r="M908" s="26"/>
      <c r="N908" s="27"/>
      <c r="O908" s="28"/>
      <c r="P908" s="28"/>
    </row>
    <row r="909" spans="1:16" x14ac:dyDescent="0.25">
      <c r="A909" s="15"/>
      <c r="B909" s="17"/>
      <c r="C909" s="17"/>
      <c r="D909" s="70"/>
      <c r="E909" s="71"/>
      <c r="F909" s="20"/>
      <c r="G909" s="70"/>
      <c r="H909" s="78"/>
      <c r="I909" s="23"/>
      <c r="J909" s="15"/>
      <c r="K909" s="46"/>
      <c r="L909" s="72"/>
      <c r="M909" s="26"/>
      <c r="N909" s="27"/>
      <c r="O909" s="28"/>
      <c r="P909" s="28"/>
    </row>
    <row r="910" spans="1:16" x14ac:dyDescent="0.25">
      <c r="A910" s="15"/>
      <c r="B910" s="17"/>
      <c r="C910" s="17"/>
      <c r="D910" s="70"/>
      <c r="E910" s="71"/>
      <c r="F910" s="20"/>
      <c r="G910" s="70"/>
      <c r="H910" s="78"/>
      <c r="I910" s="23"/>
      <c r="J910" s="15"/>
      <c r="K910" s="46"/>
      <c r="L910" s="72"/>
      <c r="M910" s="26"/>
      <c r="N910" s="27"/>
      <c r="O910" s="28"/>
      <c r="P910" s="28"/>
    </row>
    <row r="911" spans="1:16" x14ac:dyDescent="0.25">
      <c r="A911" s="15"/>
      <c r="B911" s="80"/>
      <c r="C911" s="80"/>
      <c r="D911" s="70"/>
      <c r="E911" s="73"/>
      <c r="F911" s="83"/>
      <c r="G911" s="70"/>
      <c r="H911" s="80"/>
      <c r="I911" s="23"/>
      <c r="J911" s="15"/>
      <c r="K911" s="46"/>
      <c r="L911" s="72"/>
      <c r="M911" s="26"/>
      <c r="N911" s="31"/>
      <c r="O911" s="32"/>
      <c r="P911" s="32"/>
    </row>
    <row r="912" spans="1:16" x14ac:dyDescent="0.25">
      <c r="A912" s="15"/>
      <c r="B912" s="17"/>
      <c r="C912" s="17"/>
      <c r="D912" s="70"/>
      <c r="E912" s="71"/>
      <c r="F912" s="20"/>
      <c r="G912" s="70"/>
      <c r="H912" s="78"/>
      <c r="I912" s="23"/>
      <c r="J912" s="15"/>
      <c r="K912" s="46"/>
      <c r="L912" s="72"/>
      <c r="M912" s="26"/>
      <c r="N912" s="27"/>
      <c r="O912" s="28"/>
      <c r="P912" s="28"/>
    </row>
    <row r="913" spans="1:16" x14ac:dyDescent="0.25">
      <c r="A913" s="15"/>
      <c r="B913" s="17"/>
      <c r="C913" s="17"/>
      <c r="D913" s="70"/>
      <c r="E913" s="73"/>
      <c r="F913" s="20"/>
      <c r="G913" s="70"/>
      <c r="H913" s="80"/>
      <c r="I913" s="23"/>
      <c r="J913" s="15"/>
      <c r="K913" s="46"/>
      <c r="L913" s="72"/>
      <c r="M913" s="26"/>
      <c r="N913" s="31"/>
      <c r="O913" s="32"/>
      <c r="P913" s="32"/>
    </row>
    <row r="914" spans="1:16" x14ac:dyDescent="0.25">
      <c r="A914" s="15"/>
      <c r="B914" s="17"/>
      <c r="C914" s="17"/>
      <c r="D914" s="70"/>
      <c r="E914" s="73"/>
      <c r="F914" s="20"/>
      <c r="G914" s="70"/>
      <c r="H914" s="80"/>
      <c r="I914" s="23"/>
      <c r="J914" s="15"/>
      <c r="K914" s="46"/>
      <c r="L914" s="72"/>
      <c r="M914" s="26"/>
      <c r="N914" s="31"/>
      <c r="O914" s="32"/>
      <c r="P914" s="32"/>
    </row>
    <row r="915" spans="1:16" x14ac:dyDescent="0.25">
      <c r="A915" s="15"/>
      <c r="B915" s="17"/>
      <c r="C915" s="17"/>
      <c r="D915" s="70"/>
      <c r="E915" s="73"/>
      <c r="F915" s="20"/>
      <c r="G915" s="70"/>
      <c r="H915" s="80"/>
      <c r="I915" s="23"/>
      <c r="J915" s="15"/>
      <c r="K915" s="46"/>
      <c r="L915" s="72"/>
      <c r="M915" s="26"/>
      <c r="N915" s="31"/>
      <c r="O915" s="32"/>
      <c r="P915" s="32"/>
    </row>
    <row r="916" spans="1:16" x14ac:dyDescent="0.25">
      <c r="A916" s="15"/>
      <c r="B916" s="17"/>
      <c r="C916" s="17"/>
      <c r="D916" s="70"/>
      <c r="E916" s="73"/>
      <c r="F916" s="20"/>
      <c r="G916" s="70"/>
      <c r="H916" s="80"/>
      <c r="I916" s="23"/>
      <c r="J916" s="15"/>
      <c r="K916" s="46"/>
      <c r="L916" s="72"/>
      <c r="M916" s="26"/>
      <c r="N916" s="31"/>
      <c r="O916" s="32"/>
      <c r="P916" s="32"/>
    </row>
    <row r="917" spans="1:16" x14ac:dyDescent="0.25">
      <c r="A917" s="15"/>
      <c r="B917" s="17"/>
      <c r="C917" s="17"/>
      <c r="D917" s="70"/>
      <c r="E917" s="73"/>
      <c r="F917" s="20"/>
      <c r="G917" s="70"/>
      <c r="H917" s="80"/>
      <c r="I917" s="23"/>
      <c r="J917" s="15"/>
      <c r="K917" s="46"/>
      <c r="L917" s="72"/>
      <c r="M917" s="26"/>
      <c r="N917" s="31"/>
      <c r="O917" s="32"/>
      <c r="P917" s="32"/>
    </row>
    <row r="918" spans="1:16" x14ac:dyDescent="0.25">
      <c r="A918" s="15"/>
      <c r="B918" s="17"/>
      <c r="C918" s="17"/>
      <c r="D918" s="70"/>
      <c r="E918" s="73"/>
      <c r="F918" s="20"/>
      <c r="G918" s="70"/>
      <c r="H918" s="80"/>
      <c r="I918" s="23"/>
      <c r="J918" s="15"/>
      <c r="K918" s="46"/>
      <c r="L918" s="72"/>
      <c r="M918" s="26"/>
      <c r="N918" s="31"/>
      <c r="O918" s="32"/>
      <c r="P918" s="32"/>
    </row>
    <row r="919" spans="1:16" x14ac:dyDescent="0.25">
      <c r="A919" s="15"/>
      <c r="B919" s="17"/>
      <c r="C919" s="17"/>
      <c r="D919" s="70"/>
      <c r="E919" s="73"/>
      <c r="F919" s="20"/>
      <c r="G919" s="70"/>
      <c r="H919" s="80"/>
      <c r="I919" s="23"/>
      <c r="J919" s="15"/>
      <c r="K919" s="46"/>
      <c r="L919" s="72"/>
      <c r="M919" s="26"/>
      <c r="N919" s="31"/>
      <c r="O919" s="32"/>
      <c r="P919" s="32"/>
    </row>
    <row r="920" spans="1:16" x14ac:dyDescent="0.25">
      <c r="A920" s="15"/>
      <c r="B920" s="17"/>
      <c r="C920" s="17"/>
      <c r="D920" s="70"/>
      <c r="E920" s="73"/>
      <c r="F920" s="20"/>
      <c r="G920" s="70"/>
      <c r="H920" s="80"/>
      <c r="I920" s="23"/>
      <c r="J920" s="15"/>
      <c r="K920" s="46"/>
      <c r="L920" s="72"/>
      <c r="M920" s="26"/>
      <c r="N920" s="31"/>
      <c r="O920" s="32"/>
      <c r="P920" s="32"/>
    </row>
    <row r="921" spans="1:16" x14ac:dyDescent="0.25">
      <c r="A921" s="15"/>
      <c r="B921" s="17"/>
      <c r="C921" s="17"/>
      <c r="D921" s="70"/>
      <c r="E921" s="73"/>
      <c r="F921" s="20"/>
      <c r="G921" s="70"/>
      <c r="H921" s="80"/>
      <c r="I921" s="82"/>
      <c r="J921" s="15"/>
      <c r="K921" s="46"/>
      <c r="L921" s="72"/>
      <c r="M921" s="26"/>
      <c r="N921" s="31"/>
      <c r="O921" s="32"/>
      <c r="P921" s="32"/>
    </row>
    <row r="922" spans="1:16" x14ac:dyDescent="0.25">
      <c r="A922" s="15"/>
      <c r="B922" s="17"/>
      <c r="C922" s="17"/>
      <c r="D922" s="70"/>
      <c r="E922" s="73"/>
      <c r="F922" s="20"/>
      <c r="G922" s="70"/>
      <c r="H922" s="80"/>
      <c r="I922" s="23"/>
      <c r="J922" s="15"/>
      <c r="K922" s="46"/>
      <c r="L922" s="72"/>
      <c r="M922" s="26"/>
      <c r="N922" s="31"/>
      <c r="O922" s="32"/>
      <c r="P922" s="32"/>
    </row>
    <row r="923" spans="1:16" x14ac:dyDescent="0.25">
      <c r="A923" s="15"/>
      <c r="B923" s="17"/>
      <c r="C923" s="17"/>
      <c r="D923" s="70"/>
      <c r="E923" s="73"/>
      <c r="F923" s="20"/>
      <c r="G923" s="70"/>
      <c r="H923" s="80"/>
      <c r="I923" s="23"/>
      <c r="J923" s="15"/>
      <c r="K923" s="46"/>
      <c r="L923" s="72"/>
      <c r="M923" s="26"/>
      <c r="N923" s="31"/>
      <c r="O923" s="32"/>
      <c r="P923" s="32"/>
    </row>
    <row r="924" spans="1:16" x14ac:dyDescent="0.25">
      <c r="A924" s="15"/>
      <c r="B924" s="17"/>
      <c r="C924" s="17"/>
      <c r="D924" s="70"/>
      <c r="E924" s="73"/>
      <c r="F924" s="20"/>
      <c r="G924" s="70"/>
      <c r="H924" s="80"/>
      <c r="I924" s="23"/>
      <c r="J924" s="15"/>
      <c r="K924" s="46"/>
      <c r="L924" s="72"/>
      <c r="M924" s="26"/>
      <c r="N924" s="31"/>
      <c r="O924" s="32"/>
      <c r="P924" s="32"/>
    </row>
    <row r="925" spans="1:16" x14ac:dyDescent="0.25">
      <c r="A925" s="15"/>
      <c r="B925" s="17"/>
      <c r="C925" s="17"/>
      <c r="D925" s="70"/>
      <c r="E925" s="73"/>
      <c r="F925" s="20"/>
      <c r="G925" s="70"/>
      <c r="H925" s="80"/>
      <c r="I925" s="23"/>
      <c r="J925" s="15"/>
      <c r="K925" s="46"/>
      <c r="L925" s="72"/>
      <c r="M925" s="26"/>
      <c r="N925" s="31"/>
      <c r="O925" s="32"/>
      <c r="P925" s="32"/>
    </row>
    <row r="926" spans="1:16" x14ac:dyDescent="0.25">
      <c r="A926" s="15"/>
      <c r="B926" s="17"/>
      <c r="C926" s="17"/>
      <c r="D926" s="70"/>
      <c r="E926" s="73"/>
      <c r="F926" s="20"/>
      <c r="G926" s="70"/>
      <c r="H926" s="80"/>
      <c r="I926" s="23"/>
      <c r="J926" s="15"/>
      <c r="K926" s="46"/>
      <c r="L926" s="72"/>
      <c r="M926" s="26"/>
      <c r="N926" s="31"/>
      <c r="O926" s="32"/>
      <c r="P926" s="32"/>
    </row>
    <row r="927" spans="1:16" x14ac:dyDescent="0.25">
      <c r="A927" s="15"/>
      <c r="B927" s="17"/>
      <c r="C927" s="17"/>
      <c r="D927" s="70"/>
      <c r="E927" s="71"/>
      <c r="F927" s="20"/>
      <c r="G927" s="70"/>
      <c r="H927" s="78"/>
      <c r="I927" s="23"/>
      <c r="J927" s="15"/>
      <c r="K927" s="46"/>
      <c r="L927" s="72"/>
      <c r="M927" s="26"/>
      <c r="N927" s="27"/>
      <c r="O927" s="28"/>
      <c r="P927" s="28"/>
    </row>
    <row r="928" spans="1:16" x14ac:dyDescent="0.25">
      <c r="A928" s="15"/>
      <c r="B928" s="80"/>
      <c r="C928" s="80"/>
      <c r="D928" s="70"/>
      <c r="E928" s="73"/>
      <c r="F928" s="83"/>
      <c r="G928" s="70"/>
      <c r="H928" s="80"/>
      <c r="I928" s="23"/>
      <c r="J928" s="15"/>
      <c r="K928" s="46"/>
      <c r="L928" s="72"/>
      <c r="M928" s="26"/>
      <c r="N928" s="31"/>
      <c r="O928" s="32"/>
      <c r="P928" s="32"/>
    </row>
    <row r="929" spans="1:17" x14ac:dyDescent="0.25">
      <c r="A929" s="15"/>
      <c r="B929" s="17"/>
      <c r="C929" s="17"/>
      <c r="D929" s="70"/>
      <c r="E929" s="71"/>
      <c r="F929" s="20"/>
      <c r="G929" s="70"/>
      <c r="H929" s="78"/>
      <c r="I929" s="23"/>
      <c r="J929" s="15"/>
      <c r="K929" s="46"/>
      <c r="L929" s="72"/>
      <c r="M929" s="26"/>
      <c r="N929" s="27"/>
      <c r="O929" s="28"/>
      <c r="P929" s="28"/>
      <c r="Q929" s="29"/>
    </row>
    <row r="930" spans="1:17" x14ac:dyDescent="0.25">
      <c r="A930" s="15"/>
      <c r="B930" s="17"/>
      <c r="C930" s="17"/>
      <c r="D930" s="70"/>
      <c r="E930" s="73"/>
      <c r="F930" s="20"/>
      <c r="G930" s="70"/>
      <c r="H930" s="80"/>
      <c r="I930" s="23"/>
      <c r="J930" s="15"/>
      <c r="K930" s="46"/>
      <c r="L930" s="72"/>
      <c r="M930" s="26"/>
      <c r="N930" s="43"/>
      <c r="O930" s="44"/>
      <c r="P930" s="44"/>
      <c r="Q930" s="34"/>
    </row>
    <row r="931" spans="1:17" x14ac:dyDescent="0.25">
      <c r="A931" s="81"/>
      <c r="B931" s="84"/>
      <c r="C931" s="84"/>
      <c r="D931" s="70"/>
      <c r="E931" s="73"/>
      <c r="F931" s="20"/>
      <c r="G931" s="70"/>
      <c r="H931" s="17"/>
      <c r="I931" s="23"/>
      <c r="J931" s="15"/>
      <c r="K931" s="46"/>
      <c r="L931" s="72"/>
      <c r="M931" s="26"/>
      <c r="N931" s="31"/>
      <c r="O931" s="32"/>
      <c r="P931" s="32"/>
      <c r="Q931" s="53"/>
    </row>
    <row r="932" spans="1:17" x14ac:dyDescent="0.25">
      <c r="A932" s="81"/>
      <c r="B932" s="84"/>
      <c r="C932" s="84"/>
      <c r="D932" s="70"/>
      <c r="E932" s="85"/>
      <c r="F932" s="86"/>
      <c r="G932" s="70"/>
      <c r="H932" s="87"/>
      <c r="I932" s="23"/>
      <c r="J932" s="15"/>
      <c r="K932" s="46"/>
      <c r="L932" s="72"/>
      <c r="M932" s="26"/>
      <c r="N932" s="27"/>
      <c r="O932" s="28"/>
      <c r="P932" s="28"/>
      <c r="Q932" s="61"/>
    </row>
    <row r="933" spans="1:17" x14ac:dyDescent="0.25">
      <c r="A933" s="81"/>
      <c r="B933" s="84"/>
      <c r="C933" s="84"/>
      <c r="D933" s="70"/>
      <c r="E933" s="71"/>
      <c r="F933" s="20"/>
      <c r="G933" s="70"/>
      <c r="H933" s="88"/>
      <c r="I933" s="23"/>
      <c r="J933" s="15"/>
      <c r="K933" s="46"/>
      <c r="L933" s="72"/>
      <c r="M933" s="26"/>
      <c r="N933" s="27"/>
      <c r="O933" s="28"/>
      <c r="P933" s="28"/>
      <c r="Q933" s="29"/>
    </row>
    <row r="934" spans="1:17" x14ac:dyDescent="0.25">
      <c r="A934" s="81"/>
      <c r="B934" s="84"/>
      <c r="C934" s="84"/>
      <c r="D934" s="70"/>
      <c r="E934" s="71"/>
      <c r="F934" s="20"/>
      <c r="G934" s="70"/>
      <c r="H934" s="88"/>
      <c r="I934" s="23"/>
      <c r="J934" s="15"/>
      <c r="K934" s="46"/>
      <c r="L934" s="72"/>
      <c r="M934" s="26"/>
      <c r="N934" s="27"/>
      <c r="O934" s="28"/>
      <c r="P934" s="28"/>
      <c r="Q934" s="61"/>
    </row>
    <row r="935" spans="1:17" x14ac:dyDescent="0.25">
      <c r="A935" s="81"/>
      <c r="B935" s="84"/>
      <c r="C935" s="84"/>
      <c r="D935" s="70"/>
      <c r="E935" s="73"/>
      <c r="F935" s="20"/>
      <c r="G935" s="70"/>
      <c r="H935" s="17"/>
      <c r="I935" s="23"/>
      <c r="J935" s="15"/>
      <c r="K935" s="46"/>
      <c r="L935" s="72"/>
      <c r="M935" s="26"/>
      <c r="N935" s="31"/>
      <c r="O935" s="32"/>
      <c r="P935" s="32"/>
      <c r="Q935" s="53"/>
    </row>
    <row r="936" spans="1:17" x14ac:dyDescent="0.25">
      <c r="A936" s="81"/>
      <c r="B936" s="84"/>
      <c r="C936" s="84"/>
      <c r="D936" s="70"/>
      <c r="E936" s="73"/>
      <c r="F936" s="20"/>
      <c r="G936" s="70"/>
      <c r="H936" s="17"/>
      <c r="I936" s="23"/>
      <c r="J936" s="15"/>
      <c r="K936" s="46"/>
      <c r="L936" s="72"/>
      <c r="M936" s="26"/>
      <c r="N936" s="31"/>
      <c r="O936" s="32"/>
      <c r="P936" s="32"/>
      <c r="Q936" s="53"/>
    </row>
    <row r="937" spans="1:17" x14ac:dyDescent="0.25">
      <c r="A937" s="81"/>
      <c r="B937" s="84"/>
      <c r="C937" s="84"/>
      <c r="D937" s="70"/>
      <c r="E937" s="73"/>
      <c r="F937" s="20"/>
      <c r="G937" s="70"/>
      <c r="H937" s="17"/>
      <c r="I937" s="23"/>
      <c r="J937" s="15"/>
      <c r="K937" s="46"/>
      <c r="L937" s="72"/>
      <c r="M937" s="26"/>
      <c r="N937" s="31"/>
      <c r="O937" s="32"/>
      <c r="P937" s="32"/>
      <c r="Q937" s="53"/>
    </row>
    <row r="938" spans="1:17" x14ac:dyDescent="0.25">
      <c r="A938" s="81"/>
      <c r="B938" s="84"/>
      <c r="C938" s="84"/>
      <c r="D938" s="70"/>
      <c r="E938" s="71"/>
      <c r="F938" s="20"/>
      <c r="G938" s="70"/>
      <c r="H938" s="78"/>
      <c r="I938" s="89"/>
      <c r="J938" s="15"/>
      <c r="K938" s="46"/>
      <c r="L938" s="72"/>
      <c r="M938" s="26"/>
      <c r="N938" s="27"/>
      <c r="O938" s="28"/>
      <c r="P938" s="28"/>
      <c r="Q938" s="61"/>
    </row>
    <row r="939" spans="1:17" x14ac:dyDescent="0.25">
      <c r="A939" s="81"/>
      <c r="B939" s="84"/>
      <c r="C939" s="84"/>
      <c r="D939" s="70"/>
      <c r="E939" s="71"/>
      <c r="F939" s="20"/>
      <c r="G939" s="70"/>
      <c r="H939" s="78"/>
      <c r="I939" s="23"/>
      <c r="J939" s="15"/>
      <c r="K939" s="46"/>
      <c r="L939" s="72"/>
      <c r="M939" s="26"/>
      <c r="N939" s="27"/>
      <c r="O939" s="28"/>
      <c r="P939" s="28"/>
      <c r="Q939" s="61"/>
    </row>
    <row r="940" spans="1:17" x14ac:dyDescent="0.25">
      <c r="A940" s="15"/>
      <c r="B940" s="17"/>
      <c r="C940" s="17"/>
      <c r="D940" s="70"/>
      <c r="E940" s="71"/>
      <c r="F940" s="20"/>
      <c r="G940" s="70"/>
      <c r="H940" s="78"/>
      <c r="I940" s="23"/>
      <c r="J940" s="15"/>
      <c r="K940" s="46"/>
      <c r="L940" s="72"/>
      <c r="M940" s="26"/>
      <c r="N940" s="43"/>
      <c r="O940" s="44"/>
      <c r="P940" s="44"/>
      <c r="Q940" s="29"/>
    </row>
    <row r="941" spans="1:17" x14ac:dyDescent="0.25">
      <c r="A941" s="15"/>
      <c r="B941" s="17"/>
      <c r="C941" s="17"/>
      <c r="D941" s="70"/>
      <c r="E941" s="73"/>
      <c r="F941" s="36"/>
      <c r="G941" s="70"/>
      <c r="H941" s="17"/>
      <c r="I941" s="23"/>
      <c r="J941" s="102"/>
      <c r="K941" s="46"/>
      <c r="L941" s="72"/>
      <c r="M941" s="26"/>
      <c r="N941" s="31"/>
      <c r="O941" s="32"/>
      <c r="P941" s="32"/>
      <c r="Q941" s="34"/>
    </row>
    <row r="942" spans="1:17" x14ac:dyDescent="0.25">
      <c r="A942" s="15"/>
      <c r="B942" s="17"/>
      <c r="C942" s="17"/>
      <c r="D942" s="70"/>
      <c r="E942" s="71"/>
      <c r="F942" s="36"/>
      <c r="G942" s="70"/>
      <c r="H942" s="78"/>
      <c r="I942" s="23"/>
      <c r="J942" s="102"/>
      <c r="K942" s="46"/>
      <c r="L942" s="72"/>
      <c r="M942" s="26"/>
      <c r="N942" s="27"/>
      <c r="O942" s="28"/>
      <c r="P942" s="28"/>
      <c r="Q942" s="29"/>
    </row>
    <row r="943" spans="1:17" x14ac:dyDescent="0.25">
      <c r="A943" s="15"/>
      <c r="B943" s="17"/>
      <c r="C943" s="17"/>
      <c r="D943" s="70"/>
      <c r="E943" s="73"/>
      <c r="F943" s="36"/>
      <c r="G943" s="70"/>
      <c r="H943" s="17"/>
      <c r="I943" s="23"/>
      <c r="J943" s="102"/>
      <c r="K943" s="46"/>
      <c r="L943" s="72"/>
      <c r="M943" s="26"/>
      <c r="N943" s="31"/>
      <c r="O943" s="32"/>
      <c r="P943" s="32"/>
      <c r="Q943" s="34"/>
    </row>
    <row r="944" spans="1:17" x14ac:dyDescent="0.25">
      <c r="A944" s="15"/>
      <c r="B944" s="17"/>
      <c r="C944" s="17"/>
      <c r="D944" s="70"/>
      <c r="E944" s="73"/>
      <c r="F944" s="36"/>
      <c r="G944" s="70"/>
      <c r="H944" s="17"/>
      <c r="I944" s="23"/>
      <c r="J944" s="15"/>
      <c r="K944" s="46"/>
      <c r="L944" s="72"/>
      <c r="M944" s="26"/>
      <c r="N944" s="31"/>
      <c r="O944" s="32"/>
      <c r="P944" s="32"/>
      <c r="Q944" s="34"/>
    </row>
    <row r="945" spans="1:16" x14ac:dyDescent="0.25">
      <c r="A945" s="15"/>
      <c r="B945" s="17"/>
      <c r="C945" s="17"/>
      <c r="D945" s="70"/>
      <c r="E945" s="73"/>
      <c r="F945" s="36"/>
      <c r="G945" s="70"/>
      <c r="H945" s="17"/>
      <c r="I945" s="23"/>
      <c r="J945" s="15"/>
      <c r="K945" s="46"/>
      <c r="L945" s="72"/>
      <c r="M945" s="26"/>
      <c r="N945" s="31"/>
      <c r="O945" s="32"/>
      <c r="P945" s="32"/>
    </row>
    <row r="946" spans="1:16" x14ac:dyDescent="0.25">
      <c r="A946" s="15"/>
      <c r="B946" s="17"/>
      <c r="C946" s="17"/>
      <c r="D946" s="70"/>
      <c r="E946" s="73"/>
      <c r="F946" s="20"/>
      <c r="G946" s="70"/>
      <c r="H946" s="17"/>
      <c r="I946" s="23"/>
      <c r="J946" s="15"/>
      <c r="K946" s="46"/>
      <c r="L946" s="72"/>
      <c r="M946" s="26"/>
      <c r="N946" s="31"/>
      <c r="O946" s="32"/>
      <c r="P946" s="32"/>
    </row>
    <row r="947" spans="1:16" x14ac:dyDescent="0.25">
      <c r="A947" s="15"/>
      <c r="B947" s="17"/>
      <c r="C947" s="17"/>
      <c r="D947" s="70"/>
      <c r="E947" s="71"/>
      <c r="F947" s="20"/>
      <c r="G947" s="70"/>
      <c r="H947" s="78"/>
      <c r="I947" s="23"/>
      <c r="J947" s="15"/>
      <c r="K947" s="46"/>
      <c r="L947" s="72"/>
      <c r="M947" s="26"/>
      <c r="N947" s="27"/>
      <c r="O947" s="28"/>
      <c r="P947" s="28"/>
    </row>
    <row r="948" spans="1:16" x14ac:dyDescent="0.25">
      <c r="A948" s="15"/>
      <c r="B948" s="17"/>
      <c r="C948" s="17"/>
      <c r="D948" s="70"/>
      <c r="E948" s="73"/>
      <c r="F948" s="20"/>
      <c r="G948" s="70"/>
      <c r="H948" s="17"/>
      <c r="I948" s="23"/>
      <c r="J948" s="15"/>
      <c r="K948" s="46"/>
      <c r="L948" s="72"/>
      <c r="M948" s="26"/>
      <c r="N948" s="31"/>
      <c r="O948" s="32"/>
      <c r="P948" s="32"/>
    </row>
    <row r="949" spans="1:16" x14ac:dyDescent="0.25">
      <c r="A949" s="15"/>
      <c r="B949" s="17"/>
      <c r="C949" s="17"/>
      <c r="D949" s="70"/>
      <c r="E949" s="73"/>
      <c r="F949" s="20"/>
      <c r="G949" s="70"/>
      <c r="H949" s="17"/>
      <c r="I949" s="23"/>
      <c r="J949" s="15"/>
      <c r="K949" s="46"/>
      <c r="L949" s="72"/>
      <c r="M949" s="26"/>
      <c r="N949" s="31"/>
      <c r="O949" s="32"/>
      <c r="P949" s="32"/>
    </row>
    <row r="950" spans="1:16" x14ac:dyDescent="0.25">
      <c r="A950" s="15"/>
      <c r="B950" s="17"/>
      <c r="C950" s="17"/>
      <c r="D950" s="70"/>
      <c r="E950" s="73"/>
      <c r="F950" s="20"/>
      <c r="G950" s="70"/>
      <c r="H950" s="17"/>
      <c r="I950" s="23"/>
      <c r="J950" s="15"/>
      <c r="K950" s="46"/>
      <c r="L950" s="72"/>
      <c r="M950" s="26"/>
      <c r="N950" s="31"/>
      <c r="O950" s="32"/>
      <c r="P950" s="32"/>
    </row>
    <row r="951" spans="1:16" x14ac:dyDescent="0.25">
      <c r="A951" s="15"/>
      <c r="B951" s="17"/>
      <c r="C951" s="17"/>
      <c r="D951" s="70"/>
      <c r="E951" s="73"/>
      <c r="F951" s="20"/>
      <c r="G951" s="70"/>
      <c r="H951" s="17"/>
      <c r="I951" s="23"/>
      <c r="J951" s="15"/>
      <c r="K951" s="46"/>
      <c r="L951" s="72"/>
      <c r="M951" s="26"/>
      <c r="N951" s="31"/>
      <c r="O951" s="49"/>
      <c r="P951" s="49"/>
    </row>
    <row r="952" spans="1:16" x14ac:dyDescent="0.25">
      <c r="A952" s="15"/>
      <c r="B952" s="17"/>
      <c r="C952" s="17"/>
      <c r="D952" s="70"/>
      <c r="E952" s="73"/>
      <c r="F952" s="20"/>
      <c r="G952" s="70"/>
      <c r="H952" s="17"/>
      <c r="I952" s="23"/>
      <c r="J952" s="15"/>
      <c r="K952" s="46"/>
      <c r="L952" s="72"/>
      <c r="M952" s="26"/>
      <c r="N952" s="31"/>
      <c r="O952" s="49"/>
      <c r="P952" s="49"/>
    </row>
    <row r="953" spans="1:16" x14ac:dyDescent="0.25">
      <c r="A953" s="81"/>
      <c r="B953" s="17"/>
      <c r="C953" s="17"/>
      <c r="D953" s="70"/>
      <c r="E953" s="71"/>
      <c r="F953" s="20"/>
      <c r="G953" s="70"/>
      <c r="H953" s="78"/>
      <c r="I953" s="23"/>
      <c r="J953" s="15"/>
      <c r="K953" s="46"/>
      <c r="L953" s="72"/>
      <c r="M953" s="26"/>
      <c r="N953" s="43"/>
      <c r="O953" s="44"/>
      <c r="P953" s="44"/>
    </row>
    <row r="954" spans="1:16" x14ac:dyDescent="0.25">
      <c r="A954" s="15"/>
      <c r="B954" s="17"/>
      <c r="C954" s="17"/>
      <c r="D954" s="70"/>
      <c r="E954" s="73"/>
      <c r="F954" s="20"/>
      <c r="G954" s="70"/>
      <c r="H954" s="80"/>
      <c r="I954" s="23"/>
      <c r="J954" s="15"/>
      <c r="K954" s="46"/>
      <c r="L954" s="72"/>
      <c r="M954" s="26"/>
      <c r="N954" s="31"/>
      <c r="O954" s="32"/>
      <c r="P954" s="32"/>
    </row>
    <row r="955" spans="1:16" x14ac:dyDescent="0.25">
      <c r="A955" s="15"/>
      <c r="B955" s="17"/>
      <c r="C955" s="17"/>
      <c r="D955" s="70"/>
      <c r="E955" s="73"/>
      <c r="F955" s="20"/>
      <c r="G955" s="70"/>
      <c r="H955" s="80"/>
      <c r="I955" s="23"/>
      <c r="J955" s="15"/>
      <c r="K955" s="46"/>
      <c r="L955" s="72"/>
      <c r="M955" s="26"/>
      <c r="N955" s="31"/>
      <c r="O955" s="32"/>
      <c r="P955" s="32"/>
    </row>
    <row r="956" spans="1:16" x14ac:dyDescent="0.25">
      <c r="A956" s="15"/>
      <c r="B956" s="17"/>
      <c r="C956" s="17"/>
      <c r="D956" s="70"/>
      <c r="E956" s="71"/>
      <c r="F956" s="20"/>
      <c r="G956" s="70"/>
      <c r="H956" s="78"/>
      <c r="I956" s="23"/>
      <c r="J956" s="15"/>
      <c r="K956" s="46"/>
      <c r="L956" s="72"/>
      <c r="M956" s="26"/>
      <c r="N956" s="27"/>
      <c r="O956" s="28"/>
      <c r="P956" s="28"/>
    </row>
    <row r="957" spans="1:16" x14ac:dyDescent="0.25">
      <c r="A957" s="15"/>
      <c r="B957" s="17"/>
      <c r="C957" s="17"/>
      <c r="D957" s="70"/>
      <c r="E957" s="73"/>
      <c r="F957" s="36"/>
      <c r="G957" s="70"/>
      <c r="H957" s="80"/>
      <c r="I957" s="23"/>
      <c r="J957" s="15"/>
      <c r="K957" s="46"/>
      <c r="L957" s="72"/>
      <c r="M957" s="26"/>
      <c r="N957" s="31"/>
      <c r="O957" s="32"/>
      <c r="P957" s="32"/>
    </row>
    <row r="958" spans="1:16" x14ac:dyDescent="0.25">
      <c r="A958" s="15"/>
      <c r="B958" s="17"/>
      <c r="C958" s="17"/>
      <c r="D958" s="70"/>
      <c r="E958" s="73"/>
      <c r="F958" s="36"/>
      <c r="G958" s="70"/>
      <c r="H958" s="80"/>
      <c r="I958" s="23"/>
      <c r="J958" s="15"/>
      <c r="K958" s="46"/>
      <c r="L958" s="72"/>
      <c r="M958" s="26"/>
      <c r="N958" s="31"/>
      <c r="O958" s="32"/>
      <c r="P958" s="32"/>
    </row>
    <row r="959" spans="1:16" x14ac:dyDescent="0.25">
      <c r="A959" s="15"/>
      <c r="B959" s="17"/>
      <c r="C959" s="17"/>
      <c r="D959" s="70"/>
      <c r="E959" s="73"/>
      <c r="F959" s="20"/>
      <c r="G959" s="70"/>
      <c r="H959" s="80"/>
      <c r="I959" s="82"/>
      <c r="J959" s="15"/>
      <c r="K959" s="46"/>
      <c r="L959" s="72"/>
      <c r="M959" s="26"/>
      <c r="N959" s="31"/>
      <c r="O959" s="32"/>
      <c r="P959" s="32"/>
    </row>
    <row r="960" spans="1:16" x14ac:dyDescent="0.25">
      <c r="A960" s="15"/>
      <c r="B960" s="17"/>
      <c r="C960" s="17"/>
      <c r="D960" s="70"/>
      <c r="E960" s="73"/>
      <c r="F960" s="20"/>
      <c r="G960" s="70"/>
      <c r="H960" s="80"/>
      <c r="I960" s="23"/>
      <c r="J960" s="15"/>
      <c r="K960" s="46"/>
      <c r="L960" s="72"/>
      <c r="M960" s="26"/>
      <c r="N960" s="31"/>
      <c r="O960" s="32"/>
      <c r="P960" s="32"/>
    </row>
    <row r="961" spans="1:17" x14ac:dyDescent="0.25">
      <c r="A961" s="15"/>
      <c r="B961" s="17"/>
      <c r="C961" s="17"/>
      <c r="D961" s="70"/>
      <c r="E961" s="73"/>
      <c r="F961" s="20"/>
      <c r="G961" s="70"/>
      <c r="H961" s="80"/>
      <c r="I961" s="23"/>
      <c r="J961" s="15"/>
      <c r="K961" s="46"/>
      <c r="L961" s="72"/>
      <c r="M961" s="26"/>
      <c r="N961" s="31"/>
      <c r="O961" s="32"/>
      <c r="P961" s="32"/>
      <c r="Q961" s="34"/>
    </row>
    <row r="962" spans="1:17" x14ac:dyDescent="0.25">
      <c r="A962" s="15"/>
      <c r="B962" s="17"/>
      <c r="C962" s="17"/>
      <c r="D962" s="70"/>
      <c r="E962" s="73"/>
      <c r="F962" s="36"/>
      <c r="G962" s="70"/>
      <c r="H962" s="80"/>
      <c r="I962" s="23"/>
      <c r="J962" s="15"/>
      <c r="K962" s="46"/>
      <c r="L962" s="72"/>
      <c r="M962" s="26"/>
      <c r="N962" s="31"/>
      <c r="O962" s="32"/>
      <c r="P962" s="32"/>
      <c r="Q962" s="34"/>
    </row>
    <row r="963" spans="1:17" x14ac:dyDescent="0.25">
      <c r="A963" s="15"/>
      <c r="B963" s="17"/>
      <c r="C963" s="17"/>
      <c r="D963" s="70"/>
      <c r="E963" s="73"/>
      <c r="F963" s="20"/>
      <c r="G963" s="70"/>
      <c r="H963" s="80"/>
      <c r="I963" s="23"/>
      <c r="J963" s="15"/>
      <c r="K963" s="46"/>
      <c r="L963" s="72"/>
      <c r="M963" s="26"/>
      <c r="N963" s="31"/>
      <c r="O963" s="32"/>
      <c r="P963" s="32"/>
      <c r="Q963" s="34"/>
    </row>
    <row r="964" spans="1:17" x14ac:dyDescent="0.25">
      <c r="A964" s="15"/>
      <c r="B964" s="17"/>
      <c r="C964" s="17"/>
      <c r="D964" s="70"/>
      <c r="E964" s="73"/>
      <c r="F964" s="20"/>
      <c r="G964" s="70"/>
      <c r="H964" s="80"/>
      <c r="I964" s="23"/>
      <c r="J964" s="15"/>
      <c r="K964" s="46"/>
      <c r="L964" s="72"/>
      <c r="M964" s="26"/>
      <c r="N964" s="31"/>
      <c r="O964" s="32"/>
      <c r="P964" s="32"/>
      <c r="Q964" s="34"/>
    </row>
    <row r="965" spans="1:17" x14ac:dyDescent="0.25">
      <c r="A965" s="15"/>
      <c r="B965" s="17"/>
      <c r="C965" s="17"/>
      <c r="D965" s="70"/>
      <c r="E965" s="73"/>
      <c r="F965" s="36"/>
      <c r="G965" s="70"/>
      <c r="H965" s="80"/>
      <c r="I965" s="23"/>
      <c r="J965" s="15"/>
      <c r="K965" s="46"/>
      <c r="L965" s="72"/>
      <c r="M965" s="26"/>
      <c r="N965" s="31"/>
      <c r="O965" s="32"/>
      <c r="P965" s="32"/>
      <c r="Q965" s="34"/>
    </row>
    <row r="966" spans="1:17" x14ac:dyDescent="0.25">
      <c r="A966" s="15"/>
      <c r="B966" s="17"/>
      <c r="C966" s="17"/>
      <c r="D966" s="70"/>
      <c r="E966" s="73"/>
      <c r="F966" s="36"/>
      <c r="G966" s="70"/>
      <c r="H966" s="80"/>
      <c r="I966" s="23"/>
      <c r="J966" s="15"/>
      <c r="K966" s="46"/>
      <c r="L966" s="72"/>
      <c r="M966" s="26"/>
      <c r="N966" s="31"/>
      <c r="O966" s="32"/>
      <c r="P966" s="32"/>
      <c r="Q966" s="34"/>
    </row>
    <row r="967" spans="1:17" x14ac:dyDescent="0.25">
      <c r="A967" s="15"/>
      <c r="B967" s="17"/>
      <c r="C967" s="17"/>
      <c r="D967" s="70"/>
      <c r="E967" s="73"/>
      <c r="F967" s="20"/>
      <c r="G967" s="70"/>
      <c r="H967" s="80"/>
      <c r="I967" s="23"/>
      <c r="J967" s="15"/>
      <c r="K967" s="46"/>
      <c r="L967" s="72"/>
      <c r="M967" s="26"/>
      <c r="N967" s="31"/>
      <c r="O967" s="32"/>
      <c r="P967" s="32"/>
      <c r="Q967" s="34"/>
    </row>
    <row r="968" spans="1:17" x14ac:dyDescent="0.25">
      <c r="A968" s="15"/>
      <c r="B968" s="17"/>
      <c r="C968" s="17"/>
      <c r="D968" s="70"/>
      <c r="E968" s="71"/>
      <c r="F968" s="20"/>
      <c r="G968" s="70"/>
      <c r="H968" s="78"/>
      <c r="I968" s="23"/>
      <c r="J968" s="15"/>
      <c r="K968" s="46"/>
      <c r="L968" s="72"/>
      <c r="M968" s="26"/>
      <c r="N968" s="27"/>
      <c r="O968" s="28"/>
      <c r="P968" s="28"/>
      <c r="Q968" s="29"/>
    </row>
    <row r="969" spans="1:17" x14ac:dyDescent="0.25">
      <c r="A969" s="15"/>
      <c r="B969" s="17"/>
      <c r="C969" s="17"/>
      <c r="D969" s="70"/>
      <c r="E969" s="73"/>
      <c r="F969" s="20"/>
      <c r="G969" s="70"/>
      <c r="H969" s="80"/>
      <c r="I969" s="23"/>
      <c r="J969" s="15"/>
      <c r="K969" s="46"/>
      <c r="L969" s="72"/>
      <c r="M969" s="26"/>
      <c r="N969" s="31"/>
      <c r="O969" s="32"/>
      <c r="P969" s="32"/>
      <c r="Q969" s="34"/>
    </row>
    <row r="970" spans="1:17" x14ac:dyDescent="0.25">
      <c r="A970" s="15"/>
      <c r="B970" s="17"/>
      <c r="C970" s="17"/>
      <c r="D970" s="70"/>
      <c r="E970" s="73"/>
      <c r="F970" s="20"/>
      <c r="G970" s="70"/>
      <c r="H970" s="80"/>
      <c r="I970" s="23"/>
      <c r="J970" s="15"/>
      <c r="K970" s="46"/>
      <c r="L970" s="72"/>
      <c r="M970" s="26"/>
      <c r="N970" s="31"/>
      <c r="O970" s="32"/>
      <c r="P970" s="32"/>
      <c r="Q970" s="34"/>
    </row>
    <row r="971" spans="1:17" x14ac:dyDescent="0.25">
      <c r="A971" s="15"/>
      <c r="B971" s="17"/>
      <c r="C971" s="17"/>
      <c r="D971" s="70"/>
      <c r="E971" s="71"/>
      <c r="F971" s="20"/>
      <c r="G971" s="70"/>
      <c r="H971" s="78"/>
      <c r="I971" s="23"/>
      <c r="J971" s="15"/>
      <c r="K971" s="46"/>
      <c r="L971" s="72"/>
      <c r="M971" s="26"/>
      <c r="N971" s="27"/>
      <c r="O971" s="28"/>
      <c r="P971" s="28"/>
      <c r="Q971" s="29"/>
    </row>
    <row r="972" spans="1:17" x14ac:dyDescent="0.25">
      <c r="A972" s="81"/>
      <c r="B972" s="17"/>
      <c r="C972" s="17"/>
      <c r="D972" s="70"/>
      <c r="E972" s="71"/>
      <c r="F972" s="20"/>
      <c r="G972" s="70"/>
      <c r="H972" s="78"/>
      <c r="I972" s="23"/>
      <c r="J972" s="15"/>
      <c r="K972" s="46"/>
      <c r="L972" s="72"/>
      <c r="M972" s="26"/>
      <c r="N972" s="27"/>
      <c r="O972" s="28"/>
      <c r="P972" s="28"/>
      <c r="Q972" s="29"/>
    </row>
    <row r="973" spans="1:17" x14ac:dyDescent="0.25">
      <c r="A973" s="15"/>
      <c r="B973" s="17"/>
      <c r="C973" s="17"/>
      <c r="D973" s="70"/>
      <c r="E973" s="73"/>
      <c r="F973" s="36"/>
      <c r="G973" s="70"/>
      <c r="H973" s="80"/>
      <c r="I973" s="23"/>
      <c r="J973" s="15"/>
      <c r="K973" s="46"/>
      <c r="L973" s="72"/>
      <c r="M973" s="26"/>
      <c r="N973" s="31"/>
      <c r="O973" s="32"/>
      <c r="P973" s="32"/>
      <c r="Q973" s="34"/>
    </row>
    <row r="974" spans="1:17" x14ac:dyDescent="0.25">
      <c r="A974" s="15"/>
      <c r="B974" s="17"/>
      <c r="C974" s="17"/>
      <c r="D974" s="70"/>
      <c r="E974" s="71"/>
      <c r="F974" s="20"/>
      <c r="G974" s="70"/>
      <c r="H974" s="78"/>
      <c r="I974" s="82"/>
      <c r="J974" s="15"/>
      <c r="K974" s="46"/>
      <c r="L974" s="72"/>
      <c r="M974" s="26"/>
      <c r="N974" s="27"/>
      <c r="O974" s="28"/>
      <c r="P974" s="28"/>
      <c r="Q974" s="29"/>
    </row>
    <row r="975" spans="1:17" x14ac:dyDescent="0.25">
      <c r="A975" s="15"/>
      <c r="B975" s="17"/>
      <c r="C975" s="17"/>
      <c r="D975" s="70"/>
      <c r="E975" s="73"/>
      <c r="F975" s="20"/>
      <c r="G975" s="70"/>
      <c r="H975" s="80"/>
      <c r="I975" s="23"/>
      <c r="J975" s="15"/>
      <c r="K975" s="46"/>
      <c r="L975" s="72"/>
      <c r="M975" s="26"/>
      <c r="N975" s="31"/>
      <c r="O975" s="32"/>
      <c r="P975" s="32"/>
      <c r="Q975" s="34"/>
    </row>
    <row r="976" spans="1:17" x14ac:dyDescent="0.25">
      <c r="A976" s="15"/>
      <c r="B976" s="17"/>
      <c r="C976" s="17"/>
      <c r="D976" s="70"/>
      <c r="E976" s="73"/>
      <c r="F976" s="20"/>
      <c r="G976" s="70"/>
      <c r="H976" s="80"/>
      <c r="I976" s="23"/>
      <c r="J976" s="15"/>
      <c r="K976" s="46"/>
      <c r="L976" s="72"/>
      <c r="M976" s="26"/>
      <c r="N976" s="31"/>
      <c r="O976" s="32"/>
      <c r="P976" s="32"/>
      <c r="Q976" s="34"/>
    </row>
    <row r="977" spans="1:16" x14ac:dyDescent="0.25">
      <c r="A977" s="15"/>
      <c r="B977" s="17"/>
      <c r="C977" s="17"/>
      <c r="D977" s="70"/>
      <c r="E977" s="73"/>
      <c r="F977" s="36"/>
      <c r="G977" s="70"/>
      <c r="H977" s="80"/>
      <c r="I977" s="23"/>
      <c r="J977" s="15"/>
      <c r="K977" s="46"/>
      <c r="L977" s="72"/>
      <c r="M977" s="26"/>
      <c r="N977" s="31"/>
      <c r="O977" s="32"/>
      <c r="P977" s="32"/>
    </row>
    <row r="978" spans="1:16" x14ac:dyDescent="0.25">
      <c r="A978" s="15"/>
      <c r="B978" s="17"/>
      <c r="C978" s="17"/>
      <c r="D978" s="70"/>
      <c r="E978" s="73"/>
      <c r="F978" s="20"/>
      <c r="G978" s="70"/>
      <c r="H978" s="80"/>
      <c r="I978" s="23"/>
      <c r="J978" s="15"/>
      <c r="K978" s="46"/>
      <c r="L978" s="72"/>
      <c r="M978" s="26"/>
      <c r="N978" s="31"/>
      <c r="O978" s="32"/>
      <c r="P978" s="32"/>
    </row>
    <row r="979" spans="1:16" x14ac:dyDescent="0.25">
      <c r="A979" s="15"/>
      <c r="B979" s="17"/>
      <c r="C979" s="17"/>
      <c r="D979" s="70"/>
      <c r="E979" s="73"/>
      <c r="F979" s="20"/>
      <c r="G979" s="70"/>
      <c r="H979" s="80"/>
      <c r="I979" s="23"/>
      <c r="J979" s="15"/>
      <c r="K979" s="46"/>
      <c r="L979" s="72"/>
      <c r="M979" s="26"/>
      <c r="N979" s="31"/>
      <c r="O979" s="32"/>
      <c r="P979" s="32"/>
    </row>
    <row r="980" spans="1:16" x14ac:dyDescent="0.25">
      <c r="A980" s="15"/>
      <c r="B980" s="17"/>
      <c r="C980" s="17"/>
      <c r="D980" s="70"/>
      <c r="E980" s="73"/>
      <c r="F980" s="20"/>
      <c r="G980" s="70"/>
      <c r="H980" s="80"/>
      <c r="I980" s="23"/>
      <c r="J980" s="15"/>
      <c r="K980" s="46"/>
      <c r="L980" s="72"/>
      <c r="M980" s="26"/>
      <c r="N980" s="31"/>
      <c r="O980" s="32"/>
      <c r="P980" s="32"/>
    </row>
    <row r="981" spans="1:16" x14ac:dyDescent="0.25">
      <c r="A981" s="15"/>
      <c r="B981" s="17"/>
      <c r="C981" s="17"/>
      <c r="D981" s="70"/>
      <c r="E981" s="73"/>
      <c r="F981" s="20"/>
      <c r="G981" s="70"/>
      <c r="H981" s="80"/>
      <c r="I981" s="23"/>
      <c r="J981" s="15"/>
      <c r="K981" s="46"/>
      <c r="L981" s="72"/>
      <c r="M981" s="26"/>
      <c r="N981" s="31"/>
      <c r="O981" s="32"/>
      <c r="P981" s="32"/>
    </row>
    <row r="982" spans="1:16" x14ac:dyDescent="0.25">
      <c r="A982" s="15"/>
      <c r="B982" s="17"/>
      <c r="C982" s="17"/>
      <c r="D982" s="70"/>
      <c r="E982" s="71"/>
      <c r="F982" s="20"/>
      <c r="G982" s="70"/>
      <c r="H982" s="78"/>
      <c r="I982" s="23"/>
      <c r="J982" s="15"/>
      <c r="K982" s="46"/>
      <c r="L982" s="72"/>
      <c r="M982" s="26"/>
      <c r="N982" s="27"/>
      <c r="O982" s="28"/>
      <c r="P982" s="28"/>
    </row>
    <row r="983" spans="1:16" x14ac:dyDescent="0.25">
      <c r="A983" s="15"/>
      <c r="B983" s="17"/>
      <c r="C983" s="17"/>
      <c r="D983" s="70"/>
      <c r="E983" s="73"/>
      <c r="F983" s="36"/>
      <c r="G983" s="70"/>
      <c r="H983" s="80"/>
      <c r="I983" s="23"/>
      <c r="J983" s="15"/>
      <c r="K983" s="46"/>
      <c r="L983" s="72"/>
      <c r="M983" s="26"/>
      <c r="N983" s="31"/>
      <c r="O983" s="32"/>
      <c r="P983" s="32"/>
    </row>
    <row r="984" spans="1:16" x14ac:dyDescent="0.25">
      <c r="A984" s="15"/>
      <c r="B984" s="17"/>
      <c r="C984" s="17"/>
      <c r="D984" s="70"/>
      <c r="E984" s="73"/>
      <c r="F984" s="36"/>
      <c r="G984" s="70"/>
      <c r="H984" s="80"/>
      <c r="I984" s="23"/>
      <c r="J984" s="15"/>
      <c r="K984" s="46"/>
      <c r="L984" s="72"/>
      <c r="M984" s="26"/>
      <c r="N984" s="31"/>
      <c r="O984" s="32"/>
      <c r="P984" s="32"/>
    </row>
    <row r="985" spans="1:16" x14ac:dyDescent="0.25">
      <c r="A985" s="15"/>
      <c r="B985" s="17"/>
      <c r="C985" s="17"/>
      <c r="D985" s="70"/>
      <c r="E985" s="73"/>
      <c r="F985" s="36"/>
      <c r="G985" s="70"/>
      <c r="H985" s="80"/>
      <c r="I985" s="23"/>
      <c r="J985" s="102"/>
      <c r="K985" s="46"/>
      <c r="L985" s="72"/>
      <c r="M985" s="26"/>
      <c r="N985" s="31"/>
      <c r="O985" s="32"/>
      <c r="P985" s="32"/>
    </row>
    <row r="986" spans="1:16" x14ac:dyDescent="0.25">
      <c r="A986" s="15"/>
      <c r="B986" s="17"/>
      <c r="C986" s="17"/>
      <c r="D986" s="70"/>
      <c r="E986" s="73"/>
      <c r="F986" s="36"/>
      <c r="G986" s="70"/>
      <c r="H986" s="80"/>
      <c r="I986" s="23"/>
      <c r="J986" s="102"/>
      <c r="K986" s="46"/>
      <c r="L986" s="72"/>
      <c r="M986" s="26"/>
      <c r="N986" s="31"/>
      <c r="O986" s="32"/>
      <c r="P986" s="32"/>
    </row>
    <row r="987" spans="1:16" x14ac:dyDescent="0.25">
      <c r="A987" s="15"/>
      <c r="B987" s="17"/>
      <c r="C987" s="17"/>
      <c r="D987" s="70"/>
      <c r="E987" s="71"/>
      <c r="F987" s="36"/>
      <c r="G987" s="70"/>
      <c r="H987" s="78"/>
      <c r="I987" s="23"/>
      <c r="J987" s="102"/>
      <c r="K987" s="46"/>
      <c r="L987" s="72"/>
      <c r="M987" s="26"/>
      <c r="N987" s="27"/>
      <c r="O987" s="28"/>
      <c r="P987" s="28"/>
    </row>
    <row r="988" spans="1:16" x14ac:dyDescent="0.25">
      <c r="A988" s="15"/>
      <c r="B988" s="17"/>
      <c r="C988" s="17"/>
      <c r="D988" s="70"/>
      <c r="E988" s="73"/>
      <c r="F988" s="36"/>
      <c r="G988" s="70"/>
      <c r="H988" s="80"/>
      <c r="I988" s="23"/>
      <c r="J988" s="102"/>
      <c r="K988" s="46"/>
      <c r="L988" s="72"/>
      <c r="M988" s="26"/>
      <c r="N988" s="31"/>
      <c r="O988" s="32"/>
      <c r="P988" s="32"/>
    </row>
    <row r="989" spans="1:16" x14ac:dyDescent="0.25">
      <c r="A989" s="15"/>
      <c r="B989" s="17"/>
      <c r="C989" s="17"/>
      <c r="D989" s="70"/>
      <c r="E989" s="73"/>
      <c r="F989" s="36"/>
      <c r="G989" s="70"/>
      <c r="H989" s="80"/>
      <c r="I989" s="23"/>
      <c r="J989" s="102"/>
      <c r="K989" s="46"/>
      <c r="L989" s="72"/>
      <c r="M989" s="26"/>
      <c r="N989" s="31"/>
      <c r="O989" s="32"/>
      <c r="P989" s="32"/>
    </row>
    <row r="990" spans="1:16" x14ac:dyDescent="0.25">
      <c r="A990" s="15"/>
      <c r="B990" s="17"/>
      <c r="C990" s="17"/>
      <c r="D990" s="70"/>
      <c r="E990" s="73"/>
      <c r="F990" s="36"/>
      <c r="G990" s="70"/>
      <c r="H990" s="80"/>
      <c r="I990" s="23"/>
      <c r="J990" s="102"/>
      <c r="K990" s="46"/>
      <c r="L990" s="72"/>
      <c r="M990" s="26"/>
      <c r="N990" s="31"/>
      <c r="O990" s="32"/>
      <c r="P990" s="32"/>
    </row>
    <row r="991" spans="1:16" x14ac:dyDescent="0.25">
      <c r="A991" s="15"/>
      <c r="B991" s="17"/>
      <c r="C991" s="17"/>
      <c r="D991" s="70"/>
      <c r="E991" s="71"/>
      <c r="F991" s="36"/>
      <c r="G991" s="70"/>
      <c r="H991" s="78"/>
      <c r="I991" s="23"/>
      <c r="J991" s="102"/>
      <c r="K991" s="46"/>
      <c r="L991" s="72"/>
      <c r="M991" s="26"/>
      <c r="N991" s="27"/>
      <c r="O991" s="28"/>
      <c r="P991" s="28"/>
    </row>
    <row r="992" spans="1:16" x14ac:dyDescent="0.25">
      <c r="A992" s="15"/>
      <c r="B992" s="17"/>
      <c r="C992" s="17"/>
      <c r="D992" s="70"/>
      <c r="E992" s="71"/>
      <c r="F992" s="36"/>
      <c r="G992" s="70"/>
      <c r="H992" s="78"/>
      <c r="I992" s="23"/>
      <c r="J992" s="102"/>
      <c r="K992" s="46"/>
      <c r="L992" s="72"/>
      <c r="M992" s="26"/>
      <c r="N992" s="31"/>
      <c r="O992" s="32"/>
      <c r="P992" s="28"/>
    </row>
    <row r="993" spans="1:16" x14ac:dyDescent="0.25">
      <c r="A993" s="15"/>
      <c r="B993" s="17"/>
      <c r="C993" s="17"/>
      <c r="D993" s="70"/>
      <c r="E993" s="71"/>
      <c r="F993" s="20"/>
      <c r="G993" s="70"/>
      <c r="H993" s="78"/>
      <c r="I993" s="23"/>
      <c r="J993" s="15"/>
      <c r="K993" s="46"/>
      <c r="L993" s="72"/>
      <c r="M993" s="26"/>
      <c r="N993" s="27"/>
      <c r="O993" s="28"/>
      <c r="P993" s="28"/>
    </row>
    <row r="994" spans="1:16" x14ac:dyDescent="0.25">
      <c r="A994" s="15"/>
      <c r="B994" s="17"/>
      <c r="C994" s="17"/>
      <c r="D994" s="70"/>
      <c r="E994" s="71"/>
      <c r="F994" s="36"/>
      <c r="G994" s="70"/>
      <c r="H994" s="78"/>
      <c r="I994" s="23"/>
      <c r="J994" s="102"/>
      <c r="K994" s="46"/>
      <c r="L994" s="72"/>
      <c r="M994" s="26"/>
      <c r="N994" s="27"/>
      <c r="O994" s="28"/>
      <c r="P994" s="28"/>
    </row>
    <row r="995" spans="1:16" x14ac:dyDescent="0.25">
      <c r="A995" s="15"/>
      <c r="B995" s="17"/>
      <c r="C995" s="17"/>
      <c r="D995" s="70"/>
      <c r="E995" s="71"/>
      <c r="F995" s="36"/>
      <c r="G995" s="70"/>
      <c r="H995" s="78"/>
      <c r="I995" s="23"/>
      <c r="J995" s="102"/>
      <c r="K995" s="46"/>
      <c r="L995" s="72"/>
      <c r="M995" s="26"/>
      <c r="N995" s="27"/>
      <c r="O995" s="28"/>
      <c r="P995" s="28"/>
    </row>
    <row r="996" spans="1:16" x14ac:dyDescent="0.25">
      <c r="A996" s="15"/>
      <c r="B996" s="17"/>
      <c r="C996" s="17"/>
      <c r="D996" s="70"/>
      <c r="E996" s="71"/>
      <c r="F996" s="36"/>
      <c r="G996" s="70"/>
      <c r="H996" s="78"/>
      <c r="I996" s="23"/>
      <c r="J996" s="102"/>
      <c r="K996" s="46"/>
      <c r="L996" s="72"/>
      <c r="M996" s="26"/>
      <c r="N996" s="27"/>
      <c r="O996" s="28"/>
      <c r="P996" s="28"/>
    </row>
    <row r="997" spans="1:16" x14ac:dyDescent="0.25">
      <c r="A997" s="15"/>
      <c r="B997" s="17"/>
      <c r="C997" s="17"/>
      <c r="D997" s="70"/>
      <c r="E997" s="73"/>
      <c r="F997" s="36"/>
      <c r="G997" s="70"/>
      <c r="H997" s="80"/>
      <c r="I997" s="23"/>
      <c r="J997" s="102"/>
      <c r="K997" s="46"/>
      <c r="L997" s="72"/>
      <c r="M997" s="26"/>
      <c r="N997" s="31"/>
      <c r="O997" s="32"/>
      <c r="P997" s="32"/>
    </row>
    <row r="998" spans="1:16" x14ac:dyDescent="0.25">
      <c r="A998" s="15"/>
      <c r="B998" s="17"/>
      <c r="C998" s="17"/>
      <c r="D998" s="70"/>
      <c r="E998" s="73"/>
      <c r="F998" s="36"/>
      <c r="G998" s="70"/>
      <c r="H998" s="80"/>
      <c r="I998" s="23"/>
      <c r="J998" s="15"/>
      <c r="K998" s="46"/>
      <c r="L998" s="72"/>
      <c r="M998" s="26"/>
      <c r="N998" s="31"/>
      <c r="O998" s="32"/>
      <c r="P998" s="32"/>
    </row>
    <row r="999" spans="1:16" x14ac:dyDescent="0.25">
      <c r="A999" s="15"/>
      <c r="B999" s="17"/>
      <c r="C999" s="17"/>
      <c r="D999" s="70"/>
      <c r="E999" s="73"/>
      <c r="F999" s="36"/>
      <c r="G999" s="70"/>
      <c r="H999" s="80"/>
      <c r="I999" s="82"/>
      <c r="J999" s="102"/>
      <c r="K999" s="46"/>
      <c r="L999" s="72"/>
      <c r="M999" s="26"/>
      <c r="N999" s="31"/>
      <c r="O999" s="32"/>
      <c r="P999" s="32"/>
    </row>
    <row r="1000" spans="1:16" x14ac:dyDescent="0.25">
      <c r="A1000" s="15"/>
      <c r="B1000" s="17"/>
      <c r="C1000" s="17"/>
      <c r="D1000" s="70"/>
      <c r="E1000" s="73"/>
      <c r="F1000" s="20"/>
      <c r="G1000" s="70"/>
      <c r="H1000" s="17"/>
      <c r="I1000" s="23"/>
      <c r="J1000" s="15"/>
      <c r="K1000" s="46"/>
      <c r="L1000" s="72"/>
      <c r="M1000" s="26"/>
      <c r="N1000" s="43"/>
      <c r="O1000" s="44"/>
      <c r="P1000" s="44"/>
    </row>
    <row r="1001" spans="1:16" x14ac:dyDescent="0.25">
      <c r="A1001" s="15"/>
      <c r="B1001" s="17"/>
      <c r="C1001" s="17"/>
      <c r="D1001" s="70"/>
      <c r="E1001" s="73"/>
      <c r="F1001" s="36"/>
      <c r="G1001" s="70"/>
      <c r="H1001" s="80"/>
      <c r="I1001" s="23"/>
      <c r="J1001" s="15"/>
      <c r="K1001" s="46"/>
      <c r="L1001" s="72"/>
      <c r="M1001" s="26"/>
      <c r="N1001" s="31"/>
      <c r="O1001" s="32"/>
      <c r="P1001" s="32"/>
    </row>
    <row r="1002" spans="1:16" x14ac:dyDescent="0.25">
      <c r="A1002" s="15"/>
      <c r="B1002" s="17"/>
      <c r="C1002" s="17"/>
      <c r="D1002" s="70"/>
      <c r="E1002" s="73"/>
      <c r="F1002" s="20"/>
      <c r="G1002" s="70"/>
      <c r="H1002" s="80"/>
      <c r="I1002" s="23"/>
      <c r="J1002" s="102"/>
      <c r="K1002" s="46"/>
      <c r="L1002" s="72"/>
      <c r="M1002" s="26"/>
      <c r="N1002" s="31"/>
      <c r="O1002" s="32"/>
      <c r="P1002" s="32"/>
    </row>
    <row r="1003" spans="1:16" x14ac:dyDescent="0.25">
      <c r="A1003" s="15"/>
      <c r="B1003" s="17"/>
      <c r="C1003" s="17"/>
      <c r="D1003" s="70"/>
      <c r="E1003" s="73"/>
      <c r="F1003" s="36"/>
      <c r="G1003" s="70"/>
      <c r="H1003" s="80"/>
      <c r="I1003" s="23"/>
      <c r="J1003" s="102"/>
      <c r="K1003" s="46"/>
      <c r="L1003" s="72"/>
      <c r="M1003" s="26"/>
      <c r="N1003" s="31"/>
      <c r="O1003" s="32"/>
      <c r="P1003" s="32"/>
    </row>
    <row r="1004" spans="1:16" x14ac:dyDescent="0.25">
      <c r="A1004" s="15"/>
      <c r="B1004" s="17"/>
      <c r="C1004" s="17"/>
      <c r="D1004" s="70"/>
      <c r="E1004" s="73"/>
      <c r="F1004" s="36"/>
      <c r="G1004" s="70"/>
      <c r="H1004" s="80"/>
      <c r="I1004" s="23"/>
      <c r="J1004" s="15"/>
      <c r="K1004" s="46"/>
      <c r="L1004" s="72"/>
      <c r="M1004" s="26"/>
      <c r="N1004" s="31"/>
      <c r="O1004" s="32"/>
      <c r="P1004" s="32"/>
    </row>
    <row r="1005" spans="1:16" x14ac:dyDescent="0.25">
      <c r="A1005" s="15"/>
      <c r="B1005" s="17"/>
      <c r="C1005" s="17"/>
      <c r="D1005" s="70"/>
      <c r="E1005" s="73"/>
      <c r="F1005" s="20"/>
      <c r="G1005" s="70"/>
      <c r="H1005" s="80"/>
      <c r="I1005" s="23"/>
      <c r="J1005" s="15"/>
      <c r="K1005" s="46"/>
      <c r="L1005" s="72"/>
      <c r="M1005" s="26"/>
      <c r="N1005" s="31"/>
      <c r="O1005" s="32"/>
      <c r="P1005" s="32"/>
    </row>
    <row r="1006" spans="1:16" x14ac:dyDescent="0.25">
      <c r="A1006" s="15"/>
      <c r="B1006" s="17"/>
      <c r="C1006" s="17"/>
      <c r="D1006" s="70"/>
      <c r="E1006" s="73"/>
      <c r="F1006" s="20"/>
      <c r="G1006" s="70"/>
      <c r="H1006" s="80"/>
      <c r="I1006" s="23"/>
      <c r="J1006" s="102"/>
      <c r="K1006" s="46"/>
      <c r="L1006" s="72"/>
      <c r="M1006" s="26"/>
      <c r="N1006" s="31"/>
      <c r="O1006" s="32"/>
      <c r="P1006" s="32"/>
    </row>
    <row r="1007" spans="1:16" x14ac:dyDescent="0.25">
      <c r="A1007" s="15"/>
      <c r="B1007" s="17"/>
      <c r="C1007" s="17"/>
      <c r="D1007" s="70"/>
      <c r="E1007" s="73"/>
      <c r="F1007" s="20"/>
      <c r="G1007" s="70"/>
      <c r="H1007" s="80"/>
      <c r="I1007" s="23"/>
      <c r="J1007" s="102"/>
      <c r="K1007" s="46"/>
      <c r="L1007" s="72"/>
      <c r="M1007" s="26"/>
      <c r="N1007" s="31"/>
      <c r="O1007" s="32"/>
      <c r="P1007" s="32"/>
    </row>
    <row r="1008" spans="1:16" x14ac:dyDescent="0.25">
      <c r="A1008" s="15"/>
      <c r="B1008" s="17"/>
      <c r="C1008" s="17"/>
      <c r="D1008" s="70"/>
      <c r="E1008" s="73"/>
      <c r="F1008" s="36"/>
      <c r="G1008" s="70"/>
      <c r="H1008" s="80"/>
      <c r="I1008" s="23"/>
      <c r="J1008" s="102"/>
      <c r="K1008" s="46"/>
      <c r="L1008" s="72"/>
      <c r="M1008" s="26"/>
      <c r="N1008" s="43"/>
      <c r="O1008" s="44"/>
      <c r="P1008" s="44"/>
    </row>
    <row r="1009" spans="1:17" x14ac:dyDescent="0.25">
      <c r="A1009" s="15"/>
      <c r="B1009" s="17"/>
      <c r="C1009" s="17"/>
      <c r="D1009" s="70"/>
      <c r="E1009" s="73"/>
      <c r="F1009" s="36"/>
      <c r="G1009" s="70"/>
      <c r="H1009" s="80"/>
      <c r="I1009" s="23"/>
      <c r="J1009" s="15"/>
      <c r="K1009" s="46"/>
      <c r="L1009" s="72"/>
      <c r="M1009" s="26"/>
      <c r="N1009" s="31"/>
      <c r="O1009" s="32"/>
      <c r="P1009" s="32"/>
      <c r="Q1009" s="34"/>
    </row>
    <row r="1010" spans="1:17" x14ac:dyDescent="0.25">
      <c r="A1010" s="15"/>
      <c r="B1010" s="17"/>
      <c r="C1010" s="17"/>
      <c r="D1010" s="70"/>
      <c r="E1010" s="71"/>
      <c r="F1010" s="20"/>
      <c r="G1010" s="70"/>
      <c r="H1010" s="78"/>
      <c r="I1010" s="23"/>
      <c r="J1010" s="15"/>
      <c r="K1010" s="46"/>
      <c r="L1010" s="72"/>
      <c r="M1010" s="26"/>
      <c r="N1010" s="27"/>
      <c r="O1010" s="28"/>
      <c r="P1010" s="28"/>
      <c r="Q1010" s="29"/>
    </row>
    <row r="1011" spans="1:17" x14ac:dyDescent="0.25">
      <c r="A1011" s="15"/>
      <c r="B1011" s="17"/>
      <c r="C1011" s="17"/>
      <c r="D1011" s="70"/>
      <c r="E1011" s="71"/>
      <c r="F1011" s="20"/>
      <c r="G1011" s="70"/>
      <c r="H1011" s="78"/>
      <c r="I1011" s="23"/>
      <c r="J1011" s="102"/>
      <c r="K1011" s="46"/>
      <c r="L1011" s="72"/>
      <c r="M1011" s="26"/>
      <c r="N1011" s="27"/>
      <c r="O1011" s="28"/>
      <c r="P1011" s="28"/>
      <c r="Q1011" s="29"/>
    </row>
    <row r="1012" spans="1:17" x14ac:dyDescent="0.25">
      <c r="A1012" s="15"/>
      <c r="B1012" s="17"/>
      <c r="C1012" s="17"/>
      <c r="D1012" s="70"/>
      <c r="E1012" s="73"/>
      <c r="F1012" s="20"/>
      <c r="G1012" s="70"/>
      <c r="H1012" s="80"/>
      <c r="I1012" s="23"/>
      <c r="J1012" s="102"/>
      <c r="K1012" s="46"/>
      <c r="L1012" s="72"/>
      <c r="M1012" s="26"/>
      <c r="N1012" s="31"/>
      <c r="O1012" s="32"/>
      <c r="P1012" s="32"/>
      <c r="Q1012" s="34"/>
    </row>
    <row r="1013" spans="1:17" x14ac:dyDescent="0.25">
      <c r="A1013" s="15"/>
      <c r="B1013" s="17"/>
      <c r="C1013" s="17"/>
      <c r="D1013" s="70"/>
      <c r="E1013" s="73"/>
      <c r="F1013" s="36"/>
      <c r="G1013" s="70"/>
      <c r="H1013" s="80"/>
      <c r="I1013" s="23"/>
      <c r="J1013" s="102"/>
      <c r="K1013" s="46"/>
      <c r="L1013" s="72"/>
      <c r="M1013" s="26"/>
      <c r="N1013" s="31"/>
      <c r="O1013" s="32"/>
      <c r="P1013" s="32"/>
      <c r="Q1013" s="34"/>
    </row>
    <row r="1014" spans="1:17" x14ac:dyDescent="0.25">
      <c r="A1014" s="15"/>
      <c r="B1014" s="17"/>
      <c r="C1014" s="17"/>
      <c r="D1014" s="70"/>
      <c r="E1014" s="73"/>
      <c r="F1014" s="36"/>
      <c r="G1014" s="70"/>
      <c r="H1014" s="80"/>
      <c r="I1014" s="23"/>
      <c r="J1014" s="102"/>
      <c r="K1014" s="46"/>
      <c r="L1014" s="72"/>
      <c r="M1014" s="26"/>
      <c r="N1014" s="31"/>
      <c r="O1014" s="32"/>
      <c r="P1014" s="32"/>
      <c r="Q1014" s="34"/>
    </row>
    <row r="1015" spans="1:17" x14ac:dyDescent="0.25">
      <c r="A1015" s="15"/>
      <c r="B1015" s="17"/>
      <c r="C1015" s="17"/>
      <c r="D1015" s="70"/>
      <c r="E1015" s="71"/>
      <c r="F1015" s="20"/>
      <c r="G1015" s="70"/>
      <c r="H1015" s="78"/>
      <c r="I1015" s="23"/>
      <c r="J1015" s="15"/>
      <c r="K1015" s="46"/>
      <c r="L1015" s="72"/>
      <c r="M1015" s="26"/>
      <c r="N1015" s="27"/>
      <c r="O1015" s="28"/>
      <c r="P1015" s="28"/>
      <c r="Q1015" s="29"/>
    </row>
    <row r="1016" spans="1:17" x14ac:dyDescent="0.25">
      <c r="A1016" s="15"/>
      <c r="B1016" s="17"/>
      <c r="C1016" s="17"/>
      <c r="D1016" s="70"/>
      <c r="E1016" s="71"/>
      <c r="F1016" s="20"/>
      <c r="G1016" s="70"/>
      <c r="H1016" s="78"/>
      <c r="I1016" s="23"/>
      <c r="J1016" s="15"/>
      <c r="K1016" s="46"/>
      <c r="L1016" s="72"/>
      <c r="M1016" s="26"/>
      <c r="N1016" s="27"/>
      <c r="O1016" s="28"/>
      <c r="P1016" s="28"/>
      <c r="Q1016" s="29"/>
    </row>
    <row r="1017" spans="1:17" x14ac:dyDescent="0.25">
      <c r="A1017" s="15"/>
      <c r="B1017" s="17"/>
      <c r="C1017" s="17"/>
      <c r="D1017" s="70"/>
      <c r="E1017" s="73"/>
      <c r="F1017" s="20"/>
      <c r="G1017" s="70"/>
      <c r="H1017" s="80"/>
      <c r="I1017" s="23"/>
      <c r="J1017" s="15"/>
      <c r="K1017" s="46"/>
      <c r="L1017" s="72"/>
      <c r="M1017" s="26"/>
      <c r="N1017" s="31"/>
      <c r="O1017" s="32"/>
      <c r="P1017" s="32"/>
      <c r="Q1017" s="34"/>
    </row>
    <row r="1018" spans="1:17" x14ac:dyDescent="0.25">
      <c r="A1018" s="15"/>
      <c r="B1018" s="17"/>
      <c r="C1018" s="17"/>
      <c r="D1018" s="70"/>
      <c r="E1018" s="71"/>
      <c r="F1018" s="20"/>
      <c r="G1018" s="70"/>
      <c r="H1018" s="78"/>
      <c r="I1018" s="23"/>
      <c r="J1018" s="15"/>
      <c r="K1018" s="46"/>
      <c r="L1018" s="72"/>
      <c r="M1018" s="26"/>
      <c r="N1018" s="27"/>
      <c r="O1018" s="28"/>
      <c r="P1018" s="28"/>
      <c r="Q1018" s="29"/>
    </row>
    <row r="1019" spans="1:17" x14ac:dyDescent="0.25">
      <c r="A1019" s="15"/>
      <c r="B1019" s="17"/>
      <c r="C1019" s="17"/>
      <c r="D1019" s="70"/>
      <c r="E1019" s="73"/>
      <c r="F1019" s="20"/>
      <c r="G1019" s="70"/>
      <c r="H1019" s="80"/>
      <c r="I1019" s="23"/>
      <c r="J1019" s="15"/>
      <c r="K1019" s="46"/>
      <c r="L1019" s="72"/>
      <c r="M1019" s="26"/>
      <c r="N1019" s="31"/>
      <c r="O1019" s="32"/>
      <c r="P1019" s="32"/>
      <c r="Q1019" s="34"/>
    </row>
    <row r="1020" spans="1:17" x14ac:dyDescent="0.25">
      <c r="A1020" s="15"/>
      <c r="B1020" s="17"/>
      <c r="C1020" s="17"/>
      <c r="D1020" s="70"/>
      <c r="E1020" s="73"/>
      <c r="F1020" s="20"/>
      <c r="G1020" s="70"/>
      <c r="H1020" s="80"/>
      <c r="I1020" s="23"/>
      <c r="J1020" s="15"/>
      <c r="K1020" s="46"/>
      <c r="L1020" s="72"/>
      <c r="M1020" s="26"/>
      <c r="N1020" s="31"/>
      <c r="O1020" s="32"/>
      <c r="P1020" s="32"/>
      <c r="Q1020" s="34"/>
    </row>
    <row r="1021" spans="1:17" x14ac:dyDescent="0.25">
      <c r="A1021" s="15"/>
      <c r="B1021" s="17"/>
      <c r="C1021" s="17"/>
      <c r="D1021" s="70"/>
      <c r="E1021" s="71"/>
      <c r="F1021" s="20"/>
      <c r="G1021" s="70"/>
      <c r="H1021" s="78"/>
      <c r="I1021" s="23"/>
      <c r="J1021" s="15"/>
      <c r="K1021" s="46"/>
      <c r="L1021" s="72"/>
      <c r="M1021" s="26"/>
      <c r="N1021" s="27"/>
      <c r="O1021" s="28"/>
      <c r="P1021" s="28"/>
      <c r="Q1021" s="29"/>
    </row>
    <row r="1022" spans="1:17" x14ac:dyDescent="0.25">
      <c r="A1022" s="15"/>
      <c r="B1022" s="17"/>
      <c r="C1022" s="17"/>
      <c r="D1022" s="70"/>
      <c r="E1022" s="71"/>
      <c r="F1022" s="20"/>
      <c r="G1022" s="70"/>
      <c r="H1022" s="78"/>
      <c r="I1022" s="23"/>
      <c r="J1022" s="15"/>
      <c r="K1022" s="46"/>
      <c r="L1022" s="72"/>
      <c r="M1022" s="26"/>
      <c r="N1022" s="27"/>
      <c r="O1022" s="28"/>
      <c r="P1022" s="28"/>
      <c r="Q1022" s="29"/>
    </row>
    <row r="1023" spans="1:17" x14ac:dyDescent="0.25">
      <c r="A1023" s="81"/>
      <c r="B1023" s="17"/>
      <c r="C1023" s="17"/>
      <c r="D1023" s="70"/>
      <c r="E1023" s="73"/>
      <c r="F1023" s="20"/>
      <c r="G1023" s="70"/>
      <c r="H1023" s="80"/>
      <c r="I1023" s="23"/>
      <c r="J1023" s="15"/>
      <c r="K1023" s="46"/>
      <c r="L1023" s="72"/>
      <c r="M1023" s="26"/>
      <c r="N1023" s="31"/>
      <c r="O1023" s="32"/>
      <c r="P1023" s="32"/>
      <c r="Q1023" s="34"/>
    </row>
    <row r="1024" spans="1:17" x14ac:dyDescent="0.25">
      <c r="A1024" s="15"/>
      <c r="B1024" s="17"/>
      <c r="C1024" s="17"/>
      <c r="D1024" s="70"/>
      <c r="E1024" s="71"/>
      <c r="F1024" s="20"/>
      <c r="G1024" s="70"/>
      <c r="H1024" s="78"/>
      <c r="I1024" s="23"/>
      <c r="J1024" s="15"/>
      <c r="K1024" s="46"/>
      <c r="L1024" s="72"/>
      <c r="M1024" s="26"/>
      <c r="N1024" s="27"/>
      <c r="O1024" s="28"/>
      <c r="P1024" s="28"/>
      <c r="Q1024" s="29"/>
    </row>
    <row r="1025" spans="1:17" x14ac:dyDescent="0.25">
      <c r="A1025" s="15"/>
      <c r="B1025" s="17"/>
      <c r="C1025" s="17"/>
      <c r="D1025" s="70"/>
      <c r="E1025" s="73"/>
      <c r="F1025" s="20"/>
      <c r="G1025" s="70"/>
      <c r="H1025" s="80"/>
      <c r="I1025" s="23"/>
      <c r="J1025" s="15"/>
      <c r="K1025" s="46"/>
      <c r="L1025" s="72"/>
      <c r="M1025" s="26"/>
      <c r="N1025" s="31"/>
      <c r="O1025" s="32"/>
      <c r="P1025" s="32"/>
      <c r="Q1025" s="34"/>
    </row>
    <row r="1026" spans="1:17" x14ac:dyDescent="0.25">
      <c r="A1026" s="15"/>
      <c r="B1026" s="17"/>
      <c r="C1026" s="17"/>
      <c r="D1026" s="70"/>
      <c r="E1026" s="19"/>
      <c r="F1026" s="20"/>
      <c r="G1026" s="70"/>
      <c r="H1026" s="80"/>
      <c r="I1026" s="23"/>
      <c r="J1026" s="15"/>
      <c r="K1026" s="46"/>
      <c r="L1026" s="72"/>
      <c r="M1026" s="26"/>
      <c r="N1026" s="31"/>
      <c r="O1026" s="32"/>
      <c r="P1026" s="32"/>
      <c r="Q1026" s="34"/>
    </row>
    <row r="1027" spans="1:17" x14ac:dyDescent="0.25">
      <c r="A1027" s="15"/>
      <c r="B1027" s="17"/>
      <c r="C1027" s="17"/>
      <c r="D1027" s="70"/>
      <c r="E1027" s="73"/>
      <c r="F1027" s="20"/>
      <c r="G1027" s="70"/>
      <c r="H1027" s="80"/>
      <c r="I1027" s="23"/>
      <c r="J1027" s="15"/>
      <c r="K1027" s="46"/>
      <c r="L1027" s="72"/>
      <c r="M1027" s="26"/>
      <c r="N1027" s="31"/>
      <c r="O1027" s="32"/>
      <c r="P1027" s="32"/>
      <c r="Q1027" s="34"/>
    </row>
    <row r="1028" spans="1:17" x14ac:dyDescent="0.25">
      <c r="A1028" s="15"/>
      <c r="B1028" s="17"/>
      <c r="C1028" s="17"/>
      <c r="D1028" s="70"/>
      <c r="E1028" s="73"/>
      <c r="F1028" s="20"/>
      <c r="G1028" s="70"/>
      <c r="H1028" s="80"/>
      <c r="I1028" s="23"/>
      <c r="J1028" s="15"/>
      <c r="K1028" s="46"/>
      <c r="L1028" s="72"/>
      <c r="M1028" s="26"/>
      <c r="N1028" s="31"/>
      <c r="O1028" s="32"/>
      <c r="P1028" s="32"/>
      <c r="Q1028" s="34"/>
    </row>
    <row r="1029" spans="1:17" x14ac:dyDescent="0.25">
      <c r="A1029" s="15"/>
      <c r="B1029" s="17"/>
      <c r="C1029" s="17"/>
      <c r="D1029" s="70"/>
      <c r="E1029" s="71"/>
      <c r="F1029" s="20"/>
      <c r="G1029" s="70"/>
      <c r="H1029" s="78"/>
      <c r="I1029" s="23"/>
      <c r="J1029" s="15"/>
      <c r="K1029" s="46"/>
      <c r="L1029" s="72"/>
      <c r="M1029" s="26"/>
      <c r="N1029" s="27"/>
      <c r="O1029" s="28"/>
      <c r="P1029" s="28"/>
      <c r="Q1029" s="29"/>
    </row>
    <row r="1030" spans="1:17" x14ac:dyDescent="0.25">
      <c r="A1030" s="81"/>
      <c r="B1030" s="17"/>
      <c r="C1030" s="17"/>
      <c r="D1030" s="70"/>
      <c r="E1030" s="73"/>
      <c r="F1030" s="20"/>
      <c r="G1030" s="70"/>
      <c r="H1030" s="80"/>
      <c r="I1030" s="23"/>
      <c r="J1030" s="15"/>
      <c r="K1030" s="46"/>
      <c r="L1030" s="72"/>
      <c r="M1030" s="26"/>
      <c r="N1030" s="31"/>
      <c r="O1030" s="32"/>
      <c r="P1030" s="32"/>
      <c r="Q1030" s="34"/>
    </row>
    <row r="1031" spans="1:17" x14ac:dyDescent="0.25">
      <c r="A1031" s="15"/>
      <c r="B1031" s="17"/>
      <c r="C1031" s="17"/>
      <c r="D1031" s="70"/>
      <c r="E1031" s="73"/>
      <c r="F1031" s="20"/>
      <c r="G1031" s="70"/>
      <c r="H1031" s="80"/>
      <c r="I1031" s="23"/>
      <c r="J1031" s="15"/>
      <c r="K1031" s="46"/>
      <c r="L1031" s="72"/>
      <c r="M1031" s="26"/>
      <c r="N1031" s="31"/>
      <c r="O1031" s="32"/>
      <c r="P1031" s="32"/>
      <c r="Q1031" s="34"/>
    </row>
    <row r="1032" spans="1:17" x14ac:dyDescent="0.25">
      <c r="A1032" s="15"/>
      <c r="B1032" s="17"/>
      <c r="C1032" s="17"/>
      <c r="D1032" s="70"/>
      <c r="E1032" s="71"/>
      <c r="F1032" s="20"/>
      <c r="G1032" s="70"/>
      <c r="H1032" s="78"/>
      <c r="I1032" s="23"/>
      <c r="J1032" s="15"/>
      <c r="K1032" s="46"/>
      <c r="L1032" s="72"/>
      <c r="M1032" s="26"/>
      <c r="N1032" s="27"/>
      <c r="O1032" s="28"/>
      <c r="P1032" s="28"/>
      <c r="Q1032" s="29"/>
    </row>
    <row r="1033" spans="1:17" x14ac:dyDescent="0.25">
      <c r="A1033" s="15"/>
      <c r="B1033" s="17"/>
      <c r="C1033" s="17"/>
      <c r="D1033" s="70"/>
      <c r="E1033" s="73"/>
      <c r="F1033" s="20"/>
      <c r="G1033" s="70"/>
      <c r="H1033" s="80"/>
      <c r="I1033" s="23"/>
      <c r="J1033" s="15"/>
      <c r="K1033" s="46"/>
      <c r="L1033" s="72"/>
      <c r="M1033" s="26"/>
      <c r="N1033" s="31"/>
      <c r="O1033" s="32"/>
      <c r="P1033" s="32"/>
      <c r="Q1033" s="34"/>
    </row>
    <row r="1034" spans="1:17" x14ac:dyDescent="0.25">
      <c r="A1034" s="15"/>
      <c r="B1034" s="17"/>
      <c r="C1034" s="17"/>
      <c r="D1034" s="70"/>
      <c r="E1034" s="73"/>
      <c r="F1034" s="20"/>
      <c r="G1034" s="70"/>
      <c r="H1034" s="80"/>
      <c r="I1034" s="23"/>
      <c r="J1034" s="15"/>
      <c r="K1034" s="46"/>
      <c r="L1034" s="72"/>
      <c r="M1034" s="26"/>
      <c r="N1034" s="31"/>
      <c r="O1034" s="32"/>
      <c r="P1034" s="32"/>
      <c r="Q1034" s="34"/>
    </row>
    <row r="1035" spans="1:17" x14ac:dyDescent="0.25">
      <c r="A1035" s="15"/>
      <c r="B1035" s="17"/>
      <c r="C1035" s="17"/>
      <c r="D1035" s="70"/>
      <c r="E1035" s="71"/>
      <c r="F1035" s="20"/>
      <c r="G1035" s="70"/>
      <c r="H1035" s="78"/>
      <c r="I1035" s="23"/>
      <c r="J1035" s="15"/>
      <c r="K1035" s="46"/>
      <c r="L1035" s="72"/>
      <c r="M1035" s="26"/>
      <c r="N1035" s="27"/>
      <c r="O1035" s="28"/>
      <c r="P1035" s="28"/>
      <c r="Q1035" s="29"/>
    </row>
    <row r="1036" spans="1:17" x14ac:dyDescent="0.25">
      <c r="A1036" s="15"/>
      <c r="B1036" s="17"/>
      <c r="C1036" s="17"/>
      <c r="D1036" s="70"/>
      <c r="E1036" s="71"/>
      <c r="F1036" s="20"/>
      <c r="G1036" s="70"/>
      <c r="H1036" s="78"/>
      <c r="I1036" s="23"/>
      <c r="J1036" s="15"/>
      <c r="K1036" s="46"/>
      <c r="L1036" s="72"/>
      <c r="M1036" s="26"/>
      <c r="N1036" s="27"/>
      <c r="O1036" s="28"/>
      <c r="P1036" s="28"/>
      <c r="Q1036" s="29"/>
    </row>
    <row r="1037" spans="1:17" x14ac:dyDescent="0.25">
      <c r="A1037" s="15"/>
      <c r="B1037" s="17"/>
      <c r="C1037" s="17"/>
      <c r="D1037" s="70"/>
      <c r="E1037" s="71"/>
      <c r="F1037" s="20"/>
      <c r="G1037" s="70"/>
      <c r="H1037" s="78"/>
      <c r="I1037" s="23"/>
      <c r="J1037" s="15"/>
      <c r="K1037" s="46"/>
      <c r="L1037" s="72"/>
      <c r="M1037" s="26"/>
      <c r="N1037" s="27"/>
      <c r="O1037" s="28"/>
      <c r="P1037" s="28"/>
      <c r="Q1037" s="29"/>
    </row>
    <row r="1038" spans="1:17" x14ac:dyDescent="0.25">
      <c r="A1038" s="15"/>
      <c r="B1038" s="17"/>
      <c r="C1038" s="17"/>
      <c r="D1038" s="70"/>
      <c r="E1038" s="73"/>
      <c r="F1038" s="20"/>
      <c r="G1038" s="70"/>
      <c r="H1038" s="80"/>
      <c r="I1038" s="23"/>
      <c r="J1038" s="15"/>
      <c r="K1038" s="46"/>
      <c r="L1038" s="72"/>
      <c r="M1038" s="26"/>
      <c r="N1038" s="31"/>
      <c r="O1038" s="32"/>
      <c r="P1038" s="32"/>
      <c r="Q1038" s="34"/>
    </row>
    <row r="1039" spans="1:17" x14ac:dyDescent="0.25">
      <c r="A1039" s="15"/>
      <c r="B1039" s="17"/>
      <c r="C1039" s="17"/>
      <c r="D1039" s="70"/>
      <c r="E1039" s="73"/>
      <c r="F1039" s="20"/>
      <c r="G1039" s="70"/>
      <c r="H1039" s="80"/>
      <c r="I1039" s="23"/>
      <c r="J1039" s="15"/>
      <c r="K1039" s="46"/>
      <c r="L1039" s="72"/>
      <c r="M1039" s="26"/>
      <c r="N1039" s="31"/>
      <c r="O1039" s="32"/>
      <c r="P1039" s="32"/>
      <c r="Q1039" s="34"/>
    </row>
    <row r="1040" spans="1:17" x14ac:dyDescent="0.25">
      <c r="A1040" s="15"/>
      <c r="B1040" s="17"/>
      <c r="C1040" s="17"/>
      <c r="D1040" s="70"/>
      <c r="E1040" s="73"/>
      <c r="F1040" s="20"/>
      <c r="G1040" s="70"/>
      <c r="H1040" s="80"/>
      <c r="I1040" s="23"/>
      <c r="J1040" s="15"/>
      <c r="K1040" s="46"/>
      <c r="L1040" s="72"/>
      <c r="M1040" s="26"/>
      <c r="N1040" s="31"/>
      <c r="O1040" s="32"/>
      <c r="P1040" s="32"/>
      <c r="Q1040" s="34"/>
    </row>
    <row r="1041" spans="1:16" x14ac:dyDescent="0.25">
      <c r="A1041" s="15"/>
      <c r="B1041" s="17"/>
      <c r="C1041" s="17"/>
      <c r="D1041" s="70"/>
      <c r="E1041" s="73"/>
      <c r="F1041" s="20"/>
      <c r="G1041" s="70"/>
      <c r="H1041" s="80"/>
      <c r="I1041" s="23"/>
      <c r="J1041" s="15"/>
      <c r="K1041" s="46"/>
      <c r="L1041" s="72"/>
      <c r="M1041" s="26"/>
      <c r="N1041" s="31"/>
      <c r="O1041" s="32"/>
      <c r="P1041" s="32"/>
    </row>
    <row r="1042" spans="1:16" x14ac:dyDescent="0.25">
      <c r="A1042" s="15"/>
      <c r="B1042" s="17"/>
      <c r="C1042" s="17"/>
      <c r="D1042" s="70"/>
      <c r="E1042" s="73"/>
      <c r="F1042" s="20"/>
      <c r="G1042" s="70"/>
      <c r="H1042" s="80"/>
      <c r="I1042" s="23"/>
      <c r="J1042" s="15"/>
      <c r="K1042" s="46"/>
      <c r="L1042" s="72"/>
      <c r="M1042" s="26"/>
      <c r="N1042" s="31"/>
      <c r="O1042" s="32"/>
      <c r="P1042" s="32"/>
    </row>
    <row r="1043" spans="1:16" x14ac:dyDescent="0.25">
      <c r="A1043" s="15"/>
      <c r="B1043" s="17"/>
      <c r="C1043" s="17"/>
      <c r="D1043" s="70"/>
      <c r="E1043" s="71"/>
      <c r="F1043" s="20"/>
      <c r="G1043" s="70"/>
      <c r="H1043" s="78"/>
      <c r="I1043" s="23"/>
      <c r="J1043" s="15"/>
      <c r="K1043" s="46"/>
      <c r="L1043" s="72"/>
      <c r="M1043" s="26"/>
      <c r="N1043" s="27"/>
      <c r="O1043" s="28"/>
      <c r="P1043" s="28"/>
    </row>
    <row r="1044" spans="1:16" x14ac:dyDescent="0.25">
      <c r="A1044" s="15"/>
      <c r="B1044" s="17"/>
      <c r="C1044" s="17"/>
      <c r="D1044" s="70"/>
      <c r="E1044" s="73"/>
      <c r="F1044" s="20"/>
      <c r="G1044" s="70"/>
      <c r="H1044" s="80"/>
      <c r="I1044" s="23"/>
      <c r="J1044" s="15"/>
      <c r="K1044" s="46"/>
      <c r="L1044" s="72"/>
      <c r="M1044" s="26"/>
      <c r="N1044" s="31"/>
      <c r="O1044" s="32"/>
      <c r="P1044" s="32"/>
    </row>
    <row r="1045" spans="1:16" x14ac:dyDescent="0.25">
      <c r="A1045" s="15"/>
      <c r="B1045" s="17"/>
      <c r="C1045" s="17"/>
      <c r="D1045" s="70"/>
      <c r="E1045" s="73"/>
      <c r="F1045" s="20"/>
      <c r="G1045" s="70"/>
      <c r="H1045" s="80"/>
      <c r="I1045" s="23"/>
      <c r="J1045" s="15"/>
      <c r="K1045" s="46"/>
      <c r="L1045" s="72"/>
      <c r="M1045" s="26"/>
      <c r="N1045" s="31"/>
      <c r="O1045" s="32"/>
      <c r="P1045" s="32"/>
    </row>
    <row r="1046" spans="1:16" x14ac:dyDescent="0.25">
      <c r="A1046" s="15"/>
      <c r="B1046" s="17"/>
      <c r="C1046" s="17"/>
      <c r="D1046" s="70"/>
      <c r="E1046" s="73"/>
      <c r="F1046" s="20"/>
      <c r="G1046" s="70"/>
      <c r="H1046" s="80"/>
      <c r="I1046" s="23"/>
      <c r="J1046" s="15"/>
      <c r="K1046" s="46"/>
      <c r="L1046" s="72"/>
      <c r="M1046" s="26"/>
      <c r="N1046" s="31"/>
      <c r="O1046" s="32"/>
      <c r="P1046" s="32"/>
    </row>
    <row r="1047" spans="1:16" x14ac:dyDescent="0.25">
      <c r="A1047" s="15"/>
      <c r="B1047" s="17"/>
      <c r="C1047" s="17"/>
      <c r="D1047" s="70"/>
      <c r="E1047" s="71"/>
      <c r="F1047" s="20"/>
      <c r="G1047" s="70"/>
      <c r="H1047" s="78"/>
      <c r="I1047" s="23"/>
      <c r="J1047" s="15"/>
      <c r="K1047" s="46"/>
      <c r="L1047" s="72"/>
      <c r="M1047" s="26"/>
      <c r="N1047" s="27"/>
      <c r="O1047" s="28"/>
      <c r="P1047" s="28"/>
    </row>
    <row r="1048" spans="1:16" x14ac:dyDescent="0.25">
      <c r="A1048" s="15"/>
      <c r="B1048" s="17"/>
      <c r="C1048" s="17"/>
      <c r="D1048" s="70"/>
      <c r="E1048" s="71"/>
      <c r="F1048" s="20"/>
      <c r="G1048" s="70"/>
      <c r="H1048" s="78"/>
      <c r="I1048" s="23"/>
      <c r="J1048" s="15"/>
      <c r="K1048" s="46"/>
      <c r="L1048" s="72"/>
      <c r="M1048" s="26"/>
      <c r="N1048" s="27"/>
      <c r="O1048" s="28"/>
      <c r="P1048" s="28"/>
    </row>
    <row r="1049" spans="1:16" x14ac:dyDescent="0.25">
      <c r="A1049" s="15"/>
      <c r="B1049" s="17"/>
      <c r="C1049" s="17"/>
      <c r="D1049" s="70"/>
      <c r="E1049" s="73"/>
      <c r="F1049" s="20"/>
      <c r="G1049" s="70"/>
      <c r="H1049" s="80"/>
      <c r="I1049" s="23"/>
      <c r="J1049" s="15"/>
      <c r="K1049" s="46"/>
      <c r="L1049" s="72"/>
      <c r="M1049" s="26"/>
      <c r="N1049" s="31"/>
      <c r="O1049" s="32"/>
      <c r="P1049" s="32"/>
    </row>
    <row r="1050" spans="1:16" x14ac:dyDescent="0.25">
      <c r="A1050" s="15"/>
      <c r="B1050" s="17"/>
      <c r="C1050" s="17"/>
      <c r="D1050" s="70"/>
      <c r="E1050" s="73"/>
      <c r="F1050" s="20"/>
      <c r="G1050" s="70"/>
      <c r="H1050" s="80"/>
      <c r="I1050" s="23"/>
      <c r="J1050" s="15"/>
      <c r="K1050" s="46"/>
      <c r="L1050" s="72"/>
      <c r="M1050" s="26"/>
      <c r="N1050" s="31"/>
      <c r="O1050" s="32"/>
      <c r="P1050" s="32"/>
    </row>
    <row r="1051" spans="1:16" x14ac:dyDescent="0.25">
      <c r="A1051" s="15"/>
      <c r="B1051" s="17"/>
      <c r="C1051" s="17"/>
      <c r="D1051" s="70"/>
      <c r="E1051" s="73"/>
      <c r="F1051" s="20"/>
      <c r="G1051" s="70"/>
      <c r="H1051" s="80"/>
      <c r="I1051" s="23"/>
      <c r="J1051" s="15"/>
      <c r="K1051" s="46"/>
      <c r="L1051" s="72"/>
      <c r="M1051" s="26"/>
      <c r="N1051" s="31"/>
      <c r="O1051" s="32"/>
      <c r="P1051" s="32"/>
    </row>
    <row r="1052" spans="1:16" x14ac:dyDescent="0.25">
      <c r="A1052" s="15"/>
      <c r="B1052" s="17"/>
      <c r="C1052" s="17"/>
      <c r="D1052" s="70"/>
      <c r="E1052" s="73"/>
      <c r="F1052" s="20"/>
      <c r="G1052" s="70"/>
      <c r="H1052" s="80"/>
      <c r="I1052" s="23"/>
      <c r="J1052" s="15"/>
      <c r="K1052" s="46"/>
      <c r="L1052" s="72"/>
      <c r="M1052" s="26"/>
      <c r="N1052" s="31"/>
      <c r="O1052" s="32"/>
      <c r="P1052" s="32"/>
    </row>
    <row r="1053" spans="1:16" x14ac:dyDescent="0.25">
      <c r="A1053" s="15"/>
      <c r="B1053" s="17"/>
      <c r="C1053" s="17"/>
      <c r="D1053" s="70"/>
      <c r="E1053" s="73"/>
      <c r="F1053" s="20"/>
      <c r="G1053" s="70"/>
      <c r="H1053" s="80"/>
      <c r="I1053" s="23"/>
      <c r="J1053" s="15"/>
      <c r="K1053" s="46"/>
      <c r="L1053" s="72"/>
      <c r="M1053" s="26"/>
      <c r="N1053" s="31"/>
      <c r="O1053" s="32"/>
      <c r="P1053" s="32"/>
    </row>
    <row r="1054" spans="1:16" x14ac:dyDescent="0.25">
      <c r="A1054" s="15"/>
      <c r="B1054" s="17"/>
      <c r="C1054" s="17"/>
      <c r="D1054" s="70"/>
      <c r="E1054" s="73"/>
      <c r="F1054" s="20"/>
      <c r="G1054" s="70"/>
      <c r="H1054" s="80"/>
      <c r="I1054" s="23"/>
      <c r="J1054" s="15"/>
      <c r="K1054" s="46"/>
      <c r="L1054" s="72"/>
      <c r="M1054" s="26"/>
      <c r="N1054" s="31"/>
      <c r="O1054" s="32"/>
      <c r="P1054" s="32"/>
    </row>
    <row r="1055" spans="1:16" x14ac:dyDescent="0.25">
      <c r="A1055" s="15"/>
      <c r="B1055" s="17"/>
      <c r="C1055" s="17"/>
      <c r="D1055" s="70"/>
      <c r="E1055" s="73"/>
      <c r="F1055" s="20"/>
      <c r="G1055" s="70"/>
      <c r="H1055" s="80"/>
      <c r="I1055" s="23"/>
      <c r="J1055" s="15"/>
      <c r="K1055" s="46"/>
      <c r="L1055" s="72"/>
      <c r="M1055" s="26"/>
      <c r="N1055" s="31"/>
      <c r="O1055" s="32"/>
      <c r="P1055" s="32"/>
    </row>
    <row r="1056" spans="1:16" x14ac:dyDescent="0.25">
      <c r="A1056" s="15"/>
      <c r="B1056" s="17"/>
      <c r="C1056" s="17"/>
      <c r="D1056" s="70"/>
      <c r="E1056" s="73"/>
      <c r="F1056" s="20"/>
      <c r="G1056" s="70"/>
      <c r="H1056" s="80"/>
      <c r="I1056" s="23"/>
      <c r="J1056" s="15"/>
      <c r="K1056" s="46"/>
      <c r="L1056" s="72"/>
      <c r="M1056" s="26"/>
      <c r="N1056" s="31"/>
      <c r="O1056" s="32"/>
      <c r="P1056" s="32"/>
    </row>
    <row r="1057" spans="1:16" x14ac:dyDescent="0.25">
      <c r="A1057" s="15"/>
      <c r="B1057" s="17"/>
      <c r="C1057" s="17"/>
      <c r="D1057" s="70"/>
      <c r="E1057" s="73"/>
      <c r="F1057" s="20"/>
      <c r="G1057" s="70"/>
      <c r="H1057" s="80"/>
      <c r="I1057" s="23"/>
      <c r="J1057" s="15"/>
      <c r="K1057" s="46"/>
      <c r="L1057" s="72"/>
      <c r="M1057" s="90"/>
      <c r="N1057" s="31"/>
      <c r="O1057" s="32"/>
      <c r="P1057" s="32"/>
    </row>
    <row r="1058" spans="1:16" x14ac:dyDescent="0.25">
      <c r="A1058" s="15"/>
      <c r="B1058" s="17"/>
      <c r="C1058" s="17"/>
      <c r="D1058" s="70"/>
      <c r="E1058" s="73"/>
      <c r="F1058" s="20"/>
      <c r="G1058" s="70"/>
      <c r="H1058" s="80"/>
      <c r="I1058" s="23"/>
      <c r="J1058" s="15"/>
      <c r="K1058" s="46"/>
      <c r="L1058" s="72"/>
      <c r="M1058" s="26"/>
      <c r="N1058" s="31"/>
      <c r="O1058" s="32"/>
      <c r="P1058" s="32"/>
    </row>
    <row r="1059" spans="1:16" x14ac:dyDescent="0.25">
      <c r="A1059" s="15"/>
      <c r="B1059" s="17"/>
      <c r="C1059" s="17"/>
      <c r="D1059" s="70"/>
      <c r="E1059" s="73"/>
      <c r="F1059" s="20"/>
      <c r="G1059" s="70"/>
      <c r="H1059" s="80"/>
      <c r="I1059" s="23"/>
      <c r="J1059" s="102"/>
      <c r="K1059" s="46"/>
      <c r="L1059" s="72"/>
      <c r="M1059" s="26"/>
      <c r="N1059" s="43"/>
      <c r="O1059" s="44"/>
      <c r="P1059" s="44"/>
    </row>
    <row r="1060" spans="1:16" x14ac:dyDescent="0.25">
      <c r="A1060" s="15"/>
      <c r="B1060" s="17"/>
      <c r="C1060" s="17"/>
      <c r="D1060" s="70"/>
      <c r="E1060" s="73"/>
      <c r="F1060" s="20"/>
      <c r="G1060" s="70"/>
      <c r="H1060" s="80"/>
      <c r="I1060" s="23"/>
      <c r="J1060" s="15"/>
      <c r="K1060" s="46"/>
      <c r="L1060" s="72"/>
      <c r="M1060" s="26"/>
      <c r="N1060" s="31"/>
      <c r="O1060" s="32"/>
      <c r="P1060" s="32"/>
    </row>
    <row r="1061" spans="1:16" x14ac:dyDescent="0.25">
      <c r="A1061" s="15"/>
      <c r="B1061" s="17"/>
      <c r="C1061" s="17"/>
      <c r="D1061" s="70"/>
      <c r="E1061" s="73"/>
      <c r="F1061" s="20"/>
      <c r="G1061" s="70"/>
      <c r="H1061" s="80"/>
      <c r="I1061" s="23"/>
      <c r="J1061" s="15"/>
      <c r="K1061" s="46"/>
      <c r="L1061" s="72"/>
      <c r="M1061" s="26"/>
      <c r="N1061" s="31"/>
      <c r="O1061" s="32"/>
      <c r="P1061" s="32"/>
    </row>
    <row r="1062" spans="1:16" x14ac:dyDescent="0.25">
      <c r="A1062" s="15"/>
      <c r="B1062" s="17"/>
      <c r="C1062" s="17"/>
      <c r="D1062" s="70"/>
      <c r="E1062" s="71"/>
      <c r="F1062" s="20"/>
      <c r="G1062" s="70"/>
      <c r="H1062" s="78"/>
      <c r="I1062" s="23"/>
      <c r="J1062" s="15"/>
      <c r="K1062" s="46"/>
      <c r="L1062" s="72"/>
      <c r="M1062" s="26"/>
      <c r="N1062" s="31"/>
      <c r="O1062" s="32"/>
      <c r="P1062" s="28"/>
    </row>
    <row r="1063" spans="1:16" x14ac:dyDescent="0.25">
      <c r="A1063" s="15"/>
      <c r="B1063" s="17"/>
      <c r="C1063" s="17"/>
      <c r="D1063" s="70"/>
      <c r="E1063" s="71"/>
      <c r="F1063" s="20"/>
      <c r="G1063" s="70"/>
      <c r="H1063" s="78"/>
      <c r="I1063" s="23"/>
      <c r="J1063" s="15"/>
      <c r="K1063" s="46"/>
      <c r="L1063" s="72"/>
      <c r="M1063" s="26"/>
      <c r="N1063" s="27"/>
      <c r="O1063" s="28"/>
      <c r="P1063" s="28"/>
    </row>
    <row r="1064" spans="1:16" x14ac:dyDescent="0.25">
      <c r="A1064" s="15"/>
      <c r="B1064" s="17"/>
      <c r="C1064" s="17"/>
      <c r="D1064" s="70"/>
      <c r="E1064" s="71"/>
      <c r="F1064" s="20"/>
      <c r="G1064" s="70"/>
      <c r="H1064" s="78"/>
      <c r="I1064" s="23"/>
      <c r="J1064" s="15"/>
      <c r="K1064" s="46"/>
      <c r="L1064" s="72"/>
      <c r="M1064" s="26"/>
      <c r="N1064" s="27"/>
      <c r="O1064" s="28"/>
      <c r="P1064" s="28"/>
    </row>
    <row r="1065" spans="1:16" x14ac:dyDescent="0.25">
      <c r="A1065" s="15"/>
      <c r="B1065" s="17"/>
      <c r="C1065" s="17"/>
      <c r="D1065" s="70"/>
      <c r="E1065" s="71"/>
      <c r="F1065" s="20"/>
      <c r="G1065" s="70"/>
      <c r="H1065" s="78"/>
      <c r="I1065" s="23"/>
      <c r="J1065" s="15"/>
      <c r="K1065" s="46"/>
      <c r="L1065" s="72"/>
      <c r="M1065" s="26"/>
      <c r="N1065" s="27"/>
      <c r="O1065" s="28"/>
      <c r="P1065" s="28"/>
    </row>
    <row r="1066" spans="1:16" x14ac:dyDescent="0.25">
      <c r="A1066" s="15"/>
      <c r="B1066" s="17"/>
      <c r="C1066" s="17"/>
      <c r="D1066" s="70"/>
      <c r="E1066" s="71"/>
      <c r="F1066" s="20"/>
      <c r="G1066" s="70"/>
      <c r="H1066" s="78"/>
      <c r="I1066" s="23"/>
      <c r="J1066" s="15"/>
      <c r="K1066" s="46"/>
      <c r="L1066" s="72"/>
      <c r="M1066" s="26"/>
      <c r="N1066" s="27"/>
      <c r="O1066" s="28"/>
      <c r="P1066" s="28"/>
    </row>
    <row r="1067" spans="1:16" x14ac:dyDescent="0.25">
      <c r="A1067" s="15"/>
      <c r="B1067" s="17"/>
      <c r="C1067" s="17"/>
      <c r="D1067" s="70"/>
      <c r="E1067" s="71"/>
      <c r="F1067" s="20"/>
      <c r="G1067" s="70"/>
      <c r="H1067" s="78"/>
      <c r="I1067" s="23"/>
      <c r="J1067" s="15"/>
      <c r="K1067" s="46"/>
      <c r="L1067" s="72"/>
      <c r="M1067" s="26"/>
      <c r="N1067" s="27"/>
      <c r="O1067" s="28"/>
      <c r="P1067" s="28"/>
    </row>
    <row r="1068" spans="1:16" x14ac:dyDescent="0.25">
      <c r="A1068" s="15"/>
      <c r="B1068" s="17"/>
      <c r="C1068" s="17"/>
      <c r="D1068" s="70"/>
      <c r="E1068" s="73"/>
      <c r="F1068" s="20"/>
      <c r="G1068" s="70"/>
      <c r="H1068" s="80"/>
      <c r="I1068" s="23"/>
      <c r="J1068" s="15"/>
      <c r="K1068" s="46"/>
      <c r="L1068" s="72"/>
      <c r="M1068" s="26"/>
      <c r="N1068" s="31"/>
      <c r="O1068" s="32"/>
      <c r="P1068" s="32"/>
    </row>
    <row r="1069" spans="1:16" x14ac:dyDescent="0.25">
      <c r="A1069" s="15"/>
      <c r="B1069" s="17"/>
      <c r="C1069" s="17"/>
      <c r="D1069" s="70"/>
      <c r="E1069" s="73"/>
      <c r="F1069" s="20"/>
      <c r="G1069" s="70"/>
      <c r="H1069" s="80"/>
      <c r="I1069" s="23"/>
      <c r="J1069" s="15"/>
      <c r="K1069" s="46"/>
      <c r="L1069" s="72"/>
      <c r="M1069" s="26"/>
      <c r="N1069" s="31"/>
      <c r="O1069" s="32"/>
      <c r="P1069" s="32"/>
    </row>
    <row r="1070" spans="1:16" x14ac:dyDescent="0.25">
      <c r="A1070" s="15"/>
      <c r="B1070" s="17"/>
      <c r="C1070" s="17"/>
      <c r="D1070" s="70"/>
      <c r="E1070" s="73"/>
      <c r="F1070" s="20"/>
      <c r="G1070" s="70"/>
      <c r="H1070" s="80"/>
      <c r="I1070" s="23"/>
      <c r="J1070" s="15"/>
      <c r="K1070" s="46"/>
      <c r="L1070" s="72"/>
      <c r="M1070" s="26"/>
      <c r="N1070" s="31"/>
      <c r="O1070" s="32"/>
      <c r="P1070" s="32"/>
    </row>
    <row r="1071" spans="1:16" x14ac:dyDescent="0.25">
      <c r="A1071" s="15"/>
      <c r="B1071" s="17"/>
      <c r="C1071" s="17"/>
      <c r="D1071" s="70"/>
      <c r="E1071" s="73"/>
      <c r="F1071" s="20"/>
      <c r="G1071" s="70"/>
      <c r="H1071" s="80"/>
      <c r="I1071" s="23"/>
      <c r="J1071" s="15"/>
      <c r="K1071" s="46"/>
      <c r="L1071" s="72"/>
      <c r="M1071" s="26"/>
      <c r="N1071" s="31"/>
      <c r="O1071" s="32"/>
      <c r="P1071" s="32"/>
    </row>
    <row r="1072" spans="1:16" x14ac:dyDescent="0.25">
      <c r="A1072" s="15"/>
      <c r="B1072" s="17"/>
      <c r="C1072" s="17"/>
      <c r="D1072" s="70"/>
      <c r="E1072" s="71"/>
      <c r="F1072" s="20"/>
      <c r="G1072" s="70"/>
      <c r="H1072" s="78"/>
      <c r="I1072" s="23"/>
      <c r="J1072" s="15"/>
      <c r="K1072" s="46"/>
      <c r="L1072" s="72"/>
      <c r="M1072" s="26"/>
      <c r="N1072" s="27"/>
      <c r="O1072" s="28"/>
      <c r="P1072" s="28"/>
    </row>
    <row r="1073" spans="1:16" x14ac:dyDescent="0.25">
      <c r="A1073" s="15"/>
      <c r="B1073" s="17"/>
      <c r="C1073" s="17"/>
      <c r="D1073" s="70"/>
      <c r="E1073" s="71"/>
      <c r="F1073" s="20"/>
      <c r="G1073" s="70"/>
      <c r="H1073" s="78"/>
      <c r="I1073" s="23"/>
      <c r="J1073" s="15"/>
      <c r="K1073" s="46"/>
      <c r="L1073" s="72"/>
      <c r="M1073" s="26"/>
      <c r="N1073" s="27"/>
      <c r="O1073" s="28"/>
      <c r="P1073" s="28"/>
    </row>
    <row r="1074" spans="1:16" x14ac:dyDescent="0.25">
      <c r="A1074" s="15"/>
      <c r="B1074" s="17"/>
      <c r="C1074" s="17"/>
      <c r="D1074" s="70"/>
      <c r="E1074" s="71"/>
      <c r="F1074" s="20"/>
      <c r="G1074" s="70"/>
      <c r="H1074" s="78"/>
      <c r="I1074" s="23"/>
      <c r="J1074" s="15"/>
      <c r="K1074" s="46"/>
      <c r="L1074" s="72"/>
      <c r="M1074" s="26"/>
      <c r="N1074" s="27"/>
      <c r="O1074" s="28"/>
      <c r="P1074" s="28"/>
    </row>
    <row r="1075" spans="1:16" x14ac:dyDescent="0.25">
      <c r="A1075" s="15"/>
      <c r="B1075" s="17"/>
      <c r="C1075" s="17"/>
      <c r="D1075" s="70"/>
      <c r="E1075" s="71"/>
      <c r="F1075" s="20"/>
      <c r="G1075" s="70"/>
      <c r="H1075" s="78"/>
      <c r="I1075" s="23"/>
      <c r="J1075" s="15"/>
      <c r="K1075" s="46"/>
      <c r="L1075" s="72"/>
      <c r="M1075" s="26"/>
      <c r="N1075" s="27"/>
      <c r="O1075" s="28"/>
      <c r="P1075" s="28"/>
    </row>
    <row r="1076" spans="1:16" x14ac:dyDescent="0.25">
      <c r="A1076" s="15"/>
      <c r="B1076" s="17"/>
      <c r="C1076" s="17"/>
      <c r="D1076" s="70"/>
      <c r="E1076" s="71"/>
      <c r="F1076" s="20"/>
      <c r="G1076" s="70"/>
      <c r="H1076" s="78"/>
      <c r="I1076" s="23"/>
      <c r="J1076" s="15"/>
      <c r="K1076" s="46"/>
      <c r="L1076" s="72"/>
      <c r="M1076" s="26"/>
      <c r="N1076" s="27"/>
      <c r="O1076" s="28"/>
      <c r="P1076" s="28"/>
    </row>
    <row r="1077" spans="1:16" x14ac:dyDescent="0.25">
      <c r="A1077" s="15"/>
      <c r="B1077" s="17"/>
      <c r="C1077" s="17"/>
      <c r="D1077" s="70"/>
      <c r="E1077" s="73"/>
      <c r="F1077" s="20"/>
      <c r="G1077" s="70"/>
      <c r="H1077" s="80"/>
      <c r="I1077" s="23"/>
      <c r="J1077" s="15"/>
      <c r="K1077" s="46"/>
      <c r="L1077" s="72"/>
      <c r="M1077" s="26"/>
      <c r="N1077" s="31"/>
      <c r="O1077" s="32"/>
      <c r="P1077" s="32"/>
    </row>
    <row r="1078" spans="1:16" x14ac:dyDescent="0.25">
      <c r="A1078" s="15"/>
      <c r="B1078" s="17"/>
      <c r="C1078" s="17"/>
      <c r="D1078" s="70"/>
      <c r="E1078" s="73"/>
      <c r="F1078" s="20"/>
      <c r="G1078" s="70"/>
      <c r="H1078" s="80"/>
      <c r="I1078" s="23"/>
      <c r="J1078" s="15"/>
      <c r="K1078" s="46"/>
      <c r="L1078" s="72"/>
      <c r="M1078" s="26"/>
      <c r="N1078" s="31"/>
      <c r="O1078" s="32"/>
      <c r="P1078" s="32"/>
    </row>
    <row r="1079" spans="1:16" x14ac:dyDescent="0.25">
      <c r="A1079" s="15"/>
      <c r="B1079" s="17"/>
      <c r="C1079" s="17"/>
      <c r="D1079" s="70"/>
      <c r="E1079" s="73"/>
      <c r="F1079" s="20"/>
      <c r="G1079" s="70"/>
      <c r="H1079" s="80"/>
      <c r="I1079" s="23"/>
      <c r="J1079" s="15"/>
      <c r="K1079" s="46"/>
      <c r="L1079" s="72"/>
      <c r="M1079" s="26"/>
      <c r="N1079" s="31"/>
      <c r="O1079" s="32"/>
      <c r="P1079" s="32"/>
    </row>
    <row r="1080" spans="1:16" x14ac:dyDescent="0.25">
      <c r="A1080" s="15"/>
      <c r="B1080" s="17"/>
      <c r="C1080" s="17"/>
      <c r="D1080" s="70"/>
      <c r="E1080" s="73"/>
      <c r="F1080" s="20"/>
      <c r="G1080" s="70"/>
      <c r="H1080" s="80"/>
      <c r="I1080" s="23"/>
      <c r="J1080" s="15"/>
      <c r="K1080" s="46"/>
      <c r="L1080" s="72"/>
      <c r="M1080" s="26"/>
      <c r="N1080" s="31"/>
      <c r="O1080" s="32"/>
      <c r="P1080" s="32"/>
    </row>
    <row r="1081" spans="1:16" x14ac:dyDescent="0.25">
      <c r="A1081" s="15"/>
      <c r="B1081" s="17"/>
      <c r="C1081" s="17"/>
      <c r="D1081" s="70"/>
      <c r="E1081" s="71"/>
      <c r="F1081" s="20"/>
      <c r="G1081" s="70"/>
      <c r="H1081" s="78"/>
      <c r="I1081" s="23"/>
      <c r="J1081" s="15"/>
      <c r="K1081" s="46"/>
      <c r="L1081" s="72"/>
      <c r="M1081" s="26"/>
      <c r="N1081" s="27"/>
      <c r="O1081" s="28"/>
      <c r="P1081" s="28"/>
    </row>
    <row r="1082" spans="1:16" x14ac:dyDescent="0.25">
      <c r="A1082" s="15"/>
      <c r="B1082" s="17"/>
      <c r="C1082" s="17"/>
      <c r="D1082" s="70"/>
      <c r="E1082" s="73"/>
      <c r="F1082" s="20"/>
      <c r="G1082" s="70"/>
      <c r="H1082" s="80"/>
      <c r="I1082" s="23"/>
      <c r="J1082" s="15"/>
      <c r="K1082" s="46"/>
      <c r="L1082" s="72"/>
      <c r="M1082" s="26"/>
      <c r="N1082" s="31"/>
      <c r="O1082" s="32"/>
      <c r="P1082" s="32"/>
    </row>
    <row r="1083" spans="1:16" x14ac:dyDescent="0.25">
      <c r="A1083" s="15"/>
      <c r="B1083" s="17"/>
      <c r="C1083" s="17"/>
      <c r="D1083" s="70"/>
      <c r="E1083" s="73"/>
      <c r="F1083" s="20"/>
      <c r="G1083" s="70"/>
      <c r="H1083" s="80"/>
      <c r="I1083" s="23"/>
      <c r="J1083" s="15"/>
      <c r="K1083" s="46"/>
      <c r="L1083" s="72"/>
      <c r="M1083" s="26"/>
      <c r="N1083" s="31"/>
      <c r="O1083" s="32"/>
      <c r="P1083" s="32"/>
    </row>
    <row r="1084" spans="1:16" x14ac:dyDescent="0.25">
      <c r="A1084" s="15"/>
      <c r="B1084" s="17"/>
      <c r="C1084" s="17"/>
      <c r="D1084" s="70"/>
      <c r="E1084" s="71"/>
      <c r="F1084" s="20"/>
      <c r="G1084" s="70"/>
      <c r="H1084" s="78"/>
      <c r="I1084" s="23"/>
      <c r="J1084" s="15"/>
      <c r="K1084" s="46"/>
      <c r="L1084" s="72"/>
      <c r="M1084" s="26"/>
      <c r="N1084" s="27"/>
      <c r="O1084" s="28"/>
      <c r="P1084" s="28"/>
    </row>
    <row r="1085" spans="1:16" x14ac:dyDescent="0.25">
      <c r="A1085" s="15"/>
      <c r="B1085" s="17"/>
      <c r="C1085" s="17"/>
      <c r="D1085" s="70"/>
      <c r="E1085" s="73"/>
      <c r="F1085" s="20"/>
      <c r="G1085" s="70"/>
      <c r="H1085" s="80"/>
      <c r="I1085" s="23"/>
      <c r="J1085" s="15"/>
      <c r="K1085" s="46"/>
      <c r="L1085" s="72"/>
      <c r="M1085" s="26"/>
      <c r="N1085" s="31"/>
      <c r="O1085" s="32"/>
      <c r="P1085" s="32"/>
    </row>
    <row r="1086" spans="1:16" x14ac:dyDescent="0.25">
      <c r="A1086" s="15"/>
      <c r="B1086" s="17"/>
      <c r="C1086" s="17"/>
      <c r="D1086" s="70"/>
      <c r="E1086" s="73"/>
      <c r="F1086" s="20"/>
      <c r="G1086" s="70"/>
      <c r="H1086" s="80"/>
      <c r="I1086" s="23"/>
      <c r="J1086" s="15"/>
      <c r="K1086" s="46"/>
      <c r="L1086" s="72"/>
      <c r="M1086" s="26"/>
      <c r="N1086" s="31"/>
      <c r="O1086" s="32"/>
      <c r="P1086" s="32"/>
    </row>
    <row r="1087" spans="1:16" x14ac:dyDescent="0.25">
      <c r="A1087" s="15"/>
      <c r="B1087" s="17"/>
      <c r="C1087" s="17"/>
      <c r="D1087" s="70"/>
      <c r="E1087" s="71"/>
      <c r="F1087" s="20"/>
      <c r="G1087" s="70"/>
      <c r="H1087" s="78"/>
      <c r="I1087" s="23"/>
      <c r="J1087" s="15"/>
      <c r="K1087" s="46"/>
      <c r="L1087" s="72"/>
      <c r="M1087" s="26"/>
      <c r="N1087" s="27"/>
      <c r="O1087" s="28"/>
      <c r="P1087" s="28"/>
    </row>
    <row r="1088" spans="1:16" x14ac:dyDescent="0.25">
      <c r="A1088" s="15"/>
      <c r="B1088" s="17"/>
      <c r="C1088" s="17"/>
      <c r="D1088" s="70"/>
      <c r="E1088" s="71"/>
      <c r="F1088" s="20"/>
      <c r="G1088" s="70"/>
      <c r="H1088" s="78"/>
      <c r="I1088" s="23"/>
      <c r="J1088" s="15"/>
      <c r="K1088" s="46"/>
      <c r="L1088" s="72"/>
      <c r="M1088" s="26"/>
      <c r="N1088" s="27"/>
      <c r="O1088" s="28"/>
      <c r="P1088" s="28"/>
    </row>
    <row r="1089" spans="1:16" x14ac:dyDescent="0.25">
      <c r="A1089" s="15"/>
      <c r="B1089" s="17"/>
      <c r="C1089" s="17"/>
      <c r="D1089" s="70"/>
      <c r="E1089" s="73"/>
      <c r="F1089" s="20"/>
      <c r="G1089" s="70"/>
      <c r="H1089" s="80"/>
      <c r="I1089" s="23"/>
      <c r="J1089" s="15"/>
      <c r="K1089" s="46"/>
      <c r="L1089" s="72"/>
      <c r="M1089" s="26"/>
      <c r="N1089" s="31"/>
      <c r="O1089" s="32"/>
      <c r="P1089" s="32"/>
    </row>
    <row r="1090" spans="1:16" x14ac:dyDescent="0.25">
      <c r="A1090" s="15"/>
      <c r="B1090" s="17"/>
      <c r="C1090" s="17"/>
      <c r="D1090" s="70"/>
      <c r="E1090" s="73"/>
      <c r="F1090" s="20"/>
      <c r="G1090" s="70"/>
      <c r="H1090" s="80"/>
      <c r="I1090" s="23"/>
      <c r="J1090" s="15"/>
      <c r="K1090" s="46"/>
      <c r="L1090" s="72"/>
      <c r="M1090" s="26"/>
      <c r="N1090" s="31"/>
      <c r="O1090" s="32"/>
      <c r="P1090" s="32"/>
    </row>
    <row r="1091" spans="1:16" x14ac:dyDescent="0.25">
      <c r="A1091" s="15"/>
      <c r="B1091" s="17"/>
      <c r="C1091" s="17"/>
      <c r="D1091" s="70"/>
      <c r="E1091" s="73"/>
      <c r="F1091" s="20"/>
      <c r="G1091" s="70"/>
      <c r="H1091" s="80"/>
      <c r="I1091" s="23"/>
      <c r="J1091" s="15"/>
      <c r="K1091" s="46"/>
      <c r="L1091" s="72"/>
      <c r="M1091" s="26"/>
      <c r="N1091" s="31"/>
      <c r="O1091" s="32"/>
      <c r="P1091" s="32"/>
    </row>
    <row r="1092" spans="1:16" x14ac:dyDescent="0.25">
      <c r="A1092" s="15"/>
      <c r="B1092" s="17"/>
      <c r="C1092" s="17"/>
      <c r="D1092" s="70"/>
      <c r="E1092" s="73"/>
      <c r="F1092" s="20"/>
      <c r="G1092" s="70"/>
      <c r="H1092" s="80"/>
      <c r="I1092" s="23"/>
      <c r="J1092" s="15"/>
      <c r="K1092" s="46"/>
      <c r="L1092" s="72"/>
      <c r="M1092" s="26"/>
      <c r="N1092" s="31"/>
      <c r="O1092" s="32"/>
      <c r="P1092" s="32"/>
    </row>
    <row r="1093" spans="1:16" x14ac:dyDescent="0.25">
      <c r="A1093" s="15"/>
      <c r="B1093" s="17"/>
      <c r="C1093" s="17"/>
      <c r="D1093" s="70"/>
      <c r="E1093" s="73"/>
      <c r="F1093" s="20"/>
      <c r="G1093" s="70"/>
      <c r="H1093" s="80"/>
      <c r="I1093" s="23"/>
      <c r="J1093" s="15"/>
      <c r="K1093" s="46"/>
      <c r="L1093" s="72"/>
      <c r="M1093" s="26"/>
      <c r="N1093" s="31"/>
      <c r="O1093" s="32"/>
      <c r="P1093" s="32"/>
    </row>
    <row r="1094" spans="1:16" x14ac:dyDescent="0.25">
      <c r="A1094" s="15"/>
      <c r="B1094" s="17"/>
      <c r="C1094" s="17"/>
      <c r="D1094" s="70"/>
      <c r="E1094" s="73"/>
      <c r="F1094" s="20"/>
      <c r="G1094" s="70"/>
      <c r="H1094" s="80"/>
      <c r="I1094" s="23"/>
      <c r="J1094" s="15"/>
      <c r="K1094" s="46"/>
      <c r="L1094" s="72"/>
      <c r="M1094" s="26"/>
      <c r="N1094" s="31"/>
      <c r="O1094" s="32"/>
      <c r="P1094" s="32"/>
    </row>
    <row r="1095" spans="1:16" x14ac:dyDescent="0.25">
      <c r="A1095" s="15"/>
      <c r="B1095" s="17"/>
      <c r="C1095" s="17"/>
      <c r="D1095" s="70"/>
      <c r="E1095" s="73"/>
      <c r="F1095" s="20"/>
      <c r="G1095" s="70"/>
      <c r="H1095" s="80"/>
      <c r="I1095" s="23"/>
      <c r="J1095" s="15"/>
      <c r="K1095" s="46"/>
      <c r="L1095" s="72"/>
      <c r="M1095" s="26"/>
      <c r="N1095" s="31"/>
      <c r="O1095" s="32"/>
      <c r="P1095" s="32"/>
    </row>
    <row r="1096" spans="1:16" x14ac:dyDescent="0.25">
      <c r="A1096" s="15"/>
      <c r="B1096" s="17"/>
      <c r="C1096" s="17"/>
      <c r="D1096" s="70"/>
      <c r="E1096" s="73"/>
      <c r="F1096" s="20"/>
      <c r="G1096" s="70"/>
      <c r="H1096" s="80"/>
      <c r="I1096" s="23"/>
      <c r="J1096" s="15"/>
      <c r="K1096" s="46"/>
      <c r="L1096" s="72"/>
      <c r="M1096" s="26"/>
      <c r="N1096" s="31"/>
      <c r="O1096" s="32"/>
      <c r="P1096" s="32"/>
    </row>
    <row r="1097" spans="1:16" x14ac:dyDescent="0.25">
      <c r="A1097" s="15"/>
      <c r="B1097" s="17"/>
      <c r="C1097" s="17"/>
      <c r="D1097" s="70"/>
      <c r="E1097" s="73"/>
      <c r="F1097" s="20"/>
      <c r="G1097" s="70"/>
      <c r="H1097" s="80"/>
      <c r="I1097" s="23"/>
      <c r="J1097" s="15"/>
      <c r="K1097" s="46"/>
      <c r="L1097" s="72"/>
      <c r="M1097" s="26"/>
      <c r="N1097" s="31"/>
      <c r="O1097" s="32"/>
      <c r="P1097" s="32"/>
    </row>
    <row r="1098" spans="1:16" x14ac:dyDescent="0.25">
      <c r="A1098" s="15"/>
      <c r="B1098" s="17"/>
      <c r="C1098" s="17"/>
      <c r="D1098" s="70"/>
      <c r="E1098" s="73"/>
      <c r="F1098" s="20"/>
      <c r="G1098" s="70"/>
      <c r="H1098" s="80"/>
      <c r="I1098" s="23"/>
      <c r="J1098" s="15"/>
      <c r="K1098" s="46"/>
      <c r="L1098" s="72"/>
      <c r="M1098" s="26"/>
      <c r="N1098" s="31"/>
      <c r="O1098" s="32"/>
      <c r="P1098" s="32"/>
    </row>
    <row r="1099" spans="1:16" x14ac:dyDescent="0.25">
      <c r="A1099" s="15"/>
      <c r="B1099" s="17"/>
      <c r="C1099" s="17"/>
      <c r="D1099" s="70"/>
      <c r="E1099" s="73"/>
      <c r="F1099" s="20"/>
      <c r="G1099" s="70"/>
      <c r="H1099" s="80"/>
      <c r="I1099" s="23"/>
      <c r="J1099" s="15"/>
      <c r="K1099" s="46"/>
      <c r="L1099" s="72"/>
      <c r="M1099" s="26"/>
      <c r="N1099" s="31"/>
      <c r="O1099" s="32"/>
      <c r="P1099" s="32"/>
    </row>
    <row r="1100" spans="1:16" x14ac:dyDescent="0.25">
      <c r="A1100" s="15"/>
      <c r="B1100" s="17"/>
      <c r="C1100" s="17"/>
      <c r="D1100" s="70"/>
      <c r="E1100" s="73"/>
      <c r="F1100" s="20"/>
      <c r="G1100" s="70"/>
      <c r="H1100" s="80"/>
      <c r="I1100" s="23"/>
      <c r="J1100" s="15"/>
      <c r="K1100" s="46"/>
      <c r="L1100" s="72"/>
      <c r="M1100" s="26"/>
      <c r="N1100" s="31"/>
      <c r="O1100" s="32"/>
      <c r="P1100" s="32"/>
    </row>
    <row r="1101" spans="1:16" x14ac:dyDescent="0.25">
      <c r="A1101" s="15"/>
      <c r="B1101" s="17"/>
      <c r="C1101" s="17"/>
      <c r="D1101" s="70"/>
      <c r="E1101" s="73"/>
      <c r="F1101" s="20"/>
      <c r="G1101" s="70"/>
      <c r="H1101" s="80"/>
      <c r="I1101" s="23"/>
      <c r="J1101" s="15"/>
      <c r="K1101" s="46"/>
      <c r="L1101" s="72"/>
      <c r="M1101" s="26"/>
      <c r="N1101" s="31"/>
      <c r="O1101" s="32"/>
      <c r="P1101" s="32"/>
    </row>
    <row r="1102" spans="1:16" x14ac:dyDescent="0.25">
      <c r="A1102" s="15"/>
      <c r="B1102" s="17"/>
      <c r="C1102" s="17"/>
      <c r="D1102" s="70"/>
      <c r="E1102" s="71"/>
      <c r="F1102" s="20"/>
      <c r="G1102" s="70"/>
      <c r="H1102" s="78"/>
      <c r="I1102" s="23"/>
      <c r="J1102" s="15"/>
      <c r="K1102" s="46"/>
      <c r="L1102" s="72"/>
      <c r="M1102" s="26"/>
      <c r="N1102" s="27"/>
      <c r="O1102" s="28"/>
      <c r="P1102" s="28"/>
    </row>
    <row r="1103" spans="1:16" x14ac:dyDescent="0.25">
      <c r="A1103" s="15"/>
      <c r="B1103" s="17"/>
      <c r="C1103" s="17"/>
      <c r="D1103" s="70"/>
      <c r="E1103" s="71"/>
      <c r="F1103" s="20"/>
      <c r="G1103" s="70"/>
      <c r="H1103" s="78"/>
      <c r="I1103" s="23"/>
      <c r="J1103" s="15"/>
      <c r="K1103" s="46"/>
      <c r="L1103" s="72"/>
      <c r="M1103" s="26"/>
      <c r="N1103" s="27"/>
      <c r="O1103" s="28"/>
      <c r="P1103" s="28"/>
    </row>
    <row r="1104" spans="1:16" x14ac:dyDescent="0.25">
      <c r="A1104" s="15"/>
      <c r="B1104" s="17"/>
      <c r="C1104" s="17"/>
      <c r="D1104" s="70"/>
      <c r="E1104" s="73"/>
      <c r="F1104" s="20"/>
      <c r="G1104" s="70"/>
      <c r="H1104" s="80"/>
      <c r="I1104" s="23"/>
      <c r="J1104" s="15"/>
      <c r="K1104" s="46"/>
      <c r="L1104" s="72"/>
      <c r="M1104" s="26"/>
      <c r="N1104" s="31"/>
      <c r="O1104" s="32"/>
      <c r="P1104" s="32"/>
    </row>
    <row r="1105" spans="1:16" x14ac:dyDescent="0.25">
      <c r="A1105" s="15"/>
      <c r="B1105" s="17"/>
      <c r="C1105" s="17"/>
      <c r="D1105" s="70"/>
      <c r="E1105" s="73"/>
      <c r="F1105" s="20"/>
      <c r="G1105" s="70"/>
      <c r="H1105" s="80"/>
      <c r="I1105" s="23"/>
      <c r="J1105" s="15"/>
      <c r="K1105" s="46"/>
      <c r="L1105" s="72"/>
      <c r="M1105" s="26"/>
      <c r="N1105" s="31"/>
      <c r="O1105" s="32"/>
      <c r="P1105" s="32"/>
    </row>
    <row r="1106" spans="1:16" x14ac:dyDescent="0.25">
      <c r="A1106" s="15"/>
      <c r="B1106" s="17"/>
      <c r="C1106" s="17"/>
      <c r="D1106" s="70"/>
      <c r="E1106" s="73"/>
      <c r="F1106" s="20"/>
      <c r="G1106" s="70"/>
      <c r="H1106" s="80"/>
      <c r="I1106" s="23"/>
      <c r="J1106" s="15"/>
      <c r="K1106" s="46"/>
      <c r="L1106" s="72"/>
      <c r="M1106" s="26"/>
      <c r="N1106" s="31"/>
      <c r="O1106" s="32"/>
      <c r="P1106" s="32"/>
    </row>
    <row r="1107" spans="1:16" x14ac:dyDescent="0.25">
      <c r="A1107" s="15"/>
      <c r="B1107" s="17"/>
      <c r="C1107" s="17"/>
      <c r="D1107" s="70"/>
      <c r="E1107" s="73"/>
      <c r="F1107" s="20"/>
      <c r="G1107" s="70"/>
      <c r="H1107" s="80"/>
      <c r="I1107" s="23"/>
      <c r="J1107" s="15"/>
      <c r="K1107" s="46"/>
      <c r="L1107" s="72"/>
      <c r="M1107" s="26"/>
      <c r="N1107" s="31"/>
      <c r="O1107" s="32"/>
      <c r="P1107" s="32"/>
    </row>
    <row r="1108" spans="1:16" x14ac:dyDescent="0.25">
      <c r="A1108" s="15"/>
      <c r="B1108" s="17"/>
      <c r="C1108" s="17"/>
      <c r="D1108" s="70"/>
      <c r="E1108" s="73"/>
      <c r="F1108" s="20"/>
      <c r="G1108" s="70"/>
      <c r="H1108" s="80"/>
      <c r="I1108" s="23"/>
      <c r="J1108" s="15"/>
      <c r="K1108" s="46"/>
      <c r="L1108" s="72"/>
      <c r="M1108" s="26"/>
      <c r="N1108" s="31"/>
      <c r="O1108" s="32"/>
      <c r="P1108" s="32"/>
    </row>
    <row r="1109" spans="1:16" x14ac:dyDescent="0.25">
      <c r="A1109" s="15"/>
      <c r="B1109" s="17"/>
      <c r="C1109" s="17"/>
      <c r="D1109" s="70"/>
      <c r="E1109" s="71"/>
      <c r="F1109" s="20"/>
      <c r="G1109" s="70"/>
      <c r="H1109" s="78"/>
      <c r="I1109" s="23"/>
      <c r="J1109" s="15"/>
      <c r="K1109" s="46"/>
      <c r="L1109" s="72"/>
      <c r="M1109" s="26"/>
      <c r="N1109" s="27"/>
      <c r="O1109" s="28"/>
      <c r="P1109" s="28"/>
    </row>
    <row r="1110" spans="1:16" x14ac:dyDescent="0.25">
      <c r="A1110" s="15"/>
      <c r="B1110" s="17"/>
      <c r="C1110" s="17"/>
      <c r="D1110" s="70"/>
      <c r="E1110" s="71"/>
      <c r="F1110" s="20"/>
      <c r="G1110" s="70"/>
      <c r="H1110" s="78"/>
      <c r="I1110" s="23"/>
      <c r="J1110" s="15"/>
      <c r="K1110" s="46"/>
      <c r="L1110" s="72"/>
      <c r="M1110" s="26"/>
      <c r="N1110" s="27"/>
      <c r="O1110" s="28"/>
      <c r="P1110" s="28"/>
    </row>
    <row r="1111" spans="1:16" x14ac:dyDescent="0.25">
      <c r="A1111" s="15"/>
      <c r="B1111" s="17"/>
      <c r="C1111" s="17"/>
      <c r="D1111" s="70"/>
      <c r="E1111" s="73"/>
      <c r="F1111" s="20"/>
      <c r="G1111" s="70"/>
      <c r="H1111" s="80"/>
      <c r="I1111" s="23"/>
      <c r="J1111" s="15"/>
      <c r="K1111" s="46"/>
      <c r="L1111" s="72"/>
      <c r="M1111" s="26"/>
      <c r="N1111" s="31"/>
      <c r="O1111" s="32"/>
      <c r="P1111" s="32"/>
    </row>
    <row r="1112" spans="1:16" x14ac:dyDescent="0.25">
      <c r="A1112" s="15"/>
      <c r="B1112" s="17"/>
      <c r="C1112" s="17"/>
      <c r="D1112" s="70"/>
      <c r="E1112" s="73"/>
      <c r="F1112" s="20"/>
      <c r="G1112" s="70"/>
      <c r="H1112" s="80"/>
      <c r="I1112" s="23"/>
      <c r="J1112" s="15"/>
      <c r="K1112" s="46"/>
      <c r="L1112" s="72"/>
      <c r="M1112" s="26"/>
      <c r="N1112" s="31"/>
      <c r="O1112" s="32"/>
      <c r="P1112" s="32"/>
    </row>
    <row r="1113" spans="1:16" x14ac:dyDescent="0.25">
      <c r="A1113" s="15"/>
      <c r="B1113" s="17"/>
      <c r="C1113" s="17"/>
      <c r="D1113" s="70"/>
      <c r="E1113" s="71"/>
      <c r="F1113" s="20"/>
      <c r="G1113" s="70"/>
      <c r="H1113" s="78"/>
      <c r="I1113" s="23"/>
      <c r="J1113" s="15"/>
      <c r="K1113" s="46"/>
      <c r="L1113" s="72"/>
      <c r="M1113" s="26"/>
      <c r="N1113" s="27"/>
      <c r="O1113" s="28"/>
      <c r="P1113" s="28"/>
    </row>
    <row r="1114" spans="1:16" x14ac:dyDescent="0.25">
      <c r="A1114" s="15"/>
      <c r="B1114" s="17"/>
      <c r="C1114" s="17"/>
      <c r="D1114" s="70"/>
      <c r="E1114" s="71"/>
      <c r="F1114" s="20"/>
      <c r="G1114" s="70"/>
      <c r="H1114" s="78"/>
      <c r="I1114" s="23"/>
      <c r="J1114" s="15"/>
      <c r="K1114" s="46"/>
      <c r="L1114" s="72"/>
      <c r="M1114" s="26"/>
      <c r="N1114" s="27"/>
      <c r="O1114" s="28"/>
      <c r="P1114" s="28"/>
    </row>
    <row r="1115" spans="1:16" x14ac:dyDescent="0.25">
      <c r="A1115" s="15"/>
      <c r="B1115" s="17"/>
      <c r="C1115" s="17"/>
      <c r="D1115" s="70"/>
      <c r="E1115" s="73"/>
      <c r="F1115" s="20"/>
      <c r="G1115" s="70"/>
      <c r="H1115" s="80"/>
      <c r="I1115" s="23"/>
      <c r="J1115" s="15"/>
      <c r="K1115" s="46"/>
      <c r="L1115" s="72"/>
      <c r="M1115" s="26"/>
      <c r="N1115" s="31"/>
      <c r="O1115" s="32"/>
      <c r="P1115" s="32"/>
    </row>
    <row r="1116" spans="1:16" x14ac:dyDescent="0.25">
      <c r="A1116" s="15"/>
      <c r="B1116" s="17"/>
      <c r="C1116" s="17"/>
      <c r="D1116" s="70"/>
      <c r="E1116" s="71"/>
      <c r="F1116" s="20"/>
      <c r="G1116" s="70"/>
      <c r="H1116" s="78"/>
      <c r="I1116" s="23"/>
      <c r="J1116" s="15"/>
      <c r="K1116" s="46"/>
      <c r="L1116" s="72"/>
      <c r="M1116" s="26"/>
      <c r="N1116" s="27"/>
      <c r="O1116" s="28"/>
      <c r="P1116" s="28"/>
    </row>
    <row r="1117" spans="1:16" x14ac:dyDescent="0.25">
      <c r="A1117" s="15"/>
      <c r="B1117" s="17"/>
      <c r="C1117" s="17"/>
      <c r="D1117" s="70"/>
      <c r="E1117" s="71"/>
      <c r="F1117" s="20"/>
      <c r="G1117" s="70"/>
      <c r="H1117" s="78"/>
      <c r="I1117" s="23"/>
      <c r="J1117" s="15"/>
      <c r="K1117" s="46"/>
      <c r="L1117" s="72"/>
      <c r="M1117" s="26"/>
      <c r="N1117" s="31"/>
      <c r="O1117" s="32"/>
      <c r="P1117" s="28"/>
    </row>
    <row r="1118" spans="1:16" x14ac:dyDescent="0.25">
      <c r="A1118" s="15"/>
      <c r="B1118" s="17"/>
      <c r="C1118" s="17"/>
      <c r="D1118" s="70"/>
      <c r="E1118" s="71"/>
      <c r="F1118" s="20"/>
      <c r="G1118" s="70"/>
      <c r="H1118" s="78"/>
      <c r="I1118" s="23"/>
      <c r="J1118" s="15"/>
      <c r="K1118" s="46"/>
      <c r="L1118" s="72"/>
      <c r="M1118" s="26"/>
      <c r="N1118" s="27"/>
      <c r="O1118" s="28"/>
      <c r="P1118" s="28"/>
    </row>
    <row r="1119" spans="1:16" x14ac:dyDescent="0.25">
      <c r="A1119" s="15"/>
      <c r="B1119" s="17"/>
      <c r="C1119" s="17"/>
      <c r="D1119" s="70"/>
      <c r="E1119" s="71"/>
      <c r="F1119" s="20"/>
      <c r="G1119" s="70"/>
      <c r="H1119" s="78"/>
      <c r="I1119" s="23"/>
      <c r="J1119" s="15"/>
      <c r="K1119" s="46"/>
      <c r="L1119" s="72"/>
      <c r="M1119" s="26"/>
      <c r="N1119" s="27"/>
      <c r="O1119" s="28"/>
      <c r="P1119" s="28"/>
    </row>
    <row r="1120" spans="1:16" x14ac:dyDescent="0.25">
      <c r="A1120" s="15"/>
      <c r="B1120" s="17"/>
      <c r="C1120" s="17"/>
      <c r="D1120" s="70"/>
      <c r="E1120" s="71"/>
      <c r="F1120" s="20"/>
      <c r="G1120" s="70"/>
      <c r="H1120" s="78"/>
      <c r="I1120" s="23"/>
      <c r="J1120" s="15"/>
      <c r="K1120" s="46"/>
      <c r="L1120" s="72"/>
      <c r="M1120" s="26"/>
      <c r="N1120" s="27"/>
      <c r="O1120" s="28"/>
      <c r="P1120" s="28"/>
    </row>
    <row r="1121" spans="1:16" x14ac:dyDescent="0.25">
      <c r="A1121" s="15"/>
      <c r="B1121" s="17"/>
      <c r="C1121" s="17"/>
      <c r="D1121" s="70"/>
      <c r="E1121" s="71"/>
      <c r="F1121" s="20"/>
      <c r="G1121" s="70"/>
      <c r="H1121" s="78"/>
      <c r="I1121" s="23"/>
      <c r="J1121" s="15"/>
      <c r="K1121" s="46"/>
      <c r="L1121" s="72"/>
      <c r="M1121" s="26"/>
      <c r="N1121" s="27"/>
      <c r="O1121" s="28"/>
      <c r="P1121" s="28"/>
    </row>
    <row r="1122" spans="1:16" x14ac:dyDescent="0.25">
      <c r="A1122" s="15"/>
      <c r="B1122" s="17"/>
      <c r="C1122" s="17"/>
      <c r="D1122" s="70"/>
      <c r="E1122" s="71"/>
      <c r="F1122" s="20"/>
      <c r="G1122" s="70"/>
      <c r="H1122" s="78"/>
      <c r="I1122" s="23"/>
      <c r="J1122" s="15"/>
      <c r="K1122" s="46"/>
      <c r="L1122" s="72"/>
      <c r="M1122" s="26"/>
      <c r="N1122" s="27"/>
      <c r="O1122" s="28"/>
      <c r="P1122" s="28"/>
    </row>
    <row r="1123" spans="1:16" x14ac:dyDescent="0.25">
      <c r="A1123" s="15"/>
      <c r="B1123" s="17"/>
      <c r="C1123" s="17"/>
      <c r="D1123" s="70"/>
      <c r="E1123" s="71"/>
      <c r="F1123" s="20"/>
      <c r="G1123" s="70"/>
      <c r="H1123" s="78"/>
      <c r="I1123" s="23"/>
      <c r="J1123" s="15"/>
      <c r="K1123" s="46"/>
      <c r="L1123" s="72"/>
      <c r="M1123" s="26"/>
      <c r="N1123" s="27"/>
      <c r="O1123" s="28"/>
      <c r="P1123" s="28"/>
    </row>
    <row r="1124" spans="1:16" x14ac:dyDescent="0.25">
      <c r="A1124" s="15"/>
      <c r="B1124" s="17"/>
      <c r="C1124" s="17"/>
      <c r="D1124" s="70"/>
      <c r="E1124" s="73"/>
      <c r="F1124" s="20"/>
      <c r="G1124" s="70"/>
      <c r="H1124" s="80"/>
      <c r="I1124" s="23"/>
      <c r="J1124" s="15"/>
      <c r="K1124" s="46"/>
      <c r="L1124" s="72"/>
      <c r="M1124" s="26"/>
      <c r="N1124" s="31"/>
      <c r="O1124" s="32"/>
      <c r="P1124" s="32"/>
    </row>
    <row r="1125" spans="1:16" x14ac:dyDescent="0.25">
      <c r="A1125" s="15"/>
      <c r="B1125" s="17"/>
      <c r="C1125" s="17"/>
      <c r="D1125" s="70"/>
      <c r="E1125" s="71"/>
      <c r="F1125" s="20"/>
      <c r="G1125" s="70"/>
      <c r="H1125" s="78"/>
      <c r="I1125" s="23"/>
      <c r="J1125" s="15"/>
      <c r="K1125" s="46"/>
      <c r="L1125" s="72"/>
      <c r="M1125" s="26"/>
      <c r="N1125" s="27"/>
      <c r="O1125" s="28"/>
      <c r="P1125" s="28"/>
    </row>
    <row r="1126" spans="1:16" x14ac:dyDescent="0.25">
      <c r="A1126" s="15"/>
      <c r="B1126" s="17"/>
      <c r="C1126" s="17"/>
      <c r="D1126" s="70"/>
      <c r="E1126" s="73"/>
      <c r="F1126" s="20"/>
      <c r="G1126" s="70"/>
      <c r="H1126" s="80"/>
      <c r="I1126" s="23"/>
      <c r="J1126" s="15"/>
      <c r="K1126" s="46"/>
      <c r="L1126" s="72"/>
      <c r="M1126" s="26"/>
      <c r="N1126" s="31"/>
      <c r="O1126" s="32"/>
      <c r="P1126" s="32"/>
    </row>
    <row r="1127" spans="1:16" x14ac:dyDescent="0.25">
      <c r="A1127" s="15"/>
      <c r="B1127" s="17"/>
      <c r="C1127" s="17"/>
      <c r="D1127" s="70"/>
      <c r="E1127" s="73"/>
      <c r="F1127" s="20"/>
      <c r="G1127" s="70"/>
      <c r="H1127" s="80"/>
      <c r="I1127" s="23"/>
      <c r="J1127" s="15"/>
      <c r="K1127" s="46"/>
      <c r="L1127" s="72"/>
      <c r="M1127" s="26"/>
      <c r="N1127" s="31"/>
      <c r="O1127" s="32"/>
      <c r="P1127" s="32"/>
    </row>
    <row r="1128" spans="1:16" x14ac:dyDescent="0.25">
      <c r="A1128" s="15"/>
      <c r="B1128" s="17"/>
      <c r="C1128" s="17"/>
      <c r="D1128" s="70"/>
      <c r="E1128" s="73"/>
      <c r="F1128" s="20"/>
      <c r="G1128" s="70"/>
      <c r="H1128" s="80"/>
      <c r="I1128" s="23"/>
      <c r="J1128" s="15"/>
      <c r="K1128" s="46"/>
      <c r="L1128" s="72"/>
      <c r="M1128" s="26"/>
      <c r="N1128" s="31"/>
      <c r="O1128" s="32"/>
      <c r="P1128" s="32"/>
    </row>
    <row r="1129" spans="1:16" x14ac:dyDescent="0.25">
      <c r="A1129" s="15"/>
      <c r="B1129" s="17"/>
      <c r="C1129" s="17"/>
      <c r="D1129" s="70"/>
      <c r="E1129" s="71"/>
      <c r="F1129" s="20"/>
      <c r="G1129" s="70"/>
      <c r="H1129" s="78"/>
      <c r="I1129" s="23"/>
      <c r="J1129" s="15"/>
      <c r="K1129" s="46"/>
      <c r="L1129" s="72"/>
      <c r="M1129" s="26"/>
      <c r="N1129" s="27"/>
      <c r="O1129" s="28"/>
      <c r="P1129" s="28"/>
    </row>
    <row r="1130" spans="1:16" x14ac:dyDescent="0.25">
      <c r="A1130" s="15"/>
      <c r="B1130" s="17"/>
      <c r="C1130" s="17"/>
      <c r="D1130" s="70"/>
      <c r="E1130" s="73"/>
      <c r="F1130" s="20"/>
      <c r="G1130" s="70"/>
      <c r="H1130" s="80"/>
      <c r="I1130" s="23"/>
      <c r="J1130" s="15"/>
      <c r="K1130" s="46"/>
      <c r="L1130" s="72"/>
      <c r="M1130" s="26"/>
      <c r="N1130" s="31"/>
      <c r="O1130" s="32"/>
      <c r="P1130" s="32"/>
    </row>
    <row r="1131" spans="1:16" x14ac:dyDescent="0.25">
      <c r="A1131" s="15"/>
      <c r="B1131" s="17"/>
      <c r="C1131" s="17"/>
      <c r="D1131" s="70"/>
      <c r="E1131" s="73"/>
      <c r="F1131" s="20"/>
      <c r="G1131" s="70"/>
      <c r="H1131" s="80"/>
      <c r="I1131" s="23"/>
      <c r="J1131" s="15"/>
      <c r="K1131" s="46"/>
      <c r="L1131" s="72"/>
      <c r="M1131" s="26"/>
      <c r="N1131" s="31"/>
      <c r="O1131" s="32"/>
      <c r="P1131" s="32"/>
    </row>
    <row r="1132" spans="1:16" x14ac:dyDescent="0.25">
      <c r="A1132" s="15"/>
      <c r="B1132" s="17"/>
      <c r="C1132" s="17"/>
      <c r="D1132" s="70"/>
      <c r="E1132" s="73"/>
      <c r="F1132" s="20"/>
      <c r="G1132" s="70"/>
      <c r="H1132" s="80"/>
      <c r="I1132" s="23"/>
      <c r="J1132" s="15"/>
      <c r="K1132" s="46"/>
      <c r="L1132" s="72"/>
      <c r="M1132" s="26"/>
      <c r="N1132" s="31"/>
      <c r="O1132" s="32"/>
      <c r="P1132" s="32"/>
    </row>
    <row r="1133" spans="1:16" x14ac:dyDescent="0.25">
      <c r="A1133" s="15"/>
      <c r="B1133" s="17"/>
      <c r="C1133" s="17"/>
      <c r="D1133" s="70"/>
      <c r="E1133" s="73"/>
      <c r="F1133" s="20"/>
      <c r="G1133" s="70"/>
      <c r="H1133" s="80"/>
      <c r="I1133" s="23"/>
      <c r="J1133" s="15"/>
      <c r="K1133" s="46"/>
      <c r="L1133" s="72"/>
      <c r="M1133" s="26"/>
      <c r="N1133" s="31"/>
      <c r="O1133" s="32"/>
      <c r="P1133" s="32"/>
    </row>
    <row r="1134" spans="1:16" x14ac:dyDescent="0.25">
      <c r="A1134" s="15"/>
      <c r="B1134" s="17"/>
      <c r="C1134" s="17"/>
      <c r="D1134" s="70"/>
      <c r="E1134" s="73"/>
      <c r="F1134" s="20"/>
      <c r="G1134" s="70"/>
      <c r="H1134" s="80"/>
      <c r="I1134" s="23"/>
      <c r="J1134" s="15"/>
      <c r="K1134" s="46"/>
      <c r="L1134" s="72"/>
      <c r="M1134" s="26"/>
      <c r="N1134" s="31"/>
      <c r="O1134" s="32"/>
      <c r="P1134" s="32"/>
    </row>
    <row r="1135" spans="1:16" x14ac:dyDescent="0.25">
      <c r="A1135" s="15"/>
      <c r="B1135" s="17"/>
      <c r="C1135" s="17"/>
      <c r="D1135" s="70"/>
      <c r="E1135" s="73"/>
      <c r="F1135" s="20"/>
      <c r="G1135" s="70"/>
      <c r="H1135" s="80"/>
      <c r="I1135" s="23"/>
      <c r="J1135" s="15"/>
      <c r="K1135" s="46"/>
      <c r="L1135" s="72"/>
      <c r="M1135" s="26"/>
      <c r="N1135" s="31"/>
      <c r="O1135" s="32"/>
      <c r="P1135" s="32"/>
    </row>
    <row r="1136" spans="1:16" x14ac:dyDescent="0.25">
      <c r="A1136" s="15"/>
      <c r="B1136" s="17"/>
      <c r="C1136" s="17"/>
      <c r="D1136" s="70"/>
      <c r="E1136" s="73"/>
      <c r="F1136" s="20"/>
      <c r="G1136" s="70"/>
      <c r="H1136" s="80"/>
      <c r="I1136" s="23"/>
      <c r="J1136" s="15"/>
      <c r="K1136" s="46"/>
      <c r="L1136" s="72"/>
      <c r="M1136" s="26"/>
      <c r="N1136" s="31"/>
      <c r="O1136" s="32"/>
      <c r="P1136" s="32"/>
    </row>
    <row r="1137" spans="1:16" x14ac:dyDescent="0.25">
      <c r="A1137" s="15"/>
      <c r="B1137" s="17"/>
      <c r="C1137" s="17"/>
      <c r="D1137" s="70"/>
      <c r="E1137" s="73"/>
      <c r="F1137" s="20"/>
      <c r="G1137" s="70"/>
      <c r="H1137" s="80"/>
      <c r="I1137" s="23"/>
      <c r="J1137" s="15"/>
      <c r="K1137" s="46"/>
      <c r="L1137" s="72"/>
      <c r="M1137" s="26"/>
      <c r="N1137" s="31"/>
      <c r="O1137" s="32"/>
      <c r="P1137" s="32"/>
    </row>
    <row r="1138" spans="1:16" x14ac:dyDescent="0.25">
      <c r="A1138" s="15"/>
      <c r="B1138" s="17"/>
      <c r="C1138" s="17"/>
      <c r="D1138" s="70"/>
      <c r="E1138" s="73"/>
      <c r="F1138" s="20"/>
      <c r="G1138" s="70"/>
      <c r="H1138" s="80"/>
      <c r="I1138" s="23"/>
      <c r="J1138" s="15"/>
      <c r="K1138" s="46"/>
      <c r="L1138" s="72"/>
      <c r="M1138" s="26"/>
      <c r="N1138" s="31"/>
      <c r="O1138" s="32"/>
      <c r="P1138" s="32"/>
    </row>
    <row r="1139" spans="1:16" x14ac:dyDescent="0.25">
      <c r="A1139" s="15"/>
      <c r="B1139" s="17"/>
      <c r="C1139" s="17"/>
      <c r="D1139" s="70"/>
      <c r="E1139" s="73"/>
      <c r="F1139" s="20"/>
      <c r="G1139" s="70"/>
      <c r="H1139" s="80"/>
      <c r="I1139" s="23"/>
      <c r="J1139" s="15"/>
      <c r="K1139" s="46"/>
      <c r="L1139" s="72"/>
      <c r="M1139" s="26"/>
      <c r="N1139" s="31"/>
      <c r="O1139" s="32"/>
      <c r="P1139" s="32"/>
    </row>
    <row r="1140" spans="1:16" x14ac:dyDescent="0.25">
      <c r="A1140" s="15"/>
      <c r="B1140" s="17"/>
      <c r="C1140" s="17"/>
      <c r="D1140" s="70"/>
      <c r="E1140" s="73"/>
      <c r="F1140" s="20"/>
      <c r="G1140" s="70"/>
      <c r="H1140" s="80"/>
      <c r="I1140" s="23"/>
      <c r="J1140" s="15"/>
      <c r="K1140" s="46"/>
      <c r="L1140" s="72"/>
      <c r="M1140" s="26"/>
      <c r="N1140" s="31"/>
      <c r="O1140" s="32"/>
      <c r="P1140" s="32"/>
    </row>
    <row r="1141" spans="1:16" x14ac:dyDescent="0.25">
      <c r="A1141" s="15"/>
      <c r="B1141" s="17"/>
      <c r="C1141" s="17"/>
      <c r="D1141" s="70"/>
      <c r="E1141" s="71"/>
      <c r="F1141" s="20"/>
      <c r="G1141" s="70"/>
      <c r="H1141" s="78"/>
      <c r="I1141" s="23"/>
      <c r="J1141" s="15"/>
      <c r="K1141" s="46"/>
      <c r="L1141" s="72"/>
      <c r="M1141" s="26"/>
      <c r="N1141" s="27"/>
      <c r="O1141" s="28"/>
      <c r="P1141" s="28"/>
    </row>
    <row r="1142" spans="1:16" x14ac:dyDescent="0.25">
      <c r="A1142" s="15"/>
      <c r="B1142" s="17"/>
      <c r="C1142" s="17"/>
      <c r="D1142" s="70"/>
      <c r="E1142" s="73"/>
      <c r="F1142" s="20"/>
      <c r="G1142" s="70"/>
      <c r="H1142" s="80"/>
      <c r="I1142" s="23"/>
      <c r="J1142" s="15"/>
      <c r="K1142" s="46"/>
      <c r="L1142" s="72"/>
      <c r="M1142" s="26"/>
      <c r="N1142" s="31"/>
      <c r="O1142" s="32"/>
      <c r="P1142" s="32"/>
    </row>
    <row r="1143" spans="1:16" x14ac:dyDescent="0.25">
      <c r="A1143" s="15"/>
      <c r="B1143" s="17"/>
      <c r="C1143" s="17"/>
      <c r="D1143" s="70"/>
      <c r="E1143" s="71"/>
      <c r="F1143" s="20"/>
      <c r="G1143" s="70"/>
      <c r="H1143" s="78"/>
      <c r="I1143" s="23"/>
      <c r="J1143" s="15"/>
      <c r="K1143" s="46"/>
      <c r="L1143" s="72"/>
      <c r="M1143" s="26"/>
      <c r="N1143" s="27"/>
      <c r="O1143" s="28"/>
      <c r="P1143" s="28"/>
    </row>
    <row r="1144" spans="1:16" x14ac:dyDescent="0.25">
      <c r="A1144" s="15"/>
      <c r="B1144" s="17"/>
      <c r="C1144" s="17"/>
      <c r="D1144" s="70"/>
      <c r="E1144" s="73"/>
      <c r="F1144" s="20"/>
      <c r="G1144" s="70"/>
      <c r="H1144" s="80"/>
      <c r="I1144" s="23"/>
      <c r="J1144" s="15"/>
      <c r="K1144" s="46"/>
      <c r="L1144" s="72"/>
      <c r="M1144" s="26"/>
      <c r="N1144" s="31"/>
      <c r="O1144" s="32"/>
      <c r="P1144" s="32"/>
    </row>
    <row r="1145" spans="1:16" x14ac:dyDescent="0.25">
      <c r="A1145" s="15"/>
      <c r="B1145" s="17"/>
      <c r="C1145" s="17"/>
      <c r="D1145" s="70"/>
      <c r="E1145" s="73"/>
      <c r="F1145" s="20"/>
      <c r="G1145" s="70"/>
      <c r="H1145" s="80"/>
      <c r="I1145" s="23"/>
      <c r="J1145" s="15"/>
      <c r="K1145" s="46"/>
      <c r="L1145" s="72"/>
      <c r="M1145" s="26"/>
      <c r="N1145" s="31"/>
      <c r="O1145" s="32"/>
      <c r="P1145" s="32"/>
    </row>
    <row r="1146" spans="1:16" x14ac:dyDescent="0.25">
      <c r="A1146" s="15"/>
      <c r="B1146" s="17"/>
      <c r="C1146" s="17"/>
      <c r="D1146" s="70"/>
      <c r="E1146" s="73"/>
      <c r="F1146" s="20"/>
      <c r="G1146" s="70"/>
      <c r="H1146" s="80"/>
      <c r="I1146" s="23"/>
      <c r="J1146" s="15"/>
      <c r="K1146" s="46"/>
      <c r="L1146" s="72"/>
      <c r="M1146" s="26"/>
      <c r="N1146" s="31"/>
      <c r="O1146" s="32"/>
      <c r="P1146" s="32"/>
    </row>
    <row r="1147" spans="1:16" x14ac:dyDescent="0.25">
      <c r="A1147" s="15"/>
      <c r="B1147" s="17"/>
      <c r="C1147" s="17"/>
      <c r="D1147" s="70"/>
      <c r="E1147" s="73"/>
      <c r="F1147" s="20"/>
      <c r="G1147" s="70"/>
      <c r="H1147" s="80"/>
      <c r="I1147" s="23"/>
      <c r="J1147" s="15"/>
      <c r="K1147" s="46"/>
      <c r="L1147" s="72"/>
      <c r="M1147" s="26"/>
      <c r="N1147" s="31"/>
      <c r="O1147" s="32"/>
      <c r="P1147" s="32"/>
    </row>
    <row r="1148" spans="1:16" x14ac:dyDescent="0.25">
      <c r="A1148" s="15"/>
      <c r="B1148" s="17"/>
      <c r="C1148" s="17"/>
      <c r="D1148" s="70"/>
      <c r="E1148" s="71"/>
      <c r="F1148" s="20"/>
      <c r="G1148" s="70"/>
      <c r="H1148" s="78"/>
      <c r="I1148" s="23"/>
      <c r="J1148" s="15"/>
      <c r="K1148" s="46"/>
      <c r="L1148" s="72"/>
      <c r="M1148" s="26"/>
      <c r="N1148" s="27"/>
      <c r="O1148" s="28"/>
      <c r="P1148" s="28"/>
    </row>
    <row r="1149" spans="1:16" x14ac:dyDescent="0.25">
      <c r="A1149" s="15"/>
      <c r="B1149" s="17"/>
      <c r="C1149" s="17"/>
      <c r="D1149" s="70"/>
      <c r="E1149" s="73"/>
      <c r="F1149" s="20"/>
      <c r="G1149" s="70"/>
      <c r="H1149" s="80"/>
      <c r="I1149" s="23"/>
      <c r="J1149" s="15"/>
      <c r="K1149" s="46"/>
      <c r="L1149" s="72"/>
      <c r="M1149" s="26"/>
      <c r="N1149" s="31"/>
      <c r="O1149" s="32"/>
      <c r="P1149" s="32"/>
    </row>
    <row r="1150" spans="1:16" x14ac:dyDescent="0.25">
      <c r="A1150" s="15"/>
      <c r="B1150" s="17"/>
      <c r="C1150" s="17"/>
      <c r="D1150" s="70"/>
      <c r="E1150" s="73"/>
      <c r="F1150" s="20"/>
      <c r="G1150" s="70"/>
      <c r="H1150" s="80"/>
      <c r="I1150" s="23"/>
      <c r="J1150" s="15"/>
      <c r="K1150" s="46"/>
      <c r="L1150" s="72"/>
      <c r="M1150" s="26"/>
      <c r="N1150" s="31"/>
      <c r="O1150" s="32"/>
      <c r="P1150" s="32"/>
    </row>
    <row r="1151" spans="1:16" x14ac:dyDescent="0.25">
      <c r="A1151" s="15"/>
      <c r="B1151" s="17"/>
      <c r="C1151" s="17"/>
      <c r="D1151" s="70"/>
      <c r="E1151" s="73"/>
      <c r="F1151" s="20"/>
      <c r="G1151" s="70"/>
      <c r="H1151" s="80"/>
      <c r="I1151" s="23"/>
      <c r="J1151" s="15"/>
      <c r="K1151" s="46"/>
      <c r="L1151" s="72"/>
      <c r="M1151" s="26"/>
      <c r="N1151" s="31"/>
      <c r="O1151" s="32"/>
      <c r="P1151" s="32"/>
    </row>
    <row r="1152" spans="1:16" x14ac:dyDescent="0.25">
      <c r="A1152" s="15"/>
      <c r="B1152" s="17"/>
      <c r="C1152" s="17"/>
      <c r="D1152" s="70"/>
      <c r="E1152" s="73"/>
      <c r="F1152" s="20"/>
      <c r="G1152" s="70"/>
      <c r="H1152" s="80"/>
      <c r="I1152" s="23"/>
      <c r="J1152" s="15"/>
      <c r="K1152" s="46"/>
      <c r="L1152" s="72"/>
      <c r="M1152" s="26"/>
      <c r="N1152" s="31"/>
      <c r="O1152" s="32"/>
      <c r="P1152" s="32"/>
    </row>
    <row r="1153" spans="1:16" x14ac:dyDescent="0.25">
      <c r="A1153" s="15"/>
      <c r="B1153" s="17"/>
      <c r="C1153" s="17"/>
      <c r="D1153" s="70"/>
      <c r="E1153" s="71"/>
      <c r="F1153" s="20"/>
      <c r="G1153" s="70"/>
      <c r="H1153" s="78"/>
      <c r="I1153" s="23"/>
      <c r="J1153" s="15"/>
      <c r="K1153" s="46"/>
      <c r="L1153" s="72"/>
      <c r="M1153" s="26"/>
      <c r="N1153" s="27"/>
      <c r="O1153" s="28"/>
      <c r="P1153" s="28"/>
    </row>
    <row r="1154" spans="1:16" x14ac:dyDescent="0.25">
      <c r="A1154" s="15"/>
      <c r="B1154" s="17"/>
      <c r="C1154" s="17"/>
      <c r="D1154" s="70"/>
      <c r="E1154" s="71"/>
      <c r="F1154" s="20"/>
      <c r="G1154" s="70"/>
      <c r="H1154" s="78"/>
      <c r="I1154" s="23"/>
      <c r="J1154" s="15"/>
      <c r="K1154" s="46"/>
      <c r="L1154" s="72"/>
      <c r="M1154" s="26"/>
      <c r="N1154" s="27"/>
      <c r="O1154" s="28"/>
      <c r="P1154" s="28"/>
    </row>
    <row r="1155" spans="1:16" x14ac:dyDescent="0.25">
      <c r="A1155" s="15"/>
      <c r="B1155" s="17"/>
      <c r="C1155" s="17"/>
      <c r="D1155" s="70"/>
      <c r="E1155" s="73"/>
      <c r="F1155" s="20"/>
      <c r="G1155" s="70"/>
      <c r="H1155" s="80"/>
      <c r="I1155" s="23"/>
      <c r="J1155" s="15"/>
      <c r="K1155" s="46"/>
      <c r="L1155" s="72"/>
      <c r="M1155" s="26"/>
      <c r="N1155" s="31"/>
      <c r="O1155" s="32"/>
      <c r="P1155" s="32"/>
    </row>
    <row r="1156" spans="1:16" x14ac:dyDescent="0.25">
      <c r="A1156" s="15"/>
      <c r="B1156" s="17"/>
      <c r="C1156" s="17"/>
      <c r="D1156" s="70"/>
      <c r="E1156" s="73"/>
      <c r="F1156" s="20"/>
      <c r="G1156" s="70"/>
      <c r="H1156" s="80"/>
      <c r="I1156" s="23"/>
      <c r="J1156" s="15"/>
      <c r="K1156" s="46"/>
      <c r="L1156" s="72"/>
      <c r="M1156" s="26"/>
      <c r="N1156" s="31"/>
      <c r="O1156" s="32"/>
      <c r="P1156" s="32"/>
    </row>
    <row r="1157" spans="1:16" x14ac:dyDescent="0.25">
      <c r="A1157" s="15"/>
      <c r="B1157" s="17"/>
      <c r="C1157" s="17"/>
      <c r="D1157" s="70"/>
      <c r="E1157" s="73"/>
      <c r="F1157" s="20"/>
      <c r="G1157" s="70"/>
      <c r="H1157" s="80"/>
      <c r="I1157" s="23"/>
      <c r="J1157" s="15"/>
      <c r="K1157" s="46"/>
      <c r="L1157" s="72"/>
      <c r="M1157" s="26"/>
      <c r="N1157" s="31"/>
      <c r="O1157" s="32"/>
      <c r="P1157" s="32"/>
    </row>
    <row r="1158" spans="1:16" x14ac:dyDescent="0.25">
      <c r="A1158" s="15"/>
      <c r="B1158" s="17"/>
      <c r="C1158" s="17"/>
      <c r="D1158" s="70"/>
      <c r="E1158" s="73"/>
      <c r="F1158" s="20"/>
      <c r="G1158" s="70"/>
      <c r="H1158" s="80"/>
      <c r="I1158" s="23"/>
      <c r="J1158" s="15"/>
      <c r="K1158" s="46"/>
      <c r="L1158" s="72"/>
      <c r="M1158" s="26"/>
      <c r="N1158" s="31"/>
      <c r="O1158" s="32"/>
      <c r="P1158" s="32"/>
    </row>
    <row r="1159" spans="1:16" x14ac:dyDescent="0.25">
      <c r="A1159" s="15"/>
      <c r="B1159" s="17"/>
      <c r="C1159" s="17"/>
      <c r="D1159" s="70"/>
      <c r="E1159" s="73"/>
      <c r="F1159" s="20"/>
      <c r="G1159" s="70"/>
      <c r="H1159" s="80"/>
      <c r="I1159" s="23"/>
      <c r="J1159" s="15"/>
      <c r="K1159" s="46"/>
      <c r="L1159" s="72"/>
      <c r="M1159" s="26"/>
      <c r="N1159" s="31"/>
      <c r="O1159" s="32"/>
      <c r="P1159" s="32"/>
    </row>
    <row r="1160" spans="1:16" x14ac:dyDescent="0.25">
      <c r="A1160" s="15"/>
      <c r="B1160" s="17"/>
      <c r="C1160" s="17"/>
      <c r="D1160" s="70"/>
      <c r="E1160" s="73"/>
      <c r="F1160" s="20"/>
      <c r="G1160" s="70"/>
      <c r="H1160" s="80"/>
      <c r="I1160" s="23"/>
      <c r="J1160" s="15"/>
      <c r="K1160" s="46"/>
      <c r="L1160" s="72"/>
      <c r="M1160" s="26"/>
      <c r="N1160" s="31"/>
      <c r="O1160" s="32"/>
      <c r="P1160" s="32"/>
    </row>
    <row r="1161" spans="1:16" x14ac:dyDescent="0.25">
      <c r="A1161" s="15"/>
      <c r="B1161" s="17"/>
      <c r="C1161" s="17"/>
      <c r="D1161" s="70"/>
      <c r="E1161" s="73"/>
      <c r="F1161" s="20"/>
      <c r="G1161" s="70"/>
      <c r="H1161" s="80"/>
      <c r="I1161" s="23"/>
      <c r="J1161" s="15"/>
      <c r="K1161" s="46"/>
      <c r="L1161" s="72"/>
      <c r="M1161" s="26"/>
      <c r="N1161" s="31"/>
      <c r="O1161" s="32"/>
      <c r="P1161" s="32"/>
    </row>
    <row r="1162" spans="1:16" x14ac:dyDescent="0.25">
      <c r="A1162" s="15"/>
      <c r="B1162" s="17"/>
      <c r="C1162" s="17"/>
      <c r="D1162" s="70"/>
      <c r="E1162" s="73"/>
      <c r="F1162" s="20"/>
      <c r="G1162" s="70"/>
      <c r="H1162" s="80"/>
      <c r="I1162" s="23"/>
      <c r="J1162" s="15"/>
      <c r="K1162" s="46"/>
      <c r="L1162" s="72"/>
      <c r="M1162" s="26"/>
      <c r="N1162" s="31"/>
      <c r="O1162" s="32"/>
      <c r="P1162" s="32"/>
    </row>
    <row r="1163" spans="1:16" x14ac:dyDescent="0.25">
      <c r="A1163" s="15"/>
      <c r="B1163" s="17"/>
      <c r="C1163" s="17"/>
      <c r="D1163" s="70"/>
      <c r="E1163" s="73"/>
      <c r="F1163" s="20"/>
      <c r="G1163" s="70"/>
      <c r="H1163" s="80"/>
      <c r="I1163" s="23"/>
      <c r="J1163" s="15"/>
      <c r="K1163" s="46"/>
      <c r="L1163" s="72"/>
      <c r="M1163" s="26"/>
      <c r="N1163" s="31"/>
      <c r="O1163" s="32"/>
      <c r="P1163" s="32"/>
    </row>
    <row r="1164" spans="1:16" x14ac:dyDescent="0.25">
      <c r="A1164" s="15"/>
      <c r="B1164" s="17"/>
      <c r="C1164" s="17"/>
      <c r="D1164" s="70"/>
      <c r="E1164" s="73"/>
      <c r="F1164" s="20"/>
      <c r="G1164" s="70"/>
      <c r="H1164" s="80"/>
      <c r="I1164" s="23"/>
      <c r="J1164" s="15"/>
      <c r="K1164" s="46"/>
      <c r="L1164" s="72"/>
      <c r="M1164" s="26"/>
      <c r="N1164" s="31"/>
      <c r="O1164" s="32"/>
      <c r="P1164" s="32"/>
    </row>
    <row r="1165" spans="1:16" x14ac:dyDescent="0.25">
      <c r="A1165" s="15"/>
      <c r="B1165" s="17"/>
      <c r="C1165" s="17"/>
      <c r="D1165" s="70"/>
      <c r="E1165" s="73"/>
      <c r="F1165" s="20"/>
      <c r="G1165" s="70"/>
      <c r="H1165" s="80"/>
      <c r="I1165" s="23"/>
      <c r="J1165" s="15"/>
      <c r="K1165" s="46"/>
      <c r="L1165" s="72"/>
      <c r="M1165" s="26"/>
      <c r="N1165" s="31"/>
      <c r="O1165" s="32"/>
      <c r="P1165" s="32"/>
    </row>
    <row r="1166" spans="1:16" x14ac:dyDescent="0.25">
      <c r="A1166" s="15"/>
      <c r="B1166" s="17"/>
      <c r="C1166" s="17"/>
      <c r="D1166" s="70"/>
      <c r="E1166" s="73"/>
      <c r="F1166" s="20"/>
      <c r="G1166" s="70"/>
      <c r="H1166" s="80"/>
      <c r="I1166" s="23"/>
      <c r="J1166" s="15"/>
      <c r="K1166" s="46"/>
      <c r="L1166" s="72"/>
      <c r="M1166" s="26"/>
      <c r="N1166" s="31"/>
      <c r="O1166" s="32"/>
      <c r="P1166" s="32"/>
    </row>
    <row r="1167" spans="1:16" x14ac:dyDescent="0.25">
      <c r="A1167" s="15"/>
      <c r="B1167" s="17"/>
      <c r="C1167" s="17"/>
      <c r="D1167" s="70"/>
      <c r="E1167" s="73"/>
      <c r="F1167" s="20"/>
      <c r="G1167" s="70"/>
      <c r="H1167" s="80"/>
      <c r="I1167" s="23"/>
      <c r="J1167" s="15"/>
      <c r="K1167" s="46"/>
      <c r="L1167" s="72"/>
      <c r="M1167" s="26"/>
      <c r="N1167" s="31"/>
      <c r="O1167" s="32"/>
      <c r="P1167" s="32"/>
    </row>
    <row r="1168" spans="1:16" x14ac:dyDescent="0.25">
      <c r="A1168" s="15"/>
      <c r="B1168" s="17"/>
      <c r="C1168" s="17"/>
      <c r="D1168" s="70"/>
      <c r="E1168" s="73"/>
      <c r="F1168" s="20"/>
      <c r="G1168" s="70"/>
      <c r="H1168" s="80"/>
      <c r="I1168" s="23"/>
      <c r="J1168" s="15"/>
      <c r="K1168" s="46"/>
      <c r="L1168" s="72"/>
      <c r="M1168" s="26"/>
      <c r="N1168" s="31"/>
      <c r="O1168" s="32"/>
      <c r="P1168" s="32"/>
    </row>
    <row r="1169" spans="1:16" x14ac:dyDescent="0.25">
      <c r="A1169" s="15"/>
      <c r="B1169" s="17"/>
      <c r="C1169" s="17"/>
      <c r="D1169" s="70"/>
      <c r="E1169" s="73"/>
      <c r="F1169" s="20"/>
      <c r="G1169" s="70"/>
      <c r="H1169" s="80"/>
      <c r="I1169" s="23"/>
      <c r="J1169" s="15"/>
      <c r="K1169" s="46"/>
      <c r="L1169" s="72"/>
      <c r="M1169" s="26"/>
      <c r="N1169" s="31"/>
      <c r="O1169" s="32"/>
      <c r="P1169" s="32"/>
    </row>
    <row r="1170" spans="1:16" x14ac:dyDescent="0.25">
      <c r="A1170" s="15"/>
      <c r="B1170" s="17"/>
      <c r="C1170" s="17"/>
      <c r="D1170" s="70"/>
      <c r="E1170" s="73"/>
      <c r="F1170" s="20"/>
      <c r="G1170" s="70"/>
      <c r="H1170" s="80"/>
      <c r="I1170" s="23"/>
      <c r="J1170" s="15"/>
      <c r="K1170" s="46"/>
      <c r="L1170" s="72"/>
      <c r="M1170" s="26"/>
      <c r="N1170" s="31"/>
      <c r="O1170" s="32"/>
      <c r="P1170" s="32"/>
    </row>
    <row r="1171" spans="1:16" x14ac:dyDescent="0.25">
      <c r="A1171" s="15"/>
      <c r="B1171" s="17"/>
      <c r="C1171" s="17"/>
      <c r="D1171" s="70"/>
      <c r="E1171" s="73"/>
      <c r="F1171" s="20"/>
      <c r="G1171" s="70"/>
      <c r="H1171" s="80"/>
      <c r="I1171" s="23"/>
      <c r="J1171" s="15"/>
      <c r="K1171" s="46"/>
      <c r="L1171" s="72"/>
      <c r="M1171" s="26"/>
      <c r="N1171" s="31"/>
      <c r="O1171" s="32"/>
      <c r="P1171" s="32"/>
    </row>
    <row r="1172" spans="1:16" x14ac:dyDescent="0.25">
      <c r="A1172" s="15"/>
      <c r="B1172" s="17"/>
      <c r="C1172" s="17"/>
      <c r="D1172" s="70"/>
      <c r="E1172" s="73"/>
      <c r="F1172" s="20"/>
      <c r="G1172" s="70"/>
      <c r="H1172" s="80"/>
      <c r="I1172" s="23"/>
      <c r="J1172" s="15"/>
      <c r="K1172" s="46"/>
      <c r="L1172" s="72"/>
      <c r="M1172" s="26"/>
      <c r="N1172" s="31"/>
      <c r="O1172" s="32"/>
      <c r="P1172" s="32"/>
    </row>
    <row r="1173" spans="1:16" x14ac:dyDescent="0.25">
      <c r="A1173" s="15"/>
      <c r="B1173" s="17"/>
      <c r="C1173" s="17"/>
      <c r="D1173" s="70"/>
      <c r="E1173" s="73"/>
      <c r="F1173" s="20"/>
      <c r="G1173" s="70"/>
      <c r="H1173" s="80"/>
      <c r="I1173" s="23"/>
      <c r="J1173" s="15"/>
      <c r="K1173" s="46"/>
      <c r="L1173" s="72"/>
      <c r="M1173" s="26"/>
      <c r="N1173" s="31"/>
      <c r="O1173" s="32"/>
      <c r="P1173" s="32"/>
    </row>
    <row r="1174" spans="1:16" x14ac:dyDescent="0.25">
      <c r="A1174" s="15"/>
      <c r="B1174" s="17"/>
      <c r="C1174" s="17"/>
      <c r="D1174" s="70"/>
      <c r="E1174" s="71"/>
      <c r="F1174" s="20"/>
      <c r="G1174" s="70"/>
      <c r="H1174" s="78"/>
      <c r="I1174" s="23"/>
      <c r="J1174" s="15"/>
      <c r="K1174" s="46"/>
      <c r="L1174" s="72"/>
      <c r="M1174" s="26"/>
      <c r="N1174" s="27"/>
      <c r="O1174" s="28"/>
      <c r="P1174" s="28"/>
    </row>
    <row r="1175" spans="1:16" x14ac:dyDescent="0.25">
      <c r="A1175" s="15"/>
      <c r="B1175" s="17"/>
      <c r="C1175" s="17"/>
      <c r="D1175" s="70"/>
      <c r="E1175" s="73"/>
      <c r="F1175" s="20"/>
      <c r="G1175" s="70"/>
      <c r="H1175" s="80"/>
      <c r="I1175" s="23"/>
      <c r="J1175" s="15"/>
      <c r="K1175" s="46"/>
      <c r="L1175" s="72"/>
      <c r="M1175" s="26"/>
      <c r="N1175" s="31"/>
      <c r="O1175" s="32"/>
      <c r="P1175" s="32"/>
    </row>
    <row r="1176" spans="1:16" x14ac:dyDescent="0.25">
      <c r="A1176" s="15"/>
      <c r="B1176" s="17"/>
      <c r="C1176" s="17"/>
      <c r="D1176" s="70"/>
      <c r="E1176" s="73"/>
      <c r="F1176" s="20"/>
      <c r="G1176" s="70"/>
      <c r="H1176" s="80"/>
      <c r="I1176" s="23"/>
      <c r="J1176" s="15"/>
      <c r="K1176" s="46"/>
      <c r="L1176" s="72"/>
      <c r="M1176" s="26"/>
      <c r="N1176" s="31"/>
      <c r="O1176" s="32"/>
      <c r="P1176" s="32"/>
    </row>
    <row r="1177" spans="1:16" x14ac:dyDescent="0.25">
      <c r="A1177" s="15"/>
      <c r="B1177" s="17"/>
      <c r="C1177" s="17"/>
      <c r="D1177" s="70"/>
      <c r="E1177" s="73"/>
      <c r="F1177" s="20"/>
      <c r="G1177" s="70"/>
      <c r="H1177" s="80"/>
      <c r="I1177" s="23"/>
      <c r="J1177" s="15"/>
      <c r="K1177" s="46"/>
      <c r="L1177" s="72"/>
      <c r="M1177" s="26"/>
      <c r="N1177" s="31"/>
      <c r="O1177" s="32"/>
      <c r="P1177" s="32"/>
    </row>
    <row r="1178" spans="1:16" x14ac:dyDescent="0.25">
      <c r="A1178" s="15"/>
      <c r="B1178" s="17"/>
      <c r="C1178" s="17"/>
      <c r="D1178" s="70"/>
      <c r="E1178" s="71"/>
      <c r="F1178" s="20"/>
      <c r="G1178" s="70"/>
      <c r="H1178" s="78"/>
      <c r="I1178" s="23"/>
      <c r="J1178" s="15"/>
      <c r="K1178" s="46"/>
      <c r="L1178" s="72"/>
      <c r="M1178" s="26"/>
      <c r="N1178" s="27"/>
      <c r="O1178" s="28"/>
      <c r="P1178" s="28"/>
    </row>
    <row r="1179" spans="1:16" x14ac:dyDescent="0.25">
      <c r="A1179" s="15"/>
      <c r="B1179" s="17"/>
      <c r="C1179" s="17"/>
      <c r="D1179" s="70"/>
      <c r="E1179" s="73"/>
      <c r="F1179" s="20"/>
      <c r="G1179" s="70"/>
      <c r="H1179" s="80"/>
      <c r="I1179" s="23"/>
      <c r="J1179" s="15"/>
      <c r="K1179" s="46"/>
      <c r="L1179" s="72"/>
      <c r="M1179" s="26"/>
      <c r="N1179" s="31"/>
      <c r="O1179" s="32"/>
      <c r="P1179" s="32"/>
    </row>
    <row r="1180" spans="1:16" x14ac:dyDescent="0.25">
      <c r="A1180" s="15"/>
      <c r="B1180" s="17"/>
      <c r="C1180" s="17"/>
      <c r="D1180" s="70"/>
      <c r="E1180" s="71"/>
      <c r="F1180" s="20"/>
      <c r="G1180" s="70"/>
      <c r="H1180" s="78"/>
      <c r="I1180" s="23"/>
      <c r="J1180" s="15"/>
      <c r="K1180" s="46"/>
      <c r="L1180" s="72"/>
      <c r="M1180" s="26"/>
      <c r="N1180" s="27"/>
      <c r="O1180" s="28"/>
      <c r="P1180" s="28"/>
    </row>
    <row r="1181" spans="1:16" x14ac:dyDescent="0.25">
      <c r="A1181" s="15"/>
      <c r="B1181" s="17"/>
      <c r="C1181" s="17"/>
      <c r="D1181" s="70"/>
      <c r="E1181" s="73"/>
      <c r="F1181" s="20"/>
      <c r="G1181" s="70"/>
      <c r="H1181" s="80"/>
      <c r="I1181" s="23"/>
      <c r="J1181" s="15"/>
      <c r="K1181" s="46"/>
      <c r="L1181" s="72"/>
      <c r="M1181" s="26"/>
      <c r="N1181" s="31"/>
      <c r="O1181" s="32"/>
      <c r="P1181" s="32"/>
    </row>
    <row r="1182" spans="1:16" x14ac:dyDescent="0.25">
      <c r="A1182" s="15"/>
      <c r="B1182" s="17"/>
      <c r="C1182" s="17"/>
      <c r="D1182" s="70"/>
      <c r="E1182" s="73"/>
      <c r="F1182" s="20"/>
      <c r="G1182" s="70"/>
      <c r="H1182" s="80"/>
      <c r="I1182" s="23"/>
      <c r="J1182" s="15"/>
      <c r="K1182" s="46"/>
      <c r="L1182" s="72"/>
      <c r="M1182" s="26"/>
      <c r="N1182" s="31"/>
      <c r="O1182" s="32"/>
      <c r="P1182" s="32"/>
    </row>
    <row r="1183" spans="1:16" x14ac:dyDescent="0.25">
      <c r="A1183" s="15"/>
      <c r="B1183" s="17"/>
      <c r="C1183" s="17"/>
      <c r="D1183" s="70"/>
      <c r="E1183" s="71"/>
      <c r="F1183" s="20"/>
      <c r="G1183" s="70"/>
      <c r="H1183" s="78"/>
      <c r="I1183" s="23"/>
      <c r="J1183" s="15"/>
      <c r="K1183" s="46"/>
      <c r="L1183" s="72"/>
      <c r="M1183" s="26"/>
      <c r="N1183" s="27"/>
      <c r="O1183" s="28"/>
      <c r="P1183" s="28"/>
    </row>
    <row r="1184" spans="1:16" x14ac:dyDescent="0.25">
      <c r="A1184" s="15"/>
      <c r="B1184" s="17"/>
      <c r="C1184" s="17"/>
      <c r="D1184" s="70"/>
      <c r="E1184" s="73"/>
      <c r="F1184" s="20"/>
      <c r="G1184" s="70"/>
      <c r="H1184" s="80"/>
      <c r="I1184" s="23"/>
      <c r="J1184" s="15"/>
      <c r="K1184" s="46"/>
      <c r="L1184" s="72"/>
      <c r="M1184" s="26"/>
      <c r="N1184" s="31"/>
      <c r="O1184" s="32"/>
      <c r="P1184" s="32"/>
    </row>
    <row r="1185" spans="1:16" x14ac:dyDescent="0.25">
      <c r="A1185" s="15"/>
      <c r="B1185" s="17"/>
      <c r="C1185" s="17"/>
      <c r="D1185" s="70"/>
      <c r="E1185" s="73"/>
      <c r="F1185" s="20"/>
      <c r="G1185" s="70"/>
      <c r="H1185" s="80"/>
      <c r="I1185" s="23"/>
      <c r="J1185" s="15"/>
      <c r="K1185" s="46"/>
      <c r="L1185" s="72"/>
      <c r="M1185" s="26"/>
      <c r="N1185" s="31"/>
      <c r="O1185" s="32"/>
      <c r="P1185" s="32"/>
    </row>
    <row r="1186" spans="1:16" x14ac:dyDescent="0.25">
      <c r="A1186" s="15"/>
      <c r="B1186" s="17"/>
      <c r="C1186" s="17"/>
      <c r="D1186" s="70"/>
      <c r="E1186" s="73"/>
      <c r="F1186" s="20"/>
      <c r="G1186" s="70"/>
      <c r="H1186" s="80"/>
      <c r="I1186" s="23"/>
      <c r="J1186" s="15"/>
      <c r="K1186" s="46"/>
      <c r="L1186" s="72"/>
      <c r="M1186" s="26"/>
      <c r="N1186" s="31"/>
      <c r="O1186" s="32"/>
      <c r="P1186" s="32"/>
    </row>
    <row r="1187" spans="1:16" x14ac:dyDescent="0.25">
      <c r="A1187" s="15"/>
      <c r="B1187" s="17"/>
      <c r="C1187" s="17"/>
      <c r="D1187" s="70"/>
      <c r="E1187" s="71"/>
      <c r="F1187" s="20"/>
      <c r="G1187" s="70"/>
      <c r="H1187" s="78"/>
      <c r="I1187" s="23"/>
      <c r="J1187" s="15"/>
      <c r="K1187" s="46"/>
      <c r="L1187" s="72"/>
      <c r="M1187" s="26"/>
      <c r="N1187" s="27"/>
      <c r="O1187" s="28"/>
      <c r="P1187" s="28"/>
    </row>
    <row r="1188" spans="1:16" x14ac:dyDescent="0.25">
      <c r="A1188" s="15"/>
      <c r="B1188" s="17"/>
      <c r="C1188" s="17"/>
      <c r="D1188" s="70"/>
      <c r="E1188" s="71"/>
      <c r="F1188" s="20"/>
      <c r="G1188" s="70"/>
      <c r="H1188" s="78"/>
      <c r="I1188" s="23"/>
      <c r="J1188" s="15"/>
      <c r="K1188" s="46"/>
      <c r="L1188" s="72"/>
      <c r="M1188" s="26"/>
      <c r="N1188" s="27"/>
      <c r="O1188" s="28"/>
      <c r="P1188" s="28"/>
    </row>
    <row r="1189" spans="1:16" x14ac:dyDescent="0.25">
      <c r="A1189" s="15"/>
      <c r="B1189" s="17"/>
      <c r="C1189" s="17"/>
      <c r="D1189" s="70"/>
      <c r="E1189" s="71"/>
      <c r="F1189" s="20"/>
      <c r="G1189" s="70"/>
      <c r="H1189" s="78"/>
      <c r="I1189" s="23"/>
      <c r="J1189" s="15"/>
      <c r="K1189" s="46"/>
      <c r="L1189" s="72"/>
      <c r="M1189" s="26"/>
      <c r="N1189" s="27"/>
      <c r="O1189" s="28"/>
      <c r="P1189" s="28"/>
    </row>
    <row r="1190" spans="1:16" x14ac:dyDescent="0.25">
      <c r="A1190" s="15"/>
      <c r="B1190" s="17"/>
      <c r="C1190" s="17"/>
      <c r="D1190" s="70"/>
      <c r="E1190" s="71"/>
      <c r="F1190" s="20"/>
      <c r="G1190" s="70"/>
      <c r="H1190" s="78"/>
      <c r="I1190" s="23"/>
      <c r="J1190" s="15"/>
      <c r="K1190" s="46"/>
      <c r="L1190" s="72"/>
      <c r="M1190" s="26"/>
      <c r="N1190" s="27"/>
      <c r="O1190" s="28"/>
      <c r="P1190" s="28"/>
    </row>
    <row r="1191" spans="1:16" x14ac:dyDescent="0.25">
      <c r="A1191" s="15"/>
      <c r="B1191" s="17"/>
      <c r="C1191" s="17"/>
      <c r="D1191" s="70"/>
      <c r="E1191" s="73"/>
      <c r="F1191" s="20"/>
      <c r="G1191" s="70"/>
      <c r="H1191" s="80"/>
      <c r="I1191" s="23"/>
      <c r="J1191" s="15"/>
      <c r="K1191" s="46"/>
      <c r="L1191" s="72"/>
      <c r="M1191" s="26"/>
      <c r="N1191" s="31"/>
      <c r="O1191" s="32"/>
      <c r="P1191" s="32"/>
    </row>
    <row r="1192" spans="1:16" x14ac:dyDescent="0.25">
      <c r="A1192" s="15"/>
      <c r="B1192" s="17"/>
      <c r="C1192" s="17"/>
      <c r="D1192" s="70"/>
      <c r="E1192" s="71"/>
      <c r="F1192" s="20"/>
      <c r="G1192" s="70"/>
      <c r="H1192" s="78"/>
      <c r="I1192" s="23"/>
      <c r="J1192" s="15"/>
      <c r="K1192" s="46"/>
      <c r="L1192" s="72"/>
      <c r="M1192" s="26"/>
      <c r="N1192" s="27"/>
      <c r="O1192" s="28"/>
      <c r="P1192" s="28"/>
    </row>
    <row r="1193" spans="1:16" x14ac:dyDescent="0.25">
      <c r="A1193" s="15"/>
      <c r="B1193" s="17"/>
      <c r="C1193" s="17"/>
      <c r="D1193" s="70"/>
      <c r="E1193" s="73"/>
      <c r="F1193" s="20"/>
      <c r="G1193" s="70"/>
      <c r="H1193" s="80"/>
      <c r="I1193" s="23"/>
      <c r="J1193" s="15"/>
      <c r="K1193" s="46"/>
      <c r="L1193" s="72"/>
      <c r="M1193" s="26"/>
      <c r="N1193" s="31"/>
      <c r="O1193" s="32"/>
      <c r="P1193" s="32"/>
    </row>
    <row r="1194" spans="1:16" x14ac:dyDescent="0.25">
      <c r="A1194" s="15"/>
      <c r="B1194" s="17"/>
      <c r="C1194" s="17"/>
      <c r="D1194" s="70"/>
      <c r="E1194" s="71"/>
      <c r="F1194" s="20"/>
      <c r="G1194" s="70"/>
      <c r="H1194" s="78"/>
      <c r="I1194" s="23"/>
      <c r="J1194" s="15"/>
      <c r="K1194" s="46"/>
      <c r="L1194" s="72"/>
      <c r="M1194" s="26"/>
      <c r="N1194" s="27"/>
      <c r="O1194" s="28"/>
      <c r="P1194" s="28"/>
    </row>
    <row r="1195" spans="1:16" x14ac:dyDescent="0.25">
      <c r="A1195" s="15"/>
      <c r="B1195" s="17"/>
      <c r="C1195" s="17"/>
      <c r="D1195" s="70"/>
      <c r="E1195" s="71"/>
      <c r="F1195" s="20"/>
      <c r="G1195" s="70"/>
      <c r="H1195" s="78"/>
      <c r="I1195" s="23"/>
      <c r="J1195" s="15"/>
      <c r="K1195" s="46"/>
      <c r="L1195" s="72"/>
      <c r="M1195" s="26"/>
      <c r="N1195" s="27"/>
      <c r="O1195" s="28"/>
      <c r="P1195" s="28"/>
    </row>
    <row r="1196" spans="1:16" x14ac:dyDescent="0.25">
      <c r="A1196" s="15"/>
      <c r="B1196" s="17"/>
      <c r="C1196" s="17"/>
      <c r="D1196" s="70"/>
      <c r="E1196" s="73"/>
      <c r="F1196" s="20"/>
      <c r="G1196" s="70"/>
      <c r="H1196" s="80"/>
      <c r="I1196" s="23"/>
      <c r="J1196" s="15"/>
      <c r="K1196" s="46"/>
      <c r="L1196" s="72"/>
      <c r="M1196" s="26"/>
      <c r="N1196" s="31"/>
      <c r="O1196" s="32"/>
      <c r="P1196" s="32"/>
    </row>
    <row r="1197" spans="1:16" x14ac:dyDescent="0.25">
      <c r="A1197" s="15"/>
      <c r="B1197" s="17"/>
      <c r="C1197" s="17"/>
      <c r="D1197" s="70"/>
      <c r="E1197" s="73"/>
      <c r="F1197" s="20"/>
      <c r="G1197" s="70"/>
      <c r="H1197" s="80"/>
      <c r="I1197" s="23"/>
      <c r="J1197" s="15"/>
      <c r="K1197" s="46"/>
      <c r="L1197" s="72"/>
      <c r="M1197" s="26"/>
      <c r="N1197" s="31"/>
      <c r="O1197" s="32"/>
      <c r="P1197" s="32"/>
    </row>
    <row r="1198" spans="1:16" x14ac:dyDescent="0.25">
      <c r="A1198" s="15"/>
      <c r="B1198" s="17"/>
      <c r="C1198" s="17"/>
      <c r="D1198" s="70"/>
      <c r="E1198" s="73"/>
      <c r="F1198" s="20"/>
      <c r="G1198" s="70"/>
      <c r="H1198" s="80"/>
      <c r="I1198" s="23"/>
      <c r="J1198" s="15"/>
      <c r="K1198" s="46"/>
      <c r="L1198" s="72"/>
      <c r="M1198" s="26"/>
      <c r="N1198" s="31"/>
      <c r="O1198" s="32"/>
      <c r="P1198" s="32"/>
    </row>
    <row r="1199" spans="1:16" x14ac:dyDescent="0.25">
      <c r="A1199" s="15"/>
      <c r="B1199" s="17"/>
      <c r="C1199" s="17"/>
      <c r="D1199" s="70"/>
      <c r="E1199" s="73"/>
      <c r="F1199" s="20"/>
      <c r="G1199" s="70"/>
      <c r="H1199" s="80"/>
      <c r="I1199" s="23"/>
      <c r="J1199" s="15"/>
      <c r="K1199" s="46"/>
      <c r="L1199" s="72"/>
      <c r="M1199" s="26"/>
      <c r="N1199" s="31"/>
      <c r="O1199" s="32"/>
      <c r="P1199" s="32"/>
    </row>
    <row r="1200" spans="1:16" x14ac:dyDescent="0.25">
      <c r="A1200" s="15"/>
      <c r="B1200" s="17"/>
      <c r="C1200" s="17"/>
      <c r="D1200" s="70"/>
      <c r="E1200" s="73"/>
      <c r="F1200" s="20"/>
      <c r="G1200" s="70"/>
      <c r="H1200" s="80"/>
      <c r="I1200" s="23"/>
      <c r="J1200" s="15"/>
      <c r="K1200" s="46"/>
      <c r="L1200" s="72"/>
      <c r="M1200" s="26"/>
      <c r="N1200" s="31"/>
      <c r="O1200" s="32"/>
      <c r="P1200" s="32"/>
    </row>
    <row r="1201" spans="1:16" x14ac:dyDescent="0.25">
      <c r="A1201" s="15"/>
      <c r="B1201" s="17"/>
      <c r="C1201" s="17"/>
      <c r="D1201" s="70"/>
      <c r="E1201" s="73"/>
      <c r="F1201" s="20"/>
      <c r="G1201" s="70"/>
      <c r="H1201" s="80"/>
      <c r="I1201" s="23"/>
      <c r="J1201" s="15"/>
      <c r="K1201" s="46"/>
      <c r="L1201" s="72"/>
      <c r="M1201" s="26"/>
      <c r="N1201" s="31"/>
      <c r="O1201" s="32"/>
      <c r="P1201" s="32"/>
    </row>
    <row r="1202" spans="1:16" x14ac:dyDescent="0.25">
      <c r="A1202" s="15"/>
      <c r="B1202" s="17"/>
      <c r="C1202" s="17"/>
      <c r="D1202" s="70"/>
      <c r="E1202" s="73"/>
      <c r="F1202" s="20"/>
      <c r="G1202" s="70"/>
      <c r="H1202" s="80"/>
      <c r="I1202" s="23"/>
      <c r="J1202" s="15"/>
      <c r="K1202" s="46"/>
      <c r="L1202" s="72"/>
      <c r="M1202" s="26"/>
      <c r="N1202" s="31"/>
      <c r="O1202" s="32"/>
      <c r="P1202" s="32"/>
    </row>
    <row r="1203" spans="1:16" x14ac:dyDescent="0.25">
      <c r="A1203" s="15"/>
      <c r="B1203" s="17"/>
      <c r="C1203" s="17"/>
      <c r="D1203" s="70"/>
      <c r="E1203" s="73"/>
      <c r="F1203" s="20"/>
      <c r="G1203" s="70"/>
      <c r="H1203" s="80"/>
      <c r="I1203" s="23"/>
      <c r="J1203" s="15"/>
      <c r="K1203" s="46"/>
      <c r="L1203" s="72"/>
      <c r="M1203" s="26"/>
      <c r="N1203" s="31"/>
      <c r="O1203" s="32"/>
      <c r="P1203" s="32"/>
    </row>
    <row r="1204" spans="1:16" x14ac:dyDescent="0.25">
      <c r="A1204" s="15"/>
      <c r="B1204" s="17"/>
      <c r="C1204" s="17"/>
      <c r="D1204" s="70"/>
      <c r="E1204" s="73"/>
      <c r="F1204" s="20"/>
      <c r="G1204" s="70"/>
      <c r="H1204" s="80"/>
      <c r="I1204" s="23"/>
      <c r="J1204" s="15"/>
      <c r="K1204" s="46"/>
      <c r="L1204" s="72"/>
      <c r="M1204" s="26"/>
      <c r="N1204" s="31"/>
      <c r="O1204" s="32"/>
      <c r="P1204" s="32"/>
    </row>
    <row r="1205" spans="1:16" x14ac:dyDescent="0.25">
      <c r="A1205" s="15"/>
      <c r="B1205" s="17"/>
      <c r="C1205" s="17"/>
      <c r="D1205" s="70"/>
      <c r="E1205" s="71"/>
      <c r="F1205" s="20"/>
      <c r="G1205" s="70"/>
      <c r="H1205" s="78"/>
      <c r="I1205" s="23"/>
      <c r="J1205" s="15"/>
      <c r="K1205" s="46"/>
      <c r="L1205" s="72"/>
      <c r="M1205" s="26"/>
      <c r="N1205" s="27"/>
      <c r="O1205" s="28"/>
      <c r="P1205" s="28"/>
    </row>
    <row r="1206" spans="1:16" x14ac:dyDescent="0.25">
      <c r="A1206" s="15"/>
      <c r="B1206" s="17"/>
      <c r="C1206" s="17"/>
      <c r="D1206" s="70"/>
      <c r="E1206" s="73"/>
      <c r="F1206" s="20"/>
      <c r="G1206" s="70"/>
      <c r="H1206" s="80"/>
      <c r="I1206" s="23"/>
      <c r="J1206" s="15"/>
      <c r="K1206" s="46"/>
      <c r="L1206" s="72"/>
      <c r="M1206" s="26"/>
      <c r="N1206" s="31"/>
      <c r="O1206" s="32"/>
      <c r="P1206" s="32"/>
    </row>
    <row r="1207" spans="1:16" x14ac:dyDescent="0.25">
      <c r="A1207" s="15"/>
      <c r="B1207" s="17"/>
      <c r="C1207" s="17"/>
      <c r="D1207" s="70"/>
      <c r="E1207" s="73"/>
      <c r="F1207" s="20"/>
      <c r="G1207" s="70"/>
      <c r="H1207" s="80"/>
      <c r="I1207" s="23"/>
      <c r="J1207" s="15"/>
      <c r="K1207" s="46"/>
      <c r="L1207" s="72"/>
      <c r="M1207" s="26"/>
      <c r="N1207" s="31"/>
      <c r="O1207" s="32"/>
      <c r="P1207" s="32"/>
    </row>
    <row r="1208" spans="1:16" x14ac:dyDescent="0.25">
      <c r="A1208" s="15"/>
      <c r="B1208" s="17"/>
      <c r="C1208" s="17"/>
      <c r="D1208" s="70"/>
      <c r="E1208" s="71"/>
      <c r="F1208" s="20"/>
      <c r="G1208" s="70"/>
      <c r="H1208" s="78"/>
      <c r="I1208" s="23"/>
      <c r="J1208" s="15"/>
      <c r="K1208" s="46"/>
      <c r="L1208" s="72"/>
      <c r="M1208" s="26"/>
      <c r="N1208" s="27"/>
      <c r="O1208" s="28"/>
      <c r="P1208" s="28"/>
    </row>
    <row r="1209" spans="1:16" x14ac:dyDescent="0.25">
      <c r="A1209" s="15"/>
      <c r="B1209" s="17"/>
      <c r="C1209" s="17"/>
      <c r="D1209" s="70"/>
      <c r="E1209" s="73"/>
      <c r="F1209" s="20"/>
      <c r="G1209" s="70"/>
      <c r="H1209" s="80"/>
      <c r="I1209" s="23"/>
      <c r="J1209" s="15"/>
      <c r="K1209" s="46"/>
      <c r="L1209" s="72"/>
      <c r="M1209" s="26"/>
      <c r="N1209" s="31"/>
      <c r="O1209" s="32"/>
      <c r="P1209" s="32"/>
    </row>
    <row r="1210" spans="1:16" x14ac:dyDescent="0.25">
      <c r="A1210" s="15"/>
      <c r="B1210" s="17"/>
      <c r="C1210" s="17"/>
      <c r="D1210" s="70"/>
      <c r="E1210" s="73"/>
      <c r="F1210" s="20"/>
      <c r="G1210" s="70"/>
      <c r="H1210" s="80"/>
      <c r="I1210" s="23"/>
      <c r="J1210" s="15"/>
      <c r="K1210" s="46"/>
      <c r="L1210" s="72"/>
      <c r="M1210" s="26"/>
      <c r="N1210" s="31"/>
      <c r="O1210" s="32"/>
      <c r="P1210" s="32"/>
    </row>
    <row r="1211" spans="1:16" x14ac:dyDescent="0.25">
      <c r="A1211" s="15"/>
      <c r="B1211" s="17"/>
      <c r="C1211" s="17"/>
      <c r="D1211" s="70"/>
      <c r="E1211" s="71"/>
      <c r="F1211" s="20"/>
      <c r="G1211" s="70"/>
      <c r="H1211" s="78"/>
      <c r="I1211" s="23"/>
      <c r="J1211" s="15"/>
      <c r="K1211" s="46"/>
      <c r="L1211" s="72"/>
      <c r="M1211" s="26"/>
      <c r="N1211" s="27"/>
      <c r="O1211" s="28"/>
      <c r="P1211" s="28"/>
    </row>
    <row r="1212" spans="1:16" x14ac:dyDescent="0.25">
      <c r="A1212" s="15"/>
      <c r="B1212" s="17"/>
      <c r="C1212" s="17"/>
      <c r="D1212" s="70"/>
      <c r="E1212" s="71"/>
      <c r="F1212" s="20"/>
      <c r="G1212" s="70"/>
      <c r="H1212" s="78"/>
      <c r="I1212" s="23"/>
      <c r="J1212" s="15"/>
      <c r="K1212" s="46"/>
      <c r="L1212" s="72"/>
      <c r="M1212" s="26"/>
      <c r="N1212" s="27"/>
      <c r="O1212" s="28"/>
      <c r="P1212" s="28"/>
    </row>
    <row r="1213" spans="1:16" x14ac:dyDescent="0.25">
      <c r="A1213" s="15"/>
      <c r="B1213" s="17"/>
      <c r="C1213" s="17"/>
      <c r="D1213" s="70"/>
      <c r="E1213" s="71"/>
      <c r="F1213" s="20"/>
      <c r="G1213" s="70"/>
      <c r="H1213" s="78"/>
      <c r="I1213" s="23"/>
      <c r="J1213" s="15"/>
      <c r="K1213" s="46"/>
      <c r="L1213" s="72"/>
      <c r="M1213" s="26"/>
      <c r="N1213" s="27"/>
      <c r="O1213" s="28"/>
      <c r="P1213" s="28"/>
    </row>
    <row r="1214" spans="1:16" x14ac:dyDescent="0.25">
      <c r="A1214" s="15"/>
      <c r="B1214" s="17"/>
      <c r="C1214" s="17"/>
      <c r="D1214" s="70"/>
      <c r="E1214" s="71"/>
      <c r="F1214" s="20"/>
      <c r="G1214" s="70"/>
      <c r="H1214" s="78"/>
      <c r="I1214" s="23"/>
      <c r="J1214" s="15"/>
      <c r="K1214" s="46"/>
      <c r="L1214" s="72"/>
      <c r="M1214" s="26"/>
      <c r="N1214" s="27"/>
      <c r="O1214" s="28"/>
      <c r="P1214" s="28"/>
    </row>
    <row r="1215" spans="1:16" x14ac:dyDescent="0.25">
      <c r="A1215" s="15"/>
      <c r="B1215" s="17"/>
      <c r="C1215" s="17"/>
      <c r="D1215" s="70"/>
      <c r="E1215" s="73"/>
      <c r="F1215" s="20"/>
      <c r="G1215" s="70"/>
      <c r="H1215" s="80"/>
      <c r="I1215" s="23"/>
      <c r="J1215" s="15"/>
      <c r="K1215" s="46"/>
      <c r="L1215" s="72"/>
      <c r="M1215" s="26"/>
      <c r="N1215" s="31"/>
      <c r="O1215" s="32"/>
      <c r="P1215" s="32"/>
    </row>
    <row r="1216" spans="1:16" x14ac:dyDescent="0.25">
      <c r="A1216" s="15"/>
      <c r="B1216" s="17"/>
      <c r="C1216" s="17"/>
      <c r="D1216" s="70"/>
      <c r="E1216" s="73"/>
      <c r="F1216" s="20"/>
      <c r="G1216" s="70"/>
      <c r="H1216" s="80"/>
      <c r="I1216" s="23"/>
      <c r="J1216" s="15"/>
      <c r="K1216" s="46"/>
      <c r="L1216" s="72"/>
      <c r="M1216" s="26"/>
      <c r="N1216" s="31"/>
      <c r="O1216" s="32"/>
      <c r="P1216" s="32"/>
    </row>
    <row r="1217" spans="1:16" x14ac:dyDescent="0.25">
      <c r="A1217" s="15"/>
      <c r="B1217" s="17"/>
      <c r="C1217" s="17"/>
      <c r="D1217" s="70"/>
      <c r="E1217" s="73"/>
      <c r="F1217" s="20"/>
      <c r="G1217" s="70"/>
      <c r="H1217" s="80"/>
      <c r="I1217" s="23"/>
      <c r="J1217" s="15"/>
      <c r="K1217" s="46"/>
      <c r="L1217" s="72"/>
      <c r="M1217" s="26"/>
      <c r="N1217" s="31"/>
      <c r="O1217" s="32"/>
      <c r="P1217" s="32"/>
    </row>
    <row r="1218" spans="1:16" x14ac:dyDescent="0.25">
      <c r="A1218" s="15"/>
      <c r="B1218" s="17"/>
      <c r="C1218" s="17"/>
      <c r="D1218" s="70"/>
      <c r="E1218" s="73"/>
      <c r="F1218" s="20"/>
      <c r="G1218" s="70"/>
      <c r="H1218" s="80"/>
      <c r="I1218" s="23"/>
      <c r="J1218" s="15"/>
      <c r="K1218" s="46"/>
      <c r="L1218" s="72"/>
      <c r="M1218" s="26"/>
      <c r="N1218" s="31"/>
      <c r="O1218" s="32"/>
      <c r="P1218" s="32"/>
    </row>
    <row r="1219" spans="1:16" x14ac:dyDescent="0.25">
      <c r="A1219" s="15"/>
      <c r="B1219" s="17"/>
      <c r="C1219" s="17"/>
      <c r="D1219" s="70"/>
      <c r="E1219" s="73"/>
      <c r="F1219" s="20"/>
      <c r="G1219" s="70"/>
      <c r="H1219" s="80"/>
      <c r="I1219" s="23"/>
      <c r="J1219" s="15"/>
      <c r="K1219" s="46"/>
      <c r="L1219" s="72"/>
      <c r="M1219" s="26"/>
      <c r="N1219" s="31"/>
      <c r="O1219" s="32"/>
      <c r="P1219" s="32"/>
    </row>
    <row r="1220" spans="1:16" x14ac:dyDescent="0.25">
      <c r="A1220" s="15"/>
      <c r="B1220" s="17"/>
      <c r="C1220" s="17"/>
      <c r="D1220" s="70"/>
      <c r="E1220" s="73"/>
      <c r="F1220" s="20"/>
      <c r="G1220" s="70"/>
      <c r="H1220" s="80"/>
      <c r="I1220" s="23"/>
      <c r="J1220" s="15"/>
      <c r="K1220" s="46"/>
      <c r="L1220" s="72"/>
      <c r="M1220" s="26"/>
      <c r="N1220" s="31"/>
      <c r="O1220" s="32"/>
      <c r="P1220" s="32"/>
    </row>
    <row r="1221" spans="1:16" x14ac:dyDescent="0.25">
      <c r="A1221" s="15"/>
      <c r="B1221" s="17"/>
      <c r="C1221" s="17"/>
      <c r="D1221" s="70"/>
      <c r="E1221" s="73"/>
      <c r="F1221" s="20"/>
      <c r="G1221" s="70"/>
      <c r="H1221" s="80"/>
      <c r="I1221" s="23"/>
      <c r="J1221" s="15"/>
      <c r="K1221" s="46"/>
      <c r="L1221" s="72"/>
      <c r="M1221" s="26"/>
      <c r="N1221" s="31"/>
      <c r="O1221" s="32"/>
      <c r="P1221" s="32"/>
    </row>
    <row r="1222" spans="1:16" x14ac:dyDescent="0.25">
      <c r="A1222" s="15"/>
      <c r="B1222" s="17"/>
      <c r="C1222" s="17"/>
      <c r="D1222" s="70"/>
      <c r="E1222" s="73"/>
      <c r="F1222" s="20"/>
      <c r="G1222" s="70"/>
      <c r="H1222" s="80"/>
      <c r="I1222" s="23"/>
      <c r="J1222" s="15"/>
      <c r="K1222" s="46"/>
      <c r="L1222" s="72"/>
      <c r="M1222" s="26"/>
      <c r="N1222" s="31"/>
      <c r="O1222" s="32"/>
      <c r="P1222" s="32"/>
    </row>
    <row r="1223" spans="1:16" x14ac:dyDescent="0.25">
      <c r="A1223" s="15"/>
      <c r="B1223" s="17"/>
      <c r="C1223" s="17"/>
      <c r="D1223" s="70"/>
      <c r="E1223" s="71"/>
      <c r="F1223" s="20"/>
      <c r="G1223" s="70"/>
      <c r="H1223" s="78"/>
      <c r="I1223" s="23"/>
      <c r="J1223" s="15"/>
      <c r="K1223" s="46"/>
      <c r="L1223" s="72"/>
      <c r="M1223" s="26"/>
      <c r="N1223" s="27"/>
      <c r="O1223" s="28"/>
      <c r="P1223" s="28"/>
    </row>
    <row r="1224" spans="1:16" x14ac:dyDescent="0.25">
      <c r="A1224" s="15"/>
      <c r="B1224" s="17"/>
      <c r="C1224" s="17"/>
      <c r="D1224" s="70"/>
      <c r="E1224" s="71"/>
      <c r="F1224" s="20"/>
      <c r="G1224" s="70"/>
      <c r="H1224" s="78"/>
      <c r="I1224" s="23"/>
      <c r="J1224" s="15"/>
      <c r="K1224" s="46"/>
      <c r="L1224" s="72"/>
      <c r="M1224" s="26"/>
      <c r="N1224" s="27"/>
      <c r="O1224" s="28"/>
      <c r="P1224" s="28"/>
    </row>
    <row r="1225" spans="1:16" x14ac:dyDescent="0.25">
      <c r="A1225" s="15"/>
      <c r="B1225" s="17"/>
      <c r="C1225" s="17"/>
      <c r="D1225" s="70"/>
      <c r="E1225" s="71"/>
      <c r="F1225" s="20"/>
      <c r="G1225" s="70"/>
      <c r="H1225" s="78"/>
      <c r="I1225" s="23"/>
      <c r="J1225" s="15"/>
      <c r="K1225" s="46"/>
      <c r="L1225" s="72"/>
      <c r="M1225" s="26"/>
      <c r="N1225" s="27"/>
      <c r="O1225" s="28"/>
      <c r="P1225" s="28"/>
    </row>
    <row r="1226" spans="1:16" x14ac:dyDescent="0.25">
      <c r="A1226" s="15"/>
      <c r="B1226" s="17"/>
      <c r="C1226" s="17"/>
      <c r="D1226" s="70"/>
      <c r="E1226" s="73"/>
      <c r="F1226" s="20"/>
      <c r="G1226" s="70"/>
      <c r="H1226" s="80"/>
      <c r="I1226" s="23"/>
      <c r="J1226" s="15"/>
      <c r="K1226" s="46"/>
      <c r="L1226" s="72"/>
      <c r="M1226" s="26"/>
      <c r="N1226" s="31"/>
      <c r="O1226" s="32"/>
      <c r="P1226" s="32"/>
    </row>
    <row r="1227" spans="1:16" x14ac:dyDescent="0.25">
      <c r="A1227" s="15"/>
      <c r="B1227" s="17"/>
      <c r="C1227" s="17"/>
      <c r="D1227" s="70"/>
      <c r="E1227" s="71"/>
      <c r="F1227" s="20"/>
      <c r="G1227" s="70"/>
      <c r="H1227" s="78"/>
      <c r="I1227" s="23"/>
      <c r="J1227" s="15"/>
      <c r="K1227" s="46"/>
      <c r="L1227" s="72"/>
      <c r="M1227" s="26"/>
      <c r="N1227" s="27"/>
      <c r="O1227" s="28"/>
      <c r="P1227" s="28"/>
    </row>
    <row r="1228" spans="1:16" x14ac:dyDescent="0.25">
      <c r="A1228" s="15"/>
      <c r="B1228" s="17"/>
      <c r="C1228" s="17"/>
      <c r="D1228" s="70"/>
      <c r="E1228" s="73"/>
      <c r="F1228" s="20"/>
      <c r="G1228" s="70"/>
      <c r="H1228" s="80"/>
      <c r="I1228" s="23"/>
      <c r="J1228" s="15"/>
      <c r="K1228" s="46"/>
      <c r="L1228" s="72"/>
      <c r="M1228" s="26"/>
      <c r="N1228" s="31"/>
      <c r="O1228" s="32"/>
      <c r="P1228" s="32"/>
    </row>
    <row r="1229" spans="1:16" x14ac:dyDescent="0.25">
      <c r="A1229" s="15"/>
      <c r="B1229" s="17"/>
      <c r="C1229" s="17"/>
      <c r="D1229" s="70"/>
      <c r="E1229" s="73"/>
      <c r="F1229" s="20"/>
      <c r="G1229" s="70"/>
      <c r="H1229" s="80"/>
      <c r="I1229" s="23"/>
      <c r="J1229" s="15"/>
      <c r="K1229" s="46"/>
      <c r="L1229" s="72"/>
      <c r="M1229" s="26"/>
      <c r="N1229" s="31"/>
      <c r="O1229" s="32"/>
      <c r="P1229" s="32"/>
    </row>
    <row r="1230" spans="1:16" x14ac:dyDescent="0.25">
      <c r="A1230" s="15"/>
      <c r="B1230" s="17"/>
      <c r="C1230" s="17"/>
      <c r="D1230" s="70"/>
      <c r="E1230" s="73"/>
      <c r="F1230" s="20"/>
      <c r="G1230" s="70"/>
      <c r="H1230" s="80"/>
      <c r="I1230" s="23"/>
      <c r="J1230" s="15"/>
      <c r="K1230" s="46"/>
      <c r="L1230" s="72"/>
      <c r="M1230" s="26"/>
      <c r="N1230" s="31"/>
      <c r="O1230" s="32"/>
      <c r="P1230" s="32"/>
    </row>
    <row r="1231" spans="1:16" x14ac:dyDescent="0.25">
      <c r="A1231" s="15"/>
      <c r="B1231" s="17"/>
      <c r="C1231" s="17"/>
      <c r="D1231" s="70"/>
      <c r="E1231" s="73"/>
      <c r="F1231" s="20"/>
      <c r="G1231" s="70"/>
      <c r="H1231" s="80"/>
      <c r="I1231" s="23"/>
      <c r="J1231" s="15"/>
      <c r="K1231" s="46"/>
      <c r="L1231" s="72"/>
      <c r="M1231" s="26"/>
      <c r="N1231" s="31"/>
      <c r="O1231" s="32"/>
      <c r="P1231" s="32"/>
    </row>
    <row r="1232" spans="1:16" x14ac:dyDescent="0.25">
      <c r="A1232" s="15"/>
      <c r="B1232" s="17"/>
      <c r="C1232" s="17"/>
      <c r="D1232" s="70"/>
      <c r="E1232" s="73"/>
      <c r="F1232" s="20"/>
      <c r="G1232" s="70"/>
      <c r="H1232" s="80"/>
      <c r="I1232" s="23"/>
      <c r="J1232" s="15"/>
      <c r="K1232" s="46"/>
      <c r="L1232" s="72"/>
      <c r="M1232" s="26"/>
      <c r="N1232" s="91"/>
      <c r="O1232" s="41"/>
      <c r="P1232" s="44"/>
    </row>
    <row r="1233" spans="1:17" x14ac:dyDescent="0.25">
      <c r="A1233" s="15"/>
      <c r="B1233" s="17"/>
      <c r="C1233" s="17"/>
      <c r="D1233" s="70"/>
      <c r="E1233" s="73"/>
      <c r="F1233" s="20"/>
      <c r="G1233" s="70"/>
      <c r="H1233" s="80"/>
      <c r="I1233" s="23"/>
      <c r="J1233" s="15"/>
      <c r="K1233" s="46"/>
      <c r="L1233" s="72"/>
      <c r="M1233" s="26"/>
      <c r="N1233" s="31"/>
      <c r="O1233" s="32"/>
      <c r="P1233" s="32"/>
      <c r="Q1233" s="53"/>
    </row>
    <row r="1234" spans="1:17" x14ac:dyDescent="0.25">
      <c r="A1234" s="15"/>
      <c r="B1234" s="17"/>
      <c r="C1234" s="17"/>
      <c r="D1234" s="70"/>
      <c r="E1234" s="73"/>
      <c r="F1234" s="20"/>
      <c r="G1234" s="70"/>
      <c r="H1234" s="80"/>
      <c r="I1234" s="23"/>
      <c r="J1234" s="15"/>
      <c r="K1234" s="46"/>
      <c r="L1234" s="72"/>
      <c r="M1234" s="26"/>
      <c r="N1234" s="31"/>
      <c r="O1234" s="32"/>
      <c r="P1234" s="32"/>
      <c r="Q1234" s="53"/>
    </row>
    <row r="1235" spans="1:17" x14ac:dyDescent="0.25">
      <c r="A1235" s="15"/>
      <c r="B1235" s="17"/>
      <c r="C1235" s="17"/>
      <c r="D1235" s="70"/>
      <c r="E1235" s="71"/>
      <c r="F1235" s="20"/>
      <c r="G1235" s="70"/>
      <c r="H1235" s="78"/>
      <c r="I1235" s="23"/>
      <c r="J1235" s="15"/>
      <c r="K1235" s="46"/>
      <c r="L1235" s="72"/>
      <c r="M1235" s="26"/>
      <c r="N1235" s="27"/>
      <c r="O1235" s="48"/>
      <c r="P1235" s="48"/>
      <c r="Q1235" s="61"/>
    </row>
    <row r="1236" spans="1:17" x14ac:dyDescent="0.25">
      <c r="A1236" s="15"/>
      <c r="B1236" s="17"/>
      <c r="C1236" s="17"/>
      <c r="D1236" s="70"/>
      <c r="E1236" s="71"/>
      <c r="F1236" s="20"/>
      <c r="G1236" s="70"/>
      <c r="H1236" s="78"/>
      <c r="I1236" s="23"/>
      <c r="J1236" s="15"/>
      <c r="K1236" s="46"/>
      <c r="L1236" s="72"/>
      <c r="M1236" s="26"/>
      <c r="N1236" s="27"/>
      <c r="O1236" s="48"/>
      <c r="P1236" s="48"/>
      <c r="Q1236" s="61"/>
    </row>
    <row r="1237" spans="1:17" x14ac:dyDescent="0.25">
      <c r="A1237" s="15"/>
      <c r="B1237" s="17"/>
      <c r="C1237" s="17"/>
      <c r="D1237" s="70"/>
      <c r="E1237" s="73"/>
      <c r="F1237" s="20"/>
      <c r="G1237" s="70"/>
      <c r="H1237" s="80"/>
      <c r="I1237" s="23"/>
      <c r="J1237" s="15"/>
      <c r="K1237" s="46"/>
      <c r="L1237" s="72"/>
      <c r="M1237" s="26"/>
      <c r="N1237" s="31"/>
      <c r="O1237" s="32"/>
      <c r="P1237" s="32"/>
      <c r="Q1237" s="53"/>
    </row>
    <row r="1238" spans="1:17" x14ac:dyDescent="0.25">
      <c r="A1238" s="15"/>
      <c r="B1238" s="17"/>
      <c r="C1238" s="17"/>
      <c r="D1238" s="70"/>
      <c r="E1238" s="73"/>
      <c r="F1238" s="20"/>
      <c r="G1238" s="70"/>
      <c r="H1238" s="80"/>
      <c r="I1238" s="23"/>
      <c r="J1238" s="15"/>
      <c r="K1238" s="46"/>
      <c r="L1238" s="72"/>
      <c r="M1238" s="26"/>
      <c r="N1238" s="31"/>
      <c r="O1238" s="32"/>
      <c r="P1238" s="32"/>
      <c r="Q1238" s="34"/>
    </row>
    <row r="1239" spans="1:17" x14ac:dyDescent="0.25">
      <c r="A1239" s="15"/>
      <c r="B1239" s="17"/>
      <c r="C1239" s="17"/>
      <c r="D1239" s="70"/>
      <c r="E1239" s="71"/>
      <c r="F1239" s="20"/>
      <c r="G1239" s="70"/>
      <c r="H1239" s="78"/>
      <c r="I1239" s="23"/>
      <c r="J1239" s="15"/>
      <c r="K1239" s="46"/>
      <c r="L1239" s="72"/>
      <c r="M1239" s="26"/>
      <c r="N1239" s="27"/>
      <c r="O1239" s="48"/>
      <c r="P1239" s="48"/>
      <c r="Q1239" s="61"/>
    </row>
    <row r="1240" spans="1:17" x14ac:dyDescent="0.25">
      <c r="A1240" s="15"/>
      <c r="B1240" s="17"/>
      <c r="C1240" s="17"/>
      <c r="D1240" s="70"/>
      <c r="E1240" s="73"/>
      <c r="F1240" s="20"/>
      <c r="G1240" s="70"/>
      <c r="H1240" s="80"/>
      <c r="I1240" s="23"/>
      <c r="J1240" s="15"/>
      <c r="K1240" s="46"/>
      <c r="L1240" s="72"/>
      <c r="M1240" s="26"/>
      <c r="N1240" s="31"/>
      <c r="O1240" s="32"/>
      <c r="P1240" s="32"/>
      <c r="Q1240" s="53"/>
    </row>
    <row r="1241" spans="1:17" x14ac:dyDescent="0.25">
      <c r="A1241" s="15"/>
      <c r="B1241" s="17"/>
      <c r="C1241" s="17"/>
      <c r="D1241" s="70"/>
      <c r="E1241" s="71"/>
      <c r="F1241" s="20"/>
      <c r="G1241" s="70"/>
      <c r="H1241" s="78"/>
      <c r="I1241" s="23"/>
      <c r="J1241" s="15"/>
      <c r="K1241" s="46"/>
      <c r="L1241" s="72"/>
      <c r="M1241" s="26"/>
      <c r="N1241" s="27"/>
      <c r="O1241" s="48"/>
      <c r="P1241" s="48"/>
      <c r="Q1241" s="61"/>
    </row>
    <row r="1242" spans="1:17" x14ac:dyDescent="0.25">
      <c r="A1242" s="15"/>
      <c r="B1242" s="17"/>
      <c r="C1242" s="17"/>
      <c r="D1242" s="70"/>
      <c r="E1242" s="73"/>
      <c r="F1242" s="20"/>
      <c r="G1242" s="70"/>
      <c r="H1242" s="80"/>
      <c r="I1242" s="23"/>
      <c r="J1242" s="15"/>
      <c r="K1242" s="46"/>
      <c r="L1242" s="72"/>
      <c r="M1242" s="26"/>
      <c r="N1242" s="31"/>
      <c r="O1242" s="32"/>
      <c r="P1242" s="32"/>
      <c r="Q1242" s="53"/>
    </row>
    <row r="1243" spans="1:17" x14ac:dyDescent="0.25">
      <c r="A1243" s="15"/>
      <c r="B1243" s="17"/>
      <c r="C1243" s="17"/>
      <c r="D1243" s="70"/>
      <c r="E1243" s="73"/>
      <c r="F1243" s="20"/>
      <c r="G1243" s="70"/>
      <c r="H1243" s="80"/>
      <c r="I1243" s="23"/>
      <c r="J1243" s="15"/>
      <c r="K1243" s="46"/>
      <c r="L1243" s="72"/>
      <c r="M1243" s="26"/>
      <c r="N1243" s="31"/>
      <c r="O1243" s="32"/>
      <c r="P1243" s="32"/>
      <c r="Q1243" s="53"/>
    </row>
    <row r="1244" spans="1:17" x14ac:dyDescent="0.25">
      <c r="A1244" s="15"/>
      <c r="B1244" s="17"/>
      <c r="C1244" s="17"/>
      <c r="D1244" s="70"/>
      <c r="E1244" s="19"/>
      <c r="F1244" s="20"/>
      <c r="G1244" s="70"/>
      <c r="H1244" s="80"/>
      <c r="I1244" s="23"/>
      <c r="J1244" s="15"/>
      <c r="K1244" s="46"/>
      <c r="L1244" s="72"/>
      <c r="M1244" s="26"/>
      <c r="N1244" s="31"/>
      <c r="O1244" s="32"/>
      <c r="P1244" s="32"/>
      <c r="Q1244" s="53"/>
    </row>
    <row r="1245" spans="1:17" x14ac:dyDescent="0.25">
      <c r="A1245" s="15"/>
      <c r="B1245" s="17"/>
      <c r="C1245" s="17"/>
      <c r="D1245" s="70"/>
      <c r="E1245" s="71"/>
      <c r="F1245" s="20"/>
      <c r="G1245" s="70"/>
      <c r="H1245" s="78"/>
      <c r="I1245" s="23"/>
      <c r="J1245" s="15"/>
      <c r="K1245" s="46"/>
      <c r="L1245" s="72"/>
      <c r="M1245" s="26"/>
      <c r="N1245" s="27"/>
      <c r="O1245" s="48"/>
      <c r="P1245" s="48"/>
      <c r="Q1245" s="29"/>
    </row>
    <row r="1246" spans="1:17" x14ac:dyDescent="0.25">
      <c r="A1246" s="15"/>
      <c r="B1246" s="17"/>
      <c r="C1246" s="17"/>
      <c r="D1246" s="70"/>
      <c r="E1246" s="71"/>
      <c r="F1246" s="20"/>
      <c r="G1246" s="70"/>
      <c r="H1246" s="78"/>
      <c r="I1246" s="23"/>
      <c r="J1246" s="15"/>
      <c r="K1246" s="46"/>
      <c r="L1246" s="72"/>
      <c r="M1246" s="26"/>
      <c r="N1246" s="27"/>
      <c r="O1246" s="48"/>
      <c r="P1246" s="48"/>
      <c r="Q1246" s="61"/>
    </row>
    <row r="1247" spans="1:17" x14ac:dyDescent="0.25">
      <c r="A1247" s="15"/>
      <c r="B1247" s="17"/>
      <c r="C1247" s="17"/>
      <c r="D1247" s="70"/>
      <c r="E1247" s="71"/>
      <c r="F1247" s="20"/>
      <c r="G1247" s="70"/>
      <c r="H1247" s="78"/>
      <c r="I1247" s="23"/>
      <c r="J1247" s="15"/>
      <c r="K1247" s="46"/>
      <c r="L1247" s="72"/>
      <c r="M1247" s="26"/>
      <c r="N1247" s="27"/>
      <c r="O1247" s="48"/>
      <c r="P1247" s="48"/>
      <c r="Q1247" s="61"/>
    </row>
    <row r="1248" spans="1:17" x14ac:dyDescent="0.25">
      <c r="A1248" s="15"/>
      <c r="B1248" s="17"/>
      <c r="C1248" s="17"/>
      <c r="D1248" s="70"/>
      <c r="E1248" s="73"/>
      <c r="F1248" s="20"/>
      <c r="G1248" s="70"/>
      <c r="H1248" s="80"/>
      <c r="I1248" s="23"/>
      <c r="J1248" s="15"/>
      <c r="K1248" s="46"/>
      <c r="L1248" s="72"/>
      <c r="M1248" s="26"/>
      <c r="N1248" s="31"/>
      <c r="O1248" s="32"/>
      <c r="P1248" s="32"/>
      <c r="Q1248" s="53"/>
    </row>
    <row r="1249" spans="1:17" x14ac:dyDescent="0.25">
      <c r="A1249" s="15"/>
      <c r="B1249" s="17"/>
      <c r="C1249" s="17"/>
      <c r="D1249" s="70"/>
      <c r="E1249" s="71"/>
      <c r="F1249" s="20"/>
      <c r="G1249" s="70"/>
      <c r="H1249" s="78"/>
      <c r="I1249" s="23"/>
      <c r="J1249" s="15"/>
      <c r="K1249" s="46"/>
      <c r="L1249" s="72"/>
      <c r="M1249" s="26"/>
      <c r="N1249" s="27"/>
      <c r="O1249" s="28"/>
      <c r="P1249" s="28"/>
      <c r="Q1249" s="61"/>
    </row>
    <row r="1250" spans="1:17" x14ac:dyDescent="0.25">
      <c r="A1250" s="15"/>
      <c r="B1250" s="17"/>
      <c r="C1250" s="17"/>
      <c r="D1250" s="70"/>
      <c r="E1250" s="71"/>
      <c r="F1250" s="20"/>
      <c r="G1250" s="70"/>
      <c r="H1250" s="78"/>
      <c r="I1250" s="23"/>
      <c r="J1250" s="15"/>
      <c r="K1250" s="46"/>
      <c r="L1250" s="72"/>
      <c r="M1250" s="26"/>
      <c r="N1250" s="27"/>
      <c r="O1250" s="48"/>
      <c r="P1250" s="48"/>
      <c r="Q1250" s="29"/>
    </row>
    <row r="1251" spans="1:17" x14ac:dyDescent="0.25">
      <c r="A1251" s="15"/>
      <c r="B1251" s="17"/>
      <c r="C1251" s="17"/>
      <c r="D1251" s="70"/>
      <c r="E1251" s="71"/>
      <c r="F1251" s="20"/>
      <c r="G1251" s="70"/>
      <c r="H1251" s="78"/>
      <c r="I1251" s="23"/>
      <c r="J1251" s="15"/>
      <c r="K1251" s="46"/>
      <c r="L1251" s="72"/>
      <c r="M1251" s="26"/>
      <c r="N1251" s="27"/>
      <c r="O1251" s="48"/>
      <c r="P1251" s="48"/>
      <c r="Q1251" s="29"/>
    </row>
    <row r="1252" spans="1:17" x14ac:dyDescent="0.25">
      <c r="A1252" s="15"/>
      <c r="B1252" s="17"/>
      <c r="C1252" s="17"/>
      <c r="D1252" s="70"/>
      <c r="E1252" s="73"/>
      <c r="F1252" s="20"/>
      <c r="G1252" s="70"/>
      <c r="H1252" s="80"/>
      <c r="I1252" s="23"/>
      <c r="J1252" s="15"/>
      <c r="K1252" s="46"/>
      <c r="L1252" s="72"/>
      <c r="M1252" s="26"/>
      <c r="N1252" s="31"/>
      <c r="O1252" s="32"/>
      <c r="P1252" s="32"/>
      <c r="Q1252" s="53"/>
    </row>
    <row r="1253" spans="1:17" x14ac:dyDescent="0.25">
      <c r="A1253" s="15"/>
      <c r="B1253" s="17"/>
      <c r="C1253" s="17"/>
      <c r="D1253" s="70"/>
      <c r="E1253" s="71"/>
      <c r="F1253" s="20"/>
      <c r="G1253" s="70"/>
      <c r="H1253" s="78"/>
      <c r="I1253" s="23"/>
      <c r="J1253" s="15"/>
      <c r="K1253" s="46"/>
      <c r="L1253" s="72"/>
      <c r="M1253" s="26"/>
      <c r="N1253" s="27"/>
      <c r="O1253" s="48"/>
      <c r="P1253" s="48"/>
      <c r="Q1253" s="61"/>
    </row>
    <row r="1254" spans="1:17" x14ac:dyDescent="0.25">
      <c r="A1254" s="15"/>
      <c r="B1254" s="17"/>
      <c r="C1254" s="17"/>
      <c r="D1254" s="70"/>
      <c r="E1254" s="73"/>
      <c r="F1254" s="20"/>
      <c r="G1254" s="70"/>
      <c r="H1254" s="80"/>
      <c r="I1254" s="23"/>
      <c r="J1254" s="15"/>
      <c r="K1254" s="46"/>
      <c r="L1254" s="72"/>
      <c r="M1254" s="26"/>
      <c r="N1254" s="31"/>
      <c r="O1254" s="32"/>
      <c r="P1254" s="32"/>
      <c r="Q1254" s="53"/>
    </row>
    <row r="1255" spans="1:17" x14ac:dyDescent="0.25">
      <c r="A1255" s="15"/>
      <c r="B1255" s="17"/>
      <c r="C1255" s="17"/>
      <c r="D1255" s="70"/>
      <c r="E1255" s="73"/>
      <c r="F1255" s="20"/>
      <c r="G1255" s="70"/>
      <c r="H1255" s="80"/>
      <c r="I1255" s="23"/>
      <c r="J1255" s="15"/>
      <c r="K1255" s="46"/>
      <c r="L1255" s="72"/>
      <c r="M1255" s="26"/>
      <c r="N1255" s="31"/>
      <c r="O1255" s="32"/>
      <c r="P1255" s="32"/>
      <c r="Q1255" s="53"/>
    </row>
    <row r="1256" spans="1:17" x14ac:dyDescent="0.25">
      <c r="A1256" s="15"/>
      <c r="B1256" s="17"/>
      <c r="C1256" s="17"/>
      <c r="D1256" s="70"/>
      <c r="E1256" s="73"/>
      <c r="F1256" s="20"/>
      <c r="G1256" s="70"/>
      <c r="H1256" s="80"/>
      <c r="I1256" s="23"/>
      <c r="J1256" s="15"/>
      <c r="K1256" s="46"/>
      <c r="L1256" s="72"/>
      <c r="M1256" s="26"/>
      <c r="N1256" s="31"/>
      <c r="O1256" s="32"/>
      <c r="P1256" s="32"/>
      <c r="Q1256" s="53"/>
    </row>
    <row r="1257" spans="1:17" x14ac:dyDescent="0.25">
      <c r="A1257" s="81"/>
      <c r="B1257" s="17"/>
      <c r="C1257" s="17"/>
      <c r="D1257" s="70"/>
      <c r="E1257" s="71"/>
      <c r="F1257" s="20"/>
      <c r="G1257" s="70"/>
      <c r="H1257" s="78"/>
      <c r="I1257" s="23"/>
      <c r="J1257" s="15"/>
      <c r="K1257" s="46"/>
      <c r="L1257" s="72"/>
      <c r="M1257" s="26"/>
      <c r="N1257" s="27"/>
      <c r="O1257" s="48"/>
      <c r="P1257" s="48"/>
      <c r="Q1257" s="61"/>
    </row>
    <row r="1258" spans="1:17" x14ac:dyDescent="0.25">
      <c r="A1258" s="15"/>
      <c r="B1258" s="17"/>
      <c r="C1258" s="17"/>
      <c r="D1258" s="70"/>
      <c r="E1258" s="71"/>
      <c r="F1258" s="20"/>
      <c r="G1258" s="70"/>
      <c r="H1258" s="78"/>
      <c r="I1258" s="23"/>
      <c r="J1258" s="15"/>
      <c r="K1258" s="46"/>
      <c r="L1258" s="72"/>
      <c r="M1258" s="26"/>
      <c r="N1258" s="27"/>
      <c r="O1258" s="48"/>
      <c r="P1258" s="48"/>
      <c r="Q1258" s="61"/>
    </row>
    <row r="1259" spans="1:17" x14ac:dyDescent="0.25">
      <c r="A1259" s="15"/>
      <c r="B1259" s="17"/>
      <c r="C1259" s="17"/>
      <c r="D1259" s="70"/>
      <c r="E1259" s="71"/>
      <c r="F1259" s="20"/>
      <c r="G1259" s="70"/>
      <c r="H1259" s="78"/>
      <c r="I1259" s="23"/>
      <c r="J1259" s="15"/>
      <c r="K1259" s="46"/>
      <c r="L1259" s="72"/>
      <c r="M1259" s="26"/>
      <c r="N1259" s="27"/>
      <c r="O1259" s="48"/>
      <c r="P1259" s="48"/>
      <c r="Q1259" s="61"/>
    </row>
    <row r="1260" spans="1:17" x14ac:dyDescent="0.25">
      <c r="A1260" s="81"/>
      <c r="B1260" s="17"/>
      <c r="C1260" s="17"/>
      <c r="D1260" s="70"/>
      <c r="E1260" s="73"/>
      <c r="F1260" s="20"/>
      <c r="G1260" s="70"/>
      <c r="H1260" s="80"/>
      <c r="I1260" s="23"/>
      <c r="J1260" s="15"/>
      <c r="K1260" s="46"/>
      <c r="L1260" s="72"/>
      <c r="M1260" s="26"/>
      <c r="N1260" s="31"/>
      <c r="O1260" s="32"/>
      <c r="P1260" s="32"/>
      <c r="Q1260" s="53"/>
    </row>
    <row r="1261" spans="1:17" x14ac:dyDescent="0.25">
      <c r="A1261" s="15"/>
      <c r="B1261" s="17"/>
      <c r="C1261" s="17"/>
      <c r="D1261" s="70"/>
      <c r="E1261" s="71"/>
      <c r="F1261" s="20"/>
      <c r="G1261" s="70"/>
      <c r="H1261" s="78"/>
      <c r="I1261" s="23"/>
      <c r="J1261" s="15"/>
      <c r="K1261" s="46"/>
      <c r="L1261" s="72"/>
      <c r="M1261" s="26"/>
      <c r="N1261" s="27"/>
      <c r="O1261" s="28"/>
      <c r="P1261" s="28"/>
      <c r="Q1261" s="61"/>
    </row>
    <row r="1262" spans="1:17" x14ac:dyDescent="0.25">
      <c r="A1262" s="15"/>
      <c r="B1262" s="17"/>
      <c r="C1262" s="17"/>
      <c r="D1262" s="70"/>
      <c r="E1262" s="73"/>
      <c r="F1262" s="20"/>
      <c r="G1262" s="70"/>
      <c r="H1262" s="80"/>
      <c r="I1262" s="23"/>
      <c r="J1262" s="15"/>
      <c r="K1262" s="46"/>
      <c r="L1262" s="72"/>
      <c r="M1262" s="26"/>
      <c r="N1262" s="31"/>
      <c r="O1262" s="32"/>
      <c r="P1262" s="32"/>
      <c r="Q1262" s="53"/>
    </row>
    <row r="1263" spans="1:17" x14ac:dyDescent="0.25">
      <c r="A1263" s="15"/>
      <c r="B1263" s="17"/>
      <c r="C1263" s="17"/>
      <c r="D1263" s="70"/>
      <c r="E1263" s="73"/>
      <c r="F1263" s="20"/>
      <c r="G1263" s="70"/>
      <c r="H1263" s="80"/>
      <c r="I1263" s="23"/>
      <c r="J1263" s="15"/>
      <c r="K1263" s="46"/>
      <c r="L1263" s="72"/>
      <c r="M1263" s="26"/>
      <c r="N1263" s="31"/>
      <c r="O1263" s="32"/>
      <c r="P1263" s="32"/>
      <c r="Q1263" s="53"/>
    </row>
    <row r="1264" spans="1:17" x14ac:dyDescent="0.25">
      <c r="A1264" s="15"/>
      <c r="B1264" s="17"/>
      <c r="C1264" s="17"/>
      <c r="D1264" s="70"/>
      <c r="E1264" s="73"/>
      <c r="F1264" s="20"/>
      <c r="G1264" s="70"/>
      <c r="H1264" s="80"/>
      <c r="I1264" s="23"/>
      <c r="J1264" s="15"/>
      <c r="K1264" s="46"/>
      <c r="L1264" s="72"/>
      <c r="M1264" s="26"/>
      <c r="N1264" s="31"/>
      <c r="O1264" s="32"/>
      <c r="P1264" s="32"/>
      <c r="Q1264" s="53"/>
    </row>
    <row r="1265" spans="1:17" x14ac:dyDescent="0.25">
      <c r="A1265" s="15"/>
      <c r="B1265" s="17"/>
      <c r="C1265" s="17"/>
      <c r="D1265" s="70"/>
      <c r="E1265" s="71"/>
      <c r="F1265" s="20"/>
      <c r="G1265" s="70"/>
      <c r="H1265" s="78"/>
      <c r="I1265" s="23"/>
      <c r="J1265" s="15"/>
      <c r="K1265" s="46"/>
      <c r="L1265" s="72"/>
      <c r="M1265" s="26"/>
      <c r="N1265" s="27"/>
      <c r="O1265" s="48"/>
      <c r="P1265" s="48"/>
      <c r="Q1265" s="61"/>
    </row>
    <row r="1266" spans="1:17" x14ac:dyDescent="0.25">
      <c r="A1266" s="15"/>
      <c r="B1266" s="17"/>
      <c r="C1266" s="17"/>
      <c r="D1266" s="70"/>
      <c r="E1266" s="73"/>
      <c r="F1266" s="20"/>
      <c r="G1266" s="70"/>
      <c r="H1266" s="80"/>
      <c r="I1266" s="23"/>
      <c r="J1266" s="15"/>
      <c r="K1266" s="46"/>
      <c r="L1266" s="72"/>
      <c r="M1266" s="26"/>
      <c r="N1266" s="31"/>
      <c r="O1266" s="32"/>
      <c r="P1266" s="32"/>
      <c r="Q1266" s="53"/>
    </row>
    <row r="1267" spans="1:17" x14ac:dyDescent="0.25">
      <c r="A1267" s="15"/>
      <c r="B1267" s="17"/>
      <c r="C1267" s="17"/>
      <c r="D1267" s="70"/>
      <c r="E1267" s="71"/>
      <c r="F1267" s="20"/>
      <c r="G1267" s="70"/>
      <c r="H1267" s="78"/>
      <c r="I1267" s="23"/>
      <c r="J1267" s="15"/>
      <c r="K1267" s="46"/>
      <c r="L1267" s="72"/>
      <c r="M1267" s="26"/>
      <c r="N1267" s="31"/>
      <c r="O1267" s="32"/>
      <c r="P1267" s="48"/>
      <c r="Q1267" s="29"/>
    </row>
    <row r="1268" spans="1:17" x14ac:dyDescent="0.25">
      <c r="A1268" s="15"/>
      <c r="B1268" s="17"/>
      <c r="C1268" s="17"/>
      <c r="D1268" s="70"/>
      <c r="E1268" s="73"/>
      <c r="F1268" s="20"/>
      <c r="G1268" s="70"/>
      <c r="H1268" s="80"/>
      <c r="I1268" s="23"/>
      <c r="J1268" s="15"/>
      <c r="K1268" s="46"/>
      <c r="L1268" s="72"/>
      <c r="M1268" s="26"/>
      <c r="N1268" s="31"/>
      <c r="O1268" s="32"/>
      <c r="P1268" s="32"/>
      <c r="Q1268" s="53"/>
    </row>
    <row r="1269" spans="1:17" x14ac:dyDescent="0.25">
      <c r="A1269" s="15"/>
      <c r="B1269" s="17"/>
      <c r="C1269" s="17"/>
      <c r="D1269" s="70"/>
      <c r="E1269" s="73"/>
      <c r="F1269" s="20"/>
      <c r="G1269" s="70"/>
      <c r="H1269" s="80"/>
      <c r="I1269" s="23"/>
      <c r="J1269" s="15"/>
      <c r="K1269" s="46"/>
      <c r="L1269" s="72"/>
      <c r="M1269" s="26"/>
      <c r="N1269" s="31"/>
      <c r="O1269" s="32"/>
      <c r="P1269" s="32"/>
      <c r="Q1269" s="53"/>
    </row>
    <row r="1270" spans="1:17" x14ac:dyDescent="0.25">
      <c r="A1270" s="15"/>
      <c r="B1270" s="17"/>
      <c r="C1270" s="17"/>
      <c r="D1270" s="70"/>
      <c r="E1270" s="73"/>
      <c r="F1270" s="20"/>
      <c r="G1270" s="70"/>
      <c r="H1270" s="80"/>
      <c r="I1270" s="23"/>
      <c r="J1270" s="15"/>
      <c r="K1270" s="46"/>
      <c r="L1270" s="72"/>
      <c r="M1270" s="90"/>
      <c r="N1270" s="31"/>
      <c r="O1270" s="32"/>
      <c r="P1270" s="32"/>
      <c r="Q1270" s="53"/>
    </row>
    <row r="1271" spans="1:17" x14ac:dyDescent="0.25">
      <c r="A1271" s="15"/>
      <c r="B1271" s="17"/>
      <c r="C1271" s="17"/>
      <c r="D1271" s="70"/>
      <c r="E1271" s="73"/>
      <c r="F1271" s="20"/>
      <c r="G1271" s="70"/>
      <c r="H1271" s="80"/>
      <c r="I1271" s="23"/>
      <c r="J1271" s="15"/>
      <c r="K1271" s="46"/>
      <c r="L1271" s="72"/>
      <c r="M1271" s="26"/>
      <c r="N1271" s="31"/>
      <c r="O1271" s="32"/>
      <c r="P1271" s="32"/>
      <c r="Q1271" s="53"/>
    </row>
    <row r="1272" spans="1:17" x14ac:dyDescent="0.25">
      <c r="A1272" s="15"/>
      <c r="B1272" s="17"/>
      <c r="C1272" s="17"/>
      <c r="D1272" s="70"/>
      <c r="E1272" s="73"/>
      <c r="F1272" s="20"/>
      <c r="G1272" s="70"/>
      <c r="H1272" s="80"/>
      <c r="I1272" s="23"/>
      <c r="J1272" s="15"/>
      <c r="K1272" s="46"/>
      <c r="L1272" s="72"/>
      <c r="M1272" s="26"/>
      <c r="N1272" s="43"/>
      <c r="O1272" s="44"/>
      <c r="P1272" s="44"/>
      <c r="Q1272" s="34"/>
    </row>
    <row r="1273" spans="1:17" x14ac:dyDescent="0.25">
      <c r="A1273" s="15"/>
      <c r="B1273" s="17"/>
      <c r="C1273" s="17"/>
      <c r="D1273" s="70"/>
      <c r="E1273" s="73"/>
      <c r="F1273" s="36"/>
      <c r="G1273" s="70"/>
      <c r="H1273" s="80"/>
      <c r="I1273" s="23"/>
      <c r="J1273" s="102"/>
      <c r="K1273" s="46"/>
      <c r="L1273" s="72"/>
      <c r="M1273" s="26"/>
      <c r="N1273" s="31"/>
      <c r="O1273" s="32"/>
      <c r="P1273" s="32"/>
      <c r="Q1273" s="34"/>
    </row>
    <row r="1274" spans="1:17" x14ac:dyDescent="0.25">
      <c r="A1274" s="15"/>
      <c r="B1274" s="17"/>
      <c r="C1274" s="17"/>
      <c r="D1274" s="70"/>
      <c r="E1274" s="73"/>
      <c r="F1274" s="36"/>
      <c r="G1274" s="70"/>
      <c r="H1274" s="80"/>
      <c r="I1274" s="23"/>
      <c r="J1274" s="102"/>
      <c r="K1274" s="46"/>
      <c r="L1274" s="72"/>
      <c r="M1274" s="26"/>
      <c r="N1274" s="31"/>
      <c r="O1274" s="32"/>
      <c r="P1274" s="32"/>
      <c r="Q1274" s="34"/>
    </row>
    <row r="1275" spans="1:17" x14ac:dyDescent="0.25">
      <c r="A1275" s="15"/>
      <c r="B1275" s="17"/>
      <c r="C1275" s="17"/>
      <c r="D1275" s="70"/>
      <c r="E1275" s="73"/>
      <c r="F1275" s="36"/>
      <c r="G1275" s="70"/>
      <c r="H1275" s="80"/>
      <c r="I1275" s="23"/>
      <c r="J1275" s="15"/>
      <c r="K1275" s="46"/>
      <c r="L1275" s="72"/>
      <c r="M1275" s="26"/>
      <c r="N1275" s="31"/>
      <c r="O1275" s="32"/>
      <c r="P1275" s="32"/>
      <c r="Q1275" s="34"/>
    </row>
    <row r="1276" spans="1:17" x14ac:dyDescent="0.25">
      <c r="A1276" s="15"/>
      <c r="B1276" s="17"/>
      <c r="C1276" s="17"/>
      <c r="D1276" s="70"/>
      <c r="E1276" s="71"/>
      <c r="F1276" s="36"/>
      <c r="G1276" s="70"/>
      <c r="H1276" s="78"/>
      <c r="I1276" s="23"/>
      <c r="J1276" s="102"/>
      <c r="K1276" s="46"/>
      <c r="L1276" s="72"/>
      <c r="M1276" s="26"/>
      <c r="N1276" s="27"/>
      <c r="O1276" s="48"/>
      <c r="P1276" s="48"/>
      <c r="Q1276" s="29"/>
    </row>
    <row r="1277" spans="1:17" x14ac:dyDescent="0.25">
      <c r="A1277" s="15"/>
      <c r="B1277" s="17"/>
      <c r="C1277" s="17"/>
      <c r="D1277" s="70"/>
      <c r="E1277" s="71"/>
      <c r="F1277" s="36"/>
      <c r="G1277" s="70"/>
      <c r="H1277" s="78"/>
      <c r="I1277" s="23"/>
      <c r="J1277" s="102"/>
      <c r="K1277" s="46"/>
      <c r="L1277" s="72"/>
      <c r="M1277" s="26"/>
      <c r="N1277" s="27"/>
      <c r="O1277" s="48"/>
      <c r="P1277" s="48"/>
      <c r="Q1277" s="29"/>
    </row>
    <row r="1278" spans="1:17" x14ac:dyDescent="0.25">
      <c r="A1278" s="15"/>
      <c r="B1278" s="17"/>
      <c r="C1278" s="17"/>
      <c r="D1278" s="70"/>
      <c r="E1278" s="73"/>
      <c r="F1278" s="36"/>
      <c r="G1278" s="70"/>
      <c r="H1278" s="80"/>
      <c r="I1278" s="23"/>
      <c r="J1278" s="15"/>
      <c r="K1278" s="46"/>
      <c r="L1278" s="72"/>
      <c r="M1278" s="26"/>
      <c r="N1278" s="31"/>
      <c r="O1278" s="32"/>
      <c r="P1278" s="32"/>
      <c r="Q1278" s="34"/>
    </row>
    <row r="1279" spans="1:17" x14ac:dyDescent="0.25">
      <c r="A1279" s="15"/>
      <c r="B1279" s="17"/>
      <c r="C1279" s="17"/>
      <c r="D1279" s="70"/>
      <c r="E1279" s="73"/>
      <c r="F1279" s="36"/>
      <c r="G1279" s="70"/>
      <c r="H1279" s="80"/>
      <c r="I1279" s="23"/>
      <c r="J1279" s="102"/>
      <c r="K1279" s="46"/>
      <c r="L1279" s="72"/>
      <c r="M1279" s="26"/>
      <c r="N1279" s="31"/>
      <c r="O1279" s="32"/>
      <c r="P1279" s="32"/>
      <c r="Q1279" s="34"/>
    </row>
    <row r="1280" spans="1:17" x14ac:dyDescent="0.25">
      <c r="A1280" s="15"/>
      <c r="B1280" s="17"/>
      <c r="C1280" s="17"/>
      <c r="D1280" s="70"/>
      <c r="E1280" s="71"/>
      <c r="F1280" s="36"/>
      <c r="G1280" s="70"/>
      <c r="H1280" s="78"/>
      <c r="I1280" s="23"/>
      <c r="J1280" s="102"/>
      <c r="K1280" s="46"/>
      <c r="L1280" s="72"/>
      <c r="M1280" s="26"/>
      <c r="N1280" s="27"/>
      <c r="O1280" s="48"/>
      <c r="P1280" s="48"/>
      <c r="Q1280" s="29"/>
    </row>
    <row r="1281" spans="1:16" x14ac:dyDescent="0.25">
      <c r="A1281" s="15"/>
      <c r="B1281" s="17"/>
      <c r="C1281" s="17"/>
      <c r="D1281" s="70"/>
      <c r="E1281" s="73"/>
      <c r="F1281" s="36"/>
      <c r="G1281" s="70"/>
      <c r="H1281" s="80"/>
      <c r="I1281" s="23"/>
      <c r="J1281" s="102"/>
      <c r="K1281" s="46"/>
      <c r="L1281" s="72"/>
      <c r="M1281" s="26"/>
      <c r="N1281" s="31"/>
      <c r="O1281" s="32"/>
      <c r="P1281" s="32"/>
    </row>
    <row r="1282" spans="1:16" x14ac:dyDescent="0.25">
      <c r="A1282" s="15"/>
      <c r="B1282" s="17"/>
      <c r="C1282" s="17"/>
      <c r="D1282" s="70"/>
      <c r="E1282" s="73"/>
      <c r="F1282" s="36"/>
      <c r="G1282" s="70"/>
      <c r="H1282" s="80"/>
      <c r="I1282" s="23"/>
      <c r="J1282" s="15"/>
      <c r="K1282" s="46"/>
      <c r="L1282" s="72"/>
      <c r="M1282" s="26"/>
      <c r="N1282" s="31"/>
      <c r="O1282" s="32"/>
      <c r="P1282" s="32"/>
    </row>
    <row r="1283" spans="1:16" x14ac:dyDescent="0.25">
      <c r="A1283" s="15"/>
      <c r="B1283" s="17"/>
      <c r="C1283" s="17"/>
      <c r="D1283" s="70"/>
      <c r="E1283" s="71"/>
      <c r="F1283" s="36"/>
      <c r="G1283" s="70"/>
      <c r="H1283" s="78"/>
      <c r="I1283" s="23"/>
      <c r="J1283" s="102"/>
      <c r="K1283" s="46"/>
      <c r="L1283" s="72"/>
      <c r="M1283" s="26"/>
      <c r="N1283" s="27"/>
      <c r="O1283" s="48"/>
      <c r="P1283" s="48"/>
    </row>
    <row r="1284" spans="1:16" x14ac:dyDescent="0.25">
      <c r="A1284" s="15"/>
      <c r="B1284" s="17"/>
      <c r="C1284" s="17"/>
      <c r="D1284" s="70"/>
      <c r="E1284" s="71"/>
      <c r="F1284" s="36"/>
      <c r="G1284" s="70"/>
      <c r="H1284" s="78"/>
      <c r="I1284" s="23"/>
      <c r="J1284" s="102"/>
      <c r="K1284" s="46"/>
      <c r="L1284" s="72"/>
      <c r="M1284" s="26"/>
      <c r="N1284" s="27"/>
      <c r="O1284" s="48"/>
      <c r="P1284" s="48"/>
    </row>
    <row r="1285" spans="1:16" x14ac:dyDescent="0.25">
      <c r="A1285" s="15"/>
      <c r="B1285" s="17"/>
      <c r="C1285" s="17"/>
      <c r="D1285" s="70"/>
      <c r="E1285" s="71"/>
      <c r="F1285" s="36"/>
      <c r="G1285" s="70"/>
      <c r="H1285" s="78"/>
      <c r="I1285" s="23"/>
      <c r="J1285" s="102"/>
      <c r="K1285" s="46"/>
      <c r="L1285" s="72"/>
      <c r="M1285" s="26"/>
      <c r="N1285" s="27"/>
      <c r="O1285" s="48"/>
      <c r="P1285" s="48"/>
    </row>
    <row r="1286" spans="1:16" x14ac:dyDescent="0.25">
      <c r="A1286" s="15"/>
      <c r="B1286" s="17"/>
      <c r="C1286" s="17"/>
      <c r="D1286" s="70"/>
      <c r="E1286" s="73"/>
      <c r="F1286" s="36"/>
      <c r="G1286" s="70"/>
      <c r="H1286" s="80"/>
      <c r="I1286" s="23"/>
      <c r="J1286" s="102"/>
      <c r="K1286" s="46"/>
      <c r="L1286" s="72"/>
      <c r="M1286" s="26"/>
      <c r="N1286" s="31"/>
      <c r="O1286" s="32"/>
      <c r="P1286" s="32"/>
    </row>
    <row r="1287" spans="1:16" x14ac:dyDescent="0.25">
      <c r="A1287" s="15"/>
      <c r="B1287" s="17"/>
      <c r="C1287" s="17"/>
      <c r="D1287" s="70"/>
      <c r="E1287" s="73"/>
      <c r="F1287" s="20"/>
      <c r="G1287" s="70"/>
      <c r="H1287" s="80"/>
      <c r="I1287" s="23"/>
      <c r="J1287" s="15"/>
      <c r="K1287" s="46"/>
      <c r="L1287" s="72"/>
      <c r="M1287" s="26"/>
      <c r="N1287" s="31"/>
      <c r="O1287" s="32"/>
      <c r="P1287" s="32"/>
    </row>
    <row r="1288" spans="1:16" x14ac:dyDescent="0.25">
      <c r="A1288" s="15"/>
      <c r="B1288" s="17"/>
      <c r="C1288" s="17"/>
      <c r="D1288" s="70"/>
      <c r="E1288" s="73"/>
      <c r="F1288" s="36"/>
      <c r="G1288" s="70"/>
      <c r="H1288" s="80"/>
      <c r="I1288" s="23"/>
      <c r="J1288" s="15"/>
      <c r="K1288" s="46"/>
      <c r="L1288" s="72"/>
      <c r="M1288" s="26"/>
      <c r="N1288" s="31"/>
      <c r="O1288" s="32"/>
      <c r="P1288" s="32"/>
    </row>
    <row r="1289" spans="1:16" x14ac:dyDescent="0.25">
      <c r="A1289" s="15"/>
      <c r="B1289" s="17"/>
      <c r="C1289" s="17"/>
      <c r="D1289" s="70"/>
      <c r="E1289" s="71"/>
      <c r="F1289" s="36"/>
      <c r="G1289" s="70"/>
      <c r="H1289" s="78"/>
      <c r="I1289" s="23"/>
      <c r="J1289" s="102"/>
      <c r="K1289" s="46"/>
      <c r="L1289" s="72"/>
      <c r="M1289" s="26"/>
      <c r="N1289" s="27"/>
      <c r="O1289" s="48"/>
      <c r="P1289" s="48"/>
    </row>
    <row r="1290" spans="1:16" x14ac:dyDescent="0.25">
      <c r="A1290" s="15"/>
      <c r="B1290" s="17"/>
      <c r="C1290" s="17"/>
      <c r="D1290" s="70"/>
      <c r="E1290" s="71"/>
      <c r="F1290" s="36"/>
      <c r="G1290" s="70"/>
      <c r="H1290" s="78"/>
      <c r="I1290" s="23"/>
      <c r="J1290" s="102"/>
      <c r="K1290" s="46"/>
      <c r="L1290" s="72"/>
      <c r="M1290" s="26"/>
      <c r="N1290" s="27"/>
      <c r="O1290" s="48"/>
      <c r="P1290" s="48"/>
    </row>
    <row r="1291" spans="1:16" x14ac:dyDescent="0.25">
      <c r="A1291" s="15"/>
      <c r="B1291" s="17"/>
      <c r="C1291" s="17"/>
      <c r="D1291" s="70"/>
      <c r="E1291" s="73"/>
      <c r="F1291" s="20"/>
      <c r="G1291" s="70"/>
      <c r="H1291" s="80"/>
      <c r="I1291" s="23"/>
      <c r="J1291" s="15"/>
      <c r="K1291" s="46"/>
      <c r="L1291" s="72"/>
      <c r="M1291" s="26"/>
      <c r="N1291" s="31"/>
      <c r="O1291" s="32"/>
      <c r="P1291" s="32"/>
    </row>
    <row r="1292" spans="1:16" x14ac:dyDescent="0.25">
      <c r="A1292" s="15"/>
      <c r="B1292" s="17"/>
      <c r="C1292" s="17"/>
      <c r="D1292" s="70"/>
      <c r="E1292" s="73"/>
      <c r="F1292" s="20"/>
      <c r="G1292" s="70"/>
      <c r="H1292" s="80"/>
      <c r="I1292" s="23"/>
      <c r="J1292" s="15"/>
      <c r="K1292" s="46"/>
      <c r="L1292" s="72"/>
      <c r="M1292" s="26"/>
      <c r="N1292" s="31"/>
      <c r="O1292" s="32"/>
      <c r="P1292" s="32"/>
    </row>
    <row r="1293" spans="1:16" x14ac:dyDescent="0.25">
      <c r="A1293" s="15"/>
      <c r="B1293" s="17"/>
      <c r="C1293" s="17"/>
      <c r="D1293" s="70"/>
      <c r="E1293" s="73"/>
      <c r="F1293" s="20"/>
      <c r="G1293" s="70"/>
      <c r="H1293" s="80"/>
      <c r="I1293" s="23"/>
      <c r="J1293" s="15"/>
      <c r="K1293" s="46"/>
      <c r="L1293" s="72"/>
      <c r="M1293" s="26"/>
      <c r="N1293" s="31"/>
      <c r="O1293" s="32"/>
      <c r="P1293" s="32"/>
    </row>
    <row r="1294" spans="1:16" x14ac:dyDescent="0.25">
      <c r="A1294" s="15"/>
      <c r="B1294" s="17"/>
      <c r="C1294" s="17"/>
      <c r="D1294" s="70"/>
      <c r="E1294" s="73"/>
      <c r="F1294" s="36"/>
      <c r="G1294" s="70"/>
      <c r="H1294" s="80"/>
      <c r="I1294" s="23"/>
      <c r="J1294" s="15"/>
      <c r="K1294" s="46"/>
      <c r="L1294" s="72"/>
      <c r="M1294" s="26"/>
      <c r="N1294" s="31"/>
      <c r="O1294" s="32"/>
      <c r="P1294" s="32"/>
    </row>
    <row r="1295" spans="1:16" x14ac:dyDescent="0.25">
      <c r="A1295" s="15"/>
      <c r="B1295" s="17"/>
      <c r="C1295" s="17"/>
      <c r="D1295" s="70"/>
      <c r="E1295" s="71"/>
      <c r="F1295" s="36"/>
      <c r="G1295" s="70"/>
      <c r="H1295" s="78"/>
      <c r="I1295" s="23"/>
      <c r="J1295" s="102"/>
      <c r="K1295" s="46"/>
      <c r="L1295" s="72"/>
      <c r="M1295" s="26"/>
      <c r="N1295" s="27"/>
      <c r="O1295" s="48"/>
      <c r="P1295" s="48"/>
    </row>
    <row r="1296" spans="1:16" x14ac:dyDescent="0.25">
      <c r="A1296" s="15"/>
      <c r="B1296" s="17"/>
      <c r="C1296" s="17"/>
      <c r="D1296" s="70"/>
      <c r="E1296" s="71"/>
      <c r="F1296" s="36"/>
      <c r="G1296" s="70"/>
      <c r="H1296" s="78"/>
      <c r="I1296" s="23"/>
      <c r="J1296" s="102"/>
      <c r="K1296" s="46"/>
      <c r="L1296" s="72"/>
      <c r="M1296" s="26"/>
      <c r="N1296" s="27"/>
      <c r="O1296" s="48"/>
      <c r="P1296" s="48"/>
    </row>
    <row r="1297" spans="1:16" x14ac:dyDescent="0.25">
      <c r="A1297" s="15"/>
      <c r="B1297" s="17"/>
      <c r="C1297" s="17"/>
      <c r="D1297" s="70"/>
      <c r="E1297" s="73"/>
      <c r="F1297" s="36"/>
      <c r="G1297" s="70"/>
      <c r="H1297" s="80"/>
      <c r="I1297" s="23"/>
      <c r="J1297" s="15"/>
      <c r="K1297" s="46"/>
      <c r="L1297" s="72"/>
      <c r="M1297" s="26"/>
      <c r="N1297" s="31"/>
      <c r="O1297" s="32"/>
      <c r="P1297" s="32"/>
    </row>
    <row r="1298" spans="1:16" x14ac:dyDescent="0.25">
      <c r="A1298" s="15"/>
      <c r="B1298" s="17"/>
      <c r="C1298" s="17"/>
      <c r="D1298" s="70"/>
      <c r="E1298" s="73"/>
      <c r="F1298" s="36"/>
      <c r="G1298" s="70"/>
      <c r="H1298" s="80"/>
      <c r="I1298" s="23"/>
      <c r="J1298" s="102"/>
      <c r="K1298" s="46"/>
      <c r="L1298" s="72"/>
      <c r="M1298" s="26"/>
      <c r="N1298" s="31"/>
      <c r="O1298" s="32"/>
      <c r="P1298" s="32"/>
    </row>
    <row r="1299" spans="1:16" x14ac:dyDescent="0.25">
      <c r="A1299" s="15"/>
      <c r="B1299" s="17"/>
      <c r="C1299" s="17"/>
      <c r="D1299" s="70"/>
      <c r="E1299" s="73"/>
      <c r="F1299" s="20"/>
      <c r="G1299" s="70"/>
      <c r="H1299" s="80"/>
      <c r="I1299" s="23"/>
      <c r="J1299" s="15"/>
      <c r="K1299" s="46"/>
      <c r="L1299" s="72"/>
      <c r="M1299" s="26"/>
      <c r="N1299" s="31"/>
      <c r="O1299" s="32"/>
      <c r="P1299" s="32"/>
    </row>
    <row r="1300" spans="1:16" x14ac:dyDescent="0.25">
      <c r="A1300" s="15"/>
      <c r="B1300" s="17"/>
      <c r="C1300" s="17"/>
      <c r="D1300" s="70"/>
      <c r="E1300" s="73"/>
      <c r="F1300" s="36"/>
      <c r="G1300" s="70"/>
      <c r="H1300" s="80"/>
      <c r="I1300" s="23"/>
      <c r="J1300" s="15"/>
      <c r="K1300" s="46"/>
      <c r="L1300" s="72"/>
      <c r="M1300" s="26"/>
      <c r="N1300" s="31"/>
      <c r="O1300" s="32"/>
      <c r="P1300" s="32"/>
    </row>
    <row r="1301" spans="1:16" x14ac:dyDescent="0.25">
      <c r="A1301" s="15"/>
      <c r="B1301" s="17"/>
      <c r="C1301" s="17"/>
      <c r="D1301" s="70"/>
      <c r="E1301" s="71"/>
      <c r="F1301" s="36"/>
      <c r="G1301" s="70"/>
      <c r="H1301" s="78"/>
      <c r="I1301" s="23"/>
      <c r="J1301" s="102"/>
      <c r="K1301" s="46"/>
      <c r="L1301" s="72"/>
      <c r="M1301" s="26"/>
      <c r="N1301" s="27"/>
      <c r="O1301" s="48"/>
      <c r="P1301" s="48"/>
    </row>
    <row r="1302" spans="1:16" x14ac:dyDescent="0.25">
      <c r="A1302" s="15"/>
      <c r="B1302" s="17"/>
      <c r="C1302" s="17"/>
      <c r="D1302" s="70"/>
      <c r="E1302" s="71"/>
      <c r="F1302" s="36"/>
      <c r="G1302" s="70"/>
      <c r="H1302" s="78"/>
      <c r="I1302" s="23"/>
      <c r="J1302" s="102"/>
      <c r="K1302" s="46"/>
      <c r="L1302" s="72"/>
      <c r="M1302" s="26"/>
      <c r="N1302" s="27"/>
      <c r="O1302" s="48"/>
      <c r="P1302" s="48"/>
    </row>
    <row r="1303" spans="1:16" x14ac:dyDescent="0.25">
      <c r="A1303" s="15"/>
      <c r="B1303" s="17"/>
      <c r="C1303" s="17"/>
      <c r="D1303" s="70"/>
      <c r="E1303" s="71"/>
      <c r="F1303" s="36"/>
      <c r="G1303" s="70"/>
      <c r="H1303" s="78"/>
      <c r="I1303" s="23"/>
      <c r="J1303" s="102"/>
      <c r="K1303" s="46"/>
      <c r="L1303" s="72"/>
      <c r="M1303" s="26"/>
      <c r="N1303" s="27"/>
      <c r="O1303" s="48"/>
      <c r="P1303" s="48"/>
    </row>
    <row r="1304" spans="1:16" x14ac:dyDescent="0.25">
      <c r="A1304" s="15"/>
      <c r="B1304" s="17"/>
      <c r="C1304" s="17"/>
      <c r="D1304" s="70"/>
      <c r="E1304" s="19"/>
      <c r="F1304" s="20"/>
      <c r="G1304" s="70"/>
      <c r="H1304" s="80"/>
      <c r="I1304" s="23"/>
      <c r="J1304" s="15"/>
      <c r="K1304" s="46"/>
      <c r="L1304" s="72"/>
      <c r="M1304" s="26"/>
      <c r="N1304" s="31"/>
      <c r="O1304" s="32"/>
      <c r="P1304" s="32"/>
    </row>
    <row r="1305" spans="1:16" x14ac:dyDescent="0.25">
      <c r="A1305" s="15"/>
      <c r="B1305" s="17"/>
      <c r="C1305" s="17"/>
      <c r="D1305" s="70"/>
      <c r="E1305" s="73"/>
      <c r="F1305" s="36"/>
      <c r="G1305" s="70"/>
      <c r="H1305" s="80"/>
      <c r="I1305" s="23"/>
      <c r="J1305" s="15"/>
      <c r="K1305" s="46"/>
      <c r="L1305" s="72"/>
      <c r="M1305" s="26"/>
      <c r="N1305" s="31"/>
      <c r="O1305" s="32"/>
      <c r="P1305" s="32"/>
    </row>
    <row r="1306" spans="1:16" x14ac:dyDescent="0.25">
      <c r="A1306" s="15"/>
      <c r="B1306" s="17"/>
      <c r="C1306" s="17"/>
      <c r="D1306" s="70"/>
      <c r="E1306" s="71"/>
      <c r="F1306" s="36"/>
      <c r="G1306" s="70"/>
      <c r="H1306" s="78"/>
      <c r="I1306" s="23"/>
      <c r="J1306" s="102"/>
      <c r="K1306" s="46"/>
      <c r="L1306" s="72"/>
      <c r="M1306" s="26"/>
      <c r="N1306" s="27"/>
      <c r="O1306" s="48"/>
      <c r="P1306" s="48"/>
    </row>
    <row r="1307" spans="1:16" x14ac:dyDescent="0.25">
      <c r="A1307" s="15"/>
      <c r="B1307" s="17"/>
      <c r="C1307" s="17"/>
      <c r="D1307" s="70"/>
      <c r="E1307" s="71"/>
      <c r="F1307" s="36"/>
      <c r="G1307" s="70"/>
      <c r="H1307" s="78"/>
      <c r="I1307" s="23"/>
      <c r="J1307" s="102"/>
      <c r="K1307" s="46"/>
      <c r="L1307" s="72"/>
      <c r="M1307" s="26"/>
      <c r="N1307" s="27"/>
      <c r="O1307" s="48"/>
      <c r="P1307" s="48"/>
    </row>
    <row r="1308" spans="1:16" x14ac:dyDescent="0.25">
      <c r="A1308" s="15"/>
      <c r="B1308" s="17"/>
      <c r="C1308" s="17"/>
      <c r="D1308" s="70"/>
      <c r="E1308" s="73"/>
      <c r="F1308" s="36"/>
      <c r="G1308" s="70"/>
      <c r="H1308" s="80"/>
      <c r="I1308" s="23"/>
      <c r="J1308" s="15"/>
      <c r="K1308" s="46"/>
      <c r="L1308" s="72"/>
      <c r="M1308" s="26"/>
      <c r="N1308" s="31"/>
      <c r="O1308" s="32"/>
      <c r="P1308" s="32"/>
    </row>
    <row r="1309" spans="1:16" x14ac:dyDescent="0.25">
      <c r="A1309" s="15"/>
      <c r="B1309" s="17"/>
      <c r="C1309" s="17"/>
      <c r="D1309" s="70"/>
      <c r="E1309" s="73"/>
      <c r="F1309" s="20"/>
      <c r="G1309" s="70"/>
      <c r="H1309" s="80"/>
      <c r="I1309" s="23"/>
      <c r="J1309" s="15"/>
      <c r="K1309" s="46"/>
      <c r="L1309" s="72"/>
      <c r="M1309" s="26"/>
      <c r="N1309" s="31"/>
      <c r="O1309" s="32"/>
      <c r="P1309" s="32"/>
    </row>
    <row r="1310" spans="1:16" x14ac:dyDescent="0.25">
      <c r="A1310" s="15"/>
      <c r="B1310" s="17"/>
      <c r="C1310" s="17"/>
      <c r="D1310" s="70"/>
      <c r="E1310" s="73"/>
      <c r="F1310" s="20"/>
      <c r="G1310" s="70"/>
      <c r="H1310" s="80"/>
      <c r="I1310" s="23"/>
      <c r="J1310" s="15"/>
      <c r="K1310" s="46"/>
      <c r="L1310" s="72"/>
      <c r="M1310" s="26"/>
      <c r="N1310" s="31"/>
      <c r="O1310" s="32"/>
      <c r="P1310" s="32"/>
    </row>
    <row r="1311" spans="1:16" x14ac:dyDescent="0.25">
      <c r="A1311" s="15"/>
      <c r="B1311" s="17"/>
      <c r="C1311" s="17"/>
      <c r="D1311" s="70"/>
      <c r="E1311" s="73"/>
      <c r="F1311" s="36"/>
      <c r="G1311" s="70"/>
      <c r="H1311" s="80"/>
      <c r="I1311" s="23"/>
      <c r="J1311" s="15"/>
      <c r="K1311" s="46"/>
      <c r="L1311" s="72"/>
      <c r="M1311" s="26"/>
      <c r="N1311" s="31"/>
      <c r="O1311" s="32"/>
      <c r="P1311" s="32"/>
    </row>
    <row r="1312" spans="1:16" x14ac:dyDescent="0.25">
      <c r="A1312" s="15"/>
      <c r="B1312" s="17"/>
      <c r="C1312" s="17"/>
      <c r="D1312" s="70"/>
      <c r="E1312" s="71"/>
      <c r="F1312" s="36"/>
      <c r="G1312" s="70"/>
      <c r="H1312" s="78"/>
      <c r="I1312" s="23"/>
      <c r="J1312" s="102"/>
      <c r="K1312" s="46"/>
      <c r="L1312" s="72"/>
      <c r="M1312" s="26"/>
      <c r="N1312" s="27"/>
      <c r="O1312" s="48"/>
      <c r="P1312" s="48"/>
    </row>
    <row r="1313" spans="1:16" x14ac:dyDescent="0.25">
      <c r="A1313" s="15"/>
      <c r="B1313" s="17"/>
      <c r="C1313" s="17"/>
      <c r="D1313" s="70"/>
      <c r="E1313" s="71"/>
      <c r="F1313" s="36"/>
      <c r="G1313" s="70"/>
      <c r="H1313" s="78"/>
      <c r="I1313" s="23"/>
      <c r="J1313" s="102"/>
      <c r="K1313" s="46"/>
      <c r="L1313" s="72"/>
      <c r="M1313" s="26"/>
      <c r="N1313" s="27"/>
      <c r="O1313" s="48"/>
      <c r="P1313" s="48"/>
    </row>
    <row r="1314" spans="1:16" x14ac:dyDescent="0.25">
      <c r="A1314" s="15"/>
      <c r="B1314" s="17"/>
      <c r="C1314" s="17"/>
      <c r="D1314" s="70"/>
      <c r="E1314" s="73"/>
      <c r="F1314" s="36"/>
      <c r="G1314" s="70"/>
      <c r="H1314" s="80"/>
      <c r="I1314" s="23"/>
      <c r="J1314" s="15"/>
      <c r="K1314" s="46"/>
      <c r="L1314" s="72"/>
      <c r="M1314" s="26"/>
      <c r="N1314" s="31"/>
      <c r="O1314" s="32"/>
      <c r="P1314" s="32"/>
    </row>
    <row r="1315" spans="1:16" x14ac:dyDescent="0.25">
      <c r="A1315" s="15"/>
      <c r="B1315" s="17"/>
      <c r="C1315" s="17"/>
      <c r="D1315" s="70"/>
      <c r="E1315" s="73"/>
      <c r="F1315" s="36"/>
      <c r="G1315" s="70"/>
      <c r="H1315" s="80"/>
      <c r="I1315" s="23"/>
      <c r="J1315" s="102"/>
      <c r="K1315" s="46"/>
      <c r="L1315" s="72"/>
      <c r="M1315" s="26"/>
      <c r="N1315" s="31"/>
      <c r="O1315" s="32"/>
      <c r="P1315" s="32"/>
    </row>
    <row r="1316" spans="1:16" x14ac:dyDescent="0.25">
      <c r="A1316" s="15"/>
      <c r="B1316" s="17"/>
      <c r="C1316" s="17"/>
      <c r="D1316" s="70"/>
      <c r="E1316" s="71"/>
      <c r="F1316" s="36"/>
      <c r="G1316" s="70"/>
      <c r="H1316" s="78"/>
      <c r="I1316" s="23"/>
      <c r="J1316" s="102"/>
      <c r="K1316" s="46"/>
      <c r="L1316" s="72"/>
      <c r="M1316" s="26"/>
      <c r="N1316" s="27"/>
      <c r="O1316" s="28"/>
      <c r="P1316" s="28"/>
    </row>
    <row r="1317" spans="1:16" x14ac:dyDescent="0.25">
      <c r="A1317" s="15"/>
      <c r="B1317" s="17"/>
      <c r="C1317" s="17"/>
      <c r="D1317" s="70"/>
      <c r="E1317" s="73"/>
      <c r="F1317" s="36"/>
      <c r="G1317" s="70"/>
      <c r="H1317" s="80"/>
      <c r="I1317" s="23"/>
      <c r="J1317" s="102"/>
      <c r="K1317" s="46"/>
      <c r="L1317" s="72"/>
      <c r="M1317" s="26"/>
      <c r="N1317" s="31"/>
      <c r="O1317" s="32"/>
      <c r="P1317" s="32"/>
    </row>
    <row r="1318" spans="1:16" x14ac:dyDescent="0.25">
      <c r="A1318" s="15"/>
      <c r="B1318" s="17"/>
      <c r="C1318" s="17"/>
      <c r="D1318" s="70"/>
      <c r="E1318" s="73"/>
      <c r="F1318" s="36"/>
      <c r="G1318" s="70"/>
      <c r="H1318" s="80"/>
      <c r="I1318" s="23"/>
      <c r="J1318" s="102"/>
      <c r="K1318" s="46"/>
      <c r="L1318" s="72"/>
      <c r="M1318" s="26"/>
      <c r="N1318" s="31"/>
      <c r="O1318" s="32"/>
      <c r="P1318" s="32"/>
    </row>
    <row r="1319" spans="1:16" x14ac:dyDescent="0.25">
      <c r="A1319" s="15"/>
      <c r="B1319" s="17"/>
      <c r="C1319" s="17"/>
      <c r="D1319" s="70"/>
      <c r="E1319" s="71"/>
      <c r="F1319" s="36"/>
      <c r="G1319" s="70"/>
      <c r="H1319" s="78"/>
      <c r="I1319" s="23"/>
      <c r="J1319" s="102"/>
      <c r="K1319" s="46"/>
      <c r="L1319" s="72"/>
      <c r="M1319" s="26"/>
      <c r="N1319" s="27"/>
      <c r="O1319" s="48"/>
      <c r="P1319" s="48"/>
    </row>
    <row r="1320" spans="1:16" x14ac:dyDescent="0.25">
      <c r="A1320" s="15"/>
      <c r="B1320" s="17"/>
      <c r="C1320" s="17"/>
      <c r="D1320" s="70"/>
      <c r="E1320" s="71"/>
      <c r="F1320" s="36"/>
      <c r="G1320" s="70"/>
      <c r="H1320" s="78"/>
      <c r="I1320" s="23"/>
      <c r="J1320" s="102"/>
      <c r="K1320" s="46"/>
      <c r="L1320" s="72"/>
      <c r="M1320" s="26"/>
      <c r="N1320" s="27"/>
      <c r="O1320" s="48"/>
      <c r="P1320" s="48"/>
    </row>
    <row r="1321" spans="1:16" x14ac:dyDescent="0.25">
      <c r="A1321" s="15"/>
      <c r="B1321" s="17"/>
      <c r="C1321" s="17"/>
      <c r="D1321" s="70"/>
      <c r="E1321" s="71"/>
      <c r="F1321" s="36"/>
      <c r="G1321" s="70"/>
      <c r="H1321" s="78"/>
      <c r="I1321" s="23"/>
      <c r="J1321" s="102"/>
      <c r="K1321" s="46"/>
      <c r="L1321" s="72"/>
      <c r="M1321" s="26"/>
      <c r="N1321" s="27"/>
      <c r="O1321" s="48"/>
      <c r="P1321" s="48"/>
    </row>
    <row r="1322" spans="1:16" x14ac:dyDescent="0.25">
      <c r="A1322" s="15"/>
      <c r="B1322" s="17"/>
      <c r="C1322" s="17"/>
      <c r="D1322" s="70"/>
      <c r="E1322" s="73"/>
      <c r="F1322" s="36"/>
      <c r="G1322" s="70"/>
      <c r="H1322" s="80"/>
      <c r="I1322" s="23"/>
      <c r="J1322" s="15"/>
      <c r="K1322" s="46"/>
      <c r="L1322" s="72"/>
      <c r="M1322" s="26"/>
      <c r="N1322" s="31"/>
      <c r="O1322" s="32"/>
      <c r="P1322" s="32"/>
    </row>
    <row r="1323" spans="1:16" x14ac:dyDescent="0.25">
      <c r="A1323" s="15"/>
      <c r="B1323" s="17"/>
      <c r="C1323" s="17"/>
      <c r="D1323" s="70"/>
      <c r="E1323" s="71"/>
      <c r="F1323" s="36"/>
      <c r="G1323" s="70"/>
      <c r="H1323" s="78"/>
      <c r="I1323" s="23"/>
      <c r="J1323" s="102"/>
      <c r="K1323" s="46"/>
      <c r="L1323" s="72"/>
      <c r="M1323" s="26"/>
      <c r="N1323" s="27"/>
      <c r="O1323" s="48"/>
      <c r="P1323" s="48"/>
    </row>
    <row r="1324" spans="1:16" x14ac:dyDescent="0.25">
      <c r="A1324" s="15"/>
      <c r="B1324" s="17"/>
      <c r="C1324" s="17"/>
      <c r="D1324" s="70"/>
      <c r="E1324" s="71"/>
      <c r="F1324" s="36"/>
      <c r="G1324" s="70"/>
      <c r="H1324" s="78"/>
      <c r="I1324" s="23"/>
      <c r="J1324" s="102"/>
      <c r="K1324" s="46"/>
      <c r="L1324" s="72"/>
      <c r="M1324" s="26"/>
      <c r="N1324" s="27"/>
      <c r="O1324" s="48"/>
      <c r="P1324" s="48"/>
    </row>
    <row r="1325" spans="1:16" x14ac:dyDescent="0.25">
      <c r="A1325" s="15"/>
      <c r="B1325" s="17"/>
      <c r="C1325" s="17"/>
      <c r="D1325" s="70"/>
      <c r="E1325" s="73"/>
      <c r="F1325" s="36"/>
      <c r="G1325" s="70"/>
      <c r="H1325" s="80"/>
      <c r="I1325" s="23"/>
      <c r="J1325" s="15"/>
      <c r="K1325" s="46"/>
      <c r="L1325" s="72"/>
      <c r="M1325" s="26"/>
      <c r="N1325" s="31"/>
      <c r="O1325" s="32"/>
      <c r="P1325" s="32"/>
    </row>
    <row r="1326" spans="1:16" x14ac:dyDescent="0.25">
      <c r="A1326" s="15"/>
      <c r="B1326" s="17"/>
      <c r="C1326" s="17"/>
      <c r="D1326" s="70"/>
      <c r="E1326" s="73"/>
      <c r="F1326" s="20"/>
      <c r="G1326" s="70"/>
      <c r="H1326" s="80"/>
      <c r="I1326" s="23"/>
      <c r="J1326" s="15"/>
      <c r="K1326" s="46"/>
      <c r="L1326" s="72"/>
      <c r="M1326" s="26"/>
      <c r="N1326" s="31"/>
      <c r="O1326" s="32"/>
      <c r="P1326" s="32"/>
    </row>
    <row r="1327" spans="1:16" x14ac:dyDescent="0.25">
      <c r="A1327" s="15"/>
      <c r="B1327" s="17"/>
      <c r="C1327" s="17"/>
      <c r="D1327" s="70"/>
      <c r="E1327" s="73"/>
      <c r="F1327" s="20"/>
      <c r="G1327" s="70"/>
      <c r="H1327" s="80"/>
      <c r="I1327" s="23"/>
      <c r="J1327" s="15"/>
      <c r="K1327" s="46"/>
      <c r="L1327" s="72"/>
      <c r="M1327" s="26"/>
      <c r="N1327" s="31"/>
      <c r="O1327" s="32"/>
      <c r="P1327" s="32"/>
    </row>
    <row r="1328" spans="1:16" x14ac:dyDescent="0.25">
      <c r="A1328" s="15"/>
      <c r="B1328" s="17"/>
      <c r="C1328" s="17"/>
      <c r="D1328" s="70"/>
      <c r="E1328" s="73"/>
      <c r="F1328" s="20"/>
      <c r="G1328" s="70"/>
      <c r="H1328" s="80"/>
      <c r="I1328" s="23"/>
      <c r="J1328" s="15"/>
      <c r="K1328" s="46"/>
      <c r="L1328" s="72"/>
      <c r="M1328" s="26"/>
      <c r="N1328" s="31"/>
      <c r="O1328" s="32"/>
      <c r="P1328" s="32"/>
    </row>
    <row r="1329" spans="1:16" x14ac:dyDescent="0.25">
      <c r="A1329" s="15"/>
      <c r="B1329" s="17"/>
      <c r="C1329" s="17"/>
      <c r="D1329" s="70"/>
      <c r="E1329" s="73"/>
      <c r="F1329" s="36"/>
      <c r="G1329" s="70"/>
      <c r="H1329" s="80"/>
      <c r="I1329" s="23"/>
      <c r="J1329" s="15"/>
      <c r="K1329" s="46"/>
      <c r="L1329" s="72"/>
      <c r="M1329" s="26"/>
      <c r="N1329" s="31"/>
      <c r="O1329" s="32"/>
      <c r="P1329" s="32"/>
    </row>
    <row r="1330" spans="1:16" x14ac:dyDescent="0.25">
      <c r="A1330" s="15"/>
      <c r="B1330" s="17"/>
      <c r="C1330" s="17"/>
      <c r="D1330" s="70"/>
      <c r="E1330" s="71"/>
      <c r="F1330" s="36"/>
      <c r="G1330" s="70"/>
      <c r="H1330" s="78"/>
      <c r="I1330" s="23"/>
      <c r="J1330" s="102"/>
      <c r="K1330" s="46"/>
      <c r="L1330" s="72"/>
      <c r="M1330" s="26"/>
      <c r="N1330" s="27"/>
      <c r="O1330" s="48"/>
      <c r="P1330" s="48"/>
    </row>
    <row r="1331" spans="1:16" x14ac:dyDescent="0.25">
      <c r="A1331" s="15"/>
      <c r="B1331" s="17"/>
      <c r="C1331" s="17"/>
      <c r="D1331" s="70"/>
      <c r="E1331" s="71"/>
      <c r="F1331" s="36"/>
      <c r="G1331" s="70"/>
      <c r="H1331" s="78"/>
      <c r="I1331" s="23"/>
      <c r="J1331" s="102"/>
      <c r="K1331" s="46"/>
      <c r="L1331" s="72"/>
      <c r="M1331" s="26"/>
      <c r="N1331" s="27"/>
      <c r="O1331" s="48"/>
      <c r="P1331" s="48"/>
    </row>
    <row r="1332" spans="1:16" x14ac:dyDescent="0.25">
      <c r="A1332" s="15"/>
      <c r="B1332" s="17"/>
      <c r="C1332" s="17"/>
      <c r="D1332" s="70"/>
      <c r="E1332" s="73"/>
      <c r="F1332" s="20"/>
      <c r="G1332" s="70"/>
      <c r="H1332" s="80"/>
      <c r="I1332" s="23"/>
      <c r="J1332" s="15"/>
      <c r="K1332" s="46"/>
      <c r="L1332" s="72"/>
      <c r="M1332" s="26"/>
      <c r="N1332" s="31"/>
      <c r="O1332" s="32"/>
      <c r="P1332" s="32"/>
    </row>
    <row r="1333" spans="1:16" x14ac:dyDescent="0.25">
      <c r="A1333" s="15"/>
      <c r="B1333" s="17"/>
      <c r="C1333" s="17"/>
      <c r="D1333" s="70"/>
      <c r="E1333" s="73"/>
      <c r="F1333" s="20"/>
      <c r="G1333" s="70"/>
      <c r="H1333" s="80"/>
      <c r="I1333" s="23"/>
      <c r="J1333" s="15"/>
      <c r="K1333" s="46"/>
      <c r="L1333" s="72"/>
      <c r="M1333" s="26"/>
      <c r="N1333" s="31"/>
      <c r="O1333" s="32"/>
      <c r="P1333" s="32"/>
    </row>
    <row r="1334" spans="1:16" x14ac:dyDescent="0.25">
      <c r="A1334" s="15"/>
      <c r="B1334" s="17"/>
      <c r="C1334" s="17"/>
      <c r="D1334" s="70"/>
      <c r="E1334" s="73"/>
      <c r="F1334" s="20"/>
      <c r="G1334" s="70"/>
      <c r="H1334" s="80"/>
      <c r="I1334" s="23"/>
      <c r="J1334" s="15"/>
      <c r="K1334" s="46"/>
      <c r="L1334" s="72"/>
      <c r="M1334" s="26"/>
      <c r="N1334" s="31"/>
      <c r="O1334" s="32"/>
      <c r="P1334" s="32"/>
    </row>
    <row r="1335" spans="1:16" x14ac:dyDescent="0.25">
      <c r="A1335" s="15"/>
      <c r="B1335" s="17"/>
      <c r="C1335" s="17"/>
      <c r="D1335" s="70"/>
      <c r="E1335" s="73"/>
      <c r="F1335" s="36"/>
      <c r="G1335" s="70"/>
      <c r="H1335" s="80"/>
      <c r="I1335" s="23"/>
      <c r="J1335" s="15"/>
      <c r="K1335" s="46"/>
      <c r="L1335" s="72"/>
      <c r="M1335" s="26"/>
      <c r="N1335" s="31"/>
      <c r="O1335" s="32"/>
      <c r="P1335" s="32"/>
    </row>
    <row r="1336" spans="1:16" x14ac:dyDescent="0.25">
      <c r="A1336" s="15"/>
      <c r="B1336" s="17"/>
      <c r="C1336" s="17"/>
      <c r="D1336" s="70"/>
      <c r="E1336" s="71"/>
      <c r="F1336" s="36"/>
      <c r="G1336" s="70"/>
      <c r="H1336" s="78"/>
      <c r="I1336" s="23"/>
      <c r="J1336" s="102"/>
      <c r="K1336" s="46"/>
      <c r="L1336" s="72"/>
      <c r="M1336" s="26"/>
      <c r="N1336" s="27"/>
      <c r="O1336" s="48"/>
      <c r="P1336" s="48"/>
    </row>
    <row r="1337" spans="1:16" x14ac:dyDescent="0.25">
      <c r="A1337" s="15"/>
      <c r="B1337" s="17"/>
      <c r="C1337" s="17"/>
      <c r="D1337" s="70"/>
      <c r="E1337" s="71"/>
      <c r="F1337" s="36"/>
      <c r="G1337" s="70"/>
      <c r="H1337" s="78"/>
      <c r="I1337" s="23"/>
      <c r="J1337" s="102"/>
      <c r="K1337" s="46"/>
      <c r="L1337" s="72"/>
      <c r="M1337" s="26"/>
      <c r="N1337" s="27"/>
      <c r="O1337" s="48"/>
      <c r="P1337" s="48"/>
    </row>
    <row r="1338" spans="1:16" x14ac:dyDescent="0.25">
      <c r="A1338" s="15"/>
      <c r="B1338" s="17"/>
      <c r="C1338" s="17"/>
      <c r="D1338" s="70"/>
      <c r="E1338" s="73"/>
      <c r="F1338" s="20"/>
      <c r="G1338" s="70"/>
      <c r="H1338" s="80"/>
      <c r="I1338" s="23"/>
      <c r="J1338" s="15"/>
      <c r="K1338" s="46"/>
      <c r="L1338" s="72"/>
      <c r="M1338" s="26"/>
      <c r="N1338" s="31"/>
      <c r="O1338" s="32"/>
      <c r="P1338" s="32"/>
    </row>
    <row r="1339" spans="1:16" x14ac:dyDescent="0.25">
      <c r="A1339" s="15"/>
      <c r="B1339" s="17"/>
      <c r="C1339" s="17"/>
      <c r="D1339" s="70"/>
      <c r="E1339" s="73"/>
      <c r="F1339" s="20"/>
      <c r="G1339" s="70"/>
      <c r="H1339" s="80"/>
      <c r="I1339" s="23"/>
      <c r="J1339" s="15"/>
      <c r="K1339" s="46"/>
      <c r="L1339" s="72"/>
      <c r="M1339" s="26"/>
      <c r="N1339" s="31"/>
      <c r="O1339" s="32"/>
      <c r="P1339" s="32"/>
    </row>
    <row r="1340" spans="1:16" x14ac:dyDescent="0.25">
      <c r="A1340" s="15"/>
      <c r="B1340" s="17"/>
      <c r="C1340" s="17"/>
      <c r="D1340" s="70"/>
      <c r="E1340" s="73"/>
      <c r="F1340" s="20"/>
      <c r="G1340" s="70"/>
      <c r="H1340" s="80"/>
      <c r="I1340" s="23"/>
      <c r="J1340" s="15"/>
      <c r="K1340" s="46"/>
      <c r="L1340" s="72"/>
      <c r="M1340" s="26"/>
      <c r="N1340" s="31"/>
      <c r="O1340" s="32"/>
      <c r="P1340" s="32"/>
    </row>
    <row r="1341" spans="1:16" x14ac:dyDescent="0.25">
      <c r="A1341" s="15"/>
      <c r="B1341" s="17"/>
      <c r="C1341" s="17"/>
      <c r="D1341" s="70"/>
      <c r="E1341" s="73"/>
      <c r="F1341" s="20"/>
      <c r="G1341" s="70"/>
      <c r="H1341" s="80"/>
      <c r="I1341" s="23"/>
      <c r="J1341" s="15"/>
      <c r="K1341" s="46"/>
      <c r="L1341" s="72"/>
      <c r="M1341" s="26"/>
      <c r="N1341" s="31"/>
      <c r="O1341" s="32"/>
      <c r="P1341" s="32"/>
    </row>
    <row r="1342" spans="1:16" x14ac:dyDescent="0.25">
      <c r="A1342" s="15"/>
      <c r="B1342" s="17"/>
      <c r="C1342" s="17"/>
      <c r="D1342" s="70"/>
      <c r="E1342" s="73"/>
      <c r="F1342" s="36"/>
      <c r="G1342" s="70"/>
      <c r="H1342" s="80"/>
      <c r="I1342" s="23"/>
      <c r="J1342" s="15"/>
      <c r="K1342" s="46"/>
      <c r="L1342" s="72"/>
      <c r="M1342" s="26"/>
      <c r="N1342" s="31"/>
      <c r="O1342" s="32"/>
      <c r="P1342" s="32"/>
    </row>
    <row r="1343" spans="1:16" x14ac:dyDescent="0.25">
      <c r="A1343" s="15"/>
      <c r="B1343" s="17"/>
      <c r="C1343" s="17"/>
      <c r="D1343" s="70"/>
      <c r="E1343" s="71"/>
      <c r="F1343" s="36"/>
      <c r="G1343" s="70"/>
      <c r="H1343" s="78"/>
      <c r="I1343" s="23"/>
      <c r="J1343" s="102"/>
      <c r="K1343" s="46"/>
      <c r="L1343" s="72"/>
      <c r="M1343" s="26"/>
      <c r="N1343" s="27"/>
      <c r="O1343" s="48"/>
      <c r="P1343" s="48"/>
    </row>
    <row r="1344" spans="1:16" x14ac:dyDescent="0.25">
      <c r="A1344" s="15"/>
      <c r="B1344" s="17"/>
      <c r="C1344" s="17"/>
      <c r="D1344" s="70"/>
      <c r="E1344" s="71"/>
      <c r="F1344" s="36"/>
      <c r="G1344" s="70"/>
      <c r="H1344" s="78"/>
      <c r="I1344" s="23"/>
      <c r="J1344" s="102"/>
      <c r="K1344" s="46"/>
      <c r="L1344" s="72"/>
      <c r="M1344" s="26"/>
      <c r="N1344" s="27"/>
      <c r="O1344" s="48"/>
      <c r="P1344" s="48"/>
    </row>
    <row r="1345" spans="1:17" x14ac:dyDescent="0.25">
      <c r="A1345" s="15"/>
      <c r="B1345" s="17"/>
      <c r="C1345" s="17"/>
      <c r="D1345" s="70"/>
      <c r="E1345" s="73"/>
      <c r="F1345" s="36"/>
      <c r="G1345" s="70"/>
      <c r="H1345" s="80"/>
      <c r="I1345" s="23"/>
      <c r="J1345" s="15"/>
      <c r="K1345" s="46"/>
      <c r="L1345" s="72"/>
      <c r="M1345" s="26"/>
      <c r="N1345" s="31"/>
      <c r="O1345" s="32"/>
      <c r="P1345" s="32"/>
      <c r="Q1345" s="34"/>
    </row>
    <row r="1346" spans="1:17" x14ac:dyDescent="0.25">
      <c r="A1346" s="15"/>
      <c r="B1346" s="17"/>
      <c r="C1346" s="17"/>
      <c r="D1346" s="70"/>
      <c r="E1346" s="73"/>
      <c r="F1346" s="20"/>
      <c r="G1346" s="70"/>
      <c r="H1346" s="80"/>
      <c r="I1346" s="23"/>
      <c r="J1346" s="15"/>
      <c r="K1346" s="46"/>
      <c r="L1346" s="72"/>
      <c r="M1346" s="26"/>
      <c r="N1346" s="43"/>
      <c r="O1346" s="44"/>
      <c r="P1346" s="44"/>
      <c r="Q1346" s="53"/>
    </row>
    <row r="1347" spans="1:17" x14ac:dyDescent="0.25">
      <c r="A1347" s="15"/>
      <c r="B1347" s="17"/>
      <c r="C1347" s="17"/>
      <c r="D1347" s="70"/>
      <c r="E1347" s="73"/>
      <c r="F1347" s="36"/>
      <c r="G1347" s="70"/>
      <c r="H1347" s="17"/>
      <c r="I1347" s="23"/>
      <c r="J1347" s="102"/>
      <c r="K1347" s="46"/>
      <c r="L1347" s="72"/>
      <c r="M1347" s="26"/>
      <c r="N1347" s="31"/>
      <c r="O1347" s="32"/>
      <c r="P1347" s="32"/>
      <c r="Q1347" s="34"/>
    </row>
    <row r="1348" spans="1:17" x14ac:dyDescent="0.25">
      <c r="A1348" s="15"/>
      <c r="B1348" s="17"/>
      <c r="C1348" s="17"/>
      <c r="D1348" s="70"/>
      <c r="E1348" s="71"/>
      <c r="F1348" s="36"/>
      <c r="G1348" s="70"/>
      <c r="H1348" s="78"/>
      <c r="I1348" s="23"/>
      <c r="J1348" s="102"/>
      <c r="K1348" s="46"/>
      <c r="L1348" s="72"/>
      <c r="M1348" s="26"/>
      <c r="N1348" s="27"/>
      <c r="O1348" s="28"/>
      <c r="P1348" s="28"/>
      <c r="Q1348" s="29"/>
    </row>
    <row r="1349" spans="1:17" x14ac:dyDescent="0.25">
      <c r="A1349" s="15"/>
      <c r="B1349" s="17"/>
      <c r="C1349" s="17"/>
      <c r="D1349" s="70"/>
      <c r="E1349" s="73"/>
      <c r="F1349" s="36"/>
      <c r="G1349" s="70"/>
      <c r="H1349" s="17"/>
      <c r="I1349" s="23"/>
      <c r="J1349" s="102"/>
      <c r="K1349" s="46"/>
      <c r="L1349" s="72"/>
      <c r="M1349" s="26"/>
      <c r="N1349" s="31"/>
      <c r="O1349" s="32"/>
      <c r="P1349" s="32"/>
      <c r="Q1349" s="34"/>
    </row>
    <row r="1350" spans="1:17" x14ac:dyDescent="0.25">
      <c r="A1350" s="15"/>
      <c r="B1350" s="17"/>
      <c r="C1350" s="17"/>
      <c r="D1350" s="70"/>
      <c r="E1350" s="73"/>
      <c r="F1350" s="36"/>
      <c r="G1350" s="70"/>
      <c r="H1350" s="17"/>
      <c r="I1350" s="23"/>
      <c r="J1350" s="102"/>
      <c r="K1350" s="46"/>
      <c r="L1350" s="72"/>
      <c r="M1350" s="26"/>
      <c r="N1350" s="31"/>
      <c r="O1350" s="32"/>
      <c r="P1350" s="32"/>
      <c r="Q1350" s="34"/>
    </row>
    <row r="1351" spans="1:17" x14ac:dyDescent="0.25">
      <c r="A1351" s="15"/>
      <c r="B1351" s="17"/>
      <c r="C1351" s="17"/>
      <c r="D1351" s="70"/>
      <c r="E1351" s="73"/>
      <c r="F1351" s="36"/>
      <c r="G1351" s="70"/>
      <c r="H1351" s="17"/>
      <c r="I1351" s="23"/>
      <c r="J1351" s="15"/>
      <c r="K1351" s="46"/>
      <c r="L1351" s="72"/>
      <c r="M1351" s="26"/>
      <c r="N1351" s="31"/>
      <c r="O1351" s="49"/>
      <c r="P1351" s="49"/>
      <c r="Q1351" s="34"/>
    </row>
    <row r="1352" spans="1:17" x14ac:dyDescent="0.25">
      <c r="A1352" s="15"/>
      <c r="B1352" s="17"/>
      <c r="C1352" s="17"/>
      <c r="D1352" s="70"/>
      <c r="E1352" s="73"/>
      <c r="F1352" s="36"/>
      <c r="G1352" s="70"/>
      <c r="H1352" s="17"/>
      <c r="I1352" s="23"/>
      <c r="J1352" s="15"/>
      <c r="K1352" s="46"/>
      <c r="L1352" s="72"/>
      <c r="M1352" s="26"/>
      <c r="N1352" s="31"/>
      <c r="O1352" s="49"/>
      <c r="P1352" s="49"/>
      <c r="Q1352" s="34"/>
    </row>
    <row r="1353" spans="1:17" x14ac:dyDescent="0.25">
      <c r="A1353" s="15"/>
      <c r="B1353" s="17"/>
      <c r="C1353" s="17"/>
      <c r="D1353" s="70"/>
      <c r="E1353" s="73"/>
      <c r="F1353" s="36"/>
      <c r="G1353" s="70"/>
      <c r="H1353" s="80"/>
      <c r="I1353" s="23"/>
      <c r="J1353" s="15"/>
      <c r="K1353" s="46"/>
      <c r="L1353" s="72"/>
      <c r="M1353" s="26"/>
      <c r="N1353" s="43"/>
      <c r="O1353" s="44"/>
      <c r="P1353" s="44"/>
      <c r="Q1353" s="34"/>
    </row>
    <row r="1354" spans="1:17" x14ac:dyDescent="0.25">
      <c r="A1354" s="15"/>
      <c r="B1354" s="17"/>
      <c r="C1354" s="17"/>
      <c r="D1354" s="70"/>
      <c r="E1354" s="73"/>
      <c r="F1354" s="20"/>
      <c r="G1354" s="70"/>
      <c r="H1354" s="92"/>
      <c r="I1354" s="23"/>
      <c r="J1354" s="15"/>
      <c r="K1354" s="46"/>
      <c r="L1354" s="72"/>
      <c r="M1354" s="26"/>
      <c r="N1354" s="31"/>
      <c r="O1354" s="32"/>
      <c r="P1354" s="32"/>
      <c r="Q1354" s="93"/>
    </row>
    <row r="1355" spans="1:17" x14ac:dyDescent="0.25">
      <c r="A1355" s="15"/>
      <c r="B1355" s="17"/>
      <c r="C1355" s="17"/>
      <c r="D1355" s="70"/>
      <c r="E1355" s="73"/>
      <c r="F1355" s="20"/>
      <c r="G1355" s="70"/>
      <c r="H1355" s="17"/>
      <c r="I1355" s="23"/>
      <c r="J1355" s="15"/>
      <c r="K1355" s="46"/>
      <c r="L1355" s="72"/>
      <c r="M1355" s="26"/>
      <c r="N1355" s="31"/>
      <c r="O1355" s="32"/>
      <c r="P1355" s="32"/>
      <c r="Q1355" s="93"/>
    </row>
    <row r="1356" spans="1:17" x14ac:dyDescent="0.25">
      <c r="A1356" s="15"/>
      <c r="B1356" s="17"/>
      <c r="C1356" s="17"/>
      <c r="D1356" s="70"/>
      <c r="E1356" s="73"/>
      <c r="F1356" s="20"/>
      <c r="G1356" s="70"/>
      <c r="H1356" s="92"/>
      <c r="I1356" s="23"/>
      <c r="J1356" s="15"/>
      <c r="K1356" s="46"/>
      <c r="L1356" s="72"/>
      <c r="M1356" s="26"/>
      <c r="N1356" s="31"/>
      <c r="O1356" s="32"/>
      <c r="P1356" s="32"/>
      <c r="Q1356" s="93"/>
    </row>
    <row r="1357" spans="1:17" x14ac:dyDescent="0.25">
      <c r="A1357" s="15"/>
      <c r="B1357" s="17"/>
      <c r="C1357" s="17"/>
      <c r="D1357" s="70"/>
      <c r="E1357" s="71"/>
      <c r="F1357" s="20"/>
      <c r="G1357" s="70"/>
      <c r="H1357" s="94"/>
      <c r="I1357" s="23"/>
      <c r="J1357" s="15"/>
      <c r="K1357" s="46"/>
      <c r="L1357" s="72"/>
      <c r="M1357" s="26"/>
      <c r="N1357" s="27"/>
      <c r="O1357" s="28"/>
      <c r="P1357" s="28"/>
      <c r="Q1357" s="95"/>
    </row>
    <row r="1358" spans="1:17" x14ac:dyDescent="0.25">
      <c r="A1358" s="15"/>
      <c r="B1358" s="17"/>
      <c r="C1358" s="17"/>
      <c r="D1358" s="70"/>
      <c r="E1358" s="73"/>
      <c r="F1358" s="20"/>
      <c r="G1358" s="70"/>
      <c r="H1358" s="92"/>
      <c r="I1358" s="23"/>
      <c r="J1358" s="15"/>
      <c r="K1358" s="46"/>
      <c r="L1358" s="72"/>
      <c r="M1358" s="26"/>
      <c r="N1358" s="31"/>
      <c r="O1358" s="32"/>
      <c r="P1358" s="32"/>
      <c r="Q1358" s="93"/>
    </row>
    <row r="1359" spans="1:17" x14ac:dyDescent="0.25">
      <c r="A1359" s="15"/>
      <c r="B1359" s="17"/>
      <c r="C1359" s="17"/>
      <c r="D1359" s="70"/>
      <c r="E1359" s="73"/>
      <c r="F1359" s="20"/>
      <c r="G1359" s="70"/>
      <c r="H1359" s="17"/>
      <c r="I1359" s="23"/>
      <c r="J1359" s="15"/>
      <c r="K1359" s="46"/>
      <c r="L1359" s="72"/>
      <c r="M1359" s="26"/>
      <c r="N1359" s="31"/>
      <c r="O1359" s="32"/>
      <c r="P1359" s="32"/>
      <c r="Q1359" s="34"/>
    </row>
    <row r="1360" spans="1:17" x14ac:dyDescent="0.25">
      <c r="A1360" s="15"/>
      <c r="B1360" s="17"/>
      <c r="C1360" s="17"/>
      <c r="D1360" s="70"/>
      <c r="E1360" s="71"/>
      <c r="F1360" s="20"/>
      <c r="G1360" s="70"/>
      <c r="H1360" s="78"/>
      <c r="I1360" s="23"/>
      <c r="J1360" s="15"/>
      <c r="K1360" s="46"/>
      <c r="L1360" s="72"/>
      <c r="M1360" s="26"/>
      <c r="N1360" s="27"/>
      <c r="O1360" s="28"/>
      <c r="P1360" s="28"/>
      <c r="Q1360" s="95"/>
    </row>
    <row r="1361" spans="1:17" x14ac:dyDescent="0.25">
      <c r="A1361" s="15"/>
      <c r="B1361" s="17"/>
      <c r="C1361" s="17"/>
      <c r="D1361" s="70"/>
      <c r="E1361" s="71"/>
      <c r="F1361" s="20"/>
      <c r="G1361" s="70"/>
      <c r="H1361" s="94"/>
      <c r="I1361" s="23"/>
      <c r="J1361" s="104"/>
      <c r="K1361" s="46"/>
      <c r="L1361" s="72"/>
      <c r="M1361" s="26"/>
      <c r="N1361" s="27"/>
      <c r="O1361" s="28"/>
      <c r="P1361" s="28"/>
      <c r="Q1361" s="95"/>
    </row>
    <row r="1362" spans="1:17" x14ac:dyDescent="0.25">
      <c r="A1362" s="15"/>
      <c r="B1362" s="17"/>
      <c r="C1362" s="17"/>
      <c r="D1362" s="70"/>
      <c r="E1362" s="71"/>
      <c r="F1362" s="20"/>
      <c r="G1362" s="70"/>
      <c r="H1362" s="78"/>
      <c r="I1362" s="23"/>
      <c r="J1362" s="15"/>
      <c r="K1362" s="46"/>
      <c r="L1362" s="72"/>
      <c r="M1362" s="26"/>
      <c r="N1362" s="27"/>
      <c r="O1362" s="48"/>
      <c r="P1362" s="48"/>
      <c r="Q1362" s="95"/>
    </row>
    <row r="1363" spans="1:17" x14ac:dyDescent="0.25">
      <c r="A1363" s="15"/>
      <c r="B1363" s="17"/>
      <c r="C1363" s="17"/>
      <c r="D1363" s="70"/>
      <c r="E1363" s="71"/>
      <c r="F1363" s="20"/>
      <c r="G1363" s="70"/>
      <c r="H1363" s="94"/>
      <c r="I1363" s="23"/>
      <c r="J1363" s="104"/>
      <c r="K1363" s="46"/>
      <c r="L1363" s="72"/>
      <c r="M1363" s="26"/>
      <c r="N1363" s="27"/>
      <c r="O1363" s="48"/>
      <c r="P1363" s="48"/>
      <c r="Q1363" s="29"/>
    </row>
    <row r="1364" spans="1:17" x14ac:dyDescent="0.25">
      <c r="A1364" s="15"/>
      <c r="B1364" s="17"/>
      <c r="C1364" s="17"/>
      <c r="D1364" s="70"/>
      <c r="E1364" s="71"/>
      <c r="F1364" s="20"/>
      <c r="G1364" s="70"/>
      <c r="H1364" s="94"/>
      <c r="I1364" s="23"/>
      <c r="J1364" s="104"/>
      <c r="K1364" s="46"/>
      <c r="L1364" s="72"/>
      <c r="M1364" s="26"/>
      <c r="N1364" s="27"/>
      <c r="O1364" s="28"/>
      <c r="P1364" s="28"/>
      <c r="Q1364" s="95"/>
    </row>
    <row r="1365" spans="1:17" x14ac:dyDescent="0.25">
      <c r="A1365" s="15"/>
      <c r="B1365" s="17"/>
      <c r="C1365" s="17"/>
      <c r="D1365" s="70"/>
      <c r="E1365" s="71"/>
      <c r="F1365" s="20"/>
      <c r="G1365" s="70"/>
      <c r="H1365" s="94"/>
      <c r="I1365" s="23"/>
      <c r="J1365" s="104"/>
      <c r="K1365" s="46"/>
      <c r="L1365" s="72"/>
      <c r="M1365" s="26"/>
      <c r="N1365" s="27"/>
      <c r="O1365" s="28"/>
      <c r="P1365" s="28"/>
      <c r="Q1365" s="95"/>
    </row>
    <row r="1366" spans="1:17" x14ac:dyDescent="0.25">
      <c r="A1366" s="15"/>
      <c r="B1366" s="17"/>
      <c r="C1366" s="17"/>
      <c r="D1366" s="70"/>
      <c r="E1366" s="73"/>
      <c r="F1366" s="36"/>
      <c r="G1366" s="70"/>
      <c r="H1366" s="92"/>
      <c r="I1366" s="23"/>
      <c r="J1366" s="102"/>
      <c r="K1366" s="46"/>
      <c r="L1366" s="72"/>
      <c r="M1366" s="26"/>
      <c r="N1366" s="31"/>
      <c r="O1366" s="32"/>
      <c r="P1366" s="32"/>
      <c r="Q1366" s="93"/>
    </row>
    <row r="1367" spans="1:17" x14ac:dyDescent="0.25">
      <c r="A1367" s="15"/>
      <c r="B1367" s="17"/>
      <c r="C1367" s="17"/>
      <c r="D1367" s="70"/>
      <c r="E1367" s="71"/>
      <c r="F1367" s="36"/>
      <c r="G1367" s="70"/>
      <c r="H1367" s="94"/>
      <c r="I1367" s="23"/>
      <c r="J1367" s="102"/>
      <c r="K1367" s="46"/>
      <c r="L1367" s="72"/>
      <c r="M1367" s="26"/>
      <c r="N1367" s="27"/>
      <c r="O1367" s="28"/>
      <c r="P1367" s="28"/>
      <c r="Q1367" s="95"/>
    </row>
    <row r="1368" spans="1:17" x14ac:dyDescent="0.25">
      <c r="A1368" s="15"/>
      <c r="B1368" s="17"/>
      <c r="C1368" s="17"/>
      <c r="D1368" s="70"/>
      <c r="E1368" s="73"/>
      <c r="F1368" s="36"/>
      <c r="G1368" s="70"/>
      <c r="H1368" s="17"/>
      <c r="I1368" s="23"/>
      <c r="J1368" s="102"/>
      <c r="K1368" s="46"/>
      <c r="L1368" s="72"/>
      <c r="M1368" s="26"/>
      <c r="N1368" s="31"/>
      <c r="O1368" s="32"/>
      <c r="P1368" s="32"/>
      <c r="Q1368" s="93"/>
    </row>
    <row r="1369" spans="1:17" x14ac:dyDescent="0.25">
      <c r="A1369" s="15"/>
      <c r="B1369" s="17"/>
      <c r="C1369" s="17"/>
      <c r="D1369" s="70"/>
      <c r="E1369" s="73"/>
      <c r="F1369" s="36"/>
      <c r="G1369" s="70"/>
      <c r="H1369" s="92"/>
      <c r="I1369" s="23"/>
      <c r="J1369" s="102"/>
      <c r="K1369" s="46"/>
      <c r="L1369" s="72"/>
      <c r="M1369" s="26"/>
      <c r="N1369" s="31"/>
      <c r="O1369" s="32"/>
      <c r="P1369" s="32"/>
      <c r="Q1369" s="93"/>
    </row>
    <row r="1370" spans="1:17" x14ac:dyDescent="0.25">
      <c r="A1370" s="15"/>
      <c r="B1370" s="17"/>
      <c r="C1370" s="17"/>
      <c r="D1370" s="70"/>
      <c r="E1370" s="73"/>
      <c r="F1370" s="36"/>
      <c r="G1370" s="70"/>
      <c r="H1370" s="17"/>
      <c r="I1370" s="23"/>
      <c r="J1370" s="102"/>
      <c r="K1370" s="46"/>
      <c r="L1370" s="72"/>
      <c r="M1370" s="26"/>
      <c r="N1370" s="31"/>
      <c r="O1370" s="32"/>
      <c r="P1370" s="32"/>
      <c r="Q1370" s="93"/>
    </row>
    <row r="1371" spans="1:17" x14ac:dyDescent="0.25">
      <c r="A1371" s="15"/>
      <c r="B1371" s="17"/>
      <c r="C1371" s="17"/>
      <c r="D1371" s="70"/>
      <c r="E1371" s="73"/>
      <c r="F1371" s="36"/>
      <c r="G1371" s="70"/>
      <c r="H1371" s="92"/>
      <c r="I1371" s="23"/>
      <c r="J1371" s="102"/>
      <c r="K1371" s="46"/>
      <c r="L1371" s="72"/>
      <c r="M1371" s="26"/>
      <c r="N1371" s="31"/>
      <c r="O1371" s="32"/>
      <c r="P1371" s="32"/>
      <c r="Q1371" s="93"/>
    </row>
    <row r="1372" spans="1:17" x14ac:dyDescent="0.25">
      <c r="A1372" s="15"/>
      <c r="B1372" s="17"/>
      <c r="C1372" s="17"/>
      <c r="D1372" s="70"/>
      <c r="E1372" s="71"/>
      <c r="F1372" s="36"/>
      <c r="G1372" s="70"/>
      <c r="H1372" s="94"/>
      <c r="I1372" s="23"/>
      <c r="J1372" s="102"/>
      <c r="K1372" s="46"/>
      <c r="L1372" s="72"/>
      <c r="M1372" s="26"/>
      <c r="N1372" s="27"/>
      <c r="O1372" s="28"/>
      <c r="P1372" s="28"/>
      <c r="Q1372" s="95"/>
    </row>
    <row r="1373" spans="1:17" x14ac:dyDescent="0.25">
      <c r="A1373" s="15"/>
      <c r="B1373" s="17"/>
      <c r="C1373" s="17"/>
      <c r="D1373" s="70"/>
      <c r="E1373" s="71"/>
      <c r="F1373" s="36"/>
      <c r="G1373" s="70"/>
      <c r="H1373" s="94"/>
      <c r="I1373" s="23"/>
      <c r="J1373" s="102"/>
      <c r="K1373" s="46"/>
      <c r="L1373" s="72"/>
      <c r="M1373" s="26"/>
      <c r="N1373" s="27"/>
      <c r="O1373" s="28"/>
      <c r="P1373" s="28"/>
      <c r="Q1373" s="95"/>
    </row>
    <row r="1374" spans="1:17" x14ac:dyDescent="0.25">
      <c r="A1374" s="15"/>
      <c r="B1374" s="17"/>
      <c r="C1374" s="17"/>
      <c r="D1374" s="70"/>
      <c r="E1374" s="73"/>
      <c r="F1374" s="36"/>
      <c r="G1374" s="70"/>
      <c r="H1374" s="92"/>
      <c r="I1374" s="23"/>
      <c r="J1374" s="102"/>
      <c r="K1374" s="46"/>
      <c r="L1374" s="72"/>
      <c r="M1374" s="26"/>
      <c r="N1374" s="31"/>
      <c r="O1374" s="32"/>
      <c r="P1374" s="32"/>
      <c r="Q1374" s="93"/>
    </row>
    <row r="1375" spans="1:17" x14ac:dyDescent="0.25">
      <c r="A1375" s="15"/>
      <c r="B1375" s="17"/>
      <c r="C1375" s="17"/>
      <c r="D1375" s="70"/>
      <c r="E1375" s="73"/>
      <c r="F1375" s="36"/>
      <c r="G1375" s="70"/>
      <c r="H1375" s="17"/>
      <c r="I1375" s="23"/>
      <c r="J1375" s="15"/>
      <c r="K1375" s="46"/>
      <c r="L1375" s="72"/>
      <c r="M1375" s="26"/>
      <c r="N1375" s="31"/>
      <c r="O1375" s="32"/>
      <c r="P1375" s="32"/>
      <c r="Q1375" s="93"/>
    </row>
    <row r="1376" spans="1:17" x14ac:dyDescent="0.25">
      <c r="A1376" s="15"/>
      <c r="B1376" s="17"/>
      <c r="C1376" s="17"/>
      <c r="D1376" s="70"/>
      <c r="E1376" s="71"/>
      <c r="F1376" s="36"/>
      <c r="G1376" s="70"/>
      <c r="H1376" s="94"/>
      <c r="I1376" s="23"/>
      <c r="J1376" s="104"/>
      <c r="K1376" s="46"/>
      <c r="L1376" s="72"/>
      <c r="M1376" s="26"/>
      <c r="N1376" s="27"/>
      <c r="O1376" s="28"/>
      <c r="P1376" s="28"/>
      <c r="Q1376" s="95"/>
    </row>
    <row r="1377" spans="1:17" x14ac:dyDescent="0.25">
      <c r="A1377" s="15"/>
      <c r="B1377" s="17"/>
      <c r="C1377" s="17"/>
      <c r="D1377" s="70"/>
      <c r="E1377" s="71"/>
      <c r="F1377" s="36"/>
      <c r="G1377" s="70"/>
      <c r="H1377" s="94"/>
      <c r="I1377" s="23"/>
      <c r="J1377" s="104"/>
      <c r="K1377" s="46"/>
      <c r="L1377" s="72"/>
      <c r="M1377" s="26"/>
      <c r="N1377" s="27"/>
      <c r="O1377" s="28"/>
      <c r="P1377" s="28"/>
      <c r="Q1377" s="95"/>
    </row>
    <row r="1378" spans="1:17" x14ac:dyDescent="0.25">
      <c r="A1378" s="15"/>
      <c r="B1378" s="17"/>
      <c r="C1378" s="17"/>
      <c r="D1378" s="70"/>
      <c r="E1378" s="71"/>
      <c r="F1378" s="36"/>
      <c r="G1378" s="70"/>
      <c r="H1378" s="94"/>
      <c r="I1378" s="23"/>
      <c r="J1378" s="104"/>
      <c r="K1378" s="46"/>
      <c r="L1378" s="72"/>
      <c r="M1378" s="26"/>
      <c r="N1378" s="27"/>
      <c r="O1378" s="28"/>
      <c r="P1378" s="28"/>
      <c r="Q1378" s="95"/>
    </row>
    <row r="1379" spans="1:17" x14ac:dyDescent="0.25">
      <c r="A1379" s="15"/>
      <c r="B1379" s="17"/>
      <c r="C1379" s="17"/>
      <c r="D1379" s="70"/>
      <c r="E1379" s="73"/>
      <c r="F1379" s="36"/>
      <c r="G1379" s="70"/>
      <c r="H1379" s="17"/>
      <c r="I1379" s="23"/>
      <c r="J1379" s="102"/>
      <c r="K1379" s="46"/>
      <c r="L1379" s="72"/>
      <c r="M1379" s="26"/>
      <c r="N1379" s="31"/>
      <c r="O1379" s="32"/>
      <c r="P1379" s="32"/>
      <c r="Q1379" s="93"/>
    </row>
    <row r="1380" spans="1:17" x14ac:dyDescent="0.25">
      <c r="A1380" s="15"/>
      <c r="B1380" s="17"/>
      <c r="C1380" s="17"/>
      <c r="D1380" s="70"/>
      <c r="E1380" s="73"/>
      <c r="F1380" s="36"/>
      <c r="G1380" s="70"/>
      <c r="H1380" s="17"/>
      <c r="I1380" s="23"/>
      <c r="J1380" s="15"/>
      <c r="K1380" s="46"/>
      <c r="L1380" s="72"/>
      <c r="M1380" s="26"/>
      <c r="N1380" s="43"/>
      <c r="O1380" s="44"/>
      <c r="P1380" s="44"/>
      <c r="Q1380" s="34"/>
    </row>
    <row r="1381" spans="1:17" x14ac:dyDescent="0.25">
      <c r="A1381" s="15"/>
      <c r="B1381" s="17"/>
      <c r="C1381" s="17"/>
      <c r="D1381" s="70"/>
      <c r="E1381" s="73"/>
      <c r="F1381" s="20"/>
      <c r="G1381" s="70"/>
      <c r="H1381" s="17"/>
      <c r="I1381" s="23"/>
      <c r="J1381" s="15"/>
      <c r="K1381" s="46"/>
      <c r="L1381" s="72"/>
      <c r="M1381" s="26"/>
      <c r="N1381" s="31"/>
      <c r="O1381" s="32"/>
      <c r="P1381" s="32"/>
      <c r="Q1381" s="34"/>
    </row>
    <row r="1382" spans="1:17" x14ac:dyDescent="0.25">
      <c r="A1382" s="15"/>
      <c r="B1382" s="17"/>
      <c r="C1382" s="17"/>
      <c r="D1382" s="70"/>
      <c r="E1382" s="73"/>
      <c r="F1382" s="20"/>
      <c r="G1382" s="70"/>
      <c r="H1382" s="17"/>
      <c r="I1382" s="23"/>
      <c r="J1382" s="15"/>
      <c r="K1382" s="46"/>
      <c r="L1382" s="72"/>
      <c r="M1382" s="26"/>
      <c r="N1382" s="31"/>
      <c r="O1382" s="32"/>
      <c r="P1382" s="32"/>
      <c r="Q1382" s="34"/>
    </row>
    <row r="1383" spans="1:17" x14ac:dyDescent="0.25">
      <c r="A1383" s="15"/>
      <c r="B1383" s="17"/>
      <c r="C1383" s="17"/>
      <c r="D1383" s="70"/>
      <c r="E1383" s="73"/>
      <c r="F1383" s="20"/>
      <c r="G1383" s="70"/>
      <c r="H1383" s="17"/>
      <c r="I1383" s="23"/>
      <c r="J1383" s="15"/>
      <c r="K1383" s="46"/>
      <c r="L1383" s="72"/>
      <c r="M1383" s="26"/>
      <c r="N1383" s="31"/>
      <c r="O1383" s="32"/>
      <c r="P1383" s="32"/>
      <c r="Q1383" s="34"/>
    </row>
    <row r="1384" spans="1:17" x14ac:dyDescent="0.25">
      <c r="A1384" s="15"/>
      <c r="B1384" s="17"/>
      <c r="C1384" s="17"/>
      <c r="D1384" s="70"/>
      <c r="E1384" s="73"/>
      <c r="F1384" s="20"/>
      <c r="G1384" s="70"/>
      <c r="H1384" s="17"/>
      <c r="I1384" s="23"/>
      <c r="J1384" s="15"/>
      <c r="K1384" s="46"/>
      <c r="L1384" s="72"/>
      <c r="M1384" s="26"/>
      <c r="N1384" s="31"/>
      <c r="O1384" s="32"/>
      <c r="P1384" s="32"/>
      <c r="Q1384" s="34"/>
    </row>
    <row r="1385" spans="1:17" x14ac:dyDescent="0.25">
      <c r="A1385" s="15"/>
      <c r="B1385" s="17"/>
      <c r="C1385" s="17"/>
      <c r="D1385" s="70"/>
      <c r="E1385" s="19"/>
      <c r="F1385" s="20"/>
      <c r="G1385" s="70"/>
      <c r="H1385" s="17"/>
      <c r="I1385" s="23"/>
      <c r="J1385" s="15"/>
      <c r="K1385" s="46"/>
      <c r="L1385" s="72"/>
      <c r="M1385" s="26"/>
      <c r="N1385" s="31"/>
      <c r="O1385" s="32"/>
      <c r="P1385" s="32"/>
      <c r="Q1385" s="34"/>
    </row>
    <row r="1386" spans="1:17" x14ac:dyDescent="0.25">
      <c r="A1386" s="81"/>
      <c r="B1386" s="17"/>
      <c r="C1386" s="17"/>
      <c r="D1386" s="70"/>
      <c r="E1386" s="73"/>
      <c r="F1386" s="20"/>
      <c r="G1386" s="70"/>
      <c r="H1386" s="17"/>
      <c r="I1386" s="23"/>
      <c r="J1386" s="15"/>
      <c r="K1386" s="46"/>
      <c r="L1386" s="72"/>
      <c r="M1386" s="26"/>
      <c r="N1386" s="31"/>
      <c r="O1386" s="32"/>
      <c r="P1386" s="32"/>
      <c r="Q1386" s="34"/>
    </row>
    <row r="1387" spans="1:17" x14ac:dyDescent="0.25">
      <c r="A1387" s="15"/>
      <c r="B1387" s="17"/>
      <c r="C1387" s="17"/>
      <c r="D1387" s="70"/>
      <c r="E1387" s="73"/>
      <c r="F1387" s="20"/>
      <c r="G1387" s="70"/>
      <c r="H1387" s="17"/>
      <c r="I1387" s="23"/>
      <c r="J1387" s="15"/>
      <c r="K1387" s="46"/>
      <c r="L1387" s="72"/>
      <c r="M1387" s="26"/>
      <c r="N1387" s="31"/>
      <c r="O1387" s="32"/>
      <c r="P1387" s="32"/>
      <c r="Q1387" s="34"/>
    </row>
    <row r="1388" spans="1:17" x14ac:dyDescent="0.25">
      <c r="A1388" s="15"/>
      <c r="B1388" s="17"/>
      <c r="C1388" s="17"/>
      <c r="D1388" s="70"/>
      <c r="E1388" s="71"/>
      <c r="F1388" s="20"/>
      <c r="G1388" s="70"/>
      <c r="H1388" s="78"/>
      <c r="I1388" s="23"/>
      <c r="J1388" s="15"/>
      <c r="K1388" s="46"/>
      <c r="L1388" s="72"/>
      <c r="M1388" s="26"/>
      <c r="N1388" s="27"/>
      <c r="O1388" s="28"/>
      <c r="P1388" s="28"/>
      <c r="Q1388" s="29"/>
    </row>
    <row r="1389" spans="1:17" x14ac:dyDescent="0.25">
      <c r="A1389" s="15"/>
      <c r="B1389" s="17"/>
      <c r="C1389" s="17"/>
      <c r="D1389" s="70"/>
      <c r="E1389" s="71"/>
      <c r="F1389" s="20"/>
      <c r="G1389" s="70"/>
      <c r="H1389" s="78"/>
      <c r="I1389" s="23"/>
      <c r="J1389" s="15"/>
      <c r="K1389" s="46"/>
      <c r="L1389" s="72"/>
      <c r="M1389" s="26"/>
      <c r="N1389" s="27"/>
      <c r="O1389" s="28"/>
      <c r="P1389" s="28"/>
      <c r="Q1389" s="29"/>
    </row>
    <row r="1390" spans="1:17" x14ac:dyDescent="0.25">
      <c r="A1390" s="15"/>
      <c r="B1390" s="17"/>
      <c r="C1390" s="17"/>
      <c r="D1390" s="70"/>
      <c r="E1390" s="73"/>
      <c r="F1390" s="20"/>
      <c r="G1390" s="70"/>
      <c r="H1390" s="17"/>
      <c r="I1390" s="23"/>
      <c r="J1390" s="15"/>
      <c r="K1390" s="46"/>
      <c r="L1390" s="72"/>
      <c r="M1390" s="26"/>
      <c r="N1390" s="31"/>
      <c r="O1390" s="32"/>
      <c r="P1390" s="32"/>
      <c r="Q1390" s="34"/>
    </row>
    <row r="1391" spans="1:17" x14ac:dyDescent="0.25">
      <c r="A1391" s="15"/>
      <c r="B1391" s="17"/>
      <c r="C1391" s="17"/>
      <c r="D1391" s="70"/>
      <c r="E1391" s="73"/>
      <c r="F1391" s="20"/>
      <c r="G1391" s="70"/>
      <c r="H1391" s="17"/>
      <c r="I1391" s="23"/>
      <c r="J1391" s="15"/>
      <c r="K1391" s="46"/>
      <c r="L1391" s="72"/>
      <c r="M1391" s="26"/>
      <c r="N1391" s="31"/>
      <c r="O1391" s="32"/>
      <c r="P1391" s="32"/>
      <c r="Q1391" s="34"/>
    </row>
    <row r="1392" spans="1:17" x14ac:dyDescent="0.25">
      <c r="A1392" s="15"/>
      <c r="B1392" s="17"/>
      <c r="C1392" s="17"/>
      <c r="D1392" s="70"/>
      <c r="E1392" s="71"/>
      <c r="F1392" s="20"/>
      <c r="G1392" s="70"/>
      <c r="H1392" s="78"/>
      <c r="I1392" s="23"/>
      <c r="J1392" s="15"/>
      <c r="K1392" s="46"/>
      <c r="L1392" s="72"/>
      <c r="M1392" s="26"/>
      <c r="N1392" s="27"/>
      <c r="O1392" s="28"/>
      <c r="P1392" s="28"/>
      <c r="Q1392" s="29"/>
    </row>
    <row r="1393" spans="1:16" x14ac:dyDescent="0.25">
      <c r="A1393" s="15"/>
      <c r="B1393" s="17"/>
      <c r="C1393" s="17"/>
      <c r="D1393" s="70"/>
      <c r="E1393" s="73"/>
      <c r="F1393" s="20"/>
      <c r="G1393" s="70"/>
      <c r="H1393" s="17"/>
      <c r="I1393" s="23"/>
      <c r="J1393" s="15"/>
      <c r="K1393" s="46"/>
      <c r="L1393" s="72"/>
      <c r="M1393" s="26"/>
      <c r="N1393" s="31"/>
      <c r="O1393" s="32"/>
      <c r="P1393" s="32"/>
    </row>
    <row r="1394" spans="1:16" x14ac:dyDescent="0.25">
      <c r="A1394" s="15"/>
      <c r="B1394" s="17"/>
      <c r="C1394" s="17"/>
      <c r="D1394" s="70"/>
      <c r="E1394" s="71"/>
      <c r="F1394" s="20"/>
      <c r="G1394" s="70"/>
      <c r="H1394" s="78"/>
      <c r="I1394" s="23"/>
      <c r="J1394" s="15"/>
      <c r="K1394" s="46"/>
      <c r="L1394" s="72"/>
      <c r="M1394" s="26"/>
      <c r="N1394" s="27"/>
      <c r="O1394" s="28"/>
      <c r="P1394" s="28"/>
    </row>
    <row r="1395" spans="1:16" x14ac:dyDescent="0.25">
      <c r="A1395" s="15"/>
      <c r="B1395" s="17"/>
      <c r="C1395" s="17"/>
      <c r="D1395" s="70"/>
      <c r="E1395" s="73"/>
      <c r="F1395" s="20"/>
      <c r="G1395" s="70"/>
      <c r="H1395" s="17"/>
      <c r="I1395" s="23"/>
      <c r="J1395" s="15"/>
      <c r="K1395" s="46"/>
      <c r="L1395" s="72"/>
      <c r="M1395" s="26"/>
      <c r="N1395" s="31"/>
      <c r="O1395" s="32"/>
      <c r="P1395" s="32"/>
    </row>
    <row r="1396" spans="1:16" x14ac:dyDescent="0.25">
      <c r="A1396" s="15"/>
      <c r="B1396" s="17"/>
      <c r="C1396" s="17"/>
      <c r="D1396" s="70"/>
      <c r="E1396" s="73"/>
      <c r="F1396" s="20"/>
      <c r="G1396" s="70"/>
      <c r="H1396" s="17"/>
      <c r="I1396" s="23"/>
      <c r="J1396" s="15"/>
      <c r="K1396" s="46"/>
      <c r="L1396" s="72"/>
      <c r="M1396" s="26"/>
      <c r="N1396" s="31"/>
      <c r="O1396" s="32"/>
      <c r="P1396" s="32"/>
    </row>
    <row r="1397" spans="1:16" x14ac:dyDescent="0.25">
      <c r="A1397" s="15"/>
      <c r="B1397" s="17"/>
      <c r="C1397" s="17"/>
      <c r="D1397" s="70"/>
      <c r="E1397" s="71"/>
      <c r="F1397" s="20"/>
      <c r="G1397" s="70"/>
      <c r="H1397" s="78"/>
      <c r="I1397" s="23"/>
      <c r="J1397" s="15"/>
      <c r="K1397" s="46"/>
      <c r="L1397" s="72"/>
      <c r="M1397" s="26"/>
      <c r="N1397" s="27"/>
      <c r="O1397" s="28"/>
      <c r="P1397" s="28"/>
    </row>
    <row r="1398" spans="1:16" x14ac:dyDescent="0.25">
      <c r="A1398" s="15"/>
      <c r="B1398" s="17"/>
      <c r="C1398" s="17"/>
      <c r="D1398" s="70"/>
      <c r="E1398" s="71"/>
      <c r="F1398" s="20"/>
      <c r="G1398" s="70"/>
      <c r="H1398" s="78"/>
      <c r="I1398" s="23"/>
      <c r="J1398" s="15"/>
      <c r="K1398" s="46"/>
      <c r="L1398" s="72"/>
      <c r="M1398" s="26"/>
      <c r="N1398" s="27"/>
      <c r="O1398" s="28"/>
      <c r="P1398" s="28"/>
    </row>
    <row r="1399" spans="1:16" x14ac:dyDescent="0.25">
      <c r="A1399" s="15"/>
      <c r="B1399" s="17"/>
      <c r="C1399" s="17"/>
      <c r="D1399" s="70"/>
      <c r="E1399" s="73"/>
      <c r="F1399" s="20"/>
      <c r="G1399" s="70"/>
      <c r="H1399" s="17"/>
      <c r="I1399" s="23"/>
      <c r="J1399" s="15"/>
      <c r="K1399" s="46"/>
      <c r="L1399" s="72"/>
      <c r="M1399" s="26"/>
      <c r="N1399" s="31"/>
      <c r="O1399" s="32"/>
      <c r="P1399" s="32"/>
    </row>
    <row r="1400" spans="1:16" x14ac:dyDescent="0.25">
      <c r="A1400" s="15"/>
      <c r="B1400" s="17"/>
      <c r="C1400" s="17"/>
      <c r="D1400" s="70"/>
      <c r="E1400" s="71"/>
      <c r="F1400" s="20"/>
      <c r="G1400" s="70"/>
      <c r="H1400" s="78"/>
      <c r="I1400" s="23"/>
      <c r="J1400" s="15"/>
      <c r="K1400" s="46"/>
      <c r="L1400" s="72"/>
      <c r="M1400" s="26"/>
      <c r="N1400" s="27"/>
      <c r="O1400" s="28"/>
      <c r="P1400" s="28"/>
    </row>
    <row r="1401" spans="1:16" x14ac:dyDescent="0.25">
      <c r="A1401" s="15"/>
      <c r="B1401" s="17"/>
      <c r="C1401" s="17"/>
      <c r="D1401" s="70"/>
      <c r="E1401" s="73"/>
      <c r="F1401" s="20"/>
      <c r="G1401" s="70"/>
      <c r="H1401" s="17"/>
      <c r="I1401" s="23"/>
      <c r="J1401" s="15"/>
      <c r="K1401" s="46"/>
      <c r="L1401" s="72"/>
      <c r="M1401" s="26"/>
      <c r="N1401" s="31"/>
      <c r="O1401" s="32"/>
      <c r="P1401" s="32"/>
    </row>
    <row r="1402" spans="1:16" x14ac:dyDescent="0.25">
      <c r="A1402" s="15"/>
      <c r="B1402" s="17"/>
      <c r="C1402" s="17"/>
      <c r="D1402" s="70"/>
      <c r="E1402" s="73"/>
      <c r="F1402" s="20"/>
      <c r="G1402" s="70"/>
      <c r="H1402" s="17"/>
      <c r="I1402" s="23"/>
      <c r="J1402" s="15"/>
      <c r="K1402" s="46"/>
      <c r="L1402" s="72"/>
      <c r="M1402" s="26"/>
      <c r="N1402" s="31"/>
      <c r="O1402" s="32"/>
      <c r="P1402" s="32"/>
    </row>
    <row r="1403" spans="1:16" x14ac:dyDescent="0.25">
      <c r="A1403" s="15"/>
      <c r="B1403" s="17"/>
      <c r="C1403" s="17"/>
      <c r="D1403" s="70"/>
      <c r="E1403" s="71"/>
      <c r="F1403" s="20"/>
      <c r="G1403" s="70"/>
      <c r="H1403" s="78"/>
      <c r="I1403" s="23"/>
      <c r="J1403" s="15"/>
      <c r="K1403" s="46"/>
      <c r="L1403" s="72"/>
      <c r="M1403" s="26"/>
      <c r="N1403" s="27"/>
      <c r="O1403" s="28"/>
      <c r="P1403" s="28"/>
    </row>
    <row r="1404" spans="1:16" x14ac:dyDescent="0.25">
      <c r="A1404" s="15"/>
      <c r="B1404" s="17"/>
      <c r="C1404" s="17"/>
      <c r="D1404" s="70"/>
      <c r="E1404" s="71"/>
      <c r="F1404" s="20"/>
      <c r="G1404" s="70"/>
      <c r="H1404" s="78"/>
      <c r="I1404" s="23"/>
      <c r="J1404" s="15"/>
      <c r="K1404" s="46"/>
      <c r="L1404" s="72"/>
      <c r="M1404" s="26"/>
      <c r="N1404" s="27"/>
      <c r="O1404" s="28"/>
      <c r="P1404" s="28"/>
    </row>
    <row r="1405" spans="1:16" x14ac:dyDescent="0.25">
      <c r="A1405" s="15"/>
      <c r="B1405" s="17"/>
      <c r="C1405" s="17"/>
      <c r="D1405" s="70"/>
      <c r="E1405" s="71"/>
      <c r="F1405" s="20"/>
      <c r="G1405" s="70"/>
      <c r="H1405" s="78"/>
      <c r="I1405" s="23"/>
      <c r="J1405" s="15"/>
      <c r="K1405" s="46"/>
      <c r="L1405" s="72"/>
      <c r="M1405" s="26"/>
      <c r="N1405" s="27"/>
      <c r="O1405" s="28"/>
      <c r="P1405" s="28"/>
    </row>
    <row r="1406" spans="1:16" x14ac:dyDescent="0.25">
      <c r="A1406" s="15"/>
      <c r="B1406" s="17"/>
      <c r="C1406" s="17"/>
      <c r="D1406" s="70"/>
      <c r="E1406" s="73"/>
      <c r="F1406" s="20"/>
      <c r="G1406" s="70"/>
      <c r="H1406" s="17"/>
      <c r="I1406" s="23"/>
      <c r="J1406" s="15"/>
      <c r="K1406" s="46"/>
      <c r="L1406" s="72"/>
      <c r="M1406" s="26"/>
      <c r="N1406" s="31"/>
      <c r="O1406" s="32"/>
      <c r="P1406" s="32"/>
    </row>
    <row r="1407" spans="1:16" x14ac:dyDescent="0.25">
      <c r="A1407" s="15"/>
      <c r="B1407" s="17"/>
      <c r="C1407" s="17"/>
      <c r="D1407" s="70"/>
      <c r="E1407" s="73"/>
      <c r="F1407" s="20"/>
      <c r="G1407" s="70"/>
      <c r="H1407" s="17"/>
      <c r="I1407" s="23"/>
      <c r="J1407" s="15"/>
      <c r="K1407" s="46"/>
      <c r="L1407" s="72"/>
      <c r="M1407" s="26"/>
      <c r="N1407" s="31"/>
      <c r="O1407" s="32"/>
      <c r="P1407" s="32"/>
    </row>
    <row r="1408" spans="1:16" x14ac:dyDescent="0.25">
      <c r="A1408" s="15"/>
      <c r="B1408" s="17"/>
      <c r="C1408" s="17"/>
      <c r="D1408" s="70"/>
      <c r="E1408" s="73"/>
      <c r="F1408" s="20"/>
      <c r="G1408" s="70"/>
      <c r="H1408" s="17"/>
      <c r="I1408" s="23"/>
      <c r="J1408" s="15"/>
      <c r="K1408" s="46"/>
      <c r="L1408" s="72"/>
      <c r="M1408" s="26"/>
      <c r="N1408" s="31"/>
      <c r="O1408" s="32"/>
      <c r="P1408" s="32"/>
    </row>
    <row r="1409" spans="1:16" x14ac:dyDescent="0.25">
      <c r="A1409" s="15"/>
      <c r="B1409" s="17"/>
      <c r="C1409" s="17"/>
      <c r="D1409" s="70"/>
      <c r="E1409" s="73"/>
      <c r="F1409" s="20"/>
      <c r="G1409" s="70"/>
      <c r="H1409" s="17"/>
      <c r="I1409" s="23"/>
      <c r="J1409" s="15"/>
      <c r="K1409" s="46"/>
      <c r="L1409" s="72"/>
      <c r="M1409" s="26"/>
      <c r="N1409" s="31"/>
      <c r="O1409" s="32"/>
      <c r="P1409" s="32"/>
    </row>
    <row r="1410" spans="1:16" x14ac:dyDescent="0.25">
      <c r="A1410" s="15"/>
      <c r="B1410" s="17"/>
      <c r="C1410" s="17"/>
      <c r="D1410" s="70"/>
      <c r="E1410" s="73"/>
      <c r="F1410" s="20"/>
      <c r="G1410" s="70"/>
      <c r="H1410" s="17"/>
      <c r="I1410" s="23"/>
      <c r="J1410" s="15"/>
      <c r="K1410" s="46"/>
      <c r="L1410" s="72"/>
      <c r="M1410" s="26"/>
      <c r="N1410" s="31"/>
      <c r="O1410" s="32"/>
      <c r="P1410" s="32"/>
    </row>
    <row r="1411" spans="1:16" x14ac:dyDescent="0.25">
      <c r="A1411" s="15"/>
      <c r="B1411" s="17"/>
      <c r="C1411" s="17"/>
      <c r="D1411" s="70"/>
      <c r="E1411" s="73"/>
      <c r="F1411" s="20"/>
      <c r="G1411" s="70"/>
      <c r="H1411" s="17"/>
      <c r="I1411" s="23"/>
      <c r="J1411" s="15"/>
      <c r="K1411" s="46"/>
      <c r="L1411" s="72"/>
      <c r="M1411" s="26"/>
      <c r="N1411" s="31"/>
      <c r="O1411" s="32"/>
      <c r="P1411" s="32"/>
    </row>
    <row r="1412" spans="1:16" x14ac:dyDescent="0.25">
      <c r="A1412" s="15"/>
      <c r="B1412" s="17"/>
      <c r="C1412" s="17"/>
      <c r="D1412" s="70"/>
      <c r="E1412" s="73"/>
      <c r="F1412" s="20"/>
      <c r="G1412" s="70"/>
      <c r="H1412" s="17"/>
      <c r="I1412" s="23"/>
      <c r="J1412" s="15"/>
      <c r="K1412" s="46"/>
      <c r="L1412" s="72"/>
      <c r="M1412" s="26"/>
      <c r="N1412" s="31"/>
      <c r="O1412" s="32"/>
      <c r="P1412" s="32"/>
    </row>
    <row r="1413" spans="1:16" x14ac:dyDescent="0.25">
      <c r="A1413" s="15"/>
      <c r="B1413" s="17"/>
      <c r="C1413" s="17"/>
      <c r="D1413" s="70"/>
      <c r="E1413" s="71"/>
      <c r="F1413" s="20"/>
      <c r="G1413" s="70"/>
      <c r="H1413" s="78"/>
      <c r="I1413" s="23"/>
      <c r="J1413" s="15"/>
      <c r="K1413" s="46"/>
      <c r="L1413" s="72"/>
      <c r="M1413" s="26"/>
      <c r="N1413" s="27"/>
      <c r="O1413" s="28"/>
      <c r="P1413" s="28"/>
    </row>
    <row r="1414" spans="1:16" x14ac:dyDescent="0.25">
      <c r="A1414" s="15"/>
      <c r="B1414" s="17"/>
      <c r="C1414" s="17"/>
      <c r="D1414" s="70"/>
      <c r="E1414" s="71"/>
      <c r="F1414" s="20"/>
      <c r="G1414" s="70"/>
      <c r="H1414" s="78"/>
      <c r="I1414" s="23"/>
      <c r="J1414" s="15"/>
      <c r="K1414" s="46"/>
      <c r="L1414" s="72"/>
      <c r="M1414" s="26"/>
      <c r="N1414" s="27"/>
      <c r="O1414" s="28"/>
      <c r="P1414" s="28"/>
    </row>
    <row r="1415" spans="1:16" x14ac:dyDescent="0.25">
      <c r="A1415" s="15"/>
      <c r="B1415" s="17"/>
      <c r="C1415" s="17"/>
      <c r="D1415" s="70"/>
      <c r="E1415" s="73"/>
      <c r="F1415" s="20"/>
      <c r="G1415" s="70"/>
      <c r="H1415" s="17"/>
      <c r="I1415" s="23"/>
      <c r="J1415" s="15"/>
      <c r="K1415" s="46"/>
      <c r="L1415" s="72"/>
      <c r="M1415" s="26"/>
      <c r="N1415" s="31"/>
      <c r="O1415" s="32"/>
      <c r="P1415" s="32"/>
    </row>
    <row r="1416" spans="1:16" x14ac:dyDescent="0.25">
      <c r="A1416" s="15"/>
      <c r="B1416" s="17"/>
      <c r="C1416" s="17"/>
      <c r="D1416" s="70"/>
      <c r="E1416" s="73"/>
      <c r="F1416" s="20"/>
      <c r="G1416" s="70"/>
      <c r="H1416" s="17"/>
      <c r="I1416" s="23"/>
      <c r="J1416" s="15"/>
      <c r="K1416" s="46"/>
      <c r="L1416" s="72"/>
      <c r="M1416" s="26"/>
      <c r="N1416" s="31"/>
      <c r="O1416" s="32"/>
      <c r="P1416" s="32"/>
    </row>
    <row r="1417" spans="1:16" x14ac:dyDescent="0.25">
      <c r="A1417" s="15"/>
      <c r="B1417" s="17"/>
      <c r="C1417" s="17"/>
      <c r="D1417" s="70"/>
      <c r="E1417" s="71"/>
      <c r="F1417" s="20"/>
      <c r="G1417" s="70"/>
      <c r="H1417" s="78"/>
      <c r="I1417" s="23"/>
      <c r="J1417" s="15"/>
      <c r="K1417" s="46"/>
      <c r="L1417" s="72"/>
      <c r="M1417" s="26"/>
      <c r="N1417" s="27"/>
      <c r="O1417" s="28"/>
      <c r="P1417" s="28"/>
    </row>
    <row r="1418" spans="1:16" x14ac:dyDescent="0.25">
      <c r="A1418" s="15"/>
      <c r="B1418" s="17"/>
      <c r="C1418" s="17"/>
      <c r="D1418" s="70"/>
      <c r="E1418" s="71"/>
      <c r="F1418" s="20"/>
      <c r="G1418" s="70"/>
      <c r="H1418" s="78"/>
      <c r="I1418" s="23"/>
      <c r="J1418" s="15"/>
      <c r="K1418" s="46"/>
      <c r="L1418" s="72"/>
      <c r="M1418" s="26"/>
      <c r="N1418" s="27"/>
      <c r="O1418" s="28"/>
      <c r="P1418" s="28"/>
    </row>
    <row r="1419" spans="1:16" x14ac:dyDescent="0.25">
      <c r="A1419" s="15"/>
      <c r="B1419" s="17"/>
      <c r="C1419" s="17"/>
      <c r="D1419" s="70"/>
      <c r="E1419" s="71"/>
      <c r="F1419" s="20"/>
      <c r="G1419" s="70"/>
      <c r="H1419" s="78"/>
      <c r="I1419" s="23"/>
      <c r="J1419" s="15"/>
      <c r="K1419" s="46"/>
      <c r="L1419" s="72"/>
      <c r="M1419" s="26"/>
      <c r="N1419" s="27"/>
      <c r="O1419" s="28"/>
      <c r="P1419" s="28"/>
    </row>
    <row r="1420" spans="1:16" x14ac:dyDescent="0.25">
      <c r="A1420" s="15"/>
      <c r="B1420" s="17"/>
      <c r="C1420" s="17"/>
      <c r="D1420" s="70"/>
      <c r="E1420" s="71"/>
      <c r="F1420" s="20"/>
      <c r="G1420" s="70"/>
      <c r="H1420" s="78"/>
      <c r="I1420" s="23"/>
      <c r="J1420" s="15"/>
      <c r="K1420" s="46"/>
      <c r="L1420" s="72"/>
      <c r="M1420" s="26"/>
      <c r="N1420" s="27"/>
      <c r="O1420" s="28"/>
      <c r="P1420" s="28"/>
    </row>
    <row r="1421" spans="1:16" x14ac:dyDescent="0.25">
      <c r="A1421" s="15"/>
      <c r="B1421" s="17"/>
      <c r="C1421" s="17"/>
      <c r="D1421" s="70"/>
      <c r="E1421" s="73"/>
      <c r="F1421" s="20"/>
      <c r="G1421" s="70"/>
      <c r="H1421" s="17"/>
      <c r="I1421" s="23"/>
      <c r="J1421" s="15"/>
      <c r="K1421" s="46"/>
      <c r="L1421" s="72"/>
      <c r="M1421" s="26"/>
      <c r="N1421" s="31"/>
      <c r="O1421" s="32"/>
      <c r="P1421" s="32"/>
    </row>
    <row r="1422" spans="1:16" x14ac:dyDescent="0.25">
      <c r="A1422" s="15"/>
      <c r="B1422" s="17"/>
      <c r="C1422" s="17"/>
      <c r="D1422" s="70"/>
      <c r="E1422" s="73"/>
      <c r="F1422" s="20"/>
      <c r="G1422" s="70"/>
      <c r="H1422" s="17"/>
      <c r="I1422" s="23"/>
      <c r="J1422" s="15"/>
      <c r="K1422" s="46"/>
      <c r="L1422" s="72"/>
      <c r="M1422" s="26"/>
      <c r="N1422" s="31"/>
      <c r="O1422" s="32"/>
      <c r="P1422" s="32"/>
    </row>
    <row r="1423" spans="1:16" x14ac:dyDescent="0.25">
      <c r="A1423" s="15"/>
      <c r="B1423" s="17"/>
      <c r="C1423" s="17"/>
      <c r="D1423" s="70"/>
      <c r="E1423" s="73"/>
      <c r="F1423" s="20"/>
      <c r="G1423" s="70"/>
      <c r="H1423" s="17"/>
      <c r="I1423" s="23"/>
      <c r="J1423" s="15"/>
      <c r="K1423" s="46"/>
      <c r="L1423" s="72"/>
      <c r="M1423" s="26"/>
      <c r="N1423" s="31"/>
      <c r="O1423" s="32"/>
      <c r="P1423" s="32"/>
    </row>
    <row r="1424" spans="1:16" x14ac:dyDescent="0.25">
      <c r="A1424" s="15"/>
      <c r="B1424" s="17"/>
      <c r="C1424" s="17"/>
      <c r="D1424" s="70"/>
      <c r="E1424" s="71"/>
      <c r="F1424" s="20"/>
      <c r="G1424" s="70"/>
      <c r="H1424" s="78"/>
      <c r="I1424" s="23"/>
      <c r="J1424" s="15"/>
      <c r="K1424" s="46"/>
      <c r="L1424" s="72"/>
      <c r="M1424" s="26"/>
      <c r="N1424" s="27"/>
      <c r="O1424" s="28"/>
      <c r="P1424" s="28"/>
    </row>
    <row r="1425" spans="1:17" x14ac:dyDescent="0.25">
      <c r="A1425" s="15"/>
      <c r="B1425" s="17"/>
      <c r="C1425" s="17"/>
      <c r="D1425" s="70"/>
      <c r="E1425" s="73"/>
      <c r="F1425" s="20"/>
      <c r="G1425" s="70"/>
      <c r="H1425" s="17"/>
      <c r="I1425" s="23"/>
      <c r="J1425" s="15"/>
      <c r="K1425" s="46"/>
      <c r="L1425" s="72"/>
      <c r="M1425" s="26"/>
      <c r="N1425" s="31"/>
      <c r="O1425" s="32"/>
      <c r="P1425" s="32"/>
      <c r="Q1425" s="34"/>
    </row>
    <row r="1426" spans="1:17" x14ac:dyDescent="0.25">
      <c r="A1426" s="15"/>
      <c r="B1426" s="17"/>
      <c r="C1426" s="17"/>
      <c r="D1426" s="70"/>
      <c r="E1426" s="73"/>
      <c r="F1426" s="36"/>
      <c r="G1426" s="70"/>
      <c r="H1426" s="17"/>
      <c r="I1426" s="23"/>
      <c r="J1426" s="102"/>
      <c r="K1426" s="46"/>
      <c r="L1426" s="72"/>
      <c r="M1426" s="26"/>
      <c r="N1426" s="31"/>
      <c r="O1426" s="32"/>
      <c r="P1426" s="32"/>
      <c r="Q1426" s="34"/>
    </row>
    <row r="1427" spans="1:17" x14ac:dyDescent="0.25">
      <c r="A1427" s="15"/>
      <c r="B1427" s="17"/>
      <c r="C1427" s="17"/>
      <c r="D1427" s="70"/>
      <c r="E1427" s="71"/>
      <c r="F1427" s="36"/>
      <c r="G1427" s="70"/>
      <c r="H1427" s="78"/>
      <c r="I1427" s="23"/>
      <c r="J1427" s="102"/>
      <c r="K1427" s="46"/>
      <c r="L1427" s="72"/>
      <c r="M1427" s="26"/>
      <c r="N1427" s="27"/>
      <c r="O1427" s="28"/>
      <c r="P1427" s="28"/>
      <c r="Q1427" s="29"/>
    </row>
    <row r="1428" spans="1:17" x14ac:dyDescent="0.25">
      <c r="A1428" s="15"/>
      <c r="B1428" s="17"/>
      <c r="C1428" s="17"/>
      <c r="D1428" s="70"/>
      <c r="E1428" s="71"/>
      <c r="F1428" s="36"/>
      <c r="G1428" s="70"/>
      <c r="H1428" s="78"/>
      <c r="I1428" s="23"/>
      <c r="J1428" s="102"/>
      <c r="K1428" s="46"/>
      <c r="L1428" s="72"/>
      <c r="M1428" s="26"/>
      <c r="N1428" s="27"/>
      <c r="O1428" s="28"/>
      <c r="P1428" s="28"/>
      <c r="Q1428" s="29"/>
    </row>
    <row r="1429" spans="1:17" x14ac:dyDescent="0.25">
      <c r="A1429" s="15"/>
      <c r="B1429" s="17"/>
      <c r="C1429" s="17"/>
      <c r="D1429" s="70"/>
      <c r="E1429" s="73"/>
      <c r="F1429" s="36"/>
      <c r="G1429" s="70"/>
      <c r="H1429" s="17"/>
      <c r="I1429" s="23"/>
      <c r="J1429" s="102"/>
      <c r="K1429" s="46"/>
      <c r="L1429" s="72"/>
      <c r="M1429" s="26"/>
      <c r="N1429" s="31"/>
      <c r="O1429" s="32"/>
      <c r="P1429" s="32"/>
      <c r="Q1429" s="34"/>
    </row>
    <row r="1430" spans="1:17" x14ac:dyDescent="0.25">
      <c r="A1430" s="15"/>
      <c r="B1430" s="17"/>
      <c r="C1430" s="17"/>
      <c r="D1430" s="70"/>
      <c r="E1430" s="73"/>
      <c r="F1430" s="20"/>
      <c r="G1430" s="70"/>
      <c r="H1430" s="17"/>
      <c r="I1430" s="23"/>
      <c r="J1430" s="15"/>
      <c r="K1430" s="46"/>
      <c r="L1430" s="72"/>
      <c r="M1430" s="26"/>
      <c r="N1430" s="31"/>
      <c r="O1430" s="32"/>
      <c r="P1430" s="32"/>
      <c r="Q1430" s="34"/>
    </row>
    <row r="1431" spans="1:17" x14ac:dyDescent="0.25">
      <c r="A1431" s="15"/>
      <c r="B1431" s="17"/>
      <c r="C1431" s="17"/>
      <c r="D1431" s="70"/>
      <c r="E1431" s="73"/>
      <c r="F1431" s="36"/>
      <c r="G1431" s="70"/>
      <c r="H1431" s="17"/>
      <c r="I1431" s="23"/>
      <c r="J1431" s="102"/>
      <c r="K1431" s="46"/>
      <c r="L1431" s="72"/>
      <c r="M1431" s="26"/>
      <c r="N1431" s="31"/>
      <c r="O1431" s="32"/>
      <c r="P1431" s="32"/>
      <c r="Q1431" s="34"/>
    </row>
    <row r="1432" spans="1:17" x14ac:dyDescent="0.25">
      <c r="A1432" s="15"/>
      <c r="B1432" s="17"/>
      <c r="C1432" s="17"/>
      <c r="D1432" s="70"/>
      <c r="E1432" s="71"/>
      <c r="F1432" s="20"/>
      <c r="G1432" s="70"/>
      <c r="H1432" s="78"/>
      <c r="I1432" s="23"/>
      <c r="J1432" s="15"/>
      <c r="K1432" s="46"/>
      <c r="L1432" s="72"/>
      <c r="M1432" s="26"/>
      <c r="N1432" s="27"/>
      <c r="O1432" s="28"/>
      <c r="P1432" s="28"/>
      <c r="Q1432" s="29"/>
    </row>
    <row r="1433" spans="1:17" x14ac:dyDescent="0.25">
      <c r="A1433" s="15"/>
      <c r="B1433" s="17"/>
      <c r="C1433" s="17"/>
      <c r="D1433" s="70"/>
      <c r="E1433" s="71"/>
      <c r="F1433" s="36"/>
      <c r="G1433" s="70"/>
      <c r="H1433" s="78"/>
      <c r="I1433" s="23"/>
      <c r="J1433" s="102"/>
      <c r="K1433" s="46"/>
      <c r="L1433" s="72"/>
      <c r="M1433" s="26"/>
      <c r="N1433" s="27"/>
      <c r="O1433" s="28"/>
      <c r="P1433" s="28"/>
      <c r="Q1433" s="29"/>
    </row>
    <row r="1434" spans="1:17" x14ac:dyDescent="0.25">
      <c r="A1434" s="15"/>
      <c r="B1434" s="17"/>
      <c r="C1434" s="17"/>
      <c r="D1434" s="70"/>
      <c r="E1434" s="71"/>
      <c r="F1434" s="20"/>
      <c r="G1434" s="70"/>
      <c r="H1434" s="78"/>
      <c r="I1434" s="23"/>
      <c r="J1434" s="15"/>
      <c r="K1434" s="46"/>
      <c r="L1434" s="72"/>
      <c r="M1434" s="26"/>
      <c r="N1434" s="27"/>
      <c r="O1434" s="28"/>
      <c r="P1434" s="28"/>
      <c r="Q1434" s="29"/>
    </row>
    <row r="1435" spans="1:17" x14ac:dyDescent="0.25">
      <c r="A1435" s="15"/>
      <c r="B1435" s="17"/>
      <c r="C1435" s="17"/>
      <c r="D1435" s="70"/>
      <c r="E1435" s="71"/>
      <c r="F1435" s="36"/>
      <c r="G1435" s="70"/>
      <c r="H1435" s="78"/>
      <c r="I1435" s="23"/>
      <c r="J1435" s="102"/>
      <c r="K1435" s="46"/>
      <c r="L1435" s="72"/>
      <c r="M1435" s="26"/>
      <c r="N1435" s="27"/>
      <c r="O1435" s="28"/>
      <c r="P1435" s="28"/>
      <c r="Q1435" s="29"/>
    </row>
    <row r="1436" spans="1:17" x14ac:dyDescent="0.25">
      <c r="A1436" s="15"/>
      <c r="B1436" s="17"/>
      <c r="C1436" s="17"/>
      <c r="D1436" s="70"/>
      <c r="E1436" s="71"/>
      <c r="F1436" s="20"/>
      <c r="G1436" s="70"/>
      <c r="H1436" s="78"/>
      <c r="I1436" s="23"/>
      <c r="J1436" s="15"/>
      <c r="K1436" s="46"/>
      <c r="L1436" s="72"/>
      <c r="M1436" s="26"/>
      <c r="N1436" s="27"/>
      <c r="O1436" s="28"/>
      <c r="P1436" s="28"/>
      <c r="Q1436" s="29"/>
    </row>
    <row r="1437" spans="1:17" x14ac:dyDescent="0.25">
      <c r="A1437" s="15"/>
      <c r="B1437" s="17"/>
      <c r="C1437" s="17"/>
      <c r="D1437" s="70"/>
      <c r="E1437" s="71"/>
      <c r="F1437" s="36"/>
      <c r="G1437" s="70"/>
      <c r="H1437" s="78"/>
      <c r="I1437" s="23"/>
      <c r="J1437" s="102"/>
      <c r="K1437" s="46"/>
      <c r="L1437" s="72"/>
      <c r="M1437" s="26"/>
      <c r="N1437" s="27"/>
      <c r="O1437" s="28"/>
      <c r="P1437" s="28"/>
      <c r="Q1437" s="29"/>
    </row>
    <row r="1438" spans="1:17" x14ac:dyDescent="0.25">
      <c r="A1438" s="15"/>
      <c r="B1438" s="17"/>
      <c r="C1438" s="17"/>
      <c r="D1438" s="70"/>
      <c r="E1438" s="73"/>
      <c r="F1438" s="36"/>
      <c r="G1438" s="70"/>
      <c r="H1438" s="17"/>
      <c r="I1438" s="23"/>
      <c r="J1438" s="102"/>
      <c r="K1438" s="46"/>
      <c r="L1438" s="72"/>
      <c r="M1438" s="26"/>
      <c r="N1438" s="43"/>
      <c r="O1438" s="44"/>
      <c r="P1438" s="44"/>
      <c r="Q1438" s="93"/>
    </row>
    <row r="1439" spans="1:17" x14ac:dyDescent="0.25">
      <c r="A1439" s="15"/>
      <c r="B1439" s="17"/>
      <c r="C1439" s="17"/>
      <c r="D1439" s="70"/>
      <c r="E1439" s="19"/>
      <c r="F1439" s="20"/>
      <c r="G1439" s="70"/>
      <c r="H1439" s="17"/>
      <c r="I1439" s="23"/>
      <c r="J1439" s="15"/>
      <c r="K1439" s="46"/>
      <c r="L1439" s="72"/>
      <c r="M1439" s="26"/>
      <c r="N1439" s="31"/>
      <c r="O1439" s="32"/>
      <c r="P1439" s="32"/>
      <c r="Q1439" s="15"/>
    </row>
    <row r="1440" spans="1:17" x14ac:dyDescent="0.25">
      <c r="A1440" s="15"/>
      <c r="B1440" s="17"/>
      <c r="C1440" s="17"/>
      <c r="D1440" s="70"/>
      <c r="E1440" s="19"/>
      <c r="F1440" s="20"/>
      <c r="G1440" s="70"/>
      <c r="H1440" s="17"/>
      <c r="I1440" s="23"/>
      <c r="J1440" s="15"/>
      <c r="K1440" s="46"/>
      <c r="L1440" s="72"/>
      <c r="M1440" s="26"/>
      <c r="N1440" s="27"/>
      <c r="O1440" s="28"/>
      <c r="P1440" s="28"/>
      <c r="Q1440" s="15"/>
    </row>
    <row r="1441" spans="1:17" x14ac:dyDescent="0.25">
      <c r="A1441" s="15"/>
      <c r="B1441" s="17"/>
      <c r="C1441" s="17"/>
      <c r="D1441" s="70"/>
      <c r="E1441" s="19"/>
      <c r="F1441" s="20"/>
      <c r="G1441" s="70"/>
      <c r="H1441" s="17"/>
      <c r="I1441" s="23"/>
      <c r="J1441" s="15"/>
      <c r="K1441" s="46"/>
      <c r="L1441" s="72"/>
      <c r="M1441" s="26"/>
      <c r="N1441" s="31"/>
      <c r="O1441" s="32"/>
      <c r="P1441" s="32"/>
      <c r="Q1441" s="15"/>
    </row>
    <row r="1442" spans="1:17" x14ac:dyDescent="0.25">
      <c r="A1442" s="15"/>
      <c r="B1442" s="17"/>
      <c r="C1442" s="17"/>
      <c r="D1442" s="70"/>
      <c r="E1442" s="19"/>
      <c r="F1442" s="20"/>
      <c r="G1442" s="70"/>
      <c r="H1442" s="17"/>
      <c r="I1442" s="23"/>
      <c r="J1442" s="15"/>
      <c r="K1442" s="46"/>
      <c r="L1442" s="72"/>
      <c r="M1442" s="26"/>
      <c r="N1442" s="31"/>
      <c r="O1442" s="32"/>
      <c r="P1442" s="32"/>
      <c r="Q1442" s="15"/>
    </row>
    <row r="1443" spans="1:17" x14ac:dyDescent="0.25">
      <c r="A1443" s="15"/>
      <c r="B1443" s="17"/>
      <c r="C1443" s="17"/>
      <c r="D1443" s="70"/>
      <c r="E1443" s="19"/>
      <c r="F1443" s="20"/>
      <c r="G1443" s="70"/>
      <c r="H1443" s="17"/>
      <c r="I1443" s="23"/>
      <c r="J1443" s="15"/>
      <c r="K1443" s="46"/>
      <c r="L1443" s="72"/>
      <c r="M1443" s="26"/>
      <c r="N1443" s="31"/>
      <c r="O1443" s="32"/>
      <c r="P1443" s="32"/>
      <c r="Q1443" s="15"/>
    </row>
    <row r="1444" spans="1:17" x14ac:dyDescent="0.25">
      <c r="A1444" s="15"/>
      <c r="B1444" s="17"/>
      <c r="C1444" s="17"/>
      <c r="D1444" s="70"/>
      <c r="E1444" s="19"/>
      <c r="F1444" s="20"/>
      <c r="G1444" s="70"/>
      <c r="H1444" s="17"/>
      <c r="I1444" s="23"/>
      <c r="J1444" s="15"/>
      <c r="K1444" s="46"/>
      <c r="L1444" s="72"/>
      <c r="M1444" s="26"/>
      <c r="N1444" s="27"/>
      <c r="O1444" s="28"/>
      <c r="P1444" s="28"/>
      <c r="Q1444" s="15"/>
    </row>
    <row r="1445" spans="1:17" x14ac:dyDescent="0.25">
      <c r="A1445" s="15"/>
      <c r="B1445" s="17"/>
      <c r="C1445" s="17"/>
      <c r="D1445" s="70"/>
      <c r="E1445" s="19"/>
      <c r="F1445" s="20"/>
      <c r="G1445" s="70"/>
      <c r="H1445" s="17"/>
      <c r="I1445" s="23"/>
      <c r="J1445" s="15"/>
      <c r="K1445" s="46"/>
      <c r="L1445" s="72"/>
      <c r="M1445" s="26"/>
      <c r="N1445" s="27"/>
      <c r="O1445" s="28"/>
      <c r="P1445" s="28"/>
      <c r="Q1445" s="15"/>
    </row>
    <row r="1446" spans="1:17" x14ac:dyDescent="0.25">
      <c r="A1446" s="15"/>
      <c r="B1446" s="17"/>
      <c r="C1446" s="17"/>
      <c r="D1446" s="70"/>
      <c r="E1446" s="19"/>
      <c r="F1446" s="20"/>
      <c r="G1446" s="70"/>
      <c r="H1446" s="17"/>
      <c r="I1446" s="23"/>
      <c r="J1446" s="15"/>
      <c r="K1446" s="46"/>
      <c r="L1446" s="72"/>
      <c r="M1446" s="26"/>
      <c r="N1446" s="27"/>
      <c r="O1446" s="28"/>
      <c r="P1446" s="28"/>
      <c r="Q1446" s="15"/>
    </row>
    <row r="1447" spans="1:17" x14ac:dyDescent="0.25">
      <c r="A1447" s="15"/>
      <c r="B1447" s="17"/>
      <c r="C1447" s="17"/>
      <c r="D1447" s="70"/>
      <c r="E1447" s="19"/>
      <c r="F1447" s="20"/>
      <c r="G1447" s="70"/>
      <c r="H1447" s="17"/>
      <c r="I1447" s="23"/>
      <c r="J1447" s="15"/>
      <c r="K1447" s="46"/>
      <c r="L1447" s="72"/>
      <c r="M1447" s="26"/>
      <c r="N1447" s="27"/>
      <c r="O1447" s="28"/>
      <c r="P1447" s="28"/>
      <c r="Q1447" s="15"/>
    </row>
    <row r="1448" spans="1:17" x14ac:dyDescent="0.25">
      <c r="A1448" s="15"/>
      <c r="B1448" s="17"/>
      <c r="C1448" s="17"/>
      <c r="D1448" s="70"/>
      <c r="E1448" s="19"/>
      <c r="F1448" s="20"/>
      <c r="G1448" s="70"/>
      <c r="H1448" s="17"/>
      <c r="I1448" s="23"/>
      <c r="J1448" s="15"/>
      <c r="K1448" s="46"/>
      <c r="L1448" s="72"/>
      <c r="M1448" s="26"/>
      <c r="N1448" s="27"/>
      <c r="O1448" s="32"/>
      <c r="P1448" s="28"/>
      <c r="Q1448" s="15"/>
    </row>
    <row r="1449" spans="1:17" x14ac:dyDescent="0.25">
      <c r="A1449" s="15"/>
      <c r="B1449" s="17"/>
      <c r="C1449" s="17"/>
      <c r="D1449" s="70"/>
      <c r="E1449" s="19"/>
      <c r="F1449" s="20"/>
      <c r="G1449" s="70"/>
      <c r="H1449" s="17"/>
      <c r="I1449" s="23"/>
      <c r="J1449" s="15"/>
      <c r="K1449" s="46"/>
      <c r="L1449" s="72"/>
      <c r="M1449" s="26"/>
      <c r="N1449" s="31"/>
      <c r="O1449" s="32"/>
      <c r="P1449" s="32"/>
      <c r="Q1449" s="15"/>
    </row>
    <row r="1450" spans="1:17" x14ac:dyDescent="0.25">
      <c r="A1450" s="15"/>
      <c r="B1450" s="17"/>
      <c r="C1450" s="17"/>
      <c r="D1450" s="70"/>
      <c r="E1450" s="19"/>
      <c r="F1450" s="20"/>
      <c r="G1450" s="70"/>
      <c r="H1450" s="17"/>
      <c r="I1450" s="23"/>
      <c r="J1450" s="15"/>
      <c r="K1450" s="46"/>
      <c r="L1450" s="72"/>
      <c r="M1450" s="26"/>
      <c r="N1450" s="31"/>
      <c r="O1450" s="32"/>
      <c r="P1450" s="32"/>
      <c r="Q1450" s="15"/>
    </row>
    <row r="1451" spans="1:17" x14ac:dyDescent="0.25">
      <c r="A1451" s="15"/>
      <c r="B1451" s="17"/>
      <c r="C1451" s="17"/>
      <c r="D1451" s="70"/>
      <c r="E1451" s="19"/>
      <c r="F1451" s="20"/>
      <c r="G1451" s="70"/>
      <c r="H1451" s="17"/>
      <c r="I1451" s="23"/>
      <c r="J1451" s="15"/>
      <c r="K1451" s="46"/>
      <c r="L1451" s="72"/>
      <c r="M1451" s="26"/>
      <c r="N1451" s="31"/>
      <c r="O1451" s="32"/>
      <c r="P1451" s="32"/>
      <c r="Q1451" s="15"/>
    </row>
    <row r="1452" spans="1:17" x14ac:dyDescent="0.25">
      <c r="A1452" s="15"/>
      <c r="B1452" s="17"/>
      <c r="C1452" s="17"/>
      <c r="D1452" s="70"/>
      <c r="E1452" s="19"/>
      <c r="F1452" s="20"/>
      <c r="G1452" s="70"/>
      <c r="H1452" s="17"/>
      <c r="I1452" s="23"/>
      <c r="J1452" s="15"/>
      <c r="K1452" s="46"/>
      <c r="L1452" s="72"/>
      <c r="M1452" s="26"/>
      <c r="N1452" s="27"/>
      <c r="O1452" s="28"/>
      <c r="P1452" s="28"/>
      <c r="Q1452" s="15"/>
    </row>
    <row r="1453" spans="1:17" x14ac:dyDescent="0.25">
      <c r="A1453" s="15"/>
      <c r="B1453" s="17"/>
      <c r="C1453" s="17"/>
      <c r="D1453" s="70"/>
      <c r="E1453" s="19"/>
      <c r="F1453" s="20"/>
      <c r="G1453" s="70"/>
      <c r="H1453" s="17"/>
      <c r="I1453" s="23"/>
      <c r="J1453" s="15"/>
      <c r="K1453" s="46"/>
      <c r="L1453" s="72"/>
      <c r="M1453" s="26"/>
      <c r="N1453" s="27"/>
      <c r="O1453" s="28"/>
      <c r="P1453" s="28"/>
      <c r="Q1453" s="15"/>
    </row>
    <row r="1454" spans="1:17" x14ac:dyDescent="0.25">
      <c r="A1454" s="15"/>
      <c r="B1454" s="17"/>
      <c r="C1454" s="17"/>
      <c r="D1454" s="70"/>
      <c r="E1454" s="19"/>
      <c r="F1454" s="20"/>
      <c r="G1454" s="70"/>
      <c r="H1454" s="17"/>
      <c r="I1454" s="23"/>
      <c r="J1454" s="15"/>
      <c r="K1454" s="46"/>
      <c r="L1454" s="72"/>
      <c r="M1454" s="26"/>
      <c r="N1454" s="27"/>
      <c r="O1454" s="28"/>
      <c r="P1454" s="28"/>
      <c r="Q1454" s="15"/>
    </row>
    <row r="1455" spans="1:17" x14ac:dyDescent="0.25">
      <c r="A1455" s="15"/>
      <c r="B1455" s="17"/>
      <c r="C1455" s="17"/>
      <c r="D1455" s="70"/>
      <c r="E1455" s="19"/>
      <c r="F1455" s="20"/>
      <c r="G1455" s="70"/>
      <c r="H1455" s="17"/>
      <c r="I1455" s="23"/>
      <c r="J1455" s="15"/>
      <c r="K1455" s="46"/>
      <c r="L1455" s="72"/>
      <c r="M1455" s="26"/>
      <c r="N1455" s="27"/>
      <c r="O1455" s="28"/>
      <c r="P1455" s="28"/>
      <c r="Q1455" s="15"/>
    </row>
    <row r="1456" spans="1:17" x14ac:dyDescent="0.25">
      <c r="A1456" s="15"/>
      <c r="B1456" s="17"/>
      <c r="C1456" s="17"/>
      <c r="D1456" s="70"/>
      <c r="E1456" s="19"/>
      <c r="F1456" s="20"/>
      <c r="G1456" s="70"/>
      <c r="H1456" s="17"/>
      <c r="I1456" s="23"/>
      <c r="J1456" s="15"/>
      <c r="K1456" s="46"/>
      <c r="L1456" s="72"/>
      <c r="M1456" s="26"/>
      <c r="N1456" s="27"/>
      <c r="O1456" s="32"/>
      <c r="P1456" s="28"/>
      <c r="Q1456" s="15"/>
    </row>
    <row r="1457" spans="1:17" x14ac:dyDescent="0.25">
      <c r="A1457" s="15"/>
      <c r="B1457" s="17"/>
      <c r="C1457" s="17"/>
      <c r="D1457" s="70"/>
      <c r="E1457" s="19"/>
      <c r="F1457" s="20"/>
      <c r="G1457" s="70"/>
      <c r="H1457" s="17"/>
      <c r="I1457" s="23"/>
      <c r="J1457" s="15"/>
      <c r="K1457" s="46"/>
      <c r="L1457" s="72"/>
      <c r="M1457" s="26"/>
      <c r="N1457" s="27"/>
      <c r="O1457" s="28"/>
      <c r="P1457" s="28"/>
      <c r="Q1457" s="15"/>
    </row>
    <row r="1458" spans="1:17" x14ac:dyDescent="0.25">
      <c r="A1458" s="81"/>
      <c r="B1458" s="17"/>
      <c r="C1458" s="17"/>
      <c r="D1458" s="70"/>
      <c r="E1458" s="19"/>
      <c r="F1458" s="20"/>
      <c r="G1458" s="70"/>
      <c r="H1458" s="17"/>
      <c r="I1458" s="23"/>
      <c r="J1458" s="15"/>
      <c r="K1458" s="46"/>
      <c r="L1458" s="72"/>
      <c r="M1458" s="26"/>
      <c r="N1458" s="31"/>
      <c r="O1458" s="32"/>
      <c r="P1458" s="32"/>
      <c r="Q1458" s="15"/>
    </row>
    <row r="1459" spans="1:17" x14ac:dyDescent="0.25">
      <c r="A1459" s="15"/>
      <c r="B1459" s="17"/>
      <c r="C1459" s="17"/>
      <c r="D1459" s="70"/>
      <c r="E1459" s="19"/>
      <c r="F1459" s="20"/>
      <c r="G1459" s="70"/>
      <c r="H1459" s="17"/>
      <c r="I1459" s="23"/>
      <c r="J1459" s="15"/>
      <c r="K1459" s="46"/>
      <c r="L1459" s="72"/>
      <c r="M1459" s="26"/>
      <c r="N1459" s="31"/>
      <c r="O1459" s="32"/>
      <c r="P1459" s="32"/>
      <c r="Q1459" s="15"/>
    </row>
    <row r="1460" spans="1:17" x14ac:dyDescent="0.25">
      <c r="A1460" s="15"/>
      <c r="B1460" s="17"/>
      <c r="C1460" s="17"/>
      <c r="D1460" s="70"/>
      <c r="E1460" s="19"/>
      <c r="F1460" s="20"/>
      <c r="G1460" s="70"/>
      <c r="H1460" s="17"/>
      <c r="I1460" s="23"/>
      <c r="J1460" s="15"/>
      <c r="K1460" s="46"/>
      <c r="L1460" s="72"/>
      <c r="M1460" s="26"/>
      <c r="N1460" s="27"/>
      <c r="O1460" s="28"/>
      <c r="P1460" s="28"/>
      <c r="Q1460" s="15"/>
    </row>
    <row r="1461" spans="1:17" x14ac:dyDescent="0.25">
      <c r="A1461" s="81"/>
      <c r="B1461" s="17"/>
      <c r="C1461" s="17"/>
      <c r="D1461" s="70"/>
      <c r="E1461" s="19"/>
      <c r="F1461" s="20"/>
      <c r="G1461" s="70"/>
      <c r="H1461" s="17"/>
      <c r="I1461" s="23"/>
      <c r="J1461" s="15"/>
      <c r="K1461" s="46"/>
      <c r="L1461" s="72"/>
      <c r="M1461" s="26"/>
      <c r="N1461" s="27"/>
      <c r="O1461" s="28"/>
      <c r="P1461" s="28"/>
      <c r="Q1461" s="15"/>
    </row>
    <row r="1462" spans="1:17" x14ac:dyDescent="0.25">
      <c r="A1462" s="15"/>
      <c r="B1462" s="17"/>
      <c r="C1462" s="17"/>
      <c r="D1462" s="70"/>
      <c r="E1462" s="19"/>
      <c r="F1462" s="20"/>
      <c r="G1462" s="70"/>
      <c r="H1462" s="17"/>
      <c r="I1462" s="23"/>
      <c r="J1462" s="15"/>
      <c r="K1462" s="46"/>
      <c r="L1462" s="72"/>
      <c r="M1462" s="26"/>
      <c r="N1462" s="27"/>
      <c r="O1462" s="28"/>
      <c r="P1462" s="28"/>
      <c r="Q1462" s="15"/>
    </row>
    <row r="1463" spans="1:17" x14ac:dyDescent="0.25">
      <c r="A1463" s="15"/>
      <c r="B1463" s="17"/>
      <c r="C1463" s="17"/>
      <c r="D1463" s="70"/>
      <c r="E1463" s="19"/>
      <c r="F1463" s="20"/>
      <c r="G1463" s="70"/>
      <c r="H1463" s="17"/>
      <c r="I1463" s="23"/>
      <c r="J1463" s="15"/>
      <c r="K1463" s="46"/>
      <c r="L1463" s="72"/>
      <c r="M1463" s="26"/>
      <c r="N1463" s="27"/>
      <c r="O1463" s="28"/>
      <c r="P1463" s="28"/>
      <c r="Q1463" s="15"/>
    </row>
    <row r="1464" spans="1:17" x14ac:dyDescent="0.25">
      <c r="A1464" s="15"/>
      <c r="B1464" s="17"/>
      <c r="C1464" s="17"/>
      <c r="D1464" s="70"/>
      <c r="E1464" s="19"/>
      <c r="F1464" s="20"/>
      <c r="G1464" s="70"/>
      <c r="H1464" s="17"/>
      <c r="I1464" s="23"/>
      <c r="J1464" s="15"/>
      <c r="K1464" s="46"/>
      <c r="L1464" s="72"/>
      <c r="M1464" s="26"/>
      <c r="N1464" s="27"/>
      <c r="O1464" s="32"/>
      <c r="P1464" s="28"/>
      <c r="Q1464" s="15"/>
    </row>
    <row r="1465" spans="1:17" x14ac:dyDescent="0.25">
      <c r="A1465" s="15"/>
      <c r="B1465" s="17"/>
      <c r="C1465" s="17"/>
      <c r="D1465" s="70"/>
      <c r="E1465" s="19"/>
      <c r="F1465" s="20"/>
      <c r="G1465" s="70"/>
      <c r="H1465" s="17"/>
      <c r="I1465" s="23"/>
      <c r="J1465" s="15"/>
      <c r="K1465" s="46"/>
      <c r="L1465" s="72"/>
      <c r="M1465" s="26"/>
      <c r="N1465" s="31"/>
      <c r="O1465" s="32"/>
      <c r="P1465" s="32"/>
      <c r="Q1465" s="15"/>
    </row>
    <row r="1466" spans="1:17" x14ac:dyDescent="0.25">
      <c r="A1466" s="15"/>
      <c r="B1466" s="17"/>
      <c r="C1466" s="17"/>
      <c r="D1466" s="70"/>
      <c r="E1466" s="19"/>
      <c r="F1466" s="20"/>
      <c r="G1466" s="70"/>
      <c r="H1466" s="17"/>
      <c r="I1466" s="23"/>
      <c r="J1466" s="15"/>
      <c r="K1466" s="46"/>
      <c r="L1466" s="72"/>
      <c r="M1466" s="26"/>
      <c r="N1466" s="31"/>
      <c r="O1466" s="32"/>
      <c r="P1466" s="28"/>
      <c r="Q1466" s="15"/>
    </row>
    <row r="1467" spans="1:17" x14ac:dyDescent="0.25">
      <c r="A1467" s="15"/>
      <c r="B1467" s="17"/>
      <c r="C1467" s="17"/>
      <c r="D1467" s="70"/>
      <c r="E1467" s="19"/>
      <c r="F1467" s="20"/>
      <c r="G1467" s="70"/>
      <c r="H1467" s="17"/>
      <c r="I1467" s="23"/>
      <c r="J1467" s="15"/>
      <c r="K1467" s="46"/>
      <c r="L1467" s="72"/>
      <c r="M1467" s="26"/>
      <c r="N1467" s="31"/>
      <c r="O1467" s="32"/>
      <c r="P1467" s="28"/>
      <c r="Q1467" s="15"/>
    </row>
    <row r="1468" spans="1:17" x14ac:dyDescent="0.25">
      <c r="A1468" s="15"/>
      <c r="B1468" s="17"/>
      <c r="C1468" s="17"/>
      <c r="D1468" s="70"/>
      <c r="E1468" s="19"/>
      <c r="F1468" s="20"/>
      <c r="G1468" s="70"/>
      <c r="H1468" s="17"/>
      <c r="I1468" s="23"/>
      <c r="J1468" s="15"/>
      <c r="K1468" s="46"/>
      <c r="L1468" s="72"/>
      <c r="M1468" s="26"/>
      <c r="N1468" s="27"/>
      <c r="O1468" s="28"/>
      <c r="P1468" s="28"/>
      <c r="Q1468" s="15"/>
    </row>
    <row r="1469" spans="1:17" x14ac:dyDescent="0.25">
      <c r="A1469" s="15"/>
      <c r="B1469" s="17"/>
      <c r="C1469" s="17"/>
      <c r="D1469" s="70"/>
      <c r="E1469" s="19"/>
      <c r="F1469" s="20"/>
      <c r="G1469" s="70"/>
      <c r="H1469" s="17"/>
      <c r="I1469" s="23"/>
      <c r="J1469" s="15"/>
      <c r="K1469" s="46"/>
      <c r="L1469" s="72"/>
      <c r="M1469" s="26"/>
      <c r="N1469" s="27"/>
      <c r="O1469" s="28"/>
      <c r="P1469" s="28"/>
      <c r="Q1469" s="15"/>
    </row>
    <row r="1470" spans="1:17" x14ac:dyDescent="0.25">
      <c r="A1470" s="15"/>
      <c r="B1470" s="17"/>
      <c r="C1470" s="17"/>
      <c r="D1470" s="70"/>
      <c r="E1470" s="19"/>
      <c r="F1470" s="20"/>
      <c r="G1470" s="70"/>
      <c r="H1470" s="17"/>
      <c r="I1470" s="23"/>
      <c r="J1470" s="15"/>
      <c r="K1470" s="46"/>
      <c r="L1470" s="72"/>
      <c r="M1470" s="26"/>
      <c r="N1470" s="31"/>
      <c r="O1470" s="32"/>
      <c r="P1470" s="32"/>
      <c r="Q1470" s="15"/>
    </row>
    <row r="1471" spans="1:17" x14ac:dyDescent="0.25">
      <c r="A1471" s="15"/>
      <c r="B1471" s="17"/>
      <c r="C1471" s="17"/>
      <c r="D1471" s="70"/>
      <c r="E1471" s="19"/>
      <c r="F1471" s="20"/>
      <c r="G1471" s="70"/>
      <c r="H1471" s="17"/>
      <c r="I1471" s="23"/>
      <c r="J1471" s="15"/>
      <c r="K1471" s="46"/>
      <c r="L1471" s="72"/>
      <c r="M1471" s="26"/>
      <c r="N1471" s="31"/>
      <c r="O1471" s="32"/>
      <c r="P1471" s="32"/>
      <c r="Q1471" s="15"/>
    </row>
    <row r="1472" spans="1:17" x14ac:dyDescent="0.25">
      <c r="A1472" s="15"/>
      <c r="B1472" s="17"/>
      <c r="C1472" s="17"/>
      <c r="D1472" s="70"/>
      <c r="E1472" s="19"/>
      <c r="F1472" s="20"/>
      <c r="G1472" s="70"/>
      <c r="H1472" s="17"/>
      <c r="I1472" s="23"/>
      <c r="J1472" s="15"/>
      <c r="K1472" s="46"/>
      <c r="L1472" s="72"/>
      <c r="M1472" s="26"/>
      <c r="N1472" s="31"/>
      <c r="O1472" s="32"/>
      <c r="P1472" s="32"/>
      <c r="Q1472" s="15"/>
    </row>
    <row r="1473" spans="1:17" x14ac:dyDescent="0.25">
      <c r="A1473" s="15"/>
      <c r="B1473" s="17"/>
      <c r="C1473" s="17"/>
      <c r="D1473" s="70"/>
      <c r="E1473" s="19"/>
      <c r="F1473" s="20"/>
      <c r="G1473" s="70"/>
      <c r="H1473" s="17"/>
      <c r="I1473" s="23"/>
      <c r="J1473" s="15"/>
      <c r="K1473" s="46"/>
      <c r="L1473" s="72"/>
      <c r="M1473" s="26"/>
      <c r="N1473" s="27"/>
      <c r="O1473" s="28"/>
      <c r="P1473" s="28"/>
      <c r="Q1473" s="15"/>
    </row>
    <row r="1474" spans="1:17" x14ac:dyDescent="0.25">
      <c r="A1474" s="15"/>
      <c r="B1474" s="17"/>
      <c r="C1474" s="17"/>
      <c r="D1474" s="70"/>
      <c r="E1474" s="19"/>
      <c r="F1474" s="20"/>
      <c r="G1474" s="70"/>
      <c r="H1474" s="17"/>
      <c r="I1474" s="23"/>
      <c r="J1474" s="15"/>
      <c r="K1474" s="46"/>
      <c r="L1474" s="72"/>
      <c r="M1474" s="26"/>
      <c r="N1474" s="27"/>
      <c r="O1474" s="28"/>
      <c r="P1474" s="28"/>
      <c r="Q1474" s="15"/>
    </row>
    <row r="1475" spans="1:17" x14ac:dyDescent="0.25">
      <c r="A1475" s="15"/>
      <c r="B1475" s="17"/>
      <c r="C1475" s="17"/>
      <c r="D1475" s="70"/>
      <c r="E1475" s="19"/>
      <c r="F1475" s="20"/>
      <c r="G1475" s="70"/>
      <c r="H1475" s="17"/>
      <c r="I1475" s="23"/>
      <c r="J1475" s="15"/>
      <c r="K1475" s="46"/>
      <c r="L1475" s="72"/>
      <c r="M1475" s="26"/>
      <c r="N1475" s="27"/>
      <c r="O1475" s="28"/>
      <c r="P1475" s="28"/>
      <c r="Q1475" s="15"/>
    </row>
    <row r="1476" spans="1:17" x14ac:dyDescent="0.25">
      <c r="A1476" s="15"/>
      <c r="B1476" s="17"/>
      <c r="C1476" s="17"/>
      <c r="D1476" s="70"/>
      <c r="E1476" s="19"/>
      <c r="F1476" s="20"/>
      <c r="G1476" s="70"/>
      <c r="H1476" s="17"/>
      <c r="I1476" s="23"/>
      <c r="J1476" s="15"/>
      <c r="K1476" s="46"/>
      <c r="L1476" s="72"/>
      <c r="M1476" s="26"/>
      <c r="N1476" s="27"/>
      <c r="O1476" s="28"/>
      <c r="P1476" s="28"/>
      <c r="Q1476" s="15"/>
    </row>
    <row r="1477" spans="1:17" x14ac:dyDescent="0.25">
      <c r="A1477" s="15"/>
      <c r="B1477" s="17"/>
      <c r="C1477" s="17"/>
      <c r="D1477" s="70"/>
      <c r="E1477" s="19"/>
      <c r="F1477" s="20"/>
      <c r="G1477" s="70"/>
      <c r="H1477" s="17"/>
      <c r="I1477" s="23"/>
      <c r="J1477" s="15"/>
      <c r="K1477" s="46"/>
      <c r="L1477" s="72"/>
      <c r="M1477" s="26"/>
      <c r="N1477" s="27"/>
      <c r="O1477" s="32"/>
      <c r="P1477" s="28"/>
      <c r="Q1477" s="15"/>
    </row>
    <row r="1478" spans="1:17" x14ac:dyDescent="0.25">
      <c r="A1478" s="15"/>
      <c r="B1478" s="17"/>
      <c r="C1478" s="17"/>
      <c r="D1478" s="70"/>
      <c r="E1478" s="19"/>
      <c r="F1478" s="20"/>
      <c r="G1478" s="70"/>
      <c r="H1478" s="17"/>
      <c r="I1478" s="23"/>
      <c r="J1478" s="15"/>
      <c r="K1478" s="46"/>
      <c r="L1478" s="72"/>
      <c r="M1478" s="26"/>
      <c r="N1478" s="27"/>
      <c r="O1478" s="28"/>
      <c r="P1478" s="28"/>
      <c r="Q1478" s="15"/>
    </row>
    <row r="1479" spans="1:17" x14ac:dyDescent="0.25">
      <c r="A1479" s="15"/>
      <c r="B1479" s="17"/>
      <c r="C1479" s="17"/>
      <c r="D1479" s="70"/>
      <c r="E1479" s="19"/>
      <c r="F1479" s="20"/>
      <c r="G1479" s="70"/>
      <c r="H1479" s="17"/>
      <c r="I1479" s="23"/>
      <c r="J1479" s="15"/>
      <c r="K1479" s="46"/>
      <c r="L1479" s="72"/>
      <c r="M1479" s="26"/>
      <c r="N1479" s="31"/>
      <c r="O1479" s="32"/>
      <c r="P1479" s="28"/>
      <c r="Q1479" s="15"/>
    </row>
    <row r="1480" spans="1:17" x14ac:dyDescent="0.25">
      <c r="A1480" s="15"/>
      <c r="B1480" s="17"/>
      <c r="C1480" s="17"/>
      <c r="D1480" s="70"/>
      <c r="E1480" s="19"/>
      <c r="F1480" s="20"/>
      <c r="G1480" s="70"/>
      <c r="H1480" s="17"/>
      <c r="I1480" s="23"/>
      <c r="J1480" s="15"/>
      <c r="K1480" s="46"/>
      <c r="L1480" s="72"/>
      <c r="M1480" s="26"/>
      <c r="N1480" s="27"/>
      <c r="O1480" s="28"/>
      <c r="P1480" s="28"/>
      <c r="Q1480" s="15"/>
    </row>
    <row r="1481" spans="1:17" x14ac:dyDescent="0.25">
      <c r="A1481" s="15"/>
      <c r="B1481" s="17"/>
      <c r="C1481" s="17"/>
      <c r="D1481" s="70"/>
      <c r="E1481" s="19"/>
      <c r="F1481" s="20"/>
      <c r="G1481" s="70"/>
      <c r="H1481" s="17"/>
      <c r="I1481" s="23"/>
      <c r="J1481" s="15"/>
      <c r="K1481" s="46"/>
      <c r="L1481" s="72"/>
      <c r="M1481" s="26"/>
      <c r="N1481" s="31"/>
      <c r="O1481" s="32"/>
      <c r="P1481" s="28"/>
      <c r="Q1481" s="15"/>
    </row>
    <row r="1482" spans="1:17" x14ac:dyDescent="0.25">
      <c r="A1482" s="15"/>
      <c r="B1482" s="17"/>
      <c r="C1482" s="17"/>
      <c r="D1482" s="70"/>
      <c r="E1482" s="19"/>
      <c r="F1482" s="20"/>
      <c r="G1482" s="70"/>
      <c r="H1482" s="17"/>
      <c r="I1482" s="23"/>
      <c r="J1482" s="15"/>
      <c r="K1482" s="46"/>
      <c r="L1482" s="72"/>
      <c r="M1482" s="26"/>
      <c r="N1482" s="31"/>
      <c r="O1482" s="32"/>
      <c r="P1482" s="28"/>
      <c r="Q1482" s="15"/>
    </row>
    <row r="1483" spans="1:17" x14ac:dyDescent="0.25">
      <c r="A1483" s="15"/>
      <c r="B1483" s="17"/>
      <c r="C1483" s="17"/>
      <c r="D1483" s="70"/>
      <c r="E1483" s="19"/>
      <c r="F1483" s="20"/>
      <c r="G1483" s="70"/>
      <c r="H1483" s="17"/>
      <c r="I1483" s="23"/>
      <c r="J1483" s="15"/>
      <c r="K1483" s="46"/>
      <c r="L1483" s="72"/>
      <c r="M1483" s="26"/>
      <c r="N1483" s="27"/>
      <c r="O1483" s="28"/>
      <c r="P1483" s="28"/>
      <c r="Q1483" s="15"/>
    </row>
    <row r="1484" spans="1:17" x14ac:dyDescent="0.25">
      <c r="A1484" s="15"/>
      <c r="B1484" s="17"/>
      <c r="C1484" s="17"/>
      <c r="D1484" s="70"/>
      <c r="E1484" s="19"/>
      <c r="F1484" s="20"/>
      <c r="G1484" s="70"/>
      <c r="H1484" s="17"/>
      <c r="I1484" s="23"/>
      <c r="J1484" s="15"/>
      <c r="K1484" s="46"/>
      <c r="L1484" s="72"/>
      <c r="M1484" s="26"/>
      <c r="N1484" s="27"/>
      <c r="O1484" s="28"/>
      <c r="P1484" s="28"/>
      <c r="Q1484" s="15"/>
    </row>
    <row r="1485" spans="1:17" x14ac:dyDescent="0.25">
      <c r="A1485" s="15"/>
      <c r="B1485" s="17"/>
      <c r="C1485" s="17"/>
      <c r="D1485" s="70"/>
      <c r="E1485" s="19"/>
      <c r="F1485" s="20"/>
      <c r="G1485" s="70"/>
      <c r="H1485" s="17"/>
      <c r="I1485" s="23"/>
      <c r="J1485" s="15"/>
      <c r="K1485" s="46"/>
      <c r="L1485" s="72"/>
      <c r="M1485" s="26"/>
      <c r="N1485" s="27"/>
      <c r="O1485" s="28"/>
      <c r="P1485" s="28"/>
      <c r="Q1485" s="15"/>
    </row>
    <row r="1486" spans="1:17" x14ac:dyDescent="0.25">
      <c r="A1486" s="15"/>
      <c r="B1486" s="17"/>
      <c r="C1486" s="17"/>
      <c r="D1486" s="70"/>
      <c r="E1486" s="19"/>
      <c r="F1486" s="20"/>
      <c r="G1486" s="70"/>
      <c r="H1486" s="17"/>
      <c r="I1486" s="23"/>
      <c r="J1486" s="15"/>
      <c r="K1486" s="46"/>
      <c r="L1486" s="72"/>
      <c r="M1486" s="26"/>
      <c r="N1486" s="27"/>
      <c r="O1486" s="32"/>
      <c r="P1486" s="28"/>
      <c r="Q1486" s="15"/>
    </row>
    <row r="1487" spans="1:17" x14ac:dyDescent="0.25">
      <c r="A1487" s="15"/>
      <c r="B1487" s="17"/>
      <c r="C1487" s="17"/>
      <c r="D1487" s="70"/>
      <c r="E1487" s="19"/>
      <c r="F1487" s="20"/>
      <c r="G1487" s="70"/>
      <c r="H1487" s="17"/>
      <c r="I1487" s="23"/>
      <c r="J1487" s="15"/>
      <c r="K1487" s="46"/>
      <c r="L1487" s="72"/>
      <c r="M1487" s="26"/>
      <c r="N1487" s="31"/>
      <c r="O1487" s="32"/>
      <c r="P1487" s="32"/>
      <c r="Q1487" s="15"/>
    </row>
    <row r="1488" spans="1:17" x14ac:dyDescent="0.25">
      <c r="A1488" s="15"/>
      <c r="B1488" s="17"/>
      <c r="C1488" s="17"/>
      <c r="D1488" s="70"/>
      <c r="E1488" s="19"/>
      <c r="F1488" s="20"/>
      <c r="G1488" s="70"/>
      <c r="H1488" s="17"/>
      <c r="I1488" s="23"/>
      <c r="J1488" s="15"/>
      <c r="K1488" s="46"/>
      <c r="L1488" s="72"/>
      <c r="M1488" s="26"/>
      <c r="N1488" s="31"/>
      <c r="O1488" s="32"/>
      <c r="P1488" s="28"/>
      <c r="Q1488" s="15"/>
    </row>
    <row r="1489" spans="1:17" x14ac:dyDescent="0.25">
      <c r="A1489" s="15"/>
      <c r="B1489" s="17"/>
      <c r="C1489" s="17"/>
      <c r="D1489" s="70"/>
      <c r="E1489" s="19"/>
      <c r="F1489" s="20"/>
      <c r="G1489" s="70"/>
      <c r="H1489" s="17"/>
      <c r="I1489" s="23"/>
      <c r="J1489" s="15"/>
      <c r="K1489" s="46"/>
      <c r="L1489" s="72"/>
      <c r="M1489" s="26"/>
      <c r="N1489" s="31"/>
      <c r="O1489" s="32"/>
      <c r="P1489" s="28"/>
      <c r="Q1489" s="15"/>
    </row>
    <row r="1490" spans="1:17" x14ac:dyDescent="0.25">
      <c r="A1490" s="15"/>
      <c r="B1490" s="17"/>
      <c r="C1490" s="17"/>
      <c r="D1490" s="70"/>
      <c r="E1490" s="19"/>
      <c r="F1490" s="20"/>
      <c r="G1490" s="70"/>
      <c r="H1490" s="17"/>
      <c r="I1490" s="23"/>
      <c r="J1490" s="15"/>
      <c r="K1490" s="46"/>
      <c r="L1490" s="72"/>
      <c r="M1490" s="26"/>
      <c r="N1490" s="27"/>
      <c r="O1490" s="28"/>
      <c r="P1490" s="28"/>
      <c r="Q1490" s="15"/>
    </row>
    <row r="1491" spans="1:17" x14ac:dyDescent="0.25">
      <c r="A1491" s="15"/>
      <c r="B1491" s="17"/>
      <c r="C1491" s="17"/>
      <c r="D1491" s="70"/>
      <c r="E1491" s="19"/>
      <c r="F1491" s="20"/>
      <c r="G1491" s="70"/>
      <c r="H1491" s="17"/>
      <c r="I1491" s="23"/>
      <c r="J1491" s="15"/>
      <c r="K1491" s="46"/>
      <c r="L1491" s="72"/>
      <c r="M1491" s="26"/>
      <c r="N1491" s="27"/>
      <c r="O1491" s="28"/>
      <c r="P1491" s="28"/>
      <c r="Q1491" s="15"/>
    </row>
    <row r="1492" spans="1:17" x14ac:dyDescent="0.25">
      <c r="A1492" s="15"/>
      <c r="B1492" s="17"/>
      <c r="C1492" s="17"/>
      <c r="D1492" s="70"/>
      <c r="E1492" s="19"/>
      <c r="F1492" s="20"/>
      <c r="G1492" s="70"/>
      <c r="H1492" s="17"/>
      <c r="I1492" s="23"/>
      <c r="J1492" s="15"/>
      <c r="K1492" s="46"/>
      <c r="L1492" s="72"/>
      <c r="M1492" s="26"/>
      <c r="N1492" s="27"/>
      <c r="O1492" s="28"/>
      <c r="P1492" s="28"/>
      <c r="Q1492" s="15"/>
    </row>
    <row r="1493" spans="1:17" x14ac:dyDescent="0.25">
      <c r="A1493" s="15"/>
      <c r="B1493" s="17"/>
      <c r="C1493" s="17"/>
      <c r="D1493" s="70"/>
      <c r="E1493" s="19"/>
      <c r="F1493" s="20"/>
      <c r="G1493" s="70"/>
      <c r="H1493" s="17"/>
      <c r="I1493" s="23"/>
      <c r="J1493" s="15"/>
      <c r="K1493" s="46"/>
      <c r="L1493" s="72"/>
      <c r="M1493" s="26"/>
      <c r="N1493" s="27"/>
      <c r="O1493" s="28"/>
      <c r="P1493" s="28"/>
      <c r="Q1493" s="15"/>
    </row>
    <row r="1494" spans="1:17" x14ac:dyDescent="0.25">
      <c r="A1494" s="15"/>
      <c r="B1494" s="17"/>
      <c r="C1494" s="17"/>
      <c r="D1494" s="70"/>
      <c r="E1494" s="19"/>
      <c r="F1494" s="20"/>
      <c r="G1494" s="70"/>
      <c r="H1494" s="17"/>
      <c r="I1494" s="23"/>
      <c r="J1494" s="15"/>
      <c r="K1494" s="46"/>
      <c r="L1494" s="72"/>
      <c r="M1494" s="26"/>
      <c r="N1494" s="31"/>
      <c r="O1494" s="32"/>
      <c r="P1494" s="28"/>
      <c r="Q1494" s="15"/>
    </row>
    <row r="1495" spans="1:17" x14ac:dyDescent="0.25">
      <c r="A1495" s="15"/>
      <c r="B1495" s="17"/>
      <c r="C1495" s="17"/>
      <c r="D1495" s="70"/>
      <c r="E1495" s="19"/>
      <c r="F1495" s="20"/>
      <c r="G1495" s="70"/>
      <c r="H1495" s="17"/>
      <c r="I1495" s="23"/>
      <c r="J1495" s="15"/>
      <c r="K1495" s="46"/>
      <c r="L1495" s="72"/>
      <c r="M1495" s="26"/>
      <c r="N1495" s="31"/>
      <c r="O1495" s="32"/>
      <c r="P1495" s="28"/>
      <c r="Q1495" s="15"/>
    </row>
    <row r="1496" spans="1:17" x14ac:dyDescent="0.25">
      <c r="A1496" s="15"/>
      <c r="B1496" s="17"/>
      <c r="C1496" s="17"/>
      <c r="D1496" s="70"/>
      <c r="E1496" s="19"/>
      <c r="F1496" s="20"/>
      <c r="G1496" s="70"/>
      <c r="H1496" s="17"/>
      <c r="I1496" s="23"/>
      <c r="J1496" s="15"/>
      <c r="K1496" s="46"/>
      <c r="L1496" s="72"/>
      <c r="M1496" s="26"/>
      <c r="N1496" s="27"/>
      <c r="O1496" s="28"/>
      <c r="P1496" s="28"/>
      <c r="Q1496" s="15"/>
    </row>
    <row r="1497" spans="1:17" x14ac:dyDescent="0.25">
      <c r="A1497" s="15"/>
      <c r="B1497" s="17"/>
      <c r="C1497" s="17"/>
      <c r="D1497" s="70"/>
      <c r="E1497" s="19"/>
      <c r="F1497" s="20"/>
      <c r="G1497" s="70"/>
      <c r="H1497" s="17"/>
      <c r="I1497" s="23"/>
      <c r="J1497" s="15"/>
      <c r="K1497" s="46"/>
      <c r="L1497" s="72"/>
      <c r="M1497" s="26"/>
      <c r="N1497" s="31"/>
      <c r="O1497" s="32"/>
      <c r="P1497" s="28"/>
      <c r="Q1497" s="15"/>
    </row>
    <row r="1498" spans="1:17" x14ac:dyDescent="0.25">
      <c r="A1498" s="15"/>
      <c r="B1498" s="17"/>
      <c r="C1498" s="17"/>
      <c r="D1498" s="70"/>
      <c r="E1498" s="19"/>
      <c r="F1498" s="20"/>
      <c r="G1498" s="70"/>
      <c r="H1498" s="17"/>
      <c r="I1498" s="23"/>
      <c r="J1498" s="15"/>
      <c r="K1498" s="46"/>
      <c r="L1498" s="72"/>
      <c r="M1498" s="26"/>
      <c r="N1498" s="31"/>
      <c r="O1498" s="32"/>
      <c r="P1498" s="28"/>
      <c r="Q1498" s="15"/>
    </row>
    <row r="1499" spans="1:17" x14ac:dyDescent="0.25">
      <c r="A1499" s="15"/>
      <c r="B1499" s="17"/>
      <c r="C1499" s="17"/>
      <c r="D1499" s="70"/>
      <c r="E1499" s="19"/>
      <c r="F1499" s="20"/>
      <c r="G1499" s="70"/>
      <c r="H1499" s="17"/>
      <c r="I1499" s="23"/>
      <c r="J1499" s="15"/>
      <c r="K1499" s="46"/>
      <c r="L1499" s="72"/>
      <c r="M1499" s="26"/>
      <c r="N1499" s="27"/>
      <c r="O1499" s="28"/>
      <c r="P1499" s="28"/>
      <c r="Q1499" s="15"/>
    </row>
    <row r="1500" spans="1:17" x14ac:dyDescent="0.25">
      <c r="A1500" s="15"/>
      <c r="B1500" s="17"/>
      <c r="C1500" s="17"/>
      <c r="D1500" s="70"/>
      <c r="E1500" s="19"/>
      <c r="F1500" s="20"/>
      <c r="G1500" s="70"/>
      <c r="H1500" s="17"/>
      <c r="I1500" s="23"/>
      <c r="J1500" s="15"/>
      <c r="K1500" s="46"/>
      <c r="L1500" s="72"/>
      <c r="M1500" s="26"/>
      <c r="N1500" s="27"/>
      <c r="O1500" s="28"/>
      <c r="P1500" s="28"/>
      <c r="Q1500" s="15"/>
    </row>
    <row r="1501" spans="1:17" x14ac:dyDescent="0.25">
      <c r="A1501" s="15"/>
      <c r="B1501" s="17"/>
      <c r="C1501" s="17"/>
      <c r="D1501" s="70"/>
      <c r="E1501" s="19"/>
      <c r="F1501" s="20"/>
      <c r="G1501" s="70"/>
      <c r="H1501" s="17"/>
      <c r="I1501" s="23"/>
      <c r="J1501" s="15"/>
      <c r="K1501" s="46"/>
      <c r="L1501" s="72"/>
      <c r="M1501" s="26"/>
      <c r="N1501" s="27"/>
      <c r="O1501" s="28"/>
      <c r="P1501" s="28"/>
      <c r="Q1501" s="15"/>
    </row>
    <row r="1502" spans="1:17" x14ac:dyDescent="0.25">
      <c r="A1502" s="15"/>
      <c r="B1502" s="17"/>
      <c r="C1502" s="17"/>
      <c r="D1502" s="70"/>
      <c r="E1502" s="19"/>
      <c r="F1502" s="20"/>
      <c r="G1502" s="70"/>
      <c r="H1502" s="17"/>
      <c r="I1502" s="23"/>
      <c r="J1502" s="15"/>
      <c r="K1502" s="46"/>
      <c r="L1502" s="72"/>
      <c r="M1502" s="26"/>
      <c r="N1502" s="27"/>
      <c r="O1502" s="28"/>
      <c r="P1502" s="28"/>
      <c r="Q1502" s="15"/>
    </row>
    <row r="1503" spans="1:17" x14ac:dyDescent="0.25">
      <c r="A1503" s="15"/>
      <c r="B1503" s="17"/>
      <c r="C1503" s="17"/>
      <c r="D1503" s="70"/>
      <c r="E1503" s="19"/>
      <c r="F1503" s="20"/>
      <c r="G1503" s="70"/>
      <c r="H1503" s="17"/>
      <c r="I1503" s="23"/>
      <c r="J1503" s="15"/>
      <c r="K1503" s="46"/>
      <c r="L1503" s="72"/>
      <c r="M1503" s="26"/>
      <c r="N1503" s="27"/>
      <c r="O1503" s="28"/>
      <c r="P1503" s="28"/>
      <c r="Q1503" s="15"/>
    </row>
    <row r="1504" spans="1:17" x14ac:dyDescent="0.25">
      <c r="A1504" s="15"/>
      <c r="B1504" s="17"/>
      <c r="C1504" s="17"/>
      <c r="D1504" s="70"/>
      <c r="E1504" s="19"/>
      <c r="F1504" s="20"/>
      <c r="G1504" s="70"/>
      <c r="H1504" s="17"/>
      <c r="I1504" s="23"/>
      <c r="J1504" s="15"/>
      <c r="K1504" s="46"/>
      <c r="L1504" s="72"/>
      <c r="M1504" s="26"/>
      <c r="N1504" s="31"/>
      <c r="O1504" s="32"/>
      <c r="P1504" s="28"/>
      <c r="Q1504" s="15"/>
    </row>
    <row r="1505" spans="1:17" x14ac:dyDescent="0.25">
      <c r="A1505" s="15"/>
      <c r="B1505" s="17"/>
      <c r="C1505" s="17"/>
      <c r="D1505" s="70"/>
      <c r="E1505" s="19"/>
      <c r="F1505" s="20"/>
      <c r="G1505" s="70"/>
      <c r="H1505" s="17"/>
      <c r="I1505" s="23"/>
      <c r="J1505" s="15"/>
      <c r="K1505" s="46"/>
      <c r="L1505" s="72"/>
      <c r="M1505" s="26"/>
      <c r="N1505" s="31"/>
      <c r="O1505" s="32"/>
      <c r="P1505" s="28"/>
      <c r="Q1505" s="15"/>
    </row>
    <row r="1506" spans="1:17" x14ac:dyDescent="0.25">
      <c r="A1506" s="15"/>
      <c r="B1506" s="17"/>
      <c r="C1506" s="17"/>
      <c r="D1506" s="70"/>
      <c r="E1506" s="19"/>
      <c r="F1506" s="20"/>
      <c r="G1506" s="70"/>
      <c r="H1506" s="17"/>
      <c r="I1506" s="23"/>
      <c r="J1506" s="15"/>
      <c r="K1506" s="46"/>
      <c r="L1506" s="72"/>
      <c r="M1506" s="26"/>
      <c r="N1506" s="27"/>
      <c r="O1506" s="28"/>
      <c r="P1506" s="28"/>
      <c r="Q1506" s="15"/>
    </row>
    <row r="1507" spans="1:17" x14ac:dyDescent="0.25">
      <c r="A1507" s="15"/>
      <c r="B1507" s="17"/>
      <c r="C1507" s="17"/>
      <c r="D1507" s="70"/>
      <c r="E1507" s="19"/>
      <c r="F1507" s="20"/>
      <c r="G1507" s="70"/>
      <c r="H1507" s="17"/>
      <c r="I1507" s="23"/>
      <c r="J1507" s="15"/>
      <c r="K1507" s="46"/>
      <c r="L1507" s="72"/>
      <c r="M1507" s="26"/>
      <c r="N1507" s="31"/>
      <c r="O1507" s="32"/>
      <c r="P1507" s="28"/>
      <c r="Q1507" s="15"/>
    </row>
    <row r="1508" spans="1:17" x14ac:dyDescent="0.25">
      <c r="A1508" s="15"/>
      <c r="B1508" s="17"/>
      <c r="C1508" s="17"/>
      <c r="D1508" s="70"/>
      <c r="E1508" s="19"/>
      <c r="F1508" s="20"/>
      <c r="G1508" s="70"/>
      <c r="H1508" s="17"/>
      <c r="I1508" s="23"/>
      <c r="J1508" s="15"/>
      <c r="K1508" s="46"/>
      <c r="L1508" s="72"/>
      <c r="M1508" s="26"/>
      <c r="N1508" s="31"/>
      <c r="O1508" s="32"/>
      <c r="P1508" s="28"/>
      <c r="Q1508" s="15"/>
    </row>
    <row r="1509" spans="1:17" x14ac:dyDescent="0.25">
      <c r="A1509" s="15"/>
      <c r="B1509" s="17"/>
      <c r="C1509" s="17"/>
      <c r="D1509" s="70"/>
      <c r="E1509" s="19"/>
      <c r="F1509" s="20"/>
      <c r="G1509" s="70"/>
      <c r="H1509" s="17"/>
      <c r="I1509" s="23"/>
      <c r="J1509" s="15"/>
      <c r="K1509" s="46"/>
      <c r="L1509" s="72"/>
      <c r="M1509" s="26"/>
      <c r="N1509" s="27"/>
      <c r="O1509" s="28"/>
      <c r="P1509" s="28"/>
      <c r="Q1509" s="15"/>
    </row>
    <row r="1510" spans="1:17" x14ac:dyDescent="0.25">
      <c r="A1510" s="15"/>
      <c r="B1510" s="17"/>
      <c r="C1510" s="17"/>
      <c r="D1510" s="70"/>
      <c r="E1510" s="19"/>
      <c r="F1510" s="20"/>
      <c r="G1510" s="70"/>
      <c r="H1510" s="17"/>
      <c r="I1510" s="23"/>
      <c r="J1510" s="15"/>
      <c r="K1510" s="46"/>
      <c r="L1510" s="72"/>
      <c r="M1510" s="26"/>
      <c r="N1510" s="27"/>
      <c r="O1510" s="28"/>
      <c r="P1510" s="28"/>
      <c r="Q1510" s="15"/>
    </row>
    <row r="1511" spans="1:17" x14ac:dyDescent="0.25">
      <c r="A1511" s="15"/>
      <c r="B1511" s="17"/>
      <c r="C1511" s="17"/>
      <c r="D1511" s="70"/>
      <c r="E1511" s="19"/>
      <c r="F1511" s="20"/>
      <c r="G1511" s="70"/>
      <c r="H1511" s="17"/>
      <c r="I1511" s="23"/>
      <c r="J1511" s="15"/>
      <c r="K1511" s="46"/>
      <c r="L1511" s="72"/>
      <c r="M1511" s="26"/>
      <c r="N1511" s="27"/>
      <c r="O1511" s="28"/>
      <c r="P1511" s="28"/>
      <c r="Q1511" s="15"/>
    </row>
    <row r="1512" spans="1:17" x14ac:dyDescent="0.25">
      <c r="A1512" s="15"/>
      <c r="B1512" s="17"/>
      <c r="C1512" s="17"/>
      <c r="D1512" s="70"/>
      <c r="E1512" s="19"/>
      <c r="F1512" s="20"/>
      <c r="G1512" s="70"/>
      <c r="H1512" s="17"/>
      <c r="I1512" s="23"/>
      <c r="J1512" s="15"/>
      <c r="K1512" s="46"/>
      <c r="L1512" s="72"/>
      <c r="M1512" s="26"/>
      <c r="N1512" s="27"/>
      <c r="O1512" s="28"/>
      <c r="P1512" s="28"/>
      <c r="Q1512" s="15"/>
    </row>
    <row r="1513" spans="1:17" x14ac:dyDescent="0.25">
      <c r="A1513" s="15"/>
      <c r="B1513" s="17"/>
      <c r="C1513" s="17"/>
      <c r="D1513" s="70"/>
      <c r="E1513" s="19"/>
      <c r="F1513" s="20"/>
      <c r="G1513" s="70"/>
      <c r="H1513" s="17"/>
      <c r="I1513" s="23"/>
      <c r="J1513" s="15"/>
      <c r="K1513" s="46"/>
      <c r="L1513" s="72"/>
      <c r="M1513" s="26"/>
      <c r="N1513" s="27"/>
      <c r="O1513" s="32"/>
      <c r="P1513" s="28"/>
      <c r="Q1513" s="15"/>
    </row>
    <row r="1514" spans="1:17" x14ac:dyDescent="0.25">
      <c r="A1514" s="15"/>
      <c r="B1514" s="17"/>
      <c r="C1514" s="17"/>
      <c r="D1514" s="70"/>
      <c r="E1514" s="19"/>
      <c r="F1514" s="20"/>
      <c r="G1514" s="70"/>
      <c r="H1514" s="17"/>
      <c r="I1514" s="23"/>
      <c r="J1514" s="15"/>
      <c r="K1514" s="46"/>
      <c r="L1514" s="72"/>
      <c r="M1514" s="26"/>
      <c r="N1514" s="27"/>
      <c r="O1514" s="28"/>
      <c r="P1514" s="28"/>
      <c r="Q1514" s="15"/>
    </row>
    <row r="1515" spans="1:17" x14ac:dyDescent="0.25">
      <c r="A1515" s="15"/>
      <c r="B1515" s="17"/>
      <c r="C1515" s="17"/>
      <c r="D1515" s="70"/>
      <c r="E1515" s="19"/>
      <c r="F1515" s="36"/>
      <c r="G1515" s="70"/>
      <c r="H1515" s="17"/>
      <c r="I1515" s="23"/>
      <c r="J1515" s="102"/>
      <c r="K1515" s="46"/>
      <c r="L1515" s="72"/>
      <c r="M1515" s="26"/>
      <c r="N1515" s="31"/>
      <c r="O1515" s="32"/>
      <c r="P1515" s="28"/>
      <c r="Q1515" s="15"/>
    </row>
    <row r="1516" spans="1:17" x14ac:dyDescent="0.25">
      <c r="A1516" s="15"/>
      <c r="B1516" s="17"/>
      <c r="C1516" s="17"/>
      <c r="D1516" s="70"/>
      <c r="E1516" s="19"/>
      <c r="F1516" s="20"/>
      <c r="G1516" s="70"/>
      <c r="H1516" s="17"/>
      <c r="I1516" s="23"/>
      <c r="J1516" s="15"/>
      <c r="K1516" s="46"/>
      <c r="L1516" s="72"/>
      <c r="M1516" s="26"/>
      <c r="N1516" s="31"/>
      <c r="O1516" s="32"/>
      <c r="P1516" s="32"/>
      <c r="Q1516" s="15"/>
    </row>
    <row r="1517" spans="1:17" x14ac:dyDescent="0.25">
      <c r="A1517" s="15"/>
      <c r="B1517" s="17"/>
      <c r="C1517" s="17"/>
      <c r="D1517" s="70"/>
      <c r="E1517" s="19"/>
      <c r="F1517" s="20"/>
      <c r="G1517" s="70"/>
      <c r="H1517" s="17"/>
      <c r="I1517" s="23"/>
      <c r="J1517" s="15"/>
      <c r="K1517" s="46"/>
      <c r="L1517" s="72"/>
      <c r="M1517" s="26"/>
      <c r="N1517" s="31"/>
      <c r="O1517" s="32"/>
      <c r="P1517" s="28"/>
      <c r="Q1517" s="15"/>
    </row>
    <row r="1518" spans="1:17" x14ac:dyDescent="0.25">
      <c r="A1518" s="15"/>
      <c r="B1518" s="17"/>
      <c r="C1518" s="17"/>
      <c r="D1518" s="70"/>
      <c r="E1518" s="19"/>
      <c r="F1518" s="36"/>
      <c r="G1518" s="70"/>
      <c r="H1518" s="17"/>
      <c r="I1518" s="23"/>
      <c r="J1518" s="102"/>
      <c r="K1518" s="46"/>
      <c r="L1518" s="72"/>
      <c r="M1518" s="26"/>
      <c r="N1518" s="31"/>
      <c r="O1518" s="32"/>
      <c r="P1518" s="28"/>
      <c r="Q1518" s="15"/>
    </row>
    <row r="1519" spans="1:17" x14ac:dyDescent="0.25">
      <c r="A1519" s="15"/>
      <c r="B1519" s="17"/>
      <c r="C1519" s="17"/>
      <c r="D1519" s="70"/>
      <c r="E1519" s="19"/>
      <c r="F1519" s="36"/>
      <c r="G1519" s="70"/>
      <c r="H1519" s="17"/>
      <c r="I1519" s="23"/>
      <c r="J1519" s="102"/>
      <c r="K1519" s="46"/>
      <c r="L1519" s="72"/>
      <c r="M1519" s="26"/>
      <c r="N1519" s="27"/>
      <c r="O1519" s="28"/>
      <c r="P1519" s="28"/>
      <c r="Q1519" s="15"/>
    </row>
    <row r="1520" spans="1:17" x14ac:dyDescent="0.25">
      <c r="A1520" s="15"/>
      <c r="B1520" s="17"/>
      <c r="C1520" s="17"/>
      <c r="D1520" s="70"/>
      <c r="E1520" s="19"/>
      <c r="F1520" s="36"/>
      <c r="G1520" s="70"/>
      <c r="H1520" s="17"/>
      <c r="I1520" s="23"/>
      <c r="J1520" s="102"/>
      <c r="K1520" s="46"/>
      <c r="L1520" s="72"/>
      <c r="M1520" s="26"/>
      <c r="N1520" s="27"/>
      <c r="O1520" s="28"/>
      <c r="P1520" s="28"/>
      <c r="Q1520" s="15"/>
    </row>
    <row r="1521" spans="1:17" x14ac:dyDescent="0.25">
      <c r="A1521" s="15"/>
      <c r="B1521" s="17"/>
      <c r="C1521" s="17"/>
      <c r="D1521" s="70"/>
      <c r="E1521" s="19"/>
      <c r="F1521" s="36"/>
      <c r="G1521" s="70"/>
      <c r="H1521" s="17"/>
      <c r="I1521" s="23"/>
      <c r="J1521" s="102"/>
      <c r="K1521" s="46"/>
      <c r="L1521" s="72"/>
      <c r="M1521" s="26"/>
      <c r="N1521" s="27"/>
      <c r="O1521" s="28"/>
      <c r="P1521" s="28"/>
      <c r="Q1521" s="15"/>
    </row>
    <row r="1522" spans="1:17" x14ac:dyDescent="0.25">
      <c r="A1522" s="15"/>
      <c r="B1522" s="17"/>
      <c r="C1522" s="17"/>
      <c r="D1522" s="70"/>
      <c r="E1522" s="19"/>
      <c r="F1522" s="36"/>
      <c r="G1522" s="70"/>
      <c r="H1522" s="17"/>
      <c r="I1522" s="23"/>
      <c r="J1522" s="102"/>
      <c r="K1522" s="46"/>
      <c r="L1522" s="72"/>
      <c r="M1522" s="26"/>
      <c r="N1522" s="27"/>
      <c r="O1522" s="28"/>
      <c r="P1522" s="28"/>
      <c r="Q1522" s="15"/>
    </row>
    <row r="1523" spans="1:17" x14ac:dyDescent="0.25">
      <c r="A1523" s="15"/>
      <c r="B1523" s="17"/>
      <c r="C1523" s="17"/>
      <c r="D1523" s="70"/>
      <c r="E1523" s="19"/>
      <c r="F1523" s="36"/>
      <c r="G1523" s="70"/>
      <c r="H1523" s="17"/>
      <c r="I1523" s="23"/>
      <c r="J1523" s="102"/>
      <c r="K1523" s="46"/>
      <c r="L1523" s="72"/>
      <c r="M1523" s="26"/>
      <c r="N1523" s="27"/>
      <c r="O1523" s="28"/>
      <c r="P1523" s="28"/>
      <c r="Q1523" s="15"/>
    </row>
    <row r="1524" spans="1:17" x14ac:dyDescent="0.25">
      <c r="A1524" s="15"/>
      <c r="B1524" s="17"/>
      <c r="C1524" s="17"/>
      <c r="D1524" s="70"/>
      <c r="E1524" s="19"/>
      <c r="F1524" s="20"/>
      <c r="G1524" s="70"/>
      <c r="H1524" s="17"/>
      <c r="I1524" s="23"/>
      <c r="J1524" s="15"/>
      <c r="K1524" s="46"/>
      <c r="L1524" s="72"/>
      <c r="M1524" s="26"/>
      <c r="N1524" s="27"/>
      <c r="O1524" s="28"/>
      <c r="P1524" s="28"/>
      <c r="Q1524" s="15"/>
    </row>
    <row r="1525" spans="1:17" x14ac:dyDescent="0.25">
      <c r="A1525" s="15"/>
      <c r="B1525" s="17"/>
      <c r="C1525" s="17"/>
      <c r="D1525" s="70"/>
      <c r="E1525" s="19"/>
      <c r="F1525" s="36"/>
      <c r="G1525" s="70"/>
      <c r="H1525" s="17"/>
      <c r="I1525" s="23"/>
      <c r="J1525" s="102"/>
      <c r="K1525" s="46"/>
      <c r="L1525" s="72"/>
      <c r="M1525" s="26"/>
      <c r="N1525" s="27"/>
      <c r="O1525" s="28"/>
      <c r="P1525" s="28"/>
      <c r="Q1525" s="15"/>
    </row>
    <row r="1526" spans="1:17" x14ac:dyDescent="0.25">
      <c r="A1526" s="15"/>
      <c r="B1526" s="17"/>
      <c r="C1526" s="17"/>
      <c r="D1526" s="70"/>
      <c r="E1526" s="19"/>
      <c r="F1526" s="36"/>
      <c r="G1526" s="70"/>
      <c r="H1526" s="17"/>
      <c r="I1526" s="23"/>
      <c r="J1526" s="102"/>
      <c r="K1526" s="46"/>
      <c r="L1526" s="72"/>
      <c r="M1526" s="26"/>
      <c r="N1526" s="27"/>
      <c r="O1526" s="28"/>
      <c r="P1526" s="28"/>
      <c r="Q1526" s="15"/>
    </row>
    <row r="1527" spans="1:17" x14ac:dyDescent="0.25">
      <c r="A1527" s="15"/>
      <c r="B1527" s="17"/>
      <c r="C1527" s="17"/>
      <c r="D1527" s="70"/>
      <c r="E1527" s="19"/>
      <c r="F1527" s="36"/>
      <c r="G1527" s="70"/>
      <c r="H1527" s="17"/>
      <c r="I1527" s="23"/>
      <c r="J1527" s="102"/>
      <c r="K1527" s="46"/>
      <c r="L1527" s="72"/>
      <c r="M1527" s="26"/>
      <c r="N1527" s="27"/>
      <c r="O1527" s="32"/>
      <c r="P1527" s="28"/>
      <c r="Q1527" s="15"/>
    </row>
    <row r="1528" spans="1:17" x14ac:dyDescent="0.25">
      <c r="A1528" s="15"/>
      <c r="B1528" s="17"/>
      <c r="C1528" s="17"/>
      <c r="D1528" s="70"/>
      <c r="E1528" s="19"/>
      <c r="F1528" s="36"/>
      <c r="G1528" s="70"/>
      <c r="H1528" s="17"/>
      <c r="I1528" s="23"/>
      <c r="J1528" s="102"/>
      <c r="K1528" s="46"/>
      <c r="L1528" s="72"/>
      <c r="M1528" s="26"/>
      <c r="N1528" s="27"/>
      <c r="O1528" s="28"/>
      <c r="P1528" s="28"/>
      <c r="Q1528" s="29"/>
    </row>
    <row r="1529" spans="1:17" x14ac:dyDescent="0.25">
      <c r="A1529" s="15"/>
      <c r="B1529" s="17"/>
      <c r="C1529" s="17"/>
      <c r="D1529" s="70"/>
      <c r="E1529" s="71"/>
      <c r="F1529" s="36"/>
      <c r="G1529" s="70"/>
      <c r="H1529" s="78"/>
      <c r="I1529" s="23"/>
      <c r="J1529" s="102"/>
      <c r="K1529" s="46"/>
      <c r="L1529" s="72"/>
      <c r="M1529" s="26"/>
      <c r="N1529" s="43"/>
      <c r="O1529" s="44"/>
      <c r="P1529" s="44"/>
      <c r="Q1529" s="29"/>
    </row>
    <row r="1530" spans="1:17" x14ac:dyDescent="0.25">
      <c r="A1530" s="15"/>
      <c r="B1530" s="17"/>
      <c r="C1530" s="17"/>
      <c r="D1530" s="70"/>
      <c r="E1530" s="19"/>
      <c r="F1530" s="20"/>
      <c r="G1530" s="70"/>
      <c r="H1530" s="17"/>
      <c r="I1530" s="23"/>
      <c r="J1530" s="15"/>
      <c r="K1530" s="46"/>
      <c r="L1530" s="72"/>
      <c r="M1530" s="26"/>
      <c r="N1530" s="31"/>
      <c r="O1530" s="32"/>
      <c r="P1530" s="28"/>
      <c r="Q1530" s="15"/>
    </row>
    <row r="1531" spans="1:17" x14ac:dyDescent="0.25">
      <c r="A1531" s="15"/>
      <c r="B1531" s="17"/>
      <c r="C1531" s="17"/>
      <c r="D1531" s="70"/>
      <c r="E1531" s="19"/>
      <c r="F1531" s="20"/>
      <c r="G1531" s="70"/>
      <c r="H1531" s="17"/>
      <c r="I1531" s="23"/>
      <c r="J1531" s="15"/>
      <c r="K1531" s="46"/>
      <c r="L1531" s="72"/>
      <c r="M1531" s="26"/>
      <c r="N1531" s="31"/>
      <c r="O1531" s="32"/>
      <c r="P1531" s="28"/>
      <c r="Q1531" s="15"/>
    </row>
    <row r="1532" spans="1:17" x14ac:dyDescent="0.25">
      <c r="A1532" s="15"/>
      <c r="B1532" s="17"/>
      <c r="C1532" s="17"/>
      <c r="D1532" s="70"/>
      <c r="E1532" s="19"/>
      <c r="F1532" s="20"/>
      <c r="G1532" s="70"/>
      <c r="H1532" s="17"/>
      <c r="I1532" s="23"/>
      <c r="J1532" s="15"/>
      <c r="K1532" s="46"/>
      <c r="L1532" s="72"/>
      <c r="M1532" s="26"/>
      <c r="N1532" s="31"/>
      <c r="O1532" s="32"/>
      <c r="P1532" s="28"/>
      <c r="Q1532" s="15"/>
    </row>
    <row r="1533" spans="1:17" x14ac:dyDescent="0.25">
      <c r="A1533" s="15"/>
      <c r="B1533" s="17"/>
      <c r="C1533" s="17"/>
      <c r="D1533" s="70"/>
      <c r="E1533" s="19"/>
      <c r="F1533" s="20"/>
      <c r="G1533" s="70"/>
      <c r="H1533" s="17"/>
      <c r="I1533" s="23"/>
      <c r="J1533" s="15"/>
      <c r="K1533" s="46"/>
      <c r="L1533" s="72"/>
      <c r="M1533" s="26"/>
      <c r="N1533" s="31"/>
      <c r="O1533" s="32"/>
      <c r="P1533" s="28"/>
      <c r="Q1533" s="15"/>
    </row>
    <row r="1534" spans="1:17" x14ac:dyDescent="0.25">
      <c r="A1534" s="15"/>
      <c r="B1534" s="17"/>
      <c r="C1534" s="17"/>
      <c r="D1534" s="70"/>
      <c r="E1534" s="19"/>
      <c r="F1534" s="20"/>
      <c r="G1534" s="70"/>
      <c r="H1534" s="17"/>
      <c r="I1534" s="23"/>
      <c r="J1534" s="15"/>
      <c r="K1534" s="46"/>
      <c r="L1534" s="72"/>
      <c r="M1534" s="26"/>
      <c r="N1534" s="27"/>
      <c r="O1534" s="28"/>
      <c r="P1534" s="28"/>
      <c r="Q1534" s="15"/>
    </row>
    <row r="1535" spans="1:17" x14ac:dyDescent="0.25">
      <c r="A1535" s="15"/>
      <c r="B1535" s="17"/>
      <c r="C1535" s="17"/>
      <c r="D1535" s="70"/>
      <c r="E1535" s="19"/>
      <c r="F1535" s="20"/>
      <c r="G1535" s="70"/>
      <c r="H1535" s="17"/>
      <c r="I1535" s="23"/>
      <c r="J1535" s="15"/>
      <c r="K1535" s="46"/>
      <c r="L1535" s="72"/>
      <c r="M1535" s="26"/>
      <c r="N1535" s="27"/>
      <c r="O1535" s="28"/>
      <c r="P1535" s="28"/>
      <c r="Q1535" s="15"/>
    </row>
    <row r="1536" spans="1:17" x14ac:dyDescent="0.25">
      <c r="A1536" s="15"/>
      <c r="B1536" s="17"/>
      <c r="C1536" s="17"/>
      <c r="D1536" s="70"/>
      <c r="E1536" s="19"/>
      <c r="F1536" s="20"/>
      <c r="G1536" s="70"/>
      <c r="H1536" s="17"/>
      <c r="I1536" s="23"/>
      <c r="J1536" s="15"/>
      <c r="K1536" s="46"/>
      <c r="L1536" s="72"/>
      <c r="M1536" s="26"/>
      <c r="N1536" s="31"/>
      <c r="O1536" s="32"/>
      <c r="P1536" s="28"/>
      <c r="Q1536" s="15"/>
    </row>
    <row r="1537" spans="1:17" x14ac:dyDescent="0.25">
      <c r="A1537" s="15"/>
      <c r="B1537" s="17"/>
      <c r="C1537" s="17"/>
      <c r="D1537" s="70"/>
      <c r="E1537" s="19"/>
      <c r="F1537" s="20"/>
      <c r="G1537" s="70"/>
      <c r="H1537" s="17"/>
      <c r="I1537" s="23"/>
      <c r="J1537" s="15"/>
      <c r="K1537" s="46"/>
      <c r="L1537" s="72"/>
      <c r="M1537" s="26"/>
      <c r="N1537" s="31"/>
      <c r="O1537" s="32"/>
      <c r="P1537" s="28"/>
      <c r="Q1537" s="15"/>
    </row>
    <row r="1538" spans="1:17" x14ac:dyDescent="0.25">
      <c r="A1538" s="15"/>
      <c r="B1538" s="17"/>
      <c r="C1538" s="17"/>
      <c r="D1538" s="70"/>
      <c r="E1538" s="19"/>
      <c r="F1538" s="20"/>
      <c r="G1538" s="70"/>
      <c r="H1538" s="17"/>
      <c r="I1538" s="23"/>
      <c r="J1538" s="15"/>
      <c r="K1538" s="46"/>
      <c r="L1538" s="72"/>
      <c r="M1538" s="26"/>
      <c r="N1538" s="31"/>
      <c r="O1538" s="32"/>
      <c r="P1538" s="28"/>
      <c r="Q1538" s="15"/>
    </row>
    <row r="1539" spans="1:17" x14ac:dyDescent="0.25">
      <c r="A1539" s="15"/>
      <c r="B1539" s="17"/>
      <c r="C1539" s="17"/>
      <c r="D1539" s="70"/>
      <c r="E1539" s="19"/>
      <c r="F1539" s="20"/>
      <c r="G1539" s="70"/>
      <c r="H1539" s="17"/>
      <c r="I1539" s="23"/>
      <c r="J1539" s="15"/>
      <c r="K1539" s="46"/>
      <c r="L1539" s="72"/>
      <c r="M1539" s="26"/>
      <c r="N1539" s="31"/>
      <c r="O1539" s="32"/>
      <c r="P1539" s="28"/>
      <c r="Q1539" s="15"/>
    </row>
    <row r="1540" spans="1:17" x14ac:dyDescent="0.25">
      <c r="A1540" s="15"/>
      <c r="B1540" s="17"/>
      <c r="C1540" s="17"/>
      <c r="D1540" s="70"/>
      <c r="E1540" s="19"/>
      <c r="F1540" s="20"/>
      <c r="G1540" s="70"/>
      <c r="H1540" s="17"/>
      <c r="I1540" s="23"/>
      <c r="J1540" s="15"/>
      <c r="K1540" s="46"/>
      <c r="L1540" s="72"/>
      <c r="M1540" s="26"/>
      <c r="N1540" s="31"/>
      <c r="O1540" s="32"/>
      <c r="P1540" s="28"/>
      <c r="Q1540" s="15"/>
    </row>
    <row r="1541" spans="1:17" x14ac:dyDescent="0.25">
      <c r="A1541" s="15"/>
      <c r="B1541" s="17"/>
      <c r="C1541" s="17"/>
      <c r="D1541" s="70"/>
      <c r="E1541" s="19"/>
      <c r="F1541" s="20"/>
      <c r="G1541" s="70"/>
      <c r="H1541" s="17"/>
      <c r="I1541" s="23"/>
      <c r="J1541" s="15"/>
      <c r="K1541" s="46"/>
      <c r="L1541" s="72"/>
      <c r="M1541" s="26"/>
      <c r="N1541" s="27"/>
      <c r="O1541" s="28"/>
      <c r="P1541" s="28"/>
      <c r="Q1541" s="15"/>
    </row>
    <row r="1542" spans="1:17" x14ac:dyDescent="0.25">
      <c r="A1542" s="15"/>
      <c r="B1542" s="17"/>
      <c r="C1542" s="17"/>
      <c r="D1542" s="70"/>
      <c r="E1542" s="19"/>
      <c r="F1542" s="20"/>
      <c r="G1542" s="70"/>
      <c r="H1542" s="17"/>
      <c r="I1542" s="23"/>
      <c r="J1542" s="15"/>
      <c r="K1542" s="46"/>
      <c r="L1542" s="72"/>
      <c r="M1542" s="26"/>
      <c r="N1542" s="31"/>
      <c r="O1542" s="32"/>
      <c r="P1542" s="32"/>
      <c r="Q1542" s="15"/>
    </row>
    <row r="1543" spans="1:17" x14ac:dyDescent="0.25">
      <c r="A1543" s="15"/>
      <c r="B1543" s="17"/>
      <c r="C1543" s="17"/>
      <c r="D1543" s="70"/>
      <c r="E1543" s="71"/>
      <c r="F1543" s="36"/>
      <c r="G1543" s="70"/>
      <c r="H1543" s="78"/>
      <c r="I1543" s="23"/>
      <c r="J1543" s="102"/>
      <c r="K1543" s="46"/>
      <c r="L1543" s="72"/>
      <c r="M1543" s="26"/>
      <c r="N1543" s="43"/>
      <c r="O1543" s="44"/>
      <c r="P1543" s="44"/>
      <c r="Q1543" s="29"/>
    </row>
    <row r="1544" spans="1:17" x14ac:dyDescent="0.25">
      <c r="A1544" s="15"/>
      <c r="B1544" s="17"/>
      <c r="C1544" s="17"/>
      <c r="D1544" s="70"/>
      <c r="E1544" s="19"/>
      <c r="F1544" s="36"/>
      <c r="G1544" s="70"/>
      <c r="H1544" s="17"/>
      <c r="I1544" s="23"/>
      <c r="J1544" s="102"/>
      <c r="K1544" s="46"/>
      <c r="L1544" s="72"/>
      <c r="M1544" s="26"/>
      <c r="N1544" s="31"/>
      <c r="O1544" s="32"/>
      <c r="P1544" s="28"/>
      <c r="Q1544" s="15"/>
    </row>
    <row r="1545" spans="1:17" x14ac:dyDescent="0.25">
      <c r="A1545" s="15"/>
      <c r="B1545" s="17"/>
      <c r="C1545" s="17"/>
      <c r="D1545" s="70"/>
      <c r="E1545" s="19"/>
      <c r="F1545" s="36"/>
      <c r="G1545" s="70"/>
      <c r="H1545" s="17"/>
      <c r="I1545" s="23"/>
      <c r="J1545" s="102"/>
      <c r="K1545" s="46"/>
      <c r="L1545" s="72"/>
      <c r="M1545" s="26"/>
      <c r="N1545" s="27"/>
      <c r="O1545" s="28"/>
      <c r="P1545" s="28"/>
      <c r="Q1545" s="15"/>
    </row>
    <row r="1546" spans="1:17" x14ac:dyDescent="0.25">
      <c r="A1546" s="15"/>
      <c r="B1546" s="17"/>
      <c r="C1546" s="17"/>
      <c r="D1546" s="70"/>
      <c r="E1546" s="19"/>
      <c r="F1546" s="36"/>
      <c r="G1546" s="70"/>
      <c r="H1546" s="17"/>
      <c r="I1546" s="23"/>
      <c r="J1546" s="102"/>
      <c r="K1546" s="46"/>
      <c r="L1546" s="72"/>
      <c r="M1546" s="26"/>
      <c r="N1546" s="27"/>
      <c r="O1546" s="28"/>
      <c r="P1546" s="28"/>
      <c r="Q1546" s="15"/>
    </row>
    <row r="1547" spans="1:17" x14ac:dyDescent="0.25">
      <c r="A1547" s="15"/>
      <c r="B1547" s="17"/>
      <c r="C1547" s="17"/>
      <c r="D1547" s="70"/>
      <c r="E1547" s="19"/>
      <c r="F1547" s="36"/>
      <c r="G1547" s="70"/>
      <c r="H1547" s="17"/>
      <c r="I1547" s="23"/>
      <c r="J1547" s="102"/>
      <c r="K1547" s="46"/>
      <c r="L1547" s="72"/>
      <c r="M1547" s="26"/>
      <c r="N1547" s="31"/>
      <c r="O1547" s="32"/>
      <c r="P1547" s="28"/>
      <c r="Q1547" s="15"/>
    </row>
    <row r="1548" spans="1:17" x14ac:dyDescent="0.25">
      <c r="A1548" s="15"/>
      <c r="B1548" s="17"/>
      <c r="C1548" s="17"/>
      <c r="D1548" s="70"/>
      <c r="E1548" s="19"/>
      <c r="F1548" s="20"/>
      <c r="G1548" s="70"/>
      <c r="H1548" s="17"/>
      <c r="I1548" s="23"/>
      <c r="J1548" s="15"/>
      <c r="K1548" s="46"/>
      <c r="L1548" s="72"/>
      <c r="M1548" s="26"/>
      <c r="N1548" s="31"/>
      <c r="O1548" s="32"/>
      <c r="P1548" s="28"/>
      <c r="Q1548" s="15"/>
    </row>
    <row r="1549" spans="1:17" x14ac:dyDescent="0.25">
      <c r="A1549" s="15"/>
      <c r="B1549" s="17"/>
      <c r="C1549" s="17"/>
      <c r="D1549" s="70"/>
      <c r="E1549" s="19"/>
      <c r="F1549" s="20"/>
      <c r="G1549" s="70"/>
      <c r="H1549" s="17"/>
      <c r="I1549" s="23"/>
      <c r="J1549" s="15"/>
      <c r="K1549" s="46"/>
      <c r="L1549" s="72"/>
      <c r="M1549" s="26"/>
      <c r="N1549" s="27"/>
      <c r="O1549" s="28"/>
      <c r="P1549" s="28"/>
      <c r="Q1549" s="15"/>
    </row>
    <row r="1550" spans="1:17" x14ac:dyDescent="0.25">
      <c r="A1550" s="15"/>
      <c r="B1550" s="17"/>
      <c r="C1550" s="17"/>
      <c r="D1550" s="70"/>
      <c r="E1550" s="19"/>
      <c r="F1550" s="20"/>
      <c r="G1550" s="70"/>
      <c r="H1550" s="17"/>
      <c r="I1550" s="23"/>
      <c r="J1550" s="15"/>
      <c r="K1550" s="46"/>
      <c r="L1550" s="72"/>
      <c r="M1550" s="26"/>
      <c r="N1550" s="27"/>
      <c r="O1550" s="28"/>
      <c r="P1550" s="28"/>
      <c r="Q1550" s="15"/>
    </row>
    <row r="1551" spans="1:17" x14ac:dyDescent="0.25">
      <c r="A1551" s="15"/>
      <c r="B1551" s="17"/>
      <c r="C1551" s="17"/>
      <c r="D1551" s="70"/>
      <c r="E1551" s="19"/>
      <c r="F1551" s="36"/>
      <c r="G1551" s="70"/>
      <c r="H1551" s="17"/>
      <c r="I1551" s="23"/>
      <c r="J1551" s="102"/>
      <c r="K1551" s="46"/>
      <c r="L1551" s="72"/>
      <c r="M1551" s="26"/>
      <c r="N1551" s="27"/>
      <c r="O1551" s="28"/>
      <c r="P1551" s="28"/>
      <c r="Q1551" s="15"/>
    </row>
    <row r="1552" spans="1:17" x14ac:dyDescent="0.25">
      <c r="A1552" s="15"/>
      <c r="B1552" s="17"/>
      <c r="C1552" s="17"/>
      <c r="D1552" s="70"/>
      <c r="E1552" s="19"/>
      <c r="F1552" s="36"/>
      <c r="G1552" s="70"/>
      <c r="H1552" s="17"/>
      <c r="I1552" s="23"/>
      <c r="J1552" s="102"/>
      <c r="K1552" s="46"/>
      <c r="L1552" s="72"/>
      <c r="M1552" s="26"/>
      <c r="N1552" s="27"/>
      <c r="O1552" s="28"/>
      <c r="P1552" s="28"/>
      <c r="Q1552" s="15"/>
    </row>
    <row r="1553" spans="1:17" x14ac:dyDescent="0.25">
      <c r="A1553" s="15"/>
      <c r="B1553" s="17"/>
      <c r="C1553" s="17"/>
      <c r="D1553" s="70"/>
      <c r="E1553" s="19"/>
      <c r="F1553" s="36"/>
      <c r="G1553" s="70"/>
      <c r="H1553" s="17"/>
      <c r="I1553" s="23"/>
      <c r="J1553" s="15"/>
      <c r="K1553" s="46"/>
      <c r="L1553" s="72"/>
      <c r="M1553" s="26"/>
      <c r="N1553" s="31"/>
      <c r="O1553" s="32"/>
      <c r="P1553" s="32"/>
      <c r="Q1553" s="15"/>
    </row>
    <row r="1554" spans="1:17" x14ac:dyDescent="0.25">
      <c r="A1554" s="15"/>
      <c r="B1554" s="17"/>
      <c r="C1554" s="17"/>
      <c r="D1554" s="70"/>
      <c r="E1554" s="19"/>
      <c r="F1554" s="36"/>
      <c r="G1554" s="70"/>
      <c r="H1554" s="17"/>
      <c r="I1554" s="23"/>
      <c r="J1554" s="102"/>
      <c r="K1554" s="46"/>
      <c r="L1554" s="72"/>
      <c r="M1554" s="26"/>
      <c r="N1554" s="31"/>
      <c r="O1554" s="32"/>
      <c r="P1554" s="28"/>
      <c r="Q1554" s="15"/>
    </row>
    <row r="1555" spans="1:17" x14ac:dyDescent="0.25">
      <c r="A1555" s="15"/>
      <c r="B1555" s="17"/>
      <c r="C1555" s="17"/>
      <c r="D1555" s="70"/>
      <c r="E1555" s="73"/>
      <c r="F1555" s="20"/>
      <c r="G1555" s="70"/>
      <c r="H1555" s="80"/>
      <c r="I1555" s="23"/>
      <c r="J1555" s="15"/>
      <c r="K1555" s="46"/>
      <c r="L1555" s="72"/>
      <c r="M1555" s="26"/>
      <c r="N1555" s="43"/>
      <c r="O1555" s="44"/>
      <c r="P1555" s="44"/>
      <c r="Q1555" s="34"/>
    </row>
    <row r="1556" spans="1:17" x14ac:dyDescent="0.25">
      <c r="A1556" s="4"/>
      <c r="B1556" s="4"/>
      <c r="C1556" s="4"/>
      <c r="D1556" s="4"/>
      <c r="E1556" s="96"/>
      <c r="F1556" s="4"/>
      <c r="G1556" s="4"/>
      <c r="H1556" s="4"/>
      <c r="I1556" s="4"/>
      <c r="J1556" s="4"/>
      <c r="K1556" s="4"/>
      <c r="L1556" s="4"/>
      <c r="M1556" s="4"/>
      <c r="N1556" s="91"/>
      <c r="O1556" s="97"/>
      <c r="P1556" s="98"/>
      <c r="Q1556" s="4"/>
    </row>
    <row r="1557" spans="1:17" x14ac:dyDescent="0.25">
      <c r="A1557" s="4"/>
      <c r="B1557" s="4"/>
      <c r="C1557" s="4"/>
      <c r="D1557" s="4"/>
      <c r="E1557" s="96"/>
      <c r="F1557" s="4"/>
      <c r="G1557" s="4"/>
      <c r="H1557" s="4"/>
      <c r="I1557" s="4"/>
      <c r="J1557" s="4"/>
      <c r="K1557" s="4"/>
      <c r="L1557" s="4"/>
      <c r="M1557" s="4"/>
      <c r="N1557" s="91"/>
      <c r="O1557" s="99"/>
      <c r="P1557" s="98"/>
      <c r="Q1557" s="4"/>
    </row>
    <row r="1595" spans="1:16" x14ac:dyDescent="0.25">
      <c r="A1595" s="15"/>
      <c r="B1595" s="17"/>
      <c r="C1595" s="17"/>
      <c r="D1595" s="70"/>
      <c r="E1595" s="71"/>
      <c r="F1595" s="20"/>
      <c r="G1595" s="70"/>
      <c r="H1595" s="78"/>
      <c r="I1595" s="23"/>
      <c r="J1595" s="15"/>
      <c r="K1595" s="46"/>
      <c r="L1595" s="72"/>
      <c r="M1595" s="26"/>
      <c r="N1595" s="27"/>
      <c r="O1595" s="77"/>
      <c r="P1595" s="77"/>
    </row>
    <row r="1596" spans="1:16" x14ac:dyDescent="0.25">
      <c r="A1596" s="15"/>
      <c r="B1596" s="17"/>
      <c r="C1596" s="17"/>
      <c r="D1596" s="70"/>
      <c r="E1596" s="71"/>
      <c r="F1596" s="20"/>
      <c r="G1596" s="70"/>
      <c r="H1596" s="78"/>
      <c r="I1596" s="23"/>
      <c r="J1596" s="15"/>
      <c r="K1596" s="46"/>
      <c r="L1596" s="72"/>
      <c r="M1596" s="26"/>
      <c r="N1596" s="27"/>
      <c r="O1596" s="77"/>
      <c r="P1596" s="77"/>
    </row>
    <row r="1597" spans="1:16" x14ac:dyDescent="0.25">
      <c r="A1597" s="15"/>
      <c r="B1597" s="17"/>
      <c r="C1597" s="17"/>
      <c r="D1597" s="70"/>
      <c r="E1597" s="71"/>
      <c r="F1597" s="20"/>
      <c r="G1597" s="70"/>
      <c r="H1597" s="78"/>
      <c r="I1597" s="23"/>
      <c r="J1597" s="15"/>
      <c r="K1597" s="46"/>
      <c r="L1597" s="72"/>
      <c r="M1597" s="26"/>
      <c r="N1597" s="27"/>
      <c r="O1597" s="77"/>
      <c r="P1597" s="77"/>
    </row>
    <row r="1599" spans="1:16" x14ac:dyDescent="0.25">
      <c r="A1599" s="15"/>
      <c r="B1599" s="17"/>
      <c r="C1599" s="17"/>
      <c r="D1599" s="70"/>
      <c r="E1599" s="73"/>
      <c r="F1599" s="20"/>
      <c r="G1599" s="70"/>
      <c r="H1599" s="80"/>
      <c r="I1599" s="23"/>
      <c r="J1599" s="15"/>
      <c r="K1599" s="46"/>
      <c r="L1599" s="72"/>
      <c r="M1599" s="26"/>
      <c r="N1599" s="31"/>
      <c r="O1599" s="100"/>
      <c r="P1599" s="100"/>
    </row>
    <row r="1600" spans="1:16" x14ac:dyDescent="0.25">
      <c r="A1600" s="15"/>
      <c r="B1600" s="17"/>
      <c r="C1600" s="17"/>
      <c r="D1600" s="70"/>
      <c r="E1600" s="73"/>
      <c r="F1600" s="20"/>
      <c r="G1600" s="70"/>
      <c r="H1600" s="80"/>
      <c r="I1600" s="23"/>
      <c r="J1600" s="15"/>
      <c r="K1600" s="46"/>
      <c r="L1600" s="72"/>
      <c r="M1600" s="26"/>
      <c r="N1600" s="31"/>
      <c r="O1600" s="100"/>
      <c r="P1600" s="100"/>
    </row>
    <row r="1601" spans="1:16" x14ac:dyDescent="0.25">
      <c r="A1601" s="15"/>
      <c r="B1601" s="17"/>
      <c r="C1601" s="17"/>
      <c r="D1601" s="70"/>
      <c r="E1601" s="73"/>
      <c r="F1601" s="20"/>
      <c r="G1601" s="70"/>
      <c r="H1601" s="80"/>
      <c r="I1601" s="23"/>
      <c r="J1601" s="15"/>
      <c r="K1601" s="46"/>
      <c r="L1601" s="72"/>
      <c r="M1601" s="26"/>
      <c r="N1601" s="31"/>
      <c r="O1601" s="100"/>
      <c r="P1601" s="100"/>
    </row>
    <row r="64198" spans="5:5" x14ac:dyDescent="0.25">
      <c r="E6419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Summarized_Data</vt:lpstr>
      <vt:lpstr>2000_Data</vt:lpstr>
      <vt:lpstr>2004_Data</vt:lpstr>
      <vt:lpstr>2008_Data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Nitz</dc:creator>
  <cp:lastModifiedBy>Ryan Nitz</cp:lastModifiedBy>
  <dcterms:created xsi:type="dcterms:W3CDTF">2025-07-08T22:02:07Z</dcterms:created>
  <dcterms:modified xsi:type="dcterms:W3CDTF">2025-07-08T23:42:08Z</dcterms:modified>
</cp:coreProperties>
</file>