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 548\Project 1\"/>
    </mc:Choice>
  </mc:AlternateContent>
  <bookViews>
    <workbookView xWindow="0" yWindow="0" windowWidth="25200" windowHeight="11990"/>
  </bookViews>
  <sheets>
    <sheet name="weather.nominal" sheetId="1" r:id="rId1"/>
  </sheets>
  <calcPr calcId="171027"/>
</workbook>
</file>

<file path=xl/calcChain.xml><?xml version="1.0" encoding="utf-8"?>
<calcChain xmlns="http://schemas.openxmlformats.org/spreadsheetml/2006/main">
  <c r="H44" i="1" l="1"/>
  <c r="I27" i="1"/>
  <c r="J27" i="1"/>
  <c r="I26" i="1"/>
  <c r="J26" i="1"/>
  <c r="K26" i="1"/>
  <c r="L26" i="1"/>
  <c r="M26" i="1"/>
  <c r="J25" i="1"/>
  <c r="K25" i="1"/>
  <c r="L25" i="1"/>
  <c r="M25" i="1"/>
  <c r="I25" i="1"/>
  <c r="L38" i="1"/>
  <c r="L39" i="1"/>
  <c r="L40" i="1"/>
  <c r="K38" i="1"/>
  <c r="K39" i="1"/>
  <c r="K40" i="1"/>
  <c r="J38" i="1"/>
  <c r="J39" i="1"/>
  <c r="J40" i="1"/>
  <c r="J41" i="1"/>
  <c r="J42" i="1"/>
  <c r="J43" i="1"/>
  <c r="I38" i="1"/>
  <c r="I39" i="1"/>
  <c r="H43" i="1" s="1"/>
  <c r="I40" i="1"/>
  <c r="I41" i="1"/>
  <c r="J37" i="1"/>
  <c r="K37" i="1"/>
  <c r="L37" i="1"/>
  <c r="I37" i="1"/>
  <c r="D35" i="1" l="1"/>
  <c r="P14" i="1"/>
  <c r="P21" i="1"/>
  <c r="P20" i="1"/>
  <c r="R19" i="1"/>
  <c r="Q19" i="1"/>
  <c r="P19" i="1"/>
  <c r="S18" i="1"/>
  <c r="R18" i="1"/>
  <c r="Q18" i="1"/>
  <c r="P18" i="1"/>
  <c r="S17" i="1"/>
  <c r="R17" i="1"/>
  <c r="Q17" i="1"/>
  <c r="P17" i="1"/>
  <c r="S16" i="1"/>
  <c r="R16" i="1"/>
  <c r="Q16" i="1"/>
  <c r="P16" i="1"/>
  <c r="S15" i="1"/>
  <c r="R15" i="1"/>
  <c r="Q15" i="1"/>
  <c r="P15" i="1"/>
  <c r="S14" i="1"/>
  <c r="R14" i="1"/>
  <c r="Q14" i="1"/>
  <c r="D37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P44" i="1"/>
  <c r="Q44" i="1"/>
  <c r="R44" i="1"/>
  <c r="T44" i="1"/>
  <c r="P45" i="1"/>
  <c r="P46" i="1"/>
  <c r="Q39" i="1"/>
  <c r="R39" i="1"/>
  <c r="S39" i="1"/>
  <c r="T39" i="1"/>
  <c r="U39" i="1"/>
  <c r="P39" i="1"/>
  <c r="D40" i="1"/>
  <c r="E29" i="1" s="1"/>
  <c r="D31" i="1"/>
  <c r="D32" i="1"/>
  <c r="D36" i="1"/>
  <c r="D34" i="1"/>
  <c r="X22" i="1"/>
  <c r="Y22" i="1"/>
  <c r="Z22" i="1"/>
  <c r="AA22" i="1"/>
  <c r="X23" i="1"/>
  <c r="Y23" i="1"/>
  <c r="Z23" i="1"/>
  <c r="AA23" i="1"/>
  <c r="X24" i="1"/>
  <c r="W23" i="1"/>
  <c r="W24" i="1"/>
  <c r="W22" i="1"/>
  <c r="D33" i="1"/>
  <c r="D38" i="1"/>
  <c r="D39" i="1"/>
  <c r="E26" i="1" l="1"/>
  <c r="E32" i="1"/>
  <c r="E41" i="1"/>
  <c r="E45" i="1"/>
  <c r="E42" i="1"/>
  <c r="E31" i="1"/>
  <c r="E43" i="1"/>
  <c r="E27" i="1"/>
  <c r="E44" i="1"/>
  <c r="E34" i="1"/>
  <c r="E35" i="1"/>
  <c r="E36" i="1"/>
  <c r="E28" i="1"/>
  <c r="E33" i="1"/>
  <c r="I28" i="1"/>
  <c r="S22" i="1"/>
  <c r="Q22" i="1"/>
  <c r="R22" i="1"/>
  <c r="P22" i="1"/>
  <c r="K28" i="1"/>
  <c r="J28" i="1"/>
  <c r="M28" i="1"/>
  <c r="L28" i="1"/>
  <c r="U47" i="1"/>
  <c r="Q47" i="1"/>
  <c r="T47" i="1"/>
  <c r="S47" i="1"/>
  <c r="R47" i="1"/>
  <c r="L43" i="1"/>
  <c r="K43" i="1"/>
  <c r="P47" i="1"/>
  <c r="W27" i="1"/>
  <c r="I43" i="1"/>
  <c r="X27" i="1"/>
</calcChain>
</file>

<file path=xl/sharedStrings.xml><?xml version="1.0" encoding="utf-8"?>
<sst xmlns="http://schemas.openxmlformats.org/spreadsheetml/2006/main" count="137" uniqueCount="45">
  <si>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</si>
  <si>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</si>
  <si>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</si>
  <si>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</si>
  <si>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</si>
  <si>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</si>
  <si>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</si>
  <si>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</si>
  <si>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</si>
  <si>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</si>
  <si>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</si>
  <si>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</si>
  <si>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</si>
  <si>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</si>
  <si>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</si>
  <si>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H</t>
  </si>
  <si>
    <t>H(.)</t>
  </si>
  <si>
    <t>P*ln(P)</t>
  </si>
  <si>
    <t>O,P</t>
  </si>
  <si>
    <t>T,P</t>
  </si>
  <si>
    <t>H,P</t>
  </si>
  <si>
    <t>W,P</t>
  </si>
  <si>
    <t>O,T</t>
  </si>
  <si>
    <t>O,H</t>
  </si>
  <si>
    <t>O,W</t>
  </si>
  <si>
    <t>T,H</t>
  </si>
  <si>
    <t>T,W</t>
  </si>
  <si>
    <t>H,W</t>
  </si>
  <si>
    <t>A1</t>
  </si>
  <si>
    <t>A2</t>
  </si>
  <si>
    <t>A3</t>
  </si>
  <si>
    <t>A4</t>
  </si>
  <si>
    <t>C</t>
  </si>
  <si>
    <t>A1,A2</t>
  </si>
  <si>
    <t>A1,A3</t>
  </si>
  <si>
    <t>A1,A4</t>
  </si>
  <si>
    <t>A2,A3</t>
  </si>
  <si>
    <t>A2,A4</t>
  </si>
  <si>
    <t>A3,A4</t>
  </si>
  <si>
    <t>A1,C</t>
  </si>
  <si>
    <t>A2,C</t>
  </si>
  <si>
    <t>A3,C</t>
  </si>
  <si>
    <t>A4,C</t>
  </si>
  <si>
    <t>U(.)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</si>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</sst>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A25" workbookViewId="0">
      <selection activeCell="H45" sqref="H45"/>
    </sheetView>
  </sheetViews>
  <sheetFormatPr defaultRowHeight="14.5" x14ac:dyDescent="0.35"/>
  <sheetData>
    <row r="1" spans="1:19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P1">
        <v>123</v>
      </c>
      <c r="Q1">
        <v>124</v>
      </c>
      <c r="R1">
        <v>134</v>
      </c>
      <c r="S1">
        <v>234</v>
      </c>
    </row>
    <row r="2" spans="1:1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O2">
        <v>14</v>
      </c>
      <c r="P2">
        <v>1</v>
      </c>
      <c r="Q2">
        <v>2</v>
      </c>
      <c r="R2">
        <v>1</v>
      </c>
      <c r="S2">
        <v>2</v>
      </c>
    </row>
    <row r="3" spans="1:19" x14ac:dyDescent="0.35">
      <c r="A3" t="s">
        <v>5</v>
      </c>
      <c r="B3" t="s">
        <v>6</v>
      </c>
      <c r="C3" t="s">
        <v>7</v>
      </c>
      <c r="D3" t="b">
        <v>0</v>
      </c>
      <c r="E3" t="s">
        <v>8</v>
      </c>
      <c r="G3" t="s">
        <v>7</v>
      </c>
      <c r="H3" t="s">
        <v>8</v>
      </c>
      <c r="K3">
        <v>2</v>
      </c>
      <c r="P3">
        <v>1</v>
      </c>
      <c r="Q3">
        <v>1</v>
      </c>
      <c r="R3">
        <v>1</v>
      </c>
      <c r="S3">
        <v>2</v>
      </c>
    </row>
    <row r="4" spans="1:19" x14ac:dyDescent="0.35">
      <c r="A4" t="s">
        <v>5</v>
      </c>
      <c r="B4" t="s">
        <v>6</v>
      </c>
      <c r="C4" t="s">
        <v>7</v>
      </c>
      <c r="D4" t="b">
        <v>1</v>
      </c>
      <c r="E4" t="s">
        <v>8</v>
      </c>
      <c r="G4" t="s">
        <v>7</v>
      </c>
      <c r="H4" t="s">
        <v>8</v>
      </c>
      <c r="K4">
        <v>2</v>
      </c>
      <c r="P4">
        <v>1</v>
      </c>
      <c r="Q4">
        <v>1</v>
      </c>
      <c r="R4">
        <v>1</v>
      </c>
      <c r="S4">
        <v>2</v>
      </c>
    </row>
    <row r="5" spans="1:19" x14ac:dyDescent="0.35">
      <c r="A5" t="s">
        <v>9</v>
      </c>
      <c r="B5" t="s">
        <v>6</v>
      </c>
      <c r="C5" t="s">
        <v>7</v>
      </c>
      <c r="D5" t="b">
        <v>0</v>
      </c>
      <c r="E5" t="s">
        <v>10</v>
      </c>
      <c r="G5" t="s">
        <v>7</v>
      </c>
      <c r="H5" t="s">
        <v>10</v>
      </c>
      <c r="K5">
        <v>2</v>
      </c>
      <c r="P5">
        <v>1</v>
      </c>
      <c r="Q5">
        <v>2</v>
      </c>
      <c r="R5">
        <v>1</v>
      </c>
      <c r="S5">
        <v>1</v>
      </c>
    </row>
    <row r="6" spans="1:19" x14ac:dyDescent="0.35">
      <c r="A6" t="s">
        <v>11</v>
      </c>
      <c r="B6" t="s">
        <v>12</v>
      </c>
      <c r="C6" t="s">
        <v>7</v>
      </c>
      <c r="D6" t="b">
        <v>0</v>
      </c>
      <c r="E6" t="s">
        <v>10</v>
      </c>
      <c r="G6" t="s">
        <v>7</v>
      </c>
      <c r="H6" t="s">
        <v>10</v>
      </c>
      <c r="K6">
        <v>1</v>
      </c>
      <c r="O6" t="s">
        <v>17</v>
      </c>
      <c r="P6">
        <v>2</v>
      </c>
      <c r="Q6">
        <v>1</v>
      </c>
      <c r="R6">
        <v>1</v>
      </c>
      <c r="S6">
        <v>1</v>
      </c>
    </row>
    <row r="7" spans="1:19" x14ac:dyDescent="0.35">
      <c r="A7" t="s">
        <v>11</v>
      </c>
      <c r="B7" t="s">
        <v>13</v>
      </c>
      <c r="C7" t="s">
        <v>14</v>
      </c>
      <c r="D7" t="b">
        <v>0</v>
      </c>
      <c r="E7" t="s">
        <v>10</v>
      </c>
      <c r="G7" t="s">
        <v>7</v>
      </c>
      <c r="H7" t="s">
        <v>8</v>
      </c>
      <c r="K7">
        <v>1</v>
      </c>
      <c r="P7">
        <v>2</v>
      </c>
      <c r="Q7">
        <v>1</v>
      </c>
      <c r="R7">
        <v>1</v>
      </c>
      <c r="S7">
        <v>2</v>
      </c>
    </row>
    <row r="8" spans="1:19" x14ac:dyDescent="0.35">
      <c r="A8" t="s">
        <v>11</v>
      </c>
      <c r="B8" t="s">
        <v>13</v>
      </c>
      <c r="C8" t="s">
        <v>14</v>
      </c>
      <c r="D8" t="b">
        <v>1</v>
      </c>
      <c r="E8" t="s">
        <v>8</v>
      </c>
      <c r="G8" t="s">
        <v>7</v>
      </c>
      <c r="H8" t="s">
        <v>10</v>
      </c>
      <c r="K8">
        <v>2</v>
      </c>
      <c r="P8">
        <v>1</v>
      </c>
      <c r="Q8">
        <v>1</v>
      </c>
      <c r="R8">
        <v>2</v>
      </c>
      <c r="S8">
        <v>2</v>
      </c>
    </row>
    <row r="9" spans="1:19" x14ac:dyDescent="0.35">
      <c r="A9" t="s">
        <v>9</v>
      </c>
      <c r="B9" t="s">
        <v>13</v>
      </c>
      <c r="C9" t="s">
        <v>14</v>
      </c>
      <c r="D9" t="b">
        <v>1</v>
      </c>
      <c r="E9" t="s">
        <v>10</v>
      </c>
      <c r="G9" t="s">
        <v>7</v>
      </c>
      <c r="H9" t="s">
        <v>8</v>
      </c>
      <c r="K9">
        <v>2</v>
      </c>
      <c r="P9">
        <v>2</v>
      </c>
      <c r="Q9">
        <v>1</v>
      </c>
      <c r="R9">
        <v>1</v>
      </c>
      <c r="S9">
        <v>1</v>
      </c>
    </row>
    <row r="10" spans="1:19" x14ac:dyDescent="0.35">
      <c r="A10" t="s">
        <v>5</v>
      </c>
      <c r="B10" t="s">
        <v>12</v>
      </c>
      <c r="C10" t="s">
        <v>7</v>
      </c>
      <c r="D10" t="b">
        <v>0</v>
      </c>
      <c r="E10" t="s">
        <v>8</v>
      </c>
      <c r="G10" t="s">
        <v>14</v>
      </c>
      <c r="H10" t="s">
        <v>10</v>
      </c>
      <c r="K10">
        <v>1</v>
      </c>
      <c r="P10">
        <v>1</v>
      </c>
      <c r="Q10">
        <v>1</v>
      </c>
      <c r="R10">
        <v>2</v>
      </c>
      <c r="S10">
        <v>1</v>
      </c>
    </row>
    <row r="11" spans="1:19" x14ac:dyDescent="0.35">
      <c r="A11" t="s">
        <v>5</v>
      </c>
      <c r="B11" t="s">
        <v>13</v>
      </c>
      <c r="C11" t="s">
        <v>14</v>
      </c>
      <c r="D11" t="b">
        <v>0</v>
      </c>
      <c r="E11" t="s">
        <v>10</v>
      </c>
      <c r="G11" t="s">
        <v>14</v>
      </c>
      <c r="H11" t="s">
        <v>8</v>
      </c>
      <c r="K11">
        <v>1</v>
      </c>
      <c r="P11">
        <v>1</v>
      </c>
      <c r="Q11">
        <v>1</v>
      </c>
      <c r="R11">
        <v>1</v>
      </c>
    </row>
    <row r="12" spans="1:19" x14ac:dyDescent="0.35">
      <c r="A12" t="s">
        <v>11</v>
      </c>
      <c r="B12" t="s">
        <v>12</v>
      </c>
      <c r="C12" t="s">
        <v>14</v>
      </c>
      <c r="D12" t="b">
        <v>0</v>
      </c>
      <c r="E12" t="s">
        <v>10</v>
      </c>
      <c r="G12" t="s">
        <v>14</v>
      </c>
      <c r="H12" t="s">
        <v>10</v>
      </c>
      <c r="P12">
        <v>1</v>
      </c>
      <c r="Q12">
        <v>1</v>
      </c>
      <c r="R12">
        <v>1</v>
      </c>
    </row>
    <row r="13" spans="1:19" x14ac:dyDescent="0.35">
      <c r="A13" t="s">
        <v>5</v>
      </c>
      <c r="B13" t="s">
        <v>12</v>
      </c>
      <c r="C13" t="s">
        <v>14</v>
      </c>
      <c r="D13" t="b">
        <v>1</v>
      </c>
      <c r="E13" t="s">
        <v>10</v>
      </c>
      <c r="G13" t="s">
        <v>14</v>
      </c>
      <c r="H13" t="s">
        <v>10</v>
      </c>
      <c r="Q13">
        <v>1</v>
      </c>
      <c r="R13">
        <v>1</v>
      </c>
    </row>
    <row r="14" spans="1:19" x14ac:dyDescent="0.35">
      <c r="A14" t="s">
        <v>9</v>
      </c>
      <c r="B14" t="s">
        <v>12</v>
      </c>
      <c r="C14" t="s">
        <v>7</v>
      </c>
      <c r="D14" t="b">
        <v>1</v>
      </c>
      <c r="E14" t="s">
        <v>10</v>
      </c>
      <c r="G14" t="s">
        <v>14</v>
      </c>
      <c r="H14" t="s">
        <v>10</v>
      </c>
      <c r="P14">
        <f t="shared" ref="P14:S18" si="0">(P2/$H$21)*LN((P2/$H$21))</f>
        <v>-0.18850409497251847</v>
      </c>
      <c r="Q14">
        <f t="shared" si="0"/>
        <v>-0.27798716415075903</v>
      </c>
      <c r="R14">
        <f t="shared" si="0"/>
        <v>-0.18850409497251847</v>
      </c>
      <c r="S14">
        <f t="shared" si="0"/>
        <v>-0.27798716415075903</v>
      </c>
    </row>
    <row r="15" spans="1:19" x14ac:dyDescent="0.35">
      <c r="A15" t="s">
        <v>9</v>
      </c>
      <c r="B15" t="s">
        <v>6</v>
      </c>
      <c r="C15" t="s">
        <v>14</v>
      </c>
      <c r="D15" t="b">
        <v>0</v>
      </c>
      <c r="E15" t="s">
        <v>10</v>
      </c>
      <c r="G15" t="s">
        <v>14</v>
      </c>
      <c r="H15" t="s">
        <v>10</v>
      </c>
      <c r="P15">
        <f t="shared" si="0"/>
        <v>-0.18850409497251847</v>
      </c>
      <c r="Q15">
        <f t="shared" si="0"/>
        <v>-0.18850409497251847</v>
      </c>
      <c r="R15">
        <f t="shared" si="0"/>
        <v>-0.18850409497251847</v>
      </c>
      <c r="S15">
        <f t="shared" si="0"/>
        <v>-0.27798716415075903</v>
      </c>
    </row>
    <row r="16" spans="1:19" x14ac:dyDescent="0.35">
      <c r="A16" t="s">
        <v>11</v>
      </c>
      <c r="B16" t="s">
        <v>12</v>
      </c>
      <c r="C16" t="s">
        <v>7</v>
      </c>
      <c r="D16" t="b">
        <v>1</v>
      </c>
      <c r="E16" t="s">
        <v>8</v>
      </c>
      <c r="G16" t="s">
        <v>14</v>
      </c>
      <c r="H16" t="s">
        <v>10</v>
      </c>
      <c r="P16">
        <f t="shared" si="0"/>
        <v>-0.18850409497251847</v>
      </c>
      <c r="Q16">
        <f t="shared" si="0"/>
        <v>-0.18850409497251847</v>
      </c>
      <c r="R16">
        <f t="shared" si="0"/>
        <v>-0.18850409497251847</v>
      </c>
      <c r="S16">
        <f t="shared" si="0"/>
        <v>-0.27798716415075903</v>
      </c>
    </row>
    <row r="17" spans="1:27" x14ac:dyDescent="0.35">
      <c r="P17">
        <f t="shared" si="0"/>
        <v>-0.18850409497251847</v>
      </c>
      <c r="Q17">
        <f t="shared" si="0"/>
        <v>-0.27798716415075903</v>
      </c>
      <c r="R17">
        <f t="shared" si="0"/>
        <v>-0.18850409497251847</v>
      </c>
      <c r="S17">
        <f t="shared" si="0"/>
        <v>-0.18850409497251847</v>
      </c>
    </row>
    <row r="18" spans="1:27" x14ac:dyDescent="0.35">
      <c r="P18">
        <f t="shared" si="0"/>
        <v>-0.27798716415075903</v>
      </c>
      <c r="Q18">
        <f t="shared" si="0"/>
        <v>-0.18850409497251847</v>
      </c>
      <c r="R18">
        <f t="shared" si="0"/>
        <v>-0.18850409497251847</v>
      </c>
      <c r="S18">
        <f t="shared" si="0"/>
        <v>-0.18850409497251847</v>
      </c>
    </row>
    <row r="19" spans="1:27" x14ac:dyDescent="0.35">
      <c r="P19">
        <f>(P7/$H$21)*LN((P7/$H$21))</f>
        <v>-0.27798716415075903</v>
      </c>
      <c r="Q19">
        <f>(Q7/$H$21)*LN((Q7/$H$21))</f>
        <v>-0.18850409497251847</v>
      </c>
      <c r="R19">
        <f>(R7/$H$21)*LN((R7/$H$21))</f>
        <v>-0.18850409497251847</v>
      </c>
    </row>
    <row r="20" spans="1:27" x14ac:dyDescent="0.35">
      <c r="P20">
        <f>(P8/$H$21)*LN((P8/$H$21))</f>
        <v>-0.18850409497251847</v>
      </c>
    </row>
    <row r="21" spans="1:27" x14ac:dyDescent="0.35">
      <c r="B21" t="s">
        <v>0</v>
      </c>
      <c r="C21" t="s">
        <v>1</v>
      </c>
      <c r="D21" t="s">
        <v>2</v>
      </c>
      <c r="E21" t="s">
        <v>3</v>
      </c>
      <c r="F21" t="s">
        <v>4</v>
      </c>
      <c r="H21">
        <v>14</v>
      </c>
      <c r="I21" t="s">
        <v>0</v>
      </c>
      <c r="J21" t="s">
        <v>1</v>
      </c>
      <c r="K21" t="s">
        <v>2</v>
      </c>
      <c r="L21" t="s">
        <v>3</v>
      </c>
      <c r="M21" t="s">
        <v>4</v>
      </c>
      <c r="P21">
        <f>(P9/$H$21)*LN((P9/$H$21))</f>
        <v>-0.27798716415075903</v>
      </c>
    </row>
    <row r="22" spans="1:27" x14ac:dyDescent="0.35">
      <c r="A22" t="s">
        <v>15</v>
      </c>
      <c r="B22">
        <v>1.093374718</v>
      </c>
      <c r="C22">
        <v>1.0789922080000001</v>
      </c>
      <c r="D22">
        <v>0.69314718099999995</v>
      </c>
      <c r="E22">
        <v>0.68290810499999999</v>
      </c>
      <c r="F22">
        <v>0.65175656100000001</v>
      </c>
      <c r="I22">
        <v>4</v>
      </c>
      <c r="J22">
        <v>4</v>
      </c>
      <c r="K22">
        <v>7</v>
      </c>
      <c r="L22">
        <v>8</v>
      </c>
      <c r="M22">
        <v>5</v>
      </c>
      <c r="P22">
        <f>-SUM(P14:P21)</f>
        <v>1.7764819673148693</v>
      </c>
      <c r="Q22">
        <f>-SUM(Q14:Q21)</f>
        <v>1.309990708191592</v>
      </c>
      <c r="R22">
        <f>-SUM(R14:R21)</f>
        <v>1.1310245698351109</v>
      </c>
      <c r="S22">
        <f>-SUM(S14:S21)</f>
        <v>1.2109696823973142</v>
      </c>
      <c r="W22">
        <f>I22/$H$21</f>
        <v>0.2857142857142857</v>
      </c>
      <c r="X22">
        <f t="shared" ref="X22:AA24" si="1">J22/$H$21</f>
        <v>0.2857142857142857</v>
      </c>
      <c r="Y22">
        <f t="shared" si="1"/>
        <v>0.5</v>
      </c>
      <c r="Z22">
        <f t="shared" si="1"/>
        <v>0.5714285714285714</v>
      </c>
      <c r="AA22">
        <f t="shared" si="1"/>
        <v>0.35714285714285715</v>
      </c>
    </row>
    <row r="23" spans="1:27" x14ac:dyDescent="0.35">
      <c r="I23">
        <v>5</v>
      </c>
      <c r="J23">
        <v>4</v>
      </c>
      <c r="K23">
        <v>7</v>
      </c>
      <c r="L23">
        <v>6</v>
      </c>
      <c r="M23">
        <v>9</v>
      </c>
      <c r="P23">
        <v>1.7764819673148693</v>
      </c>
      <c r="Q23">
        <v>1.309990708191592</v>
      </c>
      <c r="R23">
        <v>1.1310245698351109</v>
      </c>
      <c r="S23">
        <v>1.2109696823973142</v>
      </c>
      <c r="W23">
        <f t="shared" ref="W23:W24" si="2">I23/$H$21</f>
        <v>0.35714285714285715</v>
      </c>
      <c r="X23">
        <f t="shared" si="1"/>
        <v>0.2857142857142857</v>
      </c>
      <c r="Y23">
        <f t="shared" si="1"/>
        <v>0.5</v>
      </c>
      <c r="Z23">
        <f t="shared" si="1"/>
        <v>0.42857142857142855</v>
      </c>
      <c r="AA23">
        <f t="shared" si="1"/>
        <v>0.6428571428571429</v>
      </c>
    </row>
    <row r="24" spans="1:27" x14ac:dyDescent="0.35">
      <c r="I24">
        <v>5</v>
      </c>
      <c r="J24">
        <v>6</v>
      </c>
      <c r="W24">
        <f t="shared" si="2"/>
        <v>0.35714285714285715</v>
      </c>
      <c r="X24">
        <f t="shared" si="1"/>
        <v>0.42857142857142855</v>
      </c>
    </row>
    <row r="25" spans="1:27" x14ac:dyDescent="0.35">
      <c r="C25" t="s">
        <v>16</v>
      </c>
      <c r="D25" t="s">
        <v>43</v>
      </c>
      <c r="E25" t="s">
        <v>44</v>
      </c>
      <c r="H25" t="s">
        <v>17</v>
      </c>
      <c r="I25">
        <f>(I22/$H$21)*LOG((I22/$H$21),2)</f>
        <v>-0.51638712058788683</v>
      </c>
      <c r="J25">
        <f t="shared" ref="J25:M27" si="3">(J22/$H$21)*LOG((J22/$H$21),2)</f>
        <v>-0.51638712058788683</v>
      </c>
      <c r="K25">
        <f t="shared" si="3"/>
        <v>-0.5</v>
      </c>
      <c r="L25">
        <f t="shared" si="3"/>
        <v>-0.46134566974720242</v>
      </c>
      <c r="M25">
        <f t="shared" si="3"/>
        <v>-0.53050958113222912</v>
      </c>
    </row>
    <row r="26" spans="1:27" x14ac:dyDescent="0.35">
      <c r="B26" t="s">
        <v>28</v>
      </c>
      <c r="C26">
        <v>1.0933747175566468</v>
      </c>
      <c r="E26" s="1">
        <f>D37</f>
        <v>0.19601269424826762</v>
      </c>
      <c r="I26">
        <f>(I23/$H$21)*LOG((I23/$H$21),2)</f>
        <v>-0.53050958113222912</v>
      </c>
      <c r="J26">
        <f t="shared" si="3"/>
        <v>-0.51638712058788683</v>
      </c>
      <c r="K26">
        <f t="shared" si="3"/>
        <v>-0.5</v>
      </c>
      <c r="L26">
        <f t="shared" si="3"/>
        <v>-0.52388246628704915</v>
      </c>
      <c r="M26">
        <f t="shared" si="3"/>
        <v>-0.40977637753840185</v>
      </c>
    </row>
    <row r="27" spans="1:27" x14ac:dyDescent="0.35">
      <c r="B27" t="s">
        <v>29</v>
      </c>
      <c r="C27">
        <v>1.0789922078775833</v>
      </c>
      <c r="E27" s="1">
        <f t="shared" ref="E27:E29" si="4">D38</f>
        <v>2.3406677338095934E-2</v>
      </c>
      <c r="I27">
        <f>(I24/$H$21)*LOG((I24/$H$21),2)</f>
        <v>-0.53050958113222912</v>
      </c>
      <c r="J27">
        <f t="shared" si="3"/>
        <v>-0.52388246628704915</v>
      </c>
      <c r="O27">
        <v>14</v>
      </c>
      <c r="W27">
        <f>-W22*SUM(P39:P41)-W23*SUM(P42:P45)-W24*SUM(P46:P46)</f>
        <v>0.67019901307809948</v>
      </c>
      <c r="X27">
        <f>-X22*SUM(Q39:Q40)-X23*SUM(Q41:Q43)-X24*SUM(Q44:Q46)</f>
        <v>0.54603799157511657</v>
      </c>
    </row>
    <row r="28" spans="1:27" x14ac:dyDescent="0.35">
      <c r="B28" t="s">
        <v>30</v>
      </c>
      <c r="C28">
        <v>0.69314718055994529</v>
      </c>
      <c r="E28" s="1">
        <f t="shared" si="4"/>
        <v>0.15650837515349558</v>
      </c>
      <c r="I28">
        <f>-SUM(I25:I27)</f>
        <v>1.5774062828523452</v>
      </c>
      <c r="J28">
        <f t="shared" ref="J28:K28" si="5">-SUM(J25:J27)</f>
        <v>1.5566567074628228</v>
      </c>
      <c r="K28">
        <f t="shared" si="5"/>
        <v>1</v>
      </c>
      <c r="L28">
        <f t="shared" ref="L28:M28" si="6">-SUM(L25:L27)</f>
        <v>0.98522813603425163</v>
      </c>
      <c r="M28">
        <f t="shared" si="6"/>
        <v>0.94028595867063092</v>
      </c>
    </row>
    <row r="29" spans="1:27" x14ac:dyDescent="0.35">
      <c r="B29" t="s">
        <v>31</v>
      </c>
      <c r="C29">
        <v>0.6829081047004717</v>
      </c>
      <c r="E29" s="1">
        <f t="shared" si="4"/>
        <v>4.9988759407804527E-2</v>
      </c>
      <c r="I29">
        <v>1.0933747175566468</v>
      </c>
      <c r="J29">
        <v>1.0789922078775833</v>
      </c>
      <c r="K29">
        <v>0.69314718055994529</v>
      </c>
      <c r="L29">
        <v>0.6829081047004717</v>
      </c>
      <c r="M29">
        <v>0.65175656117265313</v>
      </c>
      <c r="P29">
        <v>12</v>
      </c>
      <c r="Q29">
        <v>13</v>
      </c>
      <c r="R29">
        <v>14</v>
      </c>
      <c r="S29">
        <v>23</v>
      </c>
      <c r="T29">
        <v>24</v>
      </c>
      <c r="U29">
        <v>34</v>
      </c>
    </row>
    <row r="30" spans="1:27" x14ac:dyDescent="0.35">
      <c r="B30" t="s">
        <v>32</v>
      </c>
      <c r="C30">
        <v>0.65175656117265313</v>
      </c>
      <c r="E30" s="1"/>
      <c r="H30">
        <v>14</v>
      </c>
      <c r="I30" t="s">
        <v>18</v>
      </c>
      <c r="J30" t="s">
        <v>19</v>
      </c>
      <c r="K30" t="s">
        <v>20</v>
      </c>
      <c r="L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</row>
    <row r="31" spans="1:27" x14ac:dyDescent="0.35">
      <c r="B31" t="s">
        <v>33</v>
      </c>
      <c r="C31">
        <v>2.0075563074378375</v>
      </c>
      <c r="D31">
        <f>2*($C$26+C27-C31)/($C$26+C27)</f>
        <v>0.15173368372237461</v>
      </c>
      <c r="E31" s="1">
        <f>(D37+D38)/SQRT(2+2*D31)</f>
        <v>0.1445719153768032</v>
      </c>
      <c r="I31">
        <v>4</v>
      </c>
      <c r="J31">
        <v>3</v>
      </c>
      <c r="K31">
        <v>4</v>
      </c>
      <c r="L31">
        <v>6</v>
      </c>
      <c r="O31" t="s">
        <v>17</v>
      </c>
      <c r="P31">
        <v>2</v>
      </c>
      <c r="Q31">
        <v>2</v>
      </c>
      <c r="R31">
        <v>2</v>
      </c>
      <c r="S31">
        <v>4</v>
      </c>
      <c r="T31">
        <v>2</v>
      </c>
      <c r="U31">
        <v>4</v>
      </c>
    </row>
    <row r="32" spans="1:27" x14ac:dyDescent="0.35">
      <c r="B32" t="s">
        <v>34</v>
      </c>
      <c r="C32">
        <v>1.7721393884375283</v>
      </c>
      <c r="D32">
        <f>2*($C$26+C28-C32)/($C$26+C28)</f>
        <v>1.6101128896574349E-2</v>
      </c>
      <c r="E32" s="1">
        <f>(D37+D39)/SQRT(2+2*D32)</f>
        <v>0.24728718691573126</v>
      </c>
      <c r="I32">
        <v>3</v>
      </c>
      <c r="J32">
        <v>1</v>
      </c>
      <c r="K32">
        <v>3</v>
      </c>
      <c r="L32">
        <v>2</v>
      </c>
      <c r="P32">
        <v>1</v>
      </c>
      <c r="Q32">
        <v>2</v>
      </c>
      <c r="R32">
        <v>2</v>
      </c>
      <c r="S32">
        <v>3</v>
      </c>
      <c r="T32">
        <v>2</v>
      </c>
      <c r="U32">
        <v>3</v>
      </c>
    </row>
    <row r="33" spans="2:21" x14ac:dyDescent="0.35">
      <c r="B33" t="s">
        <v>35</v>
      </c>
      <c r="C33">
        <v>1.7721393884375283</v>
      </c>
      <c r="D33">
        <f t="shared" ref="D33" si="7">2*($C$26+C29-C33)/($C$26+C29)</f>
        <v>4.6652861443823536E-3</v>
      </c>
      <c r="E33" s="1">
        <f>(D39+D40)/SQRT(2+2*D33)</f>
        <v>0.1456761091833598</v>
      </c>
      <c r="I33">
        <v>2</v>
      </c>
      <c r="J33">
        <v>2</v>
      </c>
      <c r="K33">
        <v>6</v>
      </c>
      <c r="L33">
        <v>3</v>
      </c>
      <c r="P33">
        <v>1</v>
      </c>
      <c r="Q33">
        <v>3</v>
      </c>
      <c r="R33">
        <v>3</v>
      </c>
      <c r="S33">
        <v>1</v>
      </c>
      <c r="T33">
        <v>3</v>
      </c>
      <c r="U33">
        <v>4</v>
      </c>
    </row>
    <row r="34" spans="2:21" x14ac:dyDescent="0.35">
      <c r="B34" t="s">
        <v>36</v>
      </c>
      <c r="C34">
        <v>1.5124511784664483</v>
      </c>
      <c r="D34">
        <f>2*(C27+C28-C34)/(C27+C28)</f>
        <v>0.29307876306506997</v>
      </c>
      <c r="E34" s="1">
        <f>(D38+D39)/SQRT(2+2*D34)</f>
        <v>0.11187679399299315</v>
      </c>
      <c r="H34" t="s">
        <v>17</v>
      </c>
      <c r="I34">
        <v>3</v>
      </c>
      <c r="J34">
        <v>2</v>
      </c>
      <c r="K34">
        <v>1</v>
      </c>
      <c r="L34">
        <v>3</v>
      </c>
      <c r="P34">
        <v>3</v>
      </c>
      <c r="Q34">
        <v>2</v>
      </c>
      <c r="R34">
        <v>2</v>
      </c>
      <c r="S34">
        <v>4</v>
      </c>
      <c r="T34">
        <v>1</v>
      </c>
      <c r="U34">
        <v>3</v>
      </c>
    </row>
    <row r="35" spans="2:21" x14ac:dyDescent="0.35">
      <c r="B35" t="s">
        <v>37</v>
      </c>
      <c r="C35">
        <v>1.7347645210257752</v>
      </c>
      <c r="D35">
        <f>2*(C28+C29-C35)/(C28+C29)</f>
        <v>-0.52135875586927849</v>
      </c>
      <c r="E35" s="1">
        <f>(D38+D40)/SQRT(2+2*D35)</f>
        <v>7.5015153442930332E-2</v>
      </c>
      <c r="I35">
        <v>2</v>
      </c>
      <c r="J35">
        <v>4</v>
      </c>
      <c r="P35">
        <v>2</v>
      </c>
      <c r="Q35">
        <v>3</v>
      </c>
      <c r="R35">
        <v>3</v>
      </c>
      <c r="S35">
        <v>2</v>
      </c>
      <c r="T35">
        <v>3</v>
      </c>
    </row>
    <row r="36" spans="2:21" x14ac:dyDescent="0.35">
      <c r="B36" t="s">
        <v>38</v>
      </c>
      <c r="C36">
        <v>1.3760552852604171</v>
      </c>
      <c r="D36">
        <f>2*(C29+C28-C36)/(C29+C28)</f>
        <v>0</v>
      </c>
      <c r="E36" s="1">
        <f>(D39+D40)/SQRT(2+2*D36)</f>
        <v>0.1460155241438863</v>
      </c>
      <c r="J36">
        <v>2</v>
      </c>
      <c r="P36">
        <v>2</v>
      </c>
      <c r="Q36">
        <v>2</v>
      </c>
      <c r="R36">
        <v>2</v>
      </c>
      <c r="T36">
        <v>3</v>
      </c>
    </row>
    <row r="37" spans="2:21" x14ac:dyDescent="0.35">
      <c r="B37" t="s">
        <v>39</v>
      </c>
      <c r="C37">
        <v>1.5740973368489726</v>
      </c>
      <c r="D37">
        <f>2*(C26+$C$30-C37)/(C26+$C$30)</f>
        <v>0.19601269424826762</v>
      </c>
      <c r="E37" s="1"/>
      <c r="I37">
        <f>(I31/$H$21)*LOG((I31/$H$21),2)</f>
        <v>-0.51638712058788683</v>
      </c>
      <c r="J37">
        <f t="shared" ref="J37:L37" si="8">(J31/$H$21)*LOG((J31/$H$21),2)</f>
        <v>-0.47622694742923888</v>
      </c>
      <c r="K37">
        <f t="shared" si="8"/>
        <v>-0.51638712058788683</v>
      </c>
      <c r="L37">
        <f t="shared" si="8"/>
        <v>-0.52388246628704915</v>
      </c>
      <c r="P37">
        <v>2</v>
      </c>
    </row>
    <row r="38" spans="2:21" x14ac:dyDescent="0.35">
      <c r="B38" t="s">
        <v>40</v>
      </c>
      <c r="C38">
        <v>1.7104932300550038</v>
      </c>
      <c r="D38">
        <f>2*(C27+$C$30-C38)/(C27+$C$30)</f>
        <v>2.3406677338095934E-2</v>
      </c>
      <c r="E38" s="1"/>
      <c r="I38">
        <f t="shared" ref="I38:L41" si="9">(I32/$H$21)*LOG((I32/$H$21),2)</f>
        <v>-0.47622694742923888</v>
      </c>
      <c r="J38">
        <f t="shared" si="9"/>
        <v>-0.27195392300411458</v>
      </c>
      <c r="K38">
        <f t="shared" si="9"/>
        <v>-0.47622694742923888</v>
      </c>
      <c r="L38">
        <f t="shared" si="9"/>
        <v>-0.40105070315108637</v>
      </c>
      <c r="P38">
        <v>1</v>
      </c>
    </row>
    <row r="39" spans="2:21" x14ac:dyDescent="0.35">
      <c r="B39" t="s">
        <v>41</v>
      </c>
      <c r="C39">
        <v>1.2396593920543857</v>
      </c>
      <c r="D39">
        <f t="shared" ref="D39" si="10">2*(C28+$C$30-C39)/(C28+$C$30)</f>
        <v>0.15650837515349558</v>
      </c>
      <c r="E39" s="1"/>
      <c r="I39">
        <f t="shared" si="9"/>
        <v>-0.40105070315108637</v>
      </c>
      <c r="J39">
        <f t="shared" si="9"/>
        <v>-0.40105070315108637</v>
      </c>
      <c r="K39">
        <f t="shared" si="9"/>
        <v>-0.52388246628704915</v>
      </c>
      <c r="L39">
        <f t="shared" si="9"/>
        <v>-0.47622694742923888</v>
      </c>
      <c r="P39">
        <f>(P31/$H$21)*LN((P31/$H$21))</f>
        <v>-0.27798716415075903</v>
      </c>
      <c r="Q39">
        <f t="shared" ref="Q39:U39" si="11">(Q31/$H$21)*LN((Q31/$H$21))</f>
        <v>-0.27798716415075903</v>
      </c>
      <c r="R39">
        <f t="shared" si="11"/>
        <v>-0.27798716415075903</v>
      </c>
      <c r="S39">
        <f t="shared" si="11"/>
        <v>-0.35793227671296229</v>
      </c>
      <c r="T39">
        <f t="shared" si="11"/>
        <v>-0.27798716415075903</v>
      </c>
      <c r="U39">
        <f t="shared" si="11"/>
        <v>-0.35793227671296229</v>
      </c>
    </row>
    <row r="40" spans="2:21" x14ac:dyDescent="0.35">
      <c r="B40" t="s">
        <v>42</v>
      </c>
      <c r="C40">
        <v>1.30130555043691</v>
      </c>
      <c r="D40">
        <f>2*(C29+$C$30-C40)/(C29+$C$30)</f>
        <v>4.9988759407804527E-2</v>
      </c>
      <c r="E40" s="1"/>
      <c r="I40">
        <f t="shared" si="9"/>
        <v>-0.47622694742923888</v>
      </c>
      <c r="J40">
        <f t="shared" si="9"/>
        <v>-0.40105070315108637</v>
      </c>
      <c r="K40">
        <f t="shared" si="9"/>
        <v>-0.27195392300411458</v>
      </c>
      <c r="L40">
        <f t="shared" si="9"/>
        <v>-0.47622694742923888</v>
      </c>
      <c r="P40">
        <f t="shared" ref="P40:U40" si="12">(P32/$H$21)*LN((P32/$H$21))</f>
        <v>-0.18850409497251847</v>
      </c>
      <c r="Q40">
        <f t="shared" si="12"/>
        <v>-0.27798716415075903</v>
      </c>
      <c r="R40">
        <f t="shared" si="12"/>
        <v>-0.27798716415075903</v>
      </c>
      <c r="S40">
        <f t="shared" si="12"/>
        <v>-0.3300953659172462</v>
      </c>
      <c r="T40">
        <f t="shared" si="12"/>
        <v>-0.27798716415075903</v>
      </c>
      <c r="U40">
        <f t="shared" si="12"/>
        <v>-0.3300953659172462</v>
      </c>
    </row>
    <row r="41" spans="2:21" x14ac:dyDescent="0.35">
      <c r="B41">
        <v>123</v>
      </c>
      <c r="C41">
        <v>1.7764819673148693</v>
      </c>
      <c r="E41" s="1">
        <f>(D37+D38+D39)/SQRT(3+2*(D31+D32+D34))</f>
        <v>0.18982794976564013</v>
      </c>
      <c r="I41">
        <f t="shared" si="9"/>
        <v>-0.40105070315108637</v>
      </c>
      <c r="J41">
        <f t="shared" si="9"/>
        <v>-0.51638712058788683</v>
      </c>
      <c r="P41">
        <f t="shared" ref="P41:U41" si="13">(P33/$H$21)*LN((P33/$H$21))</f>
        <v>-0.18850409497251847</v>
      </c>
      <c r="Q41">
        <f t="shared" si="13"/>
        <v>-0.3300953659172462</v>
      </c>
      <c r="R41">
        <f t="shared" si="13"/>
        <v>-0.3300953659172462</v>
      </c>
      <c r="S41">
        <f t="shared" si="13"/>
        <v>-0.18850409497251847</v>
      </c>
      <c r="T41">
        <f t="shared" si="13"/>
        <v>-0.3300953659172462</v>
      </c>
      <c r="U41">
        <f t="shared" si="13"/>
        <v>-0.35793227671296229</v>
      </c>
    </row>
    <row r="42" spans="2:21" x14ac:dyDescent="0.35">
      <c r="B42">
        <v>124</v>
      </c>
      <c r="C42">
        <v>1.309990708191592</v>
      </c>
      <c r="E42" s="1">
        <f>(D37+D38+D40)/SQRT(3+2*(D31+D33+D35))</f>
        <v>0.17880928922227415</v>
      </c>
      <c r="J42">
        <f t="shared" ref="J42" si="14">(J36/$H$21)*LOG((J36/$H$21),2)</f>
        <v>-0.40105070315108637</v>
      </c>
      <c r="P42">
        <f t="shared" ref="P42:U42" si="15">(P34/$H$21)*LN((P34/$H$21))</f>
        <v>-0.3300953659172462</v>
      </c>
      <c r="Q42">
        <f t="shared" si="15"/>
        <v>-0.27798716415075903</v>
      </c>
      <c r="R42">
        <f t="shared" si="15"/>
        <v>-0.27798716415075903</v>
      </c>
      <c r="S42">
        <f t="shared" si="15"/>
        <v>-0.35793227671296229</v>
      </c>
      <c r="T42">
        <f t="shared" si="15"/>
        <v>-0.18850409497251847</v>
      </c>
      <c r="U42">
        <f t="shared" si="15"/>
        <v>-0.3300953659172462</v>
      </c>
    </row>
    <row r="43" spans="2:21" x14ac:dyDescent="0.35">
      <c r="B43">
        <v>134</v>
      </c>
      <c r="C43">
        <v>1.1310245698351109</v>
      </c>
      <c r="E43" s="1">
        <f>(D37+D39+D40)/SQRT(3+2*(D32+D33+D36))</f>
        <v>0.23079704045845184</v>
      </c>
      <c r="H43">
        <f>(5/14)*I37+(4/14)*(I38+I39)+(4/14)*(I40+I41)</f>
        <v>-0.68572548625585972</v>
      </c>
      <c r="I43">
        <f>-SUM(I37:I42)</f>
        <v>2.2709424217485372</v>
      </c>
      <c r="J43">
        <f t="shared" ref="J43:L43" si="16">-SUM(J37:J42)</f>
        <v>2.4677201004744993</v>
      </c>
      <c r="K43">
        <f t="shared" si="16"/>
        <v>1.7884504573082893</v>
      </c>
      <c r="L43">
        <f t="shared" si="16"/>
        <v>1.8773870642966133</v>
      </c>
      <c r="P43">
        <f t="shared" ref="P43:T43" si="17">(P35/$H$21)*LN((P35/$H$21))</f>
        <v>-0.27798716415075903</v>
      </c>
      <c r="Q43">
        <f t="shared" si="17"/>
        <v>-0.3300953659172462</v>
      </c>
      <c r="R43">
        <f t="shared" si="17"/>
        <v>-0.3300953659172462</v>
      </c>
      <c r="S43">
        <f t="shared" si="17"/>
        <v>-0.27798716415075903</v>
      </c>
      <c r="T43">
        <f t="shared" si="17"/>
        <v>-0.3300953659172462</v>
      </c>
    </row>
    <row r="44" spans="2:21" x14ac:dyDescent="0.35">
      <c r="B44">
        <v>234</v>
      </c>
      <c r="C44">
        <v>1.21096968239731</v>
      </c>
      <c r="E44" s="1">
        <f>(D38+D39+D40)/SQRT(3+2*(D34+D35+D36))</f>
        <v>0.14415689596543305</v>
      </c>
      <c r="H44">
        <f>K43/2</f>
        <v>0.89422522865414467</v>
      </c>
      <c r="I44">
        <v>1.5740973368489726</v>
      </c>
      <c r="J44">
        <v>1.7104932300550038</v>
      </c>
      <c r="K44">
        <v>1.2396593920543857</v>
      </c>
      <c r="L44">
        <v>1.6644332048885686</v>
      </c>
      <c r="P44">
        <f t="shared" ref="P44:T44" si="18">(P36/$H$21)*LN((P36/$H$21))</f>
        <v>-0.27798716415075903</v>
      </c>
      <c r="Q44">
        <f t="shared" si="18"/>
        <v>-0.27798716415075903</v>
      </c>
      <c r="R44">
        <f t="shared" si="18"/>
        <v>-0.27798716415075903</v>
      </c>
      <c r="T44">
        <f t="shared" si="18"/>
        <v>-0.3300953659172462</v>
      </c>
    </row>
    <row r="45" spans="2:21" x14ac:dyDescent="0.35">
      <c r="B45">
        <v>1234</v>
      </c>
      <c r="E45" s="1">
        <f>(D37+D38+D39+D40)/SQRT(4+2*SUM(D31:D36))</f>
        <v>0.21599154867019951</v>
      </c>
      <c r="P45">
        <f t="shared" ref="P45" si="19">(P37/$H$21)*LN((P37/$H$21))</f>
        <v>-0.27798716415075903</v>
      </c>
    </row>
    <row r="46" spans="2:21" x14ac:dyDescent="0.35">
      <c r="P46">
        <f t="shared" ref="P46" si="20">(P38/$H$21)*LN((P38/$H$21))</f>
        <v>-0.18850409497251847</v>
      </c>
    </row>
    <row r="47" spans="2:21" x14ac:dyDescent="0.35">
      <c r="P47">
        <f t="shared" ref="P47:U47" si="21">-SUM(P39:P46)</f>
        <v>2.0075563074378375</v>
      </c>
      <c r="Q47">
        <f t="shared" si="21"/>
        <v>1.7721393884375283</v>
      </c>
      <c r="R47">
        <f t="shared" si="21"/>
        <v>1.7721393884375283</v>
      </c>
      <c r="S47">
        <f t="shared" si="21"/>
        <v>1.5124511784664483</v>
      </c>
      <c r="T47">
        <f t="shared" si="21"/>
        <v>1.7347645210257752</v>
      </c>
      <c r="U47">
        <f t="shared" si="21"/>
        <v>1.3760552852604171</v>
      </c>
    </row>
    <row r="48" spans="2:21" x14ac:dyDescent="0.35">
      <c r="P48">
        <v>2.0075563074378375</v>
      </c>
      <c r="Q48">
        <v>1.7721393884375283</v>
      </c>
      <c r="R48">
        <v>1.7721393884375283</v>
      </c>
      <c r="S48">
        <v>1.5124511784664483</v>
      </c>
      <c r="T48">
        <v>1.7347645210257752</v>
      </c>
      <c r="U48">
        <v>1.3760552852604171</v>
      </c>
    </row>
  </sheetData>
  <sortState ref="G3:H16">
    <sortCondition ref="G3"/>
  </sortState>
  <pageMargins left="0.7" right="0.7" top="0.75" bottom="0.75" header="0.3" footer="0.3"/>
  <pageSetup orientation="portrait" r:id="rId1"/>
  <ignoredErrors>
    <ignoredError sqref="E32 E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weather.nominal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mniu</cp:lastModifiedBy>
  <dcterms:created xsi:type="dcterms:W3CDTF">2016-09-12T20:56:52Z</dcterms:created>
  <dcterms:modified xsi:type="dcterms:W3CDTF">2016-09-20T21:27:42Z</dcterms:modified>
</cp:coreProperties>
</file>