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2416"/>
  <workbookPr autoCompressPictures="0"/>
  <bookViews>
    <workbookView xWindow="0" yWindow="0" windowWidth="25520" windowHeight="15600" activeTab="2"/>
  </bookViews>
  <sheets>
    <sheet name="Sheet1" sheetId="1" r:id="rId1"/>
    <sheet name="Sheet2" sheetId="2" r:id="rId2"/>
    <sheet name="Sheet3" sheetId="3" r:id="rId3"/>
    <sheet name="Sheet4" sheetId="4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2" i="1"/>
  <c r="F76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5" i="3"/>
  <c r="F74" i="3"/>
  <c r="D4" i="3"/>
  <c r="E4" i="3"/>
  <c r="D5" i="3"/>
  <c r="E5" i="3"/>
  <c r="D6" i="3"/>
  <c r="E6" i="3"/>
  <c r="D7" i="3"/>
  <c r="E7" i="3"/>
  <c r="D8" i="3"/>
  <c r="E8" i="3"/>
  <c r="D9" i="3"/>
  <c r="E9" i="3"/>
  <c r="D10" i="3"/>
  <c r="E10" i="3"/>
  <c r="D11" i="3"/>
  <c r="E11" i="3"/>
  <c r="D12" i="3"/>
  <c r="E12" i="3"/>
  <c r="D13" i="3"/>
  <c r="E13" i="3"/>
  <c r="D14" i="3"/>
  <c r="E14" i="3"/>
  <c r="D15" i="3"/>
  <c r="E15" i="3"/>
  <c r="D16" i="3"/>
  <c r="E16" i="3"/>
  <c r="D17" i="3"/>
  <c r="E17" i="3"/>
  <c r="D18" i="3"/>
  <c r="E18" i="3"/>
  <c r="D19" i="3"/>
  <c r="E19" i="3"/>
  <c r="D20" i="3"/>
  <c r="E20" i="3"/>
  <c r="D21" i="3"/>
  <c r="E21" i="3"/>
  <c r="D22" i="3"/>
  <c r="E22" i="3"/>
  <c r="D23" i="3"/>
  <c r="E23" i="3"/>
  <c r="D24" i="3"/>
  <c r="E24" i="3"/>
  <c r="D25" i="3"/>
  <c r="E25" i="3"/>
  <c r="D26" i="3"/>
  <c r="E26" i="3"/>
  <c r="D27" i="3"/>
  <c r="E27" i="3"/>
  <c r="D28" i="3"/>
  <c r="E28" i="3"/>
  <c r="D29" i="3"/>
  <c r="E29" i="3"/>
  <c r="D30" i="3"/>
  <c r="E30" i="3"/>
  <c r="D31" i="3"/>
  <c r="E31" i="3"/>
  <c r="D32" i="3"/>
  <c r="E32" i="3"/>
  <c r="D33" i="3"/>
  <c r="E33" i="3"/>
  <c r="D34" i="3"/>
  <c r="E34" i="3"/>
  <c r="D35" i="3"/>
  <c r="E35" i="3"/>
  <c r="D36" i="3"/>
  <c r="E36" i="3"/>
  <c r="D37" i="3"/>
  <c r="E37" i="3"/>
  <c r="D38" i="3"/>
  <c r="E38" i="3"/>
  <c r="D39" i="3"/>
  <c r="E39" i="3"/>
  <c r="D40" i="3"/>
  <c r="E40" i="3"/>
  <c r="D41" i="3"/>
  <c r="E41" i="3"/>
  <c r="D42" i="3"/>
  <c r="E42" i="3"/>
  <c r="D43" i="3"/>
  <c r="E43" i="3"/>
  <c r="D44" i="3"/>
  <c r="E44" i="3"/>
  <c r="D45" i="3"/>
  <c r="E45" i="3"/>
  <c r="D46" i="3"/>
  <c r="E46" i="3"/>
  <c r="D47" i="3"/>
  <c r="E47" i="3"/>
  <c r="D48" i="3"/>
  <c r="E48" i="3"/>
  <c r="D49" i="3"/>
  <c r="E49" i="3"/>
  <c r="D50" i="3"/>
  <c r="E50" i="3"/>
  <c r="D51" i="3"/>
  <c r="E51" i="3"/>
  <c r="D52" i="3"/>
  <c r="E52" i="3"/>
  <c r="D53" i="3"/>
  <c r="E53" i="3"/>
  <c r="D54" i="3"/>
  <c r="E54" i="3"/>
  <c r="D55" i="3"/>
  <c r="E55" i="3"/>
  <c r="D56" i="3"/>
  <c r="E56" i="3"/>
  <c r="D57" i="3"/>
  <c r="E57" i="3"/>
  <c r="D58" i="3"/>
  <c r="E58" i="3"/>
  <c r="D59" i="3"/>
  <c r="E59" i="3"/>
  <c r="D60" i="3"/>
  <c r="E60" i="3"/>
  <c r="D61" i="3"/>
  <c r="E61" i="3"/>
  <c r="D62" i="3"/>
  <c r="E62" i="3"/>
  <c r="D63" i="3"/>
  <c r="E63" i="3"/>
  <c r="D64" i="3"/>
  <c r="E64" i="3"/>
  <c r="D65" i="3"/>
  <c r="E65" i="3"/>
  <c r="D66" i="3"/>
  <c r="E66" i="3"/>
  <c r="D67" i="3"/>
  <c r="E67" i="3"/>
  <c r="D68" i="3"/>
  <c r="E68" i="3"/>
  <c r="D69" i="3"/>
  <c r="E69" i="3"/>
  <c r="D70" i="3"/>
  <c r="E70" i="3"/>
  <c r="D71" i="3"/>
  <c r="E71" i="3"/>
  <c r="D72" i="3"/>
  <c r="E72" i="3"/>
  <c r="D3" i="3"/>
  <c r="E3" i="3"/>
  <c r="D2" i="3"/>
  <c r="C141" i="1"/>
  <c r="C140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F88" i="2"/>
</calcChain>
</file>

<file path=xl/sharedStrings.xml><?xml version="1.0" encoding="utf-8"?>
<sst xmlns="http://schemas.openxmlformats.org/spreadsheetml/2006/main" count="35" uniqueCount="35">
  <si>
    <t>Year</t>
  </si>
  <si>
    <t>Real Interest Rate</t>
  </si>
  <si>
    <t>Model1</t>
  </si>
  <si>
    <t>Model2</t>
  </si>
  <si>
    <t>Real S/P</t>
  </si>
  <si>
    <t>Real Divident</t>
  </si>
  <si>
    <t>sigma=0.19</t>
  </si>
  <si>
    <t xml:space="preserve">Real Return on S/P </t>
  </si>
  <si>
    <t>r=0.028</t>
  </si>
  <si>
    <t>theta=0.044</t>
  </si>
  <si>
    <t>a=0.047</t>
  </si>
  <si>
    <t>b=0.18</t>
  </si>
  <si>
    <t>sigma = 0.95</t>
  </si>
  <si>
    <t>mu=1.16</t>
  </si>
  <si>
    <t>rho=-0.72</t>
  </si>
  <si>
    <t>mu = 0.053</t>
  </si>
  <si>
    <t>a=0.076</t>
  </si>
  <si>
    <t>theta = 0.028</t>
  </si>
  <si>
    <t>b=0.68</t>
  </si>
  <si>
    <t>rho=-0.24</t>
  </si>
  <si>
    <t>real interest rate</t>
  </si>
  <si>
    <t xml:space="preserve">real return on S&amp;P </t>
  </si>
  <si>
    <t>government bond return</t>
  </si>
  <si>
    <t>Corporate Bond</t>
  </si>
  <si>
    <t>Intermed G bond</t>
  </si>
  <si>
    <t>yield</t>
  </si>
  <si>
    <t>logyield</t>
  </si>
  <si>
    <t>return(n+1)-return(n)+divident/return(n)</t>
  </si>
  <si>
    <t>S&amp;P 500 Return</t>
  </si>
  <si>
    <t>S&amp;P 500 Price</t>
  </si>
  <si>
    <t>Dividend Yield</t>
  </si>
  <si>
    <t>Dividends</t>
  </si>
  <si>
    <t>log Yield</t>
  </si>
  <si>
    <t>real return</t>
  </si>
  <si>
    <t>log yield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</si>
</sst>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0"/>
    <numFmt numFmtId="167" formatCode="0.0000"/>
    <numFmt numFmtId="168" formatCode="0.00000"/>
  </numFmts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FF0000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宋体"/>
      <family val="2"/>
      <charset val="134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6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0" xfId="0" applyProtection="1"/>
    <xf numFmtId="0" fontId="0" fillId="0" borderId="1" xfId="0" applyBorder="1"/>
    <xf numFmtId="0" fontId="0" fillId="0" borderId="1" xfId="0" applyBorder="1" applyProtection="1"/>
    <xf numFmtId="0" fontId="0" fillId="2" borderId="1" xfId="0" applyFill="1" applyBorder="1"/>
    <xf numFmtId="164" fontId="3" fillId="2" borderId="1" xfId="0" applyNumberFormat="1" applyFont="1" applyFill="1" applyBorder="1"/>
    <xf numFmtId="0" fontId="5" fillId="0" borderId="1" xfId="0" applyFont="1" applyBorder="1"/>
    <xf numFmtId="0" fontId="0" fillId="0" borderId="0" xfId="0" applyFont="1" applyBorder="1"/>
    <xf numFmtId="0" fontId="6" fillId="0" borderId="0" xfId="0" applyFont="1" applyBorder="1" applyAlignment="1">
      <alignment horizontal="center"/>
    </xf>
    <xf numFmtId="10" fontId="6" fillId="0" borderId="0" xfId="21" applyNumberFormat="1" applyFont="1" applyBorder="1" applyAlignment="1">
      <alignment horizontal="center"/>
    </xf>
    <xf numFmtId="2" fontId="6" fillId="0" borderId="0" xfId="0" applyNumberFormat="1" applyFont="1" applyBorder="1" applyAlignment="1">
      <alignment horizontal="center"/>
    </xf>
    <xf numFmtId="10" fontId="6" fillId="0" borderId="0" xfId="0" applyNumberFormat="1" applyFont="1" applyBorder="1" applyAlignment="1">
      <alignment horizontal="center"/>
    </xf>
    <xf numFmtId="1" fontId="0" fillId="0" borderId="0" xfId="0" applyNumberFormat="1" applyFont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0" fillId="2" borderId="1" xfId="0" applyFill="1" applyBorder="1" applyProtection="1"/>
    <xf numFmtId="0" fontId="0" fillId="2" borderId="0" xfId="0" applyFill="1"/>
    <xf numFmtId="167" fontId="0" fillId="0" borderId="0" xfId="0" applyNumberFormat="1" applyFont="1" applyBorder="1" applyAlignment="1">
      <alignment horizontal="center"/>
    </xf>
    <xf numFmtId="167" fontId="6" fillId="0" borderId="0" xfId="0" applyNumberFormat="1" applyFont="1" applyBorder="1" applyAlignment="1">
      <alignment horizontal="center"/>
    </xf>
    <xf numFmtId="167" fontId="6" fillId="0" borderId="0" xfId="21" applyNumberFormat="1" applyFont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167" fontId="6" fillId="2" borderId="0" xfId="0" applyNumberFormat="1" applyFont="1" applyFill="1" applyBorder="1" applyAlignment="1">
      <alignment horizontal="center"/>
    </xf>
    <xf numFmtId="168" fontId="0" fillId="0" borderId="0" xfId="0" applyNumberFormat="1" applyFont="1" applyBorder="1" applyAlignment="1">
      <alignment horizontal="center"/>
    </xf>
    <xf numFmtId="168" fontId="0" fillId="0" borderId="0" xfId="0" applyNumberFormat="1" applyFont="1" applyFill="1" applyBorder="1" applyAlignment="1">
      <alignment horizontal="center"/>
    </xf>
    <xf numFmtId="168" fontId="0" fillId="2" borderId="0" xfId="0" applyNumberFormat="1" applyFont="1" applyFill="1" applyBorder="1" applyAlignment="1">
      <alignment horizontal="center"/>
    </xf>
  </cellXfs>
  <cellStyles count="36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Normal" xfId="0" builtinId="0"/>
    <cellStyle name="Percent" xfId="2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46"/>
  <sheetViews>
    <sheetView workbookViewId="0">
      <selection activeCell="H141" sqref="H141"/>
    </sheetView>
  </sheetViews>
  <sheetFormatPr baseColWidth="10" defaultColWidth="8.83203125" defaultRowHeight="14" x14ac:dyDescent="0"/>
  <cols>
    <col min="2" max="2" width="19.5" bestFit="1" customWidth="1"/>
    <col min="3" max="3" width="31.83203125" bestFit="1" customWidth="1"/>
    <col min="4" max="4" width="16.83203125" bestFit="1" customWidth="1"/>
    <col min="6" max="6" width="17.83203125" customWidth="1"/>
    <col min="7" max="7" width="13.5" customWidth="1"/>
    <col min="8" max="8" width="14.5" customWidth="1"/>
    <col min="11" max="11" width="14" customWidth="1"/>
    <col min="17" max="17" width="12" bestFit="1" customWidth="1"/>
    <col min="18" max="18" width="11.33203125" bestFit="1" customWidth="1"/>
    <col min="20" max="20" width="13.33203125" bestFit="1" customWidth="1"/>
  </cols>
  <sheetData>
    <row r="1" spans="1:9">
      <c r="A1" s="2" t="s">
        <v>0</v>
      </c>
      <c r="B1" s="2" t="s">
        <v>7</v>
      </c>
      <c r="C1" s="2"/>
      <c r="D1" s="2" t="s">
        <v>1</v>
      </c>
      <c r="E1" s="2"/>
      <c r="F1" s="2" t="s">
        <v>4</v>
      </c>
      <c r="G1" s="2" t="s">
        <v>5</v>
      </c>
      <c r="H1" s="2" t="s">
        <v>25</v>
      </c>
      <c r="I1" s="2" t="s">
        <v>26</v>
      </c>
    </row>
    <row r="2" spans="1:9">
      <c r="A2" s="2">
        <v>1871</v>
      </c>
      <c r="B2" s="3">
        <v>0.13580891466324435</v>
      </c>
      <c r="C2" s="2" t="s">
        <v>27</v>
      </c>
      <c r="D2" s="2">
        <v>4.750420830174984E-2</v>
      </c>
      <c r="E2" s="2"/>
      <c r="F2" s="2">
        <v>72.105475093550979</v>
      </c>
      <c r="G2" s="2">
        <v>4.1588849152136271</v>
      </c>
      <c r="H2" s="2">
        <f>G3/F2</f>
        <v>6.5083372865127248E-2</v>
      </c>
      <c r="I2" s="2">
        <f>LN(H2)</f>
        <v>-2.7320861715279126</v>
      </c>
    </row>
    <row r="3" spans="1:9">
      <c r="A3" s="2">
        <f t="shared" ref="A3:A34" si="0">A2+1</f>
        <v>1872</v>
      </c>
      <c r="B3" s="3">
        <v>8.8615417461555268E-2</v>
      </c>
      <c r="C3" s="2"/>
      <c r="D3" s="2">
        <v>5.4320208578072293E-2</v>
      </c>
      <c r="E3" s="2"/>
      <c r="F3" s="2">
        <v>77.739156492070109</v>
      </c>
      <c r="G3" s="2">
        <v>4.692867521130724</v>
      </c>
      <c r="H3" s="2">
        <f t="shared" ref="H3:H66" si="1">G4/F3</f>
        <v>6.9468515177601373E-2</v>
      </c>
      <c r="I3" s="2">
        <f t="shared" ref="I3:I66" si="2">LN(H3)</f>
        <v>-2.6668816480828297</v>
      </c>
    </row>
    <row r="4" spans="1:9">
      <c r="A4" s="2">
        <f t="shared" si="0"/>
        <v>1873</v>
      </c>
      <c r="B4" s="3">
        <v>2.1589701854395359E-2</v>
      </c>
      <c r="C4" s="2"/>
      <c r="D4" s="2">
        <v>0.13351109787809667</v>
      </c>
      <c r="E4" s="2"/>
      <c r="F4" s="2">
        <v>79.935176776593352</v>
      </c>
      <c r="G4" s="2">
        <v>5.4004237726633004</v>
      </c>
      <c r="H4" s="2">
        <f t="shared" si="1"/>
        <v>7.2584769007844968E-2</v>
      </c>
      <c r="I4" s="2">
        <f t="shared" si="2"/>
        <v>-2.6230001724414476</v>
      </c>
    </row>
    <row r="5" spans="1:9">
      <c r="A5" s="2">
        <f t="shared" si="0"/>
        <v>1874</v>
      </c>
      <c r="B5" s="3">
        <v>0.12279027661468823</v>
      </c>
      <c r="C5" s="2"/>
      <c r="D5" s="2">
        <v>0.14807634363275657</v>
      </c>
      <c r="E5" s="2"/>
      <c r="F5" s="2">
        <v>76.26052963821509</v>
      </c>
      <c r="G5" s="2">
        <v>5.8020763419302819</v>
      </c>
      <c r="H5" s="2">
        <f t="shared" si="1"/>
        <v>7.3413115049598479E-2</v>
      </c>
      <c r="I5" s="2">
        <f t="shared" si="2"/>
        <v>-2.6116526801730422</v>
      </c>
    </row>
    <row r="6" spans="1:9">
      <c r="A6" s="2">
        <f t="shared" si="0"/>
        <v>1875</v>
      </c>
      <c r="B6" s="3">
        <v>0.11284278830136006</v>
      </c>
      <c r="C6" s="2"/>
      <c r="D6" s="2">
        <v>0.11405475826240097</v>
      </c>
      <c r="E6" s="2"/>
      <c r="F6" s="2">
        <v>79.82250482534387</v>
      </c>
      <c r="G6" s="2">
        <v>5.5985230360735994</v>
      </c>
      <c r="H6" s="2">
        <f t="shared" si="1"/>
        <v>6.9527137679758738E-2</v>
      </c>
      <c r="I6" s="2">
        <f t="shared" si="2"/>
        <v>-2.6660381324126892</v>
      </c>
    </row>
    <row r="7" spans="1:9">
      <c r="A7" s="2">
        <f t="shared" si="0"/>
        <v>1876</v>
      </c>
      <c r="B7" s="3">
        <v>-0.14427917023813711</v>
      </c>
      <c r="C7" s="2"/>
      <c r="D7" s="2">
        <v>4.4138998687594411E-2</v>
      </c>
      <c r="E7" s="2"/>
      <c r="F7" s="2">
        <v>83.231375802960841</v>
      </c>
      <c r="G7" s="2">
        <v>5.5498302829348898</v>
      </c>
      <c r="H7" s="2">
        <f t="shared" si="1"/>
        <v>5.0067109315970665E-2</v>
      </c>
      <c r="I7" s="2">
        <f t="shared" si="2"/>
        <v>-2.9943909871614793</v>
      </c>
    </row>
    <row r="8" spans="1:9">
      <c r="A8" s="2">
        <f t="shared" si="0"/>
        <v>1877</v>
      </c>
      <c r="B8" s="3">
        <v>0.14883493098436965</v>
      </c>
      <c r="C8" s="2"/>
      <c r="D8" s="2">
        <v>0.24520514954817907</v>
      </c>
      <c r="E8" s="2"/>
      <c r="F8" s="2">
        <v>65.672991681396198</v>
      </c>
      <c r="G8" s="2">
        <v>4.167154390845476</v>
      </c>
      <c r="H8" s="2">
        <f t="shared" si="1"/>
        <v>6.7022704141754472E-2</v>
      </c>
      <c r="I8" s="2">
        <f t="shared" si="2"/>
        <v>-2.702723849206512</v>
      </c>
    </row>
    <row r="9" spans="1:9">
      <c r="A9" s="2">
        <f t="shared" si="0"/>
        <v>1878</v>
      </c>
      <c r="B9" s="3">
        <v>0.28989611740018045</v>
      </c>
      <c r="C9" s="2"/>
      <c r="D9" s="2">
        <v>0.16956870698046966</v>
      </c>
      <c r="E9" s="2"/>
      <c r="F9" s="2">
        <v>71.280272474988408</v>
      </c>
      <c r="G9" s="2">
        <v>4.4015814915661196</v>
      </c>
      <c r="H9" s="2">
        <f t="shared" si="1"/>
        <v>5.6849365617898266E-2</v>
      </c>
      <c r="I9" s="2">
        <f t="shared" si="2"/>
        <v>-2.8673502177238728</v>
      </c>
    </row>
    <row r="10" spans="1:9">
      <c r="A10" s="2">
        <f t="shared" si="0"/>
        <v>1879</v>
      </c>
      <c r="B10" s="3">
        <v>0.22896702684621284</v>
      </c>
      <c r="C10" s="2"/>
      <c r="D10" s="2">
        <v>-0.13621670635704486</v>
      </c>
      <c r="E10" s="2"/>
      <c r="F10" s="2">
        <v>87.542565221148379</v>
      </c>
      <c r="G10" s="2">
        <v>4.0522382712740264</v>
      </c>
      <c r="H10" s="2">
        <f t="shared" si="1"/>
        <v>6.3822640080740914E-2</v>
      </c>
      <c r="I10" s="2">
        <f t="shared" si="2"/>
        <v>-2.7516472913796814</v>
      </c>
    </row>
    <row r="11" spans="1:9">
      <c r="A11" s="2">
        <f t="shared" si="0"/>
        <v>1880</v>
      </c>
      <c r="B11" s="3">
        <v>0.33873470444496862</v>
      </c>
      <c r="C11" s="2"/>
      <c r="D11" s="2">
        <v>0.11470108388204547</v>
      </c>
      <c r="E11" s="2"/>
      <c r="F11" s="2">
        <v>103.53468783105137</v>
      </c>
      <c r="G11" s="2">
        <v>5.5871976318541403</v>
      </c>
      <c r="H11" s="2">
        <f t="shared" si="1"/>
        <v>6.1452055955550741E-2</v>
      </c>
      <c r="I11" s="2">
        <f t="shared" si="2"/>
        <v>-2.7894979861571061</v>
      </c>
    </row>
    <row r="12" spans="1:9">
      <c r="A12" s="2">
        <f t="shared" si="0"/>
        <v>1881</v>
      </c>
      <c r="B12" s="3">
        <v>-6.7292277855849306E-2</v>
      </c>
      <c r="C12" s="2"/>
      <c r="D12" s="2">
        <v>-3.0447183910936371E-2</v>
      </c>
      <c r="E12" s="2"/>
      <c r="F12" s="2">
        <v>133.01828208145051</v>
      </c>
      <c r="G12" s="2">
        <v>6.3624194299342474</v>
      </c>
      <c r="H12" s="2">
        <f t="shared" si="1"/>
        <v>4.8742031039525673E-2</v>
      </c>
      <c r="I12" s="2">
        <f t="shared" si="2"/>
        <v>-3.0212135607561637</v>
      </c>
    </row>
    <row r="13" spans="1:9">
      <c r="A13" s="2">
        <f t="shared" si="0"/>
        <v>1882</v>
      </c>
      <c r="B13" s="3">
        <v>5.519185112744824E-2</v>
      </c>
      <c r="C13" s="2"/>
      <c r="D13" s="2">
        <v>7.2645034189359192E-2</v>
      </c>
      <c r="E13" s="2"/>
      <c r="F13" s="2">
        <v>117.70475945378355</v>
      </c>
      <c r="G13" s="2">
        <v>6.483581234038442</v>
      </c>
      <c r="H13" s="2">
        <f t="shared" si="1"/>
        <v>6.1490200045772381E-2</v>
      </c>
      <c r="I13" s="2">
        <f t="shared" si="2"/>
        <v>-2.7888774657162712</v>
      </c>
    </row>
    <row r="14" spans="1:9">
      <c r="A14" s="2">
        <f t="shared" si="0"/>
        <v>1883</v>
      </c>
      <c r="B14" s="3">
        <v>2.6588697304079294E-2</v>
      </c>
      <c r="C14" s="2"/>
      <c r="D14" s="2">
        <v>0.1403956495577523</v>
      </c>
      <c r="E14" s="2"/>
      <c r="F14" s="2">
        <v>117.71752178051044</v>
      </c>
      <c r="G14" s="2">
        <v>7.2376892051526687</v>
      </c>
      <c r="H14" s="2">
        <f t="shared" si="1"/>
        <v>6.4395693547060803E-2</v>
      </c>
      <c r="I14" s="2">
        <f t="shared" si="2"/>
        <v>-2.7427085184950077</v>
      </c>
    </row>
    <row r="15" spans="1:9">
      <c r="A15" s="2">
        <f t="shared" si="0"/>
        <v>1884</v>
      </c>
      <c r="B15" s="3">
        <v>-2.0663618456051712E-2</v>
      </c>
      <c r="C15" s="2"/>
      <c r="D15" s="2">
        <v>0.17793073300749862</v>
      </c>
      <c r="E15" s="2"/>
      <c r="F15" s="2">
        <v>113.60978812936612</v>
      </c>
      <c r="G15" s="2">
        <v>7.5805014576972063</v>
      </c>
      <c r="H15" s="2">
        <f t="shared" si="1"/>
        <v>5.3502274170715472E-2</v>
      </c>
      <c r="I15" s="2">
        <f t="shared" si="2"/>
        <v>-2.9280311181197693</v>
      </c>
    </row>
    <row r="16" spans="1:9">
      <c r="A16" s="2">
        <f t="shared" si="0"/>
        <v>1885</v>
      </c>
      <c r="B16" s="3">
        <v>0.32884263014938014</v>
      </c>
      <c r="C16" s="2"/>
      <c r="D16" s="2">
        <v>7.9422776831018282E-2</v>
      </c>
      <c r="E16" s="2"/>
      <c r="F16" s="2">
        <v>103.68169735689082</v>
      </c>
      <c r="G16" s="2">
        <v>6.0783820329742424</v>
      </c>
      <c r="H16" s="2">
        <f t="shared" si="1"/>
        <v>5.37399593075117E-2</v>
      </c>
      <c r="I16" s="2">
        <f t="shared" si="2"/>
        <v>-2.9235984330055045</v>
      </c>
    </row>
    <row r="17" spans="1:9">
      <c r="A17" s="2">
        <f t="shared" si="0"/>
        <v>1886</v>
      </c>
      <c r="B17" s="3">
        <v>0.11538461538461538</v>
      </c>
      <c r="C17" s="2"/>
      <c r="D17" s="2">
        <v>4.2599999999999971E-2</v>
      </c>
      <c r="E17" s="2"/>
      <c r="F17" s="2">
        <v>131.6982773811086</v>
      </c>
      <c r="G17" s="2">
        <v>5.5718501968930561</v>
      </c>
      <c r="H17" s="2">
        <f t="shared" si="1"/>
        <v>4.5891443857039374E-2</v>
      </c>
      <c r="I17" s="2">
        <f t="shared" si="2"/>
        <v>-3.0814765876352008</v>
      </c>
    </row>
    <row r="18" spans="1:9">
      <c r="A18" s="2">
        <f t="shared" si="0"/>
        <v>1887</v>
      </c>
      <c r="B18" s="3">
        <v>-4.8879265380127351E-2</v>
      </c>
      <c r="C18" s="2"/>
      <c r="D18" s="2">
        <v>1.28645503954532E-2</v>
      </c>
      <c r="E18" s="2"/>
      <c r="F18" s="2">
        <v>141.32238226665115</v>
      </c>
      <c r="G18" s="2">
        <v>6.0438241025039439</v>
      </c>
      <c r="H18" s="2">
        <f t="shared" si="1"/>
        <v>4.1218637992831542E-2</v>
      </c>
      <c r="I18" s="2">
        <f t="shared" si="2"/>
        <v>-3.1888647464521611</v>
      </c>
    </row>
    <row r="19" spans="1:9">
      <c r="A19" s="2">
        <f t="shared" si="0"/>
        <v>1888</v>
      </c>
      <c r="B19" s="3">
        <v>7.9189592457513877E-2</v>
      </c>
      <c r="C19" s="2"/>
      <c r="D19" s="2">
        <v>0.10021346839013856</v>
      </c>
      <c r="E19" s="2"/>
      <c r="F19" s="2">
        <v>128.37082393718376</v>
      </c>
      <c r="G19" s="2">
        <v>5.8251161149336497</v>
      </c>
      <c r="H19" s="2">
        <f t="shared" si="1"/>
        <v>4.5574537687959805E-2</v>
      </c>
      <c r="I19" s="2">
        <f t="shared" si="2"/>
        <v>-3.0884061024521894</v>
      </c>
    </row>
    <row r="20" spans="1:9">
      <c r="A20" s="2">
        <f t="shared" si="0"/>
        <v>1889</v>
      </c>
      <c r="B20" s="3">
        <v>0.12213706831385764</v>
      </c>
      <c r="C20" s="2"/>
      <c r="D20" s="2">
        <v>9.9139670625242315E-2</v>
      </c>
      <c r="E20" s="2"/>
      <c r="F20" s="2">
        <v>132.71134105327096</v>
      </c>
      <c r="G20" s="2">
        <v>5.8504409535596338</v>
      </c>
      <c r="H20" s="2">
        <f t="shared" si="1"/>
        <v>4.3008744411239273E-2</v>
      </c>
      <c r="I20" s="2">
        <f t="shared" si="2"/>
        <v>-3.1463518255621779</v>
      </c>
    </row>
    <row r="21" spans="1:9">
      <c r="A21" s="2">
        <f t="shared" si="0"/>
        <v>1890</v>
      </c>
      <c r="B21" s="3">
        <v>-8.2418936141739424E-2</v>
      </c>
      <c r="C21" s="2"/>
      <c r="D21" s="2">
        <v>2.8390401747411254E-2</v>
      </c>
      <c r="E21" s="2"/>
      <c r="F21" s="2">
        <v>143.06987422795834</v>
      </c>
      <c r="G21" s="2">
        <v>5.7077481478329366</v>
      </c>
      <c r="H21" s="2">
        <f t="shared" si="1"/>
        <v>4.2485408714954903E-2</v>
      </c>
      <c r="I21" s="2">
        <f t="shared" si="2"/>
        <v>-3.1585945863550671</v>
      </c>
    </row>
    <row r="22" spans="1:9">
      <c r="A22" s="2">
        <f t="shared" si="0"/>
        <v>1891</v>
      </c>
      <c r="B22" s="3">
        <v>0.26076009559030983</v>
      </c>
      <c r="C22" s="2"/>
      <c r="D22" s="2">
        <v>0.12851186226138367</v>
      </c>
      <c r="E22" s="2"/>
      <c r="F22" s="2">
        <v>125.57045925232461</v>
      </c>
      <c r="G22" s="2">
        <v>6.0783820813720029</v>
      </c>
      <c r="H22" s="2">
        <f t="shared" si="1"/>
        <v>4.8989324312694503E-2</v>
      </c>
      <c r="I22" s="2">
        <f t="shared" si="2"/>
        <v>-3.0161528757783813</v>
      </c>
    </row>
    <row r="23" spans="1:9">
      <c r="A23" s="2">
        <f t="shared" si="0"/>
        <v>1892</v>
      </c>
      <c r="B23" s="3">
        <v>-1.5044425524111013E-2</v>
      </c>
      <c r="C23" s="2"/>
      <c r="D23" s="2">
        <v>-3.5830692251986318E-2</v>
      </c>
      <c r="E23" s="2"/>
      <c r="F23" s="2">
        <v>152.23584212890788</v>
      </c>
      <c r="G23" s="2">
        <v>6.1516119524061201</v>
      </c>
      <c r="H23" s="2">
        <f t="shared" si="1"/>
        <v>4.8522895488811897E-2</v>
      </c>
      <c r="I23" s="2">
        <f t="shared" si="2"/>
        <v>-3.025719520495334</v>
      </c>
    </row>
    <row r="24" spans="1:9">
      <c r="A24" s="2">
        <f t="shared" si="0"/>
        <v>1893</v>
      </c>
      <c r="B24" s="3">
        <v>-6.0927198483791488E-2</v>
      </c>
      <c r="C24" s="2"/>
      <c r="D24" s="2">
        <v>0.25099538765694418</v>
      </c>
      <c r="E24" s="2"/>
      <c r="F24" s="2">
        <v>143.79392938749308</v>
      </c>
      <c r="G24" s="2">
        <v>7.3869238572722642</v>
      </c>
      <c r="H24" s="2">
        <f t="shared" si="1"/>
        <v>4.502828276418281E-2</v>
      </c>
      <c r="I24" s="2">
        <f t="shared" si="2"/>
        <v>-3.1004644807681845</v>
      </c>
    </row>
    <row r="25" spans="1:9">
      <c r="A25" s="2">
        <f t="shared" si="0"/>
        <v>1894</v>
      </c>
      <c r="B25" s="3">
        <v>7.7293748595551534E-2</v>
      </c>
      <c r="C25" s="2"/>
      <c r="D25" s="2">
        <v>7.8120801015997943E-2</v>
      </c>
      <c r="E25" s="2"/>
      <c r="F25" s="2">
        <v>127.64604425366473</v>
      </c>
      <c r="G25" s="2">
        <v>6.4747937122329748</v>
      </c>
      <c r="H25" s="2">
        <f t="shared" si="1"/>
        <v>4.5238087709952156E-2</v>
      </c>
      <c r="I25" s="2">
        <f t="shared" si="2"/>
        <v>-3.0958158985225714</v>
      </c>
    </row>
    <row r="26" spans="1:9">
      <c r="A26" s="2">
        <f t="shared" si="0"/>
        <v>1895</v>
      </c>
      <c r="B26" s="3">
        <v>3.4420896016411115E-2</v>
      </c>
      <c r="C26" s="2"/>
      <c r="D26" s="2">
        <v>1.6173572250919754E-2</v>
      </c>
      <c r="E26" s="2"/>
      <c r="F26" s="2">
        <v>131.03749179519116</v>
      </c>
      <c r="G26" s="2">
        <v>5.7744629457757188</v>
      </c>
      <c r="H26" s="2">
        <f t="shared" si="1"/>
        <v>4.2975801217561789E-2</v>
      </c>
      <c r="I26" s="2">
        <f t="shared" si="2"/>
        <v>-3.1471180840810424</v>
      </c>
    </row>
    <row r="27" spans="1:9">
      <c r="A27" s="2">
        <f t="shared" si="0"/>
        <v>1896</v>
      </c>
      <c r="B27" s="3">
        <v>6.0751982815316734E-2</v>
      </c>
      <c r="C27" s="2"/>
      <c r="D27" s="2">
        <v>8.8705690522453473E-2</v>
      </c>
      <c r="E27" s="2"/>
      <c r="F27" s="2">
        <v>129.77345672874904</v>
      </c>
      <c r="G27" s="2">
        <v>5.6314411994380187</v>
      </c>
      <c r="H27" s="2">
        <f t="shared" si="1"/>
        <v>4.2154566744730677E-2</v>
      </c>
      <c r="I27" s="2">
        <f t="shared" si="2"/>
        <v>-3.1664122553324598</v>
      </c>
    </row>
    <row r="28" spans="1:9">
      <c r="A28" s="2">
        <f t="shared" si="0"/>
        <v>1897</v>
      </c>
      <c r="B28" s="3">
        <v>0.16479370557572198</v>
      </c>
      <c r="C28" s="2"/>
      <c r="D28" s="2">
        <v>4.8458913400324377E-3</v>
      </c>
      <c r="E28" s="2"/>
      <c r="F28" s="2">
        <v>132.02601034238023</v>
      </c>
      <c r="G28" s="2">
        <v>5.4705438433664701</v>
      </c>
      <c r="H28" s="2">
        <f t="shared" si="1"/>
        <v>4.5390812997514011E-2</v>
      </c>
      <c r="I28" s="2">
        <f t="shared" si="2"/>
        <v>-3.0924455512947024</v>
      </c>
    </row>
    <row r="29" spans="1:9">
      <c r="A29" s="2">
        <f t="shared" si="0"/>
        <v>1898</v>
      </c>
      <c r="B29" s="3">
        <v>0.26875944799415796</v>
      </c>
      <c r="C29" s="2"/>
      <c r="D29" s="2">
        <v>2.091496703535034E-2</v>
      </c>
      <c r="E29" s="2"/>
      <c r="F29" s="2">
        <v>148.3125219757132</v>
      </c>
      <c r="G29" s="2">
        <v>5.9927679462588319</v>
      </c>
      <c r="H29" s="2">
        <f t="shared" si="1"/>
        <v>3.629269050685275E-2</v>
      </c>
      <c r="I29" s="2">
        <f t="shared" si="2"/>
        <v>-3.3161389214352557</v>
      </c>
    </row>
    <row r="30" spans="1:9">
      <c r="A30" s="2">
        <f t="shared" si="0"/>
        <v>1899</v>
      </c>
      <c r="B30" s="3">
        <v>-0.11221867557179906</v>
      </c>
      <c r="C30" s="2"/>
      <c r="D30" s="2">
        <v>-0.11583620860091126</v>
      </c>
      <c r="E30" s="2"/>
      <c r="F30" s="2">
        <v>182.18014556626846</v>
      </c>
      <c r="G30" s="2">
        <v>5.3826604583553559</v>
      </c>
      <c r="H30" s="2">
        <f t="shared" si="1"/>
        <v>4.3250522629677025E-2</v>
      </c>
      <c r="I30" s="2">
        <f t="shared" si="2"/>
        <v>-3.1407459617540905</v>
      </c>
    </row>
    <row r="31" spans="1:9">
      <c r="A31" s="2">
        <f t="shared" si="0"/>
        <v>1900</v>
      </c>
      <c r="B31" s="3">
        <v>0.23802983922378834</v>
      </c>
      <c r="C31" s="2"/>
      <c r="D31" s="2">
        <v>7.2237989818047188E-2</v>
      </c>
      <c r="E31" s="2"/>
      <c r="F31" s="2">
        <v>156.3534704569889</v>
      </c>
      <c r="G31" s="2">
        <v>7.8793865084917485</v>
      </c>
      <c r="H31" s="2">
        <f t="shared" si="1"/>
        <v>5.245901639344263E-2</v>
      </c>
      <c r="I31" s="2">
        <f t="shared" si="2"/>
        <v>-2.9477230543676303</v>
      </c>
    </row>
    <row r="32" spans="1:9">
      <c r="A32" s="2">
        <f t="shared" si="0"/>
        <v>1901</v>
      </c>
      <c r="B32" s="3">
        <v>0.16500978600170363</v>
      </c>
      <c r="C32" s="2"/>
      <c r="D32" s="2">
        <v>1.7866565411661428E-2</v>
      </c>
      <c r="E32" s="2"/>
      <c r="F32" s="2">
        <v>185.69087538345556</v>
      </c>
      <c r="G32" s="2">
        <v>8.2021492698748286</v>
      </c>
      <c r="H32" s="2">
        <f t="shared" si="1"/>
        <v>4.1546803563442238E-2</v>
      </c>
      <c r="I32" s="2">
        <f t="shared" si="2"/>
        <v>-3.1809346905209881</v>
      </c>
    </row>
    <row r="33" spans="1:9">
      <c r="A33" s="2">
        <f t="shared" si="0"/>
        <v>1902</v>
      </c>
      <c r="B33" s="3">
        <v>-1.2653943836344644E-2</v>
      </c>
      <c r="C33" s="2"/>
      <c r="D33" s="2">
        <v>-4.4861868609967215E-2</v>
      </c>
      <c r="E33" s="2"/>
      <c r="F33" s="2">
        <v>208.12953772307375</v>
      </c>
      <c r="G33" s="2">
        <v>7.7148623230800606</v>
      </c>
      <c r="H33" s="2">
        <f t="shared" si="1"/>
        <v>4.1121653234212706E-2</v>
      </c>
      <c r="I33" s="2">
        <f t="shared" si="2"/>
        <v>-3.1912204535312547</v>
      </c>
    </row>
    <row r="34" spans="1:9">
      <c r="A34" s="2">
        <f t="shared" si="0"/>
        <v>1903</v>
      </c>
      <c r="B34" s="3">
        <v>-0.13082552601205041</v>
      </c>
      <c r="C34" s="2"/>
      <c r="D34" s="2">
        <v>0.10350539582996388</v>
      </c>
      <c r="E34" s="2"/>
      <c r="F34" s="2">
        <v>197.78101591896154</v>
      </c>
      <c r="G34" s="2">
        <v>8.5586306780452315</v>
      </c>
      <c r="H34" s="2">
        <f t="shared" si="1"/>
        <v>3.7466638154482423E-2</v>
      </c>
      <c r="I34" s="2">
        <f t="shared" si="2"/>
        <v>-3.2843043911923044</v>
      </c>
    </row>
    <row r="35" spans="1:9">
      <c r="A35" s="2">
        <f t="shared" ref="A35:A66" si="3">A34+1</f>
        <v>1904</v>
      </c>
      <c r="B35" s="3">
        <v>0.27898768832159598</v>
      </c>
      <c r="C35" s="2"/>
      <c r="D35" s="2">
        <v>1.9957853167614781E-2</v>
      </c>
      <c r="E35" s="2"/>
      <c r="F35" s="2">
        <v>163.34757979812045</v>
      </c>
      <c r="G35" s="2">
        <v>7.4101897572616595</v>
      </c>
      <c r="H35" s="2">
        <f t="shared" si="1"/>
        <v>4.8291297156307401E-2</v>
      </c>
      <c r="I35" s="2">
        <f t="shared" si="2"/>
        <v>-3.0305039176577604</v>
      </c>
    </row>
    <row r="36" spans="1:9">
      <c r="A36" s="2">
        <f t="shared" si="3"/>
        <v>1905</v>
      </c>
      <c r="B36" s="3">
        <v>0.20996441281138778</v>
      </c>
      <c r="C36" s="2"/>
      <c r="D36" s="2">
        <v>4.170000000000007E-2</v>
      </c>
      <c r="E36" s="2"/>
      <c r="F36" s="2">
        <v>201.50935372166384</v>
      </c>
      <c r="G36" s="2">
        <v>7.8882665157946708</v>
      </c>
      <c r="H36" s="2">
        <f t="shared" si="1"/>
        <v>4.5408746944446576E-2</v>
      </c>
      <c r="I36" s="2">
        <f t="shared" si="2"/>
        <v>-3.0920505285175608</v>
      </c>
    </row>
    <row r="37" spans="1:9">
      <c r="A37" s="2">
        <f t="shared" si="3"/>
        <v>1906</v>
      </c>
      <c r="B37" s="3">
        <v>-3.4284311563531074E-2</v>
      </c>
      <c r="C37" s="2"/>
      <c r="D37" s="2">
        <v>9.3366588536367701E-3</v>
      </c>
      <c r="E37" s="2"/>
      <c r="F37" s="2">
        <v>235.93088033604056</v>
      </c>
      <c r="G37" s="2">
        <v>9.1502872500860075</v>
      </c>
      <c r="H37" s="2">
        <f t="shared" si="1"/>
        <v>4.3599562222583411E-2</v>
      </c>
      <c r="I37" s="2">
        <f t="shared" si="2"/>
        <v>-3.1327081694439927</v>
      </c>
    </row>
    <row r="38" spans="1:9">
      <c r="A38" s="2">
        <f t="shared" si="3"/>
        <v>1907</v>
      </c>
      <c r="B38" s="3">
        <v>-0.22069199047651047</v>
      </c>
      <c r="C38" s="2"/>
      <c r="D38" s="2">
        <v>8.564212206044397E-2</v>
      </c>
      <c r="E38" s="2"/>
      <c r="F38" s="2">
        <v>218.69186527705557</v>
      </c>
      <c r="G38" s="2">
        <v>10.286483097440081</v>
      </c>
      <c r="H38" s="2">
        <f t="shared" si="1"/>
        <v>4.1395794358988582E-2</v>
      </c>
      <c r="I38" s="2">
        <f t="shared" si="2"/>
        <v>-3.1845759888427048</v>
      </c>
    </row>
    <row r="39" spans="1:9">
      <c r="A39" s="2">
        <f t="shared" si="3"/>
        <v>1908</v>
      </c>
      <c r="B39" s="3">
        <v>0.33695005337217537</v>
      </c>
      <c r="C39" s="2"/>
      <c r="D39" s="2">
        <v>1.9589767869903518E-2</v>
      </c>
      <c r="E39" s="2"/>
      <c r="F39" s="2">
        <v>160.14183913060123</v>
      </c>
      <c r="G39" s="2">
        <v>9.0529234829926271</v>
      </c>
      <c r="H39" s="2">
        <f t="shared" si="1"/>
        <v>5.6204313755373228E-2</v>
      </c>
      <c r="I39" s="2">
        <f t="shared" si="2"/>
        <v>-2.8787617678151292</v>
      </c>
    </row>
    <row r="40" spans="1:9">
      <c r="A40" s="2">
        <f t="shared" si="3"/>
        <v>1909</v>
      </c>
      <c r="B40" s="3">
        <v>4.9495229100410681E-2</v>
      </c>
      <c r="C40" s="2"/>
      <c r="D40" s="2">
        <v>-6.3166886600671601E-2</v>
      </c>
      <c r="E40" s="2"/>
      <c r="F40" s="2">
        <v>205.04871688978301</v>
      </c>
      <c r="G40" s="2">
        <v>9.0006621718588171</v>
      </c>
      <c r="H40" s="2">
        <f t="shared" si="1"/>
        <v>5.0272072782589994E-2</v>
      </c>
      <c r="I40" s="2">
        <f t="shared" si="2"/>
        <v>-2.9903055691340756</v>
      </c>
    </row>
    <row r="41" spans="1:9">
      <c r="A41" s="2">
        <f t="shared" si="3"/>
        <v>1910</v>
      </c>
      <c r="B41" s="3">
        <v>3.6006857553089348E-2</v>
      </c>
      <c r="C41" s="2"/>
      <c r="D41" s="2">
        <v>0.12856758193682238</v>
      </c>
      <c r="E41" s="2"/>
      <c r="F41" s="2">
        <v>206.19698793712925</v>
      </c>
      <c r="G41" s="2">
        <v>10.308224019459862</v>
      </c>
      <c r="H41" s="2">
        <f t="shared" si="1"/>
        <v>5.0512531510217493E-2</v>
      </c>
      <c r="I41" s="2">
        <f t="shared" si="2"/>
        <v>-2.9855338247674452</v>
      </c>
    </row>
    <row r="42" spans="1:9">
      <c r="A42" s="2">
        <f t="shared" si="3"/>
        <v>1911</v>
      </c>
      <c r="B42" s="3">
        <v>4.5289231219086727E-2</v>
      </c>
      <c r="C42" s="2"/>
      <c r="D42" s="2">
        <v>5.0826321203020886E-2</v>
      </c>
      <c r="E42" s="2"/>
      <c r="F42" s="2">
        <v>203.31326949019768</v>
      </c>
      <c r="G42" s="2">
        <v>10.415531850486177</v>
      </c>
      <c r="H42" s="2">
        <f t="shared" si="1"/>
        <v>4.876343332672875E-2</v>
      </c>
      <c r="I42" s="2">
        <f t="shared" si="2"/>
        <v>-3.0207745640766257</v>
      </c>
    </row>
    <row r="43" spans="1:9">
      <c r="A43" s="2">
        <f t="shared" si="3"/>
        <v>1912</v>
      </c>
      <c r="B43" s="3">
        <v>-5.083143125671197E-4</v>
      </c>
      <c r="C43" s="2"/>
      <c r="D43" s="2">
        <v>-2.7414875765306101E-2</v>
      </c>
      <c r="E43" s="2"/>
      <c r="F43" s="2">
        <v>202.10563931156156</v>
      </c>
      <c r="G43" s="2">
        <v>9.914253061224489</v>
      </c>
      <c r="H43" s="2">
        <f t="shared" si="1"/>
        <v>4.8073710526315795E-2</v>
      </c>
      <c r="I43" s="2">
        <f t="shared" si="2"/>
        <v>-3.0350198099925296</v>
      </c>
    </row>
    <row r="44" spans="1:9">
      <c r="A44" s="2">
        <f t="shared" si="3"/>
        <v>1913</v>
      </c>
      <c r="B44" s="3">
        <v>-6.7419354838709783E-2</v>
      </c>
      <c r="C44" s="2"/>
      <c r="D44" s="2">
        <v>3.5369999999999902E-2</v>
      </c>
      <c r="E44" s="2"/>
      <c r="F44" s="2">
        <v>192.08865306122448</v>
      </c>
      <c r="G44" s="2">
        <v>9.7159680000000002</v>
      </c>
      <c r="H44" s="2">
        <f t="shared" si="1"/>
        <v>4.38198658575535E-2</v>
      </c>
      <c r="I44" s="2">
        <f t="shared" si="2"/>
        <v>-3.1276680060346207</v>
      </c>
    </row>
    <row r="45" spans="1:9">
      <c r="A45" s="2">
        <f t="shared" si="3"/>
        <v>1914</v>
      </c>
      <c r="B45" s="3">
        <v>-6.5497947644226562E-2</v>
      </c>
      <c r="C45" s="2"/>
      <c r="D45" s="2">
        <v>3.6039603960396072E-2</v>
      </c>
      <c r="E45" s="2"/>
      <c r="F45" s="2">
        <v>169.42219199999997</v>
      </c>
      <c r="G45" s="2">
        <v>8.4172990099009901</v>
      </c>
      <c r="H45" s="2">
        <f t="shared" si="1"/>
        <v>4.9398033269001017E-2</v>
      </c>
      <c r="I45" s="2">
        <f t="shared" si="2"/>
        <v>-3.0078446679491941</v>
      </c>
    </row>
    <row r="46" spans="1:9">
      <c r="A46" s="2">
        <f t="shared" si="3"/>
        <v>1915</v>
      </c>
      <c r="B46" s="3">
        <v>0.26717400246811995</v>
      </c>
      <c r="C46" s="2"/>
      <c r="D46" s="2">
        <v>6.6009615384614584E-3</v>
      </c>
      <c r="E46" s="2"/>
      <c r="F46" s="2">
        <v>149.90808712871288</v>
      </c>
      <c r="G46" s="2">
        <v>8.369123076923076</v>
      </c>
      <c r="H46" s="2">
        <f t="shared" si="1"/>
        <v>6.4628182275241114E-2</v>
      </c>
      <c r="I46" s="2">
        <f t="shared" si="2"/>
        <v>-2.7391047051958246</v>
      </c>
    </row>
    <row r="47" spans="1:9">
      <c r="A47" s="2">
        <f t="shared" si="3"/>
        <v>1916</v>
      </c>
      <c r="B47" s="3">
        <v>-3.4893414314635975E-2</v>
      </c>
      <c r="C47" s="2"/>
      <c r="D47" s="2">
        <v>-7.8755555555555468E-2</v>
      </c>
      <c r="E47" s="2"/>
      <c r="F47" s="2">
        <v>181.59050769230768</v>
      </c>
      <c r="G47" s="2">
        <v>9.6882871794871814</v>
      </c>
      <c r="H47" s="2">
        <f t="shared" si="1"/>
        <v>5.4937988056959111E-2</v>
      </c>
      <c r="I47" s="2">
        <f t="shared" si="2"/>
        <v>-2.9015502197180161</v>
      </c>
    </row>
    <row r="48" spans="1:9">
      <c r="A48" s="2">
        <f t="shared" si="3"/>
        <v>1917</v>
      </c>
      <c r="B48" s="3">
        <v>-0.31012091356918964</v>
      </c>
      <c r="C48" s="2"/>
      <c r="D48" s="2">
        <v>-0.12876785714285721</v>
      </c>
      <c r="E48" s="2"/>
      <c r="F48" s="2">
        <v>165.56590769230772</v>
      </c>
      <c r="G48" s="2">
        <v>9.9762171428571413</v>
      </c>
      <c r="H48" s="2">
        <f t="shared" si="1"/>
        <v>4.2234254773439714E-2</v>
      </c>
      <c r="I48" s="2">
        <f t="shared" si="2"/>
        <v>-3.164523662721229</v>
      </c>
    </row>
    <row r="49" spans="1:9">
      <c r="A49" s="2">
        <f t="shared" si="3"/>
        <v>1918</v>
      </c>
      <c r="B49" s="3">
        <v>-9.1203295086789305E-3</v>
      </c>
      <c r="C49" s="2"/>
      <c r="D49" s="2">
        <v>-0.10077575757575752</v>
      </c>
      <c r="E49" s="2"/>
      <c r="F49" s="2">
        <v>104.24423999999999</v>
      </c>
      <c r="G49" s="2">
        <v>6.9925527272727264</v>
      </c>
      <c r="H49" s="2">
        <f t="shared" si="1"/>
        <v>5.3322601740530204E-2</v>
      </c>
      <c r="I49" s="2">
        <f t="shared" si="2"/>
        <v>-2.9313949900284086</v>
      </c>
    </row>
    <row r="50" spans="1:9">
      <c r="A50" s="2">
        <f t="shared" si="3"/>
        <v>1919</v>
      </c>
      <c r="B50" s="3">
        <v>1.9372297943962214E-2</v>
      </c>
      <c r="C50" s="2"/>
      <c r="D50" s="2">
        <v>-9.7544041450777219E-2</v>
      </c>
      <c r="E50" s="2"/>
      <c r="F50" s="2">
        <v>96.300945454545456</v>
      </c>
      <c r="G50" s="2">
        <v>5.558574093264248</v>
      </c>
      <c r="H50" s="2">
        <f t="shared" si="1"/>
        <v>5.6419711699631239E-2</v>
      </c>
      <c r="I50" s="2">
        <f t="shared" si="2"/>
        <v>-2.8749366833179884</v>
      </c>
    </row>
    <row r="51" spans="1:9">
      <c r="A51" s="2">
        <f t="shared" si="3"/>
        <v>1920</v>
      </c>
      <c r="B51" s="3">
        <v>-0.12340704535971871</v>
      </c>
      <c r="C51" s="2"/>
      <c r="D51" s="2">
        <v>8.9942105263157934E-2</v>
      </c>
      <c r="E51" s="2"/>
      <c r="F51" s="2">
        <v>92.607941968911916</v>
      </c>
      <c r="G51" s="2">
        <v>5.4332715789473678</v>
      </c>
      <c r="H51" s="2">
        <f t="shared" si="1"/>
        <v>5.9493255242013855E-2</v>
      </c>
      <c r="I51" s="2">
        <f t="shared" si="2"/>
        <v>-2.821892330133053</v>
      </c>
    </row>
    <row r="52" spans="1:9">
      <c r="A52" s="2">
        <f t="shared" si="3"/>
        <v>1921</v>
      </c>
      <c r="B52" s="3">
        <v>0.22704083755690399</v>
      </c>
      <c r="C52" s="2"/>
      <c r="D52" s="2">
        <v>0.20790532544378704</v>
      </c>
      <c r="E52" s="2"/>
      <c r="F52" s="2">
        <v>75.746197894736838</v>
      </c>
      <c r="G52" s="2">
        <v>5.5095479289940839</v>
      </c>
      <c r="H52" s="2">
        <f t="shared" si="1"/>
        <v>8.1123166566204538E-2</v>
      </c>
      <c r="I52" s="2">
        <f t="shared" si="2"/>
        <v>-2.5117867043216879</v>
      </c>
    </row>
    <row r="53" spans="1:9">
      <c r="A53" s="2">
        <f t="shared" si="3"/>
        <v>1922</v>
      </c>
      <c r="B53" s="3">
        <v>0.2967139595564251</v>
      </c>
      <c r="C53" s="2"/>
      <c r="D53" s="2">
        <v>5.2024999999999988E-2</v>
      </c>
      <c r="E53" s="2"/>
      <c r="F53" s="2">
        <v>87.434130177514803</v>
      </c>
      <c r="G53" s="2">
        <v>6.1447714285714277</v>
      </c>
      <c r="H53" s="2">
        <f t="shared" si="1"/>
        <v>7.0924063662997847E-2</v>
      </c>
      <c r="I53" s="2">
        <f t="shared" si="2"/>
        <v>-2.6461455001650207</v>
      </c>
    </row>
    <row r="54" spans="1:9">
      <c r="A54" s="2">
        <f t="shared" si="3"/>
        <v>1923</v>
      </c>
      <c r="B54" s="3">
        <v>2.1289861661362684E-2</v>
      </c>
      <c r="C54" s="2"/>
      <c r="D54" s="2">
        <v>1.9264739884393256E-2</v>
      </c>
      <c r="E54" s="2"/>
      <c r="F54" s="2">
        <v>107.23228571428571</v>
      </c>
      <c r="G54" s="2">
        <v>6.2011838150289016</v>
      </c>
      <c r="H54" s="2">
        <f t="shared" si="1"/>
        <v>6.0011690589075795E-2</v>
      </c>
      <c r="I54" s="2">
        <f t="shared" si="2"/>
        <v>-2.8132158925882345</v>
      </c>
    </row>
    <row r="55" spans="1:9">
      <c r="A55" s="2">
        <f t="shared" si="3"/>
        <v>1924</v>
      </c>
      <c r="B55" s="3">
        <v>0.2604756511891278</v>
      </c>
      <c r="C55" s="2"/>
      <c r="D55" s="2">
        <v>4.3400000000000105E-2</v>
      </c>
      <c r="E55" s="2"/>
      <c r="F55" s="2">
        <v>103.31406242774567</v>
      </c>
      <c r="G55" s="2">
        <v>6.4351907514450861</v>
      </c>
      <c r="H55" s="2">
        <f t="shared" si="1"/>
        <v>6.5672510549991459E-2</v>
      </c>
      <c r="I55" s="2">
        <f t="shared" si="2"/>
        <v>-2.7230748497248354</v>
      </c>
    </row>
    <row r="56" spans="1:9">
      <c r="A56" s="2">
        <f t="shared" si="3"/>
        <v>1925</v>
      </c>
      <c r="B56" s="3">
        <v>0.21038430262643779</v>
      </c>
      <c r="C56" s="2"/>
      <c r="D56" s="2">
        <v>3.8832402234636465E-3</v>
      </c>
      <c r="E56" s="2"/>
      <c r="F56" s="2">
        <v>123.78966936416184</v>
      </c>
      <c r="G56" s="2">
        <v>6.7848938547486037</v>
      </c>
      <c r="H56" s="2">
        <f t="shared" si="1"/>
        <v>6.4472049689440994E-2</v>
      </c>
      <c r="I56" s="2">
        <f t="shared" si="2"/>
        <v>-2.7415234872467202</v>
      </c>
    </row>
    <row r="57" spans="1:9">
      <c r="A57" s="2">
        <f t="shared" si="3"/>
        <v>1926</v>
      </c>
      <c r="B57" s="3">
        <v>0.13929305477131562</v>
      </c>
      <c r="C57" s="2"/>
      <c r="D57" s="2">
        <v>6.6635428571428568E-2</v>
      </c>
      <c r="E57" s="2"/>
      <c r="F57" s="2">
        <v>143.04817877094973</v>
      </c>
      <c r="G57" s="2">
        <v>7.9809737142857138</v>
      </c>
      <c r="H57" s="2">
        <f t="shared" si="1"/>
        <v>6.2980648404121639E-2</v>
      </c>
      <c r="I57" s="2">
        <f t="shared" si="2"/>
        <v>-2.7649277679649606</v>
      </c>
    </row>
    <row r="58" spans="1:9">
      <c r="A58" s="2">
        <f t="shared" si="3"/>
        <v>1927</v>
      </c>
      <c r="B58" s="3">
        <v>0.38145975325683706</v>
      </c>
      <c r="C58" s="2"/>
      <c r="D58" s="2">
        <v>5.4653179190751411E-2</v>
      </c>
      <c r="E58" s="2"/>
      <c r="F58" s="2">
        <v>154.99282285714287</v>
      </c>
      <c r="G58" s="2">
        <v>9.0092670520231213</v>
      </c>
      <c r="H58" s="2">
        <f t="shared" si="1"/>
        <v>6.4916644845945698E-2</v>
      </c>
      <c r="I58" s="2">
        <f t="shared" si="2"/>
        <v>-2.7346512190337866</v>
      </c>
    </row>
    <row r="59" spans="1:9">
      <c r="A59" s="2">
        <f t="shared" si="3"/>
        <v>1928</v>
      </c>
      <c r="B59" s="3">
        <v>0.48378218792846334</v>
      </c>
      <c r="C59" s="2"/>
      <c r="D59" s="2">
        <v>5.8638596491228157E-2</v>
      </c>
      <c r="E59" s="2"/>
      <c r="F59" s="2">
        <v>205.10707976878612</v>
      </c>
      <c r="G59" s="2">
        <v>10.061614035087718</v>
      </c>
      <c r="H59" s="2">
        <f t="shared" si="1"/>
        <v>5.5980891571007753E-2</v>
      </c>
      <c r="I59" s="2">
        <f t="shared" si="2"/>
        <v>-2.8827448684227326</v>
      </c>
    </row>
    <row r="60" spans="1:9">
      <c r="A60" s="2">
        <f t="shared" si="3"/>
        <v>1929</v>
      </c>
      <c r="B60" s="3">
        <v>-8.7691069991954904E-2</v>
      </c>
      <c r="C60" s="2"/>
      <c r="D60" s="2">
        <v>6.0100000000000042E-2</v>
      </c>
      <c r="E60" s="2"/>
      <c r="F60" s="2">
        <v>294.27261754385961</v>
      </c>
      <c r="G60" s="2">
        <v>11.482077192982453</v>
      </c>
      <c r="H60" s="2">
        <f t="shared" si="1"/>
        <v>4.2395907648871418E-2</v>
      </c>
      <c r="I60" s="2">
        <f t="shared" si="2"/>
        <v>-3.1607034391176563</v>
      </c>
    </row>
    <row r="61" spans="1:9">
      <c r="A61" s="2">
        <f t="shared" si="3"/>
        <v>1930</v>
      </c>
      <c r="B61" s="3">
        <v>-0.15983417779824954</v>
      </c>
      <c r="C61" s="2"/>
      <c r="D61" s="2">
        <v>0.12010377358490576</v>
      </c>
      <c r="E61" s="2"/>
      <c r="F61" s="2">
        <v>256.98545964912279</v>
      </c>
      <c r="G61" s="2">
        <v>12.475954716981132</v>
      </c>
      <c r="H61" s="2">
        <f t="shared" si="1"/>
        <v>4.5166257050181499E-2</v>
      </c>
      <c r="I61" s="2">
        <f t="shared" si="2"/>
        <v>-3.0974049963712864</v>
      </c>
    </row>
    <row r="62" spans="1:9">
      <c r="A62" s="2">
        <f t="shared" si="3"/>
        <v>1931</v>
      </c>
      <c r="B62" s="3">
        <v>-0.36543056442931288</v>
      </c>
      <c r="C62" s="2"/>
      <c r="D62" s="2">
        <v>0.13890699300699305</v>
      </c>
      <c r="E62" s="2"/>
      <c r="F62" s="2">
        <v>203.43444528301887</v>
      </c>
      <c r="G62" s="2">
        <v>11.607071328671326</v>
      </c>
      <c r="H62" s="2">
        <f t="shared" si="1"/>
        <v>3.8565648921617131E-2</v>
      </c>
      <c r="I62" s="2">
        <f t="shared" si="2"/>
        <v>-3.2553933230395149</v>
      </c>
    </row>
    <row r="63" spans="1:9">
      <c r="A63" s="2">
        <f t="shared" si="3"/>
        <v>1932</v>
      </c>
      <c r="B63" s="3">
        <v>1.3701316895488794E-2</v>
      </c>
      <c r="C63" s="2"/>
      <c r="D63" s="2">
        <v>0.14577364341085297</v>
      </c>
      <c r="E63" s="2"/>
      <c r="F63" s="2">
        <v>117.4862097902098</v>
      </c>
      <c r="G63" s="2">
        <v>7.8455813953488365</v>
      </c>
      <c r="H63" s="2">
        <f t="shared" si="1"/>
        <v>5.7429718875502009E-2</v>
      </c>
      <c r="I63" s="2">
        <f t="shared" si="2"/>
        <v>-2.8571933591988459</v>
      </c>
    </row>
    <row r="64" spans="1:9">
      <c r="A64" s="2">
        <f t="shared" si="3"/>
        <v>1933</v>
      </c>
      <c r="B64" s="3">
        <v>0.51346326452109237</v>
      </c>
      <c r="C64" s="2"/>
      <c r="D64" s="2">
        <v>-8.4590909090908051E-3</v>
      </c>
      <c r="E64" s="2"/>
      <c r="F64" s="2">
        <v>111.2503441860465</v>
      </c>
      <c r="G64" s="2">
        <v>6.7472000000000003</v>
      </c>
      <c r="H64" s="2">
        <f t="shared" si="1"/>
        <v>6.020285406122957E-2</v>
      </c>
      <c r="I64" s="2">
        <f t="shared" si="2"/>
        <v>-2.8100355181361878</v>
      </c>
    </row>
    <row r="65" spans="1:9">
      <c r="A65" s="2">
        <f t="shared" si="3"/>
        <v>1934</v>
      </c>
      <c r="B65" s="3">
        <v>-0.10584328608103581</v>
      </c>
      <c r="C65" s="2"/>
      <c r="D65" s="2">
        <v>-1.9608823529411845E-2</v>
      </c>
      <c r="E65" s="2"/>
      <c r="F65" s="2">
        <v>161.62610909090907</v>
      </c>
      <c r="G65" s="2">
        <v>6.6975882352941172</v>
      </c>
      <c r="H65" s="2">
        <f t="shared" si="1"/>
        <v>4.2653246431812564E-2</v>
      </c>
      <c r="I65" s="2">
        <f t="shared" si="2"/>
        <v>-3.1546518899620826</v>
      </c>
    </row>
    <row r="66" spans="1:9">
      <c r="A66" s="2">
        <f t="shared" si="3"/>
        <v>1935</v>
      </c>
      <c r="B66" s="3">
        <v>0.51444580085767055</v>
      </c>
      <c r="C66" s="2"/>
      <c r="D66" s="2">
        <v>-7.1014492753623815E-3</v>
      </c>
      <c r="E66" s="2"/>
      <c r="F66" s="2">
        <v>137.82148235294116</v>
      </c>
      <c r="G66" s="2">
        <v>6.893878260869565</v>
      </c>
      <c r="H66" s="2">
        <f t="shared" si="1"/>
        <v>7.4996553467211999E-2</v>
      </c>
      <c r="I66" s="2">
        <f t="shared" si="2"/>
        <v>-2.5903131202722403</v>
      </c>
    </row>
    <row r="67" spans="1:9">
      <c r="A67" s="2">
        <f t="shared" ref="A67:A98" si="4">A66+1</f>
        <v>1936</v>
      </c>
      <c r="B67" s="3">
        <v>0.30235650667986164</v>
      </c>
      <c r="C67" s="2"/>
      <c r="D67" s="2">
        <v>-1.393617021276583E-2</v>
      </c>
      <c r="E67" s="2"/>
      <c r="F67" s="2">
        <v>201.82928695652171</v>
      </c>
      <c r="G67" s="2">
        <v>10.336136170212766</v>
      </c>
      <c r="H67" s="2">
        <f t="shared" ref="H67:H130" si="5">G68/F67</f>
        <v>5.6501801506714723E-2</v>
      </c>
      <c r="I67" s="2">
        <f t="shared" ref="I67:I130" si="6">LN(H67)</f>
        <v>-2.8734827562634631</v>
      </c>
    </row>
    <row r="68" spans="1:9">
      <c r="A68" s="2">
        <f t="shared" si="4"/>
        <v>1937</v>
      </c>
      <c r="B68" s="3">
        <v>-0.31638895339061085</v>
      </c>
      <c r="C68" s="2"/>
      <c r="D68" s="2">
        <v>1.6957746478873936E-3</v>
      </c>
      <c r="E68" s="2"/>
      <c r="F68" s="2">
        <v>252.51754893617021</v>
      </c>
      <c r="G68" s="2">
        <v>11.403718309859157</v>
      </c>
      <c r="H68" s="2">
        <f t="shared" si="5"/>
        <v>2.9200844635750831E-2</v>
      </c>
      <c r="I68" s="2">
        <f t="shared" si="6"/>
        <v>-3.5335576442443686</v>
      </c>
    </row>
    <row r="69" spans="1:9">
      <c r="A69" s="2">
        <f t="shared" si="4"/>
        <v>1938</v>
      </c>
      <c r="B69" s="3">
        <v>0.1667424529493495</v>
      </c>
      <c r="C69" s="2"/>
      <c r="D69" s="2">
        <v>2.3211428571428439E-2</v>
      </c>
      <c r="E69" s="2"/>
      <c r="F69" s="2">
        <v>161.2200676056338</v>
      </c>
      <c r="G69" s="2">
        <v>7.3737257142857136</v>
      </c>
      <c r="H69" s="2">
        <f t="shared" si="5"/>
        <v>5.6001882843857542E-2</v>
      </c>
      <c r="I69" s="2">
        <f t="shared" si="6"/>
        <v>-2.8823699666004599</v>
      </c>
    </row>
    <row r="70" spans="1:9">
      <c r="A70" s="2">
        <f t="shared" si="4"/>
        <v>1939</v>
      </c>
      <c r="B70" s="3">
        <v>4.1035971223021585E-2</v>
      </c>
      <c r="C70" s="2"/>
      <c r="D70" s="2">
        <v>1.2834532374100815E-2</v>
      </c>
      <c r="E70" s="2"/>
      <c r="F70" s="2">
        <v>180.72857142857143</v>
      </c>
      <c r="G70" s="2">
        <v>9.0286273381294961</v>
      </c>
      <c r="H70" s="2">
        <f t="shared" si="5"/>
        <v>5.3219858156028366E-2</v>
      </c>
      <c r="I70" s="2">
        <f t="shared" si="6"/>
        <v>-2.9333236786742449</v>
      </c>
    </row>
    <row r="71" spans="1:9">
      <c r="A71" s="2">
        <f t="shared" si="4"/>
        <v>1940</v>
      </c>
      <c r="B71" s="3">
        <v>-0.10074381594879765</v>
      </c>
      <c r="C71" s="2"/>
      <c r="D71" s="2">
        <v>-8.663829787234012E-3</v>
      </c>
      <c r="E71" s="2"/>
      <c r="F71" s="2">
        <v>179.11631654676259</v>
      </c>
      <c r="G71" s="2">
        <v>9.6183489361702126</v>
      </c>
      <c r="H71" s="2">
        <f t="shared" si="5"/>
        <v>5.1105587488995914E-2</v>
      </c>
      <c r="I71" s="2">
        <f t="shared" si="6"/>
        <v>-2.9738614435427642</v>
      </c>
    </row>
    <row r="72" spans="1:9">
      <c r="A72" s="2">
        <f t="shared" si="4"/>
        <v>1941</v>
      </c>
      <c r="B72" s="3">
        <v>-0.17937633954176366</v>
      </c>
      <c r="C72" s="2"/>
      <c r="D72" s="2">
        <v>-9.7150955414012641E-2</v>
      </c>
      <c r="E72" s="2"/>
      <c r="F72" s="2">
        <v>151.45310638297875</v>
      </c>
      <c r="G72" s="2">
        <v>9.1538445859872617</v>
      </c>
      <c r="H72" s="2">
        <f t="shared" si="5"/>
        <v>4.6658627555455842E-2</v>
      </c>
      <c r="I72" s="2">
        <f t="shared" si="6"/>
        <v>-3.0648974265493525</v>
      </c>
    </row>
    <row r="73" spans="1:9">
      <c r="A73" s="2">
        <f t="shared" si="4"/>
        <v>1942</v>
      </c>
      <c r="B73" s="3">
        <v>0.11104779448306029</v>
      </c>
      <c r="C73" s="2"/>
      <c r="D73" s="2">
        <v>-6.515325443786979E-2</v>
      </c>
      <c r="E73" s="2"/>
      <c r="F73" s="2">
        <v>115.13215796178343</v>
      </c>
      <c r="G73" s="2">
        <v>7.0665940828402372</v>
      </c>
      <c r="H73" s="2">
        <f t="shared" si="5"/>
        <v>6.1635195839929983E-2</v>
      </c>
      <c r="I73" s="2">
        <f t="shared" si="6"/>
        <v>-2.7865222105694087</v>
      </c>
    </row>
    <row r="74" spans="1:9">
      <c r="A74" s="2">
        <f t="shared" si="4"/>
        <v>1943</v>
      </c>
      <c r="B74" s="3">
        <v>0.19940079514256731</v>
      </c>
      <c r="C74" s="2"/>
      <c r="D74" s="2">
        <v>-2.2033908045977157E-2</v>
      </c>
      <c r="E74" s="2"/>
      <c r="F74" s="2">
        <v>120.85073609467456</v>
      </c>
      <c r="G74" s="2">
        <v>7.0961931034482761</v>
      </c>
      <c r="H74" s="2">
        <f t="shared" si="5"/>
        <v>6.0222046525094379E-2</v>
      </c>
      <c r="I74" s="2">
        <f t="shared" si="6"/>
        <v>-2.8097167723629486</v>
      </c>
    </row>
    <row r="75" spans="1:9">
      <c r="A75" s="2">
        <f t="shared" si="4"/>
        <v>1944</v>
      </c>
      <c r="B75" s="3">
        <v>0.16560944389133844</v>
      </c>
      <c r="C75" s="2"/>
      <c r="D75" s="2">
        <v>-1.5433707865168622E-2</v>
      </c>
      <c r="E75" s="2"/>
      <c r="F75" s="2">
        <v>137.85227586206895</v>
      </c>
      <c r="G75" s="2">
        <v>7.2778786516853939</v>
      </c>
      <c r="H75" s="2">
        <f t="shared" si="5"/>
        <v>5.3248017804979841E-2</v>
      </c>
      <c r="I75" s="2">
        <f t="shared" si="6"/>
        <v>-2.932794699405072</v>
      </c>
    </row>
    <row r="76" spans="1:9" s="15" customFormat="1">
      <c r="A76" s="4">
        <f t="shared" si="4"/>
        <v>1945</v>
      </c>
      <c r="B76" s="14">
        <v>0.35429581537809862</v>
      </c>
      <c r="C76" s="4"/>
      <c r="D76" s="4">
        <v>-1.4642857142856958E-2</v>
      </c>
      <c r="E76" s="4"/>
      <c r="F76" s="4">
        <v>153.40403595505617</v>
      </c>
      <c r="G76" s="4">
        <v>7.34036043956044</v>
      </c>
      <c r="H76" s="4">
        <f t="shared" si="5"/>
        <v>4.3574051407588743E-2</v>
      </c>
      <c r="I76" s="4">
        <f t="shared" si="6"/>
        <v>-3.1332934570020181</v>
      </c>
    </row>
    <row r="77" spans="1:9">
      <c r="A77" s="2">
        <f t="shared" si="4"/>
        <v>1946</v>
      </c>
      <c r="B77" s="3">
        <v>-0.25213845081692171</v>
      </c>
      <c r="C77" s="2"/>
      <c r="D77" s="2">
        <v>-0.14705488372093023</v>
      </c>
      <c r="E77" s="2"/>
      <c r="F77" s="2">
        <v>200.41408351648352</v>
      </c>
      <c r="G77" s="2">
        <v>6.6844353488372095</v>
      </c>
      <c r="H77" s="2">
        <f t="shared" si="5"/>
        <v>3.5797074979980054E-2</v>
      </c>
      <c r="I77" s="2">
        <f t="shared" si="6"/>
        <v>-3.3298890933833052</v>
      </c>
    </row>
    <row r="78" spans="1:9">
      <c r="A78" s="2">
        <f t="shared" si="4"/>
        <v>1947</v>
      </c>
      <c r="B78" s="3">
        <v>-6.539113452453281E-2</v>
      </c>
      <c r="C78" s="2"/>
      <c r="D78" s="2">
        <v>-8.3664556962025238E-2</v>
      </c>
      <c r="E78" s="2"/>
      <c r="F78" s="2">
        <v>143.19755162790699</v>
      </c>
      <c r="G78" s="2">
        <v>7.1742379746835443</v>
      </c>
      <c r="H78" s="2">
        <f t="shared" si="5"/>
        <v>5.4774819197896119E-2</v>
      </c>
      <c r="I78" s="2">
        <f t="shared" si="6"/>
        <v>-2.9045246943203655</v>
      </c>
    </row>
    <row r="79" spans="1:9">
      <c r="A79" s="2">
        <f t="shared" si="4"/>
        <v>1948</v>
      </c>
      <c r="B79" s="3">
        <v>8.4718476062036238E-2</v>
      </c>
      <c r="C79" s="2"/>
      <c r="D79" s="2">
        <v>8.3125000000006111E-4</v>
      </c>
      <c r="E79" s="2"/>
      <c r="F79" s="2">
        <v>126.65946329113925</v>
      </c>
      <c r="G79" s="2">
        <v>7.8436200000000005</v>
      </c>
      <c r="H79" s="2">
        <f t="shared" si="5"/>
        <v>7.7525430051218772E-2</v>
      </c>
      <c r="I79" s="2">
        <f t="shared" si="6"/>
        <v>-2.5571492667524645</v>
      </c>
    </row>
    <row r="80" spans="1:9">
      <c r="A80" s="2">
        <f t="shared" si="4"/>
        <v>1949</v>
      </c>
      <c r="B80" s="3">
        <v>0.19813829787234058</v>
      </c>
      <c r="C80" s="2"/>
      <c r="D80" s="2">
        <v>3.7412765957446803E-2</v>
      </c>
      <c r="E80" s="2"/>
      <c r="F80" s="2">
        <v>129.54623999999998</v>
      </c>
      <c r="G80" s="2">
        <v>9.8193293617021276</v>
      </c>
      <c r="H80" s="2">
        <f t="shared" si="5"/>
        <v>9.0428149606299232E-2</v>
      </c>
      <c r="I80" s="2">
        <f t="shared" si="6"/>
        <v>-2.4031996706054262</v>
      </c>
    </row>
    <row r="81" spans="1:23">
      <c r="A81" s="2">
        <f t="shared" si="4"/>
        <v>1950</v>
      </c>
      <c r="B81" s="3">
        <v>0.24309624211665501</v>
      </c>
      <c r="C81" s="2"/>
      <c r="D81" s="2">
        <v>-6.2590551181102239E-2</v>
      </c>
      <c r="E81" s="2"/>
      <c r="F81" s="2">
        <v>145.39498212765957</v>
      </c>
      <c r="G81" s="2">
        <v>11.714626771653544</v>
      </c>
      <c r="H81" s="2">
        <f t="shared" si="5"/>
        <v>7.407448806223732E-2</v>
      </c>
      <c r="I81" s="2">
        <f t="shared" si="6"/>
        <v>-2.6026840966197975</v>
      </c>
    </row>
    <row r="82" spans="1:23">
      <c r="A82" s="2">
        <f t="shared" si="4"/>
        <v>1951</v>
      </c>
      <c r="B82" s="3">
        <v>0.15687687367119443</v>
      </c>
      <c r="C82" s="2"/>
      <c r="D82" s="2">
        <v>-2.1189433962264026E-2</v>
      </c>
      <c r="E82" s="2"/>
      <c r="F82" s="2">
        <v>169.02532913385829</v>
      </c>
      <c r="G82" s="2">
        <v>10.770058867924527</v>
      </c>
      <c r="H82" s="2">
        <f t="shared" si="5"/>
        <v>6.3479065414597288E-2</v>
      </c>
      <c r="I82" s="2">
        <f t="shared" si="6"/>
        <v>-2.7570451059496772</v>
      </c>
    </row>
    <row r="83" spans="1:23">
      <c r="A83" s="2">
        <f t="shared" si="4"/>
        <v>1952</v>
      </c>
      <c r="B83" s="3">
        <v>0.13626615111569726</v>
      </c>
      <c r="C83" s="2"/>
      <c r="D83" s="2">
        <v>2.0050751879699291E-2</v>
      </c>
      <c r="E83" s="2"/>
      <c r="F83" s="2">
        <v>184.77143547169811</v>
      </c>
      <c r="G83" s="2">
        <v>10.729569924812028</v>
      </c>
      <c r="H83" s="2">
        <f t="shared" si="5"/>
        <v>5.9050792133527791E-2</v>
      </c>
      <c r="I83" s="2">
        <f t="shared" si="6"/>
        <v>-2.8293573218050696</v>
      </c>
    </row>
    <row r="84" spans="1:23">
      <c r="A84" s="2">
        <f t="shared" si="4"/>
        <v>1953</v>
      </c>
      <c r="B84" s="3">
        <v>1.6420491819573647E-2</v>
      </c>
      <c r="C84" s="2"/>
      <c r="D84" s="2">
        <v>1.4359851301115389E-2</v>
      </c>
      <c r="E84" s="2"/>
      <c r="F84" s="2">
        <v>199.21995789473681</v>
      </c>
      <c r="G84" s="2">
        <v>10.910899628252789</v>
      </c>
      <c r="H84" s="2">
        <f t="shared" si="5"/>
        <v>5.8603216567525901E-2</v>
      </c>
      <c r="I84" s="2">
        <f t="shared" si="6"/>
        <v>-2.8369656936747663</v>
      </c>
    </row>
    <row r="85" spans="1:23">
      <c r="A85" s="2">
        <f t="shared" si="4"/>
        <v>1954</v>
      </c>
      <c r="B85" s="3">
        <v>0.4696858698818151</v>
      </c>
      <c r="C85" s="2"/>
      <c r="D85" s="2">
        <v>2.5625468164794052E-2</v>
      </c>
      <c r="E85" s="2"/>
      <c r="F85" s="2">
        <v>191.58034795539035</v>
      </c>
      <c r="G85" s="2">
        <v>11.674930337078653</v>
      </c>
      <c r="H85" s="2">
        <f t="shared" si="5"/>
        <v>6.4655121876868588E-2</v>
      </c>
      <c r="I85" s="2">
        <f t="shared" si="6"/>
        <v>-2.7386879522021714</v>
      </c>
    </row>
    <row r="86" spans="1:23">
      <c r="A86" s="2">
        <f t="shared" si="4"/>
        <v>1955</v>
      </c>
      <c r="B86" s="3">
        <v>0.28143656716417886</v>
      </c>
      <c r="C86" s="2"/>
      <c r="D86" s="2">
        <v>1.4301119402984952E-2</v>
      </c>
      <c r="E86" s="2"/>
      <c r="F86" s="2">
        <v>269.88800000000003</v>
      </c>
      <c r="G86" s="2">
        <v>12.386650746268655</v>
      </c>
      <c r="H86" s="2">
        <f t="shared" si="5"/>
        <v>4.7282608695652172E-2</v>
      </c>
      <c r="I86" s="2">
        <f t="shared" si="6"/>
        <v>-3.0516127319484476</v>
      </c>
    </row>
    <row r="87" spans="1:23">
      <c r="A87" s="2">
        <f t="shared" si="4"/>
        <v>1956</v>
      </c>
      <c r="B87" s="2">
        <v>3.7434963152625213E-2</v>
      </c>
      <c r="C87" s="2"/>
      <c r="D87" s="2">
        <v>2.184057971014397E-3</v>
      </c>
      <c r="E87" s="2"/>
      <c r="F87" s="2">
        <v>333.4577014925373</v>
      </c>
      <c r="G87" s="2">
        <v>12.761008695652174</v>
      </c>
      <c r="H87" s="2">
        <f t="shared" si="5"/>
        <v>3.799190616857661E-2</v>
      </c>
      <c r="I87" s="2">
        <f t="shared" si="6"/>
        <v>-3.2703821375063011</v>
      </c>
    </row>
    <row r="88" spans="1:23">
      <c r="A88" s="2">
        <f t="shared" si="4"/>
        <v>1957</v>
      </c>
      <c r="B88" s="2">
        <v>-8.8495479866820312E-2</v>
      </c>
      <c r="C88" s="2"/>
      <c r="D88" s="2">
        <v>2.2853146853145656E-3</v>
      </c>
      <c r="E88" s="2"/>
      <c r="F88" s="2">
        <v>333.17966956521735</v>
      </c>
      <c r="G88" s="2">
        <v>12.668693706293706</v>
      </c>
      <c r="H88" s="2">
        <f t="shared" si="5"/>
        <v>3.6661176345571443E-2</v>
      </c>
      <c r="I88" s="2">
        <f t="shared" si="6"/>
        <v>-3.3060369490992589</v>
      </c>
    </row>
    <row r="89" spans="1:23">
      <c r="A89" s="2">
        <f t="shared" si="4"/>
        <v>1958</v>
      </c>
      <c r="B89" s="2">
        <v>0.37594089628337585</v>
      </c>
      <c r="C89" s="2"/>
      <c r="D89" s="2">
        <v>1.1256551724138086E-2</v>
      </c>
      <c r="E89" s="2"/>
      <c r="F89" s="2">
        <v>291.02608111888111</v>
      </c>
      <c r="G89" s="2">
        <v>12.214758620689656</v>
      </c>
      <c r="H89" s="2">
        <f t="shared" si="5"/>
        <v>4.3440658158590197E-2</v>
      </c>
      <c r="I89" s="2">
        <f t="shared" si="6"/>
        <v>-3.1363594524907947</v>
      </c>
      <c r="Q89" t="s">
        <v>2</v>
      </c>
    </row>
    <row r="90" spans="1:23">
      <c r="A90" s="2">
        <f t="shared" si="4"/>
        <v>1959</v>
      </c>
      <c r="B90" s="2">
        <v>6.5212135492794213E-2</v>
      </c>
      <c r="C90" s="2"/>
      <c r="D90" s="2">
        <v>2.6778156996587033E-2</v>
      </c>
      <c r="E90" s="2"/>
      <c r="F90" s="2">
        <v>388.21992827586206</v>
      </c>
      <c r="G90" s="2">
        <v>12.642364505119454</v>
      </c>
      <c r="H90" s="2">
        <f t="shared" si="5"/>
        <v>3.4118141077155863E-2</v>
      </c>
      <c r="I90" s="2">
        <f t="shared" si="6"/>
        <v>-3.3779260397550481</v>
      </c>
      <c r="Q90" t="s">
        <v>8</v>
      </c>
      <c r="R90" t="s">
        <v>9</v>
      </c>
      <c r="S90" t="s">
        <v>13</v>
      </c>
      <c r="T90" t="s">
        <v>14</v>
      </c>
      <c r="U90" t="s">
        <v>10</v>
      </c>
      <c r="V90" t="s">
        <v>11</v>
      </c>
      <c r="W90" t="s">
        <v>12</v>
      </c>
    </row>
    <row r="91" spans="1:23">
      <c r="A91" s="2">
        <f t="shared" si="4"/>
        <v>1960</v>
      </c>
      <c r="B91" s="2">
        <v>4.4895200006476559E-2</v>
      </c>
      <c r="C91" s="2"/>
      <c r="D91" s="2">
        <v>2.5303355704697994E-2</v>
      </c>
      <c r="E91" s="2"/>
      <c r="F91" s="2">
        <v>400.89421433447097</v>
      </c>
      <c r="G91" s="2">
        <v>13.245342281879193</v>
      </c>
      <c r="H91" s="2">
        <f t="shared" si="5"/>
        <v>3.3997357688551902E-2</v>
      </c>
      <c r="I91" s="2">
        <f t="shared" si="6"/>
        <v>-3.3814724724285372</v>
      </c>
    </row>
    <row r="92" spans="1:23">
      <c r="A92" s="2">
        <f t="shared" si="4"/>
        <v>1961</v>
      </c>
      <c r="B92" s="2">
        <v>0.18245255637419072</v>
      </c>
      <c r="C92" s="2"/>
      <c r="D92" s="2">
        <v>2.2239333333333278E-2</v>
      </c>
      <c r="E92" s="2"/>
      <c r="F92" s="2">
        <v>405.64709798657714</v>
      </c>
      <c r="G92" s="2">
        <v>13.629344</v>
      </c>
      <c r="H92" s="2">
        <f t="shared" si="5"/>
        <v>3.4962500440652876E-2</v>
      </c>
      <c r="I92" s="2">
        <f t="shared" si="6"/>
        <v>-3.3534792078504729</v>
      </c>
      <c r="Q92" t="s">
        <v>3</v>
      </c>
    </row>
    <row r="93" spans="1:23">
      <c r="A93" s="2">
        <f t="shared" si="4"/>
        <v>1962</v>
      </c>
      <c r="B93" s="2">
        <v>-4.0018516684065572E-2</v>
      </c>
      <c r="C93" s="2"/>
      <c r="D93" s="2">
        <v>2.0296052631579187E-2</v>
      </c>
      <c r="E93" s="2"/>
      <c r="F93" s="2">
        <v>466.02910399999996</v>
      </c>
      <c r="G93" s="2">
        <v>14.182436842105263</v>
      </c>
      <c r="H93" s="2">
        <f t="shared" si="5"/>
        <v>3.2048533849858243E-2</v>
      </c>
      <c r="I93" s="2">
        <f t="shared" si="6"/>
        <v>-3.4405038423760765</v>
      </c>
      <c r="Q93" t="s">
        <v>15</v>
      </c>
      <c r="R93" t="s">
        <v>6</v>
      </c>
      <c r="S93" t="s">
        <v>16</v>
      </c>
      <c r="T93" t="s">
        <v>17</v>
      </c>
      <c r="U93" t="s">
        <v>18</v>
      </c>
      <c r="V93" t="s">
        <v>19</v>
      </c>
    </row>
    <row r="94" spans="1:23">
      <c r="A94" s="2">
        <f t="shared" si="4"/>
        <v>1963</v>
      </c>
      <c r="B94" s="2">
        <v>0.19053261266423724</v>
      </c>
      <c r="C94" s="2"/>
      <c r="D94" s="2">
        <v>1.8252427184465958E-2</v>
      </c>
      <c r="E94" s="2"/>
      <c r="F94" s="2">
        <v>433.19687368421057</v>
      </c>
      <c r="G94" s="2">
        <v>14.935549514563107</v>
      </c>
      <c r="H94" s="2">
        <f t="shared" si="5"/>
        <v>3.7440784443551117E-2</v>
      </c>
      <c r="I94" s="2">
        <f t="shared" si="6"/>
        <v>-3.2849946755743109</v>
      </c>
    </row>
    <row r="95" spans="1:23">
      <c r="A95" s="2">
        <f t="shared" si="4"/>
        <v>1964</v>
      </c>
      <c r="B95" s="2">
        <v>0.14804296423001448</v>
      </c>
      <c r="C95" s="2"/>
      <c r="D95" s="2">
        <v>3.0891346153846033E-2</v>
      </c>
      <c r="E95" s="2"/>
      <c r="F95" s="2">
        <v>500.79945631067966</v>
      </c>
      <c r="G95" s="2">
        <v>16.219230769230769</v>
      </c>
      <c r="H95" s="2">
        <f t="shared" si="5"/>
        <v>3.4571862235768851E-2</v>
      </c>
      <c r="I95" s="2">
        <f t="shared" si="6"/>
        <v>-3.3647151579495964</v>
      </c>
    </row>
    <row r="96" spans="1:23">
      <c r="A96" s="2">
        <f t="shared" si="4"/>
        <v>1965</v>
      </c>
      <c r="B96" s="2">
        <v>9.4146824527425579E-2</v>
      </c>
      <c r="C96" s="2"/>
      <c r="D96" s="2">
        <v>2.4890566037735651E-2</v>
      </c>
      <c r="E96" s="2"/>
      <c r="F96" s="2">
        <v>558.72006153846155</v>
      </c>
      <c r="G96" s="2">
        <v>17.313569811320757</v>
      </c>
      <c r="H96" s="2">
        <f t="shared" si="5"/>
        <v>3.1603601110770721E-2</v>
      </c>
      <c r="I96" s="2">
        <f t="shared" si="6"/>
        <v>-3.4544842056805223</v>
      </c>
    </row>
    <row r="97" spans="1:9">
      <c r="A97" s="2">
        <f t="shared" si="4"/>
        <v>1966</v>
      </c>
      <c r="B97" s="2">
        <v>-9.5579872244015762E-2</v>
      </c>
      <c r="C97" s="2"/>
      <c r="D97" s="2">
        <v>1.9146504559270694E-2</v>
      </c>
      <c r="E97" s="2"/>
      <c r="F97" s="2">
        <v>594.00821132075475</v>
      </c>
      <c r="G97" s="2">
        <v>17.65756595744681</v>
      </c>
      <c r="H97" s="2">
        <f t="shared" si="5"/>
        <v>2.9179702672229253E-2</v>
      </c>
      <c r="I97" s="2">
        <f t="shared" si="6"/>
        <v>-3.5342819253763786</v>
      </c>
    </row>
    <row r="98" spans="1:9">
      <c r="A98" s="2">
        <f t="shared" si="4"/>
        <v>1967</v>
      </c>
      <c r="B98" s="2">
        <v>0.11915603638516596</v>
      </c>
      <c r="C98" s="2"/>
      <c r="D98" s="2">
        <v>1.8356304985337246E-2</v>
      </c>
      <c r="E98" s="2"/>
      <c r="F98" s="2">
        <v>519.57541641337389</v>
      </c>
      <c r="G98" s="2">
        <v>17.332982991202346</v>
      </c>
      <c r="H98" s="2">
        <f t="shared" si="5"/>
        <v>3.3595771715196142E-2</v>
      </c>
      <c r="I98" s="2">
        <f t="shared" si="6"/>
        <v>-3.3933550617413619</v>
      </c>
    </row>
    <row r="99" spans="1:9">
      <c r="A99" s="2">
        <f t="shared" ref="A99:A130" si="7">A98+1</f>
        <v>1968</v>
      </c>
      <c r="B99" s="2">
        <v>5.9356143362463594E-2</v>
      </c>
      <c r="C99" s="2"/>
      <c r="D99" s="2">
        <v>1.6965449438202329E-2</v>
      </c>
      <c r="E99" s="2"/>
      <c r="F99" s="2">
        <v>564.15298064516128</v>
      </c>
      <c r="G99" s="2">
        <v>17.455537078651684</v>
      </c>
      <c r="H99" s="2">
        <f t="shared" si="5"/>
        <v>2.999461101312953E-2</v>
      </c>
      <c r="I99" s="2">
        <f t="shared" si="6"/>
        <v>-3.5067375463515851</v>
      </c>
    </row>
    <row r="100" spans="1:9">
      <c r="A100" s="2">
        <f t="shared" si="7"/>
        <v>1969</v>
      </c>
      <c r="B100" s="2">
        <v>-0.13729961691545378</v>
      </c>
      <c r="C100" s="2"/>
      <c r="D100" s="2">
        <v>1.7613756613756637E-2</v>
      </c>
      <c r="E100" s="2"/>
      <c r="F100" s="2">
        <v>580.18338876404493</v>
      </c>
      <c r="G100" s="2">
        <v>16.921549206349205</v>
      </c>
      <c r="H100" s="2">
        <f t="shared" si="5"/>
        <v>2.7524923716977675E-2</v>
      </c>
      <c r="I100" s="2">
        <f t="shared" si="6"/>
        <v>-3.5926633677858559</v>
      </c>
    </row>
    <row r="101" spans="1:9">
      <c r="A101" s="2">
        <f t="shared" si="7"/>
        <v>1970</v>
      </c>
      <c r="B101" s="2">
        <v>1.6213277660587271E-2</v>
      </c>
      <c r="C101" s="2"/>
      <c r="D101" s="2">
        <v>3.6270854271356789E-2</v>
      </c>
      <c r="E101" s="2"/>
      <c r="F101" s="2">
        <v>483.60288253968258</v>
      </c>
      <c r="G101" s="2">
        <v>15.96950351758794</v>
      </c>
      <c r="H101" s="2">
        <f t="shared" si="5"/>
        <v>3.1264573686579956E-2</v>
      </c>
      <c r="I101" s="2">
        <f t="shared" si="6"/>
        <v>-3.4652696535402487</v>
      </c>
    </row>
    <row r="102" spans="1:9">
      <c r="A102" s="2">
        <f t="shared" si="7"/>
        <v>1971</v>
      </c>
      <c r="B102" s="2">
        <v>0.10178092612530715</v>
      </c>
      <c r="C102" s="2"/>
      <c r="D102" s="2">
        <v>2.3179562043795565E-2</v>
      </c>
      <c r="E102" s="2"/>
      <c r="F102" s="2">
        <v>475.47416683417089</v>
      </c>
      <c r="G102" s="2">
        <v>15.119637956204379</v>
      </c>
      <c r="H102" s="2">
        <f t="shared" si="5"/>
        <v>3.1478850641553889E-2</v>
      </c>
      <c r="I102" s="2">
        <f t="shared" si="6"/>
        <v>-3.4584393668506155</v>
      </c>
    </row>
    <row r="103" spans="1:9">
      <c r="A103" s="2">
        <f t="shared" si="7"/>
        <v>1972</v>
      </c>
      <c r="B103" s="2">
        <v>0.13542464856905229</v>
      </c>
      <c r="C103" s="2"/>
      <c r="D103" s="2">
        <v>9.3619718309858602E-3</v>
      </c>
      <c r="E103" s="2"/>
      <c r="F103" s="2">
        <v>508.74872992700722</v>
      </c>
      <c r="G103" s="2">
        <v>14.967380281690142</v>
      </c>
      <c r="H103" s="2">
        <f t="shared" si="5"/>
        <v>2.8858402336625275E-2</v>
      </c>
      <c r="I103" s="2">
        <f t="shared" si="6"/>
        <v>-3.5453540862600765</v>
      </c>
    </row>
    <row r="104" spans="1:9">
      <c r="A104" s="2">
        <f t="shared" si="7"/>
        <v>1973</v>
      </c>
      <c r="B104" s="2">
        <v>-0.2319702260014366</v>
      </c>
      <c r="C104" s="2"/>
      <c r="D104" s="2">
        <v>-1.3343776824034315E-2</v>
      </c>
      <c r="E104" s="2"/>
      <c r="F104" s="2">
        <v>562.67846760563373</v>
      </c>
      <c r="G104" s="2">
        <v>14.681675536480686</v>
      </c>
      <c r="H104" s="2">
        <f t="shared" si="5"/>
        <v>2.4857034770997922E-2</v>
      </c>
      <c r="I104" s="2">
        <f t="shared" si="6"/>
        <v>-3.6946144771255622</v>
      </c>
    </row>
    <row r="105" spans="1:9">
      <c r="A105" s="2">
        <f t="shared" si="7"/>
        <v>1974</v>
      </c>
      <c r="B105" s="2">
        <v>-0.29122800150419459</v>
      </c>
      <c r="C105" s="2"/>
      <c r="D105" s="2">
        <v>-6.9101727447216099E-3</v>
      </c>
      <c r="E105" s="2"/>
      <c r="F105" s="2">
        <v>417.47214077253216</v>
      </c>
      <c r="G105" s="2">
        <v>13.986518234165066</v>
      </c>
      <c r="H105" s="2">
        <f t="shared" si="5"/>
        <v>3.2091525822105817E-2</v>
      </c>
      <c r="I105" s="2">
        <f t="shared" si="6"/>
        <v>-3.4391632767792899</v>
      </c>
    </row>
    <row r="106" spans="1:9">
      <c r="A106" s="2">
        <f t="shared" si="7"/>
        <v>1975</v>
      </c>
      <c r="B106" s="2">
        <v>0.2983881362385285</v>
      </c>
      <c r="C106" s="2"/>
      <c r="D106" s="2">
        <v>4.892805755395857E-3</v>
      </c>
      <c r="E106" s="2"/>
      <c r="F106" s="2">
        <v>281.90604529750476</v>
      </c>
      <c r="G106" s="2">
        <v>13.397317985611512</v>
      </c>
      <c r="H106" s="2">
        <f t="shared" si="5"/>
        <v>4.9709524213383094E-2</v>
      </c>
      <c r="I106" s="2">
        <f t="shared" si="6"/>
        <v>-3.0015587301669227</v>
      </c>
    </row>
    <row r="107" spans="1:9">
      <c r="A107" s="2">
        <f t="shared" si="7"/>
        <v>1976</v>
      </c>
      <c r="B107" s="2">
        <v>5.8363555823808012E-2</v>
      </c>
      <c r="C107" s="2"/>
      <c r="D107" s="2">
        <v>4.6017094017094529E-3</v>
      </c>
      <c r="E107" s="2"/>
      <c r="F107" s="2">
        <v>352.62614676258988</v>
      </c>
      <c r="G107" s="2">
        <v>14.013415384615383</v>
      </c>
      <c r="H107" s="2">
        <f t="shared" si="5"/>
        <v>4.2891100557505682E-2</v>
      </c>
      <c r="I107" s="2">
        <f t="shared" si="6"/>
        <v>-3.1490909207800963</v>
      </c>
    </row>
    <row r="108" spans="1:9">
      <c r="A108" s="2">
        <f t="shared" si="7"/>
        <v>1977</v>
      </c>
      <c r="B108" s="2">
        <v>-0.14415643964935954</v>
      </c>
      <c r="C108" s="2"/>
      <c r="D108" s="2">
        <v>-1.4579200000000014E-2</v>
      </c>
      <c r="E108" s="2"/>
      <c r="F108" s="2">
        <v>359.19324717948723</v>
      </c>
      <c r="G108" s="2">
        <v>15.124523519999999</v>
      </c>
      <c r="H108" s="2">
        <f t="shared" si="5"/>
        <v>4.1831547470368699E-2</v>
      </c>
      <c r="I108" s="2">
        <f t="shared" si="6"/>
        <v>-3.174104499940996</v>
      </c>
    </row>
    <row r="109" spans="1:9">
      <c r="A109" s="2">
        <f t="shared" si="7"/>
        <v>1978</v>
      </c>
      <c r="B109" s="2">
        <v>6.2405957098185937E-2</v>
      </c>
      <c r="C109" s="2"/>
      <c r="D109" s="2">
        <v>-1.3726207906295529E-2</v>
      </c>
      <c r="E109" s="2"/>
      <c r="F109" s="2">
        <v>292.288704</v>
      </c>
      <c r="G109" s="2">
        <v>15.025609370424597</v>
      </c>
      <c r="H109" s="2">
        <f t="shared" si="5"/>
        <v>5.029231853819368E-2</v>
      </c>
      <c r="I109" s="2">
        <f t="shared" si="6"/>
        <v>-2.9899029264966308</v>
      </c>
    </row>
    <row r="110" spans="1:9">
      <c r="A110" s="2">
        <f t="shared" si="7"/>
        <v>1979</v>
      </c>
      <c r="B110" s="2">
        <v>2.5894889524092773E-2</v>
      </c>
      <c r="C110" s="2"/>
      <c r="D110" s="2">
        <v>-2.6593316195372751E-2</v>
      </c>
      <c r="E110" s="2"/>
      <c r="F110" s="2">
        <v>295.50365095168377</v>
      </c>
      <c r="G110" s="2">
        <v>14.699876606683805</v>
      </c>
      <c r="H110" s="2">
        <f t="shared" si="5"/>
        <v>4.8500190783156205E-2</v>
      </c>
      <c r="I110" s="2">
        <f t="shared" si="6"/>
        <v>-3.0261875473731128</v>
      </c>
    </row>
    <row r="111" spans="1:9">
      <c r="A111" s="2">
        <f t="shared" si="7"/>
        <v>1980</v>
      </c>
      <c r="B111" s="2">
        <v>0.12219177684540963</v>
      </c>
      <c r="C111" s="2"/>
      <c r="D111" s="2">
        <v>-4.0705747126438263E-3</v>
      </c>
      <c r="E111" s="2"/>
      <c r="F111" s="2">
        <v>288.45580874035988</v>
      </c>
      <c r="G111" s="2">
        <v>14.331983448275862</v>
      </c>
      <c r="H111" s="2">
        <f t="shared" si="5"/>
        <v>4.9336391889807034E-2</v>
      </c>
      <c r="I111" s="2">
        <f t="shared" si="6"/>
        <v>-3.009093298041555</v>
      </c>
    </row>
    <row r="112" spans="1:9">
      <c r="A112" s="2">
        <f t="shared" si="7"/>
        <v>1981</v>
      </c>
      <c r="B112" s="2">
        <v>-0.14027362952167652</v>
      </c>
      <c r="C112" s="2"/>
      <c r="D112" s="2">
        <v>8.5239660657476124E-2</v>
      </c>
      <c r="E112" s="2"/>
      <c r="F112" s="2">
        <v>309.37075310344824</v>
      </c>
      <c r="G112" s="2">
        <v>14.231368822905621</v>
      </c>
      <c r="H112" s="2">
        <f t="shared" si="5"/>
        <v>4.596036469317541E-2</v>
      </c>
      <c r="I112" s="2">
        <f t="shared" si="6"/>
        <v>-3.0799758910205446</v>
      </c>
    </row>
    <row r="113" spans="1:9">
      <c r="A113" s="2">
        <f t="shared" si="7"/>
        <v>1982</v>
      </c>
      <c r="B113" s="2">
        <v>0.24259127126942809</v>
      </c>
      <c r="C113" s="2"/>
      <c r="D113" s="2">
        <v>0.10498773006134954</v>
      </c>
      <c r="E113" s="2"/>
      <c r="F113" s="2">
        <v>251.74282587486746</v>
      </c>
      <c r="G113" s="2">
        <v>14.21879263803681</v>
      </c>
      <c r="H113" s="2">
        <f t="shared" si="5"/>
        <v>5.5944807859402583E-2</v>
      </c>
      <c r="I113" s="2">
        <f t="shared" si="6"/>
        <v>-2.8833896481835728</v>
      </c>
    </row>
    <row r="114" spans="1:9">
      <c r="A114" s="2">
        <f t="shared" si="7"/>
        <v>1983</v>
      </c>
      <c r="B114" s="2">
        <v>0.154085680451541</v>
      </c>
      <c r="C114" s="2"/>
      <c r="D114" s="2">
        <v>4.9694406280667014E-2</v>
      </c>
      <c r="E114" s="2"/>
      <c r="F114" s="2">
        <v>298.59464539877303</v>
      </c>
      <c r="G114" s="2">
        <v>14.083704023552501</v>
      </c>
      <c r="H114" s="2">
        <f t="shared" si="5"/>
        <v>4.8384397737654211E-2</v>
      </c>
      <c r="I114" s="2">
        <f t="shared" si="6"/>
        <v>-3.0285778780212285</v>
      </c>
    </row>
    <row r="115" spans="1:9">
      <c r="A115" s="2">
        <f t="shared" si="7"/>
        <v>1984</v>
      </c>
      <c r="B115" s="2">
        <v>3.9889211351507241E-2</v>
      </c>
      <c r="C115" s="2"/>
      <c r="D115" s="2">
        <v>7.3185687203791483E-2</v>
      </c>
      <c r="E115" s="2"/>
      <c r="F115" s="2">
        <v>330.52010049067707</v>
      </c>
      <c r="G115" s="2">
        <v>14.447322085308056</v>
      </c>
      <c r="H115" s="2">
        <f t="shared" si="5"/>
        <v>4.4143168170111304E-2</v>
      </c>
      <c r="I115" s="2">
        <f t="shared" si="6"/>
        <v>-3.1203171052396756</v>
      </c>
    </row>
    <row r="116" spans="1:9">
      <c r="A116" s="2">
        <f t="shared" si="7"/>
        <v>1985</v>
      </c>
      <c r="B116" s="2">
        <v>0.21208753126785104</v>
      </c>
      <c r="C116" s="2"/>
      <c r="D116" s="2">
        <v>4.2967609489050984E-2</v>
      </c>
      <c r="E116" s="2"/>
      <c r="F116" s="2">
        <v>329.25696454976304</v>
      </c>
      <c r="G116" s="2">
        <v>14.590204379562046</v>
      </c>
      <c r="H116" s="2">
        <f t="shared" si="5"/>
        <v>4.5775744651059637E-2</v>
      </c>
      <c r="I116" s="2">
        <f t="shared" si="6"/>
        <v>-3.0840009209174042</v>
      </c>
    </row>
    <row r="117" spans="1:9">
      <c r="A117" s="2">
        <f t="shared" si="7"/>
        <v>1986</v>
      </c>
      <c r="B117" s="2">
        <v>0.29144033829087346</v>
      </c>
      <c r="C117" s="2"/>
      <c r="D117" s="2">
        <v>5.7659712230215598E-2</v>
      </c>
      <c r="E117" s="2"/>
      <c r="F117" s="2">
        <v>384.49805693430659</v>
      </c>
      <c r="G117" s="2">
        <v>15.071982733812948</v>
      </c>
      <c r="H117" s="2">
        <f t="shared" si="5"/>
        <v>4.0086047653681151E-2</v>
      </c>
      <c r="I117" s="2">
        <f t="shared" si="6"/>
        <v>-3.2167269440253099</v>
      </c>
    </row>
    <row r="118" spans="1:9">
      <c r="A118" s="2">
        <f t="shared" si="7"/>
        <v>1987</v>
      </c>
      <c r="B118" s="2">
        <v>-5.7860742619374121E-2</v>
      </c>
      <c r="C118" s="2"/>
      <c r="D118" s="2">
        <v>2.1175453759723517E-2</v>
      </c>
      <c r="E118" s="2"/>
      <c r="F118" s="2">
        <v>481.48431798561148</v>
      </c>
      <c r="G118" s="2">
        <v>15.413007433016423</v>
      </c>
      <c r="H118" s="2">
        <f t="shared" si="5"/>
        <v>3.3777802253179237E-2</v>
      </c>
      <c r="I118" s="2">
        <f t="shared" si="6"/>
        <v>-3.3879514303116962</v>
      </c>
    </row>
    <row r="119" spans="1:9">
      <c r="A119" s="2">
        <f t="shared" si="7"/>
        <v>1988</v>
      </c>
      <c r="B119" s="2">
        <v>0.12575590621580499</v>
      </c>
      <c r="C119" s="2"/>
      <c r="D119" s="2">
        <v>2.8306440957886148E-2</v>
      </c>
      <c r="E119" s="2"/>
      <c r="F119" s="2">
        <v>438.2122703543647</v>
      </c>
      <c r="G119" s="2">
        <v>16.263482080924856</v>
      </c>
      <c r="H119" s="2">
        <f t="shared" si="5"/>
        <v>4.006389365072123E-2</v>
      </c>
      <c r="I119" s="2">
        <f t="shared" si="6"/>
        <v>-3.2172797579928205</v>
      </c>
    </row>
    <row r="120" spans="1:9">
      <c r="A120" s="2">
        <f t="shared" si="7"/>
        <v>1989</v>
      </c>
      <c r="B120" s="2">
        <v>0.16906158905388063</v>
      </c>
      <c r="C120" s="2"/>
      <c r="D120" s="2">
        <v>3.8855494505494415E-2</v>
      </c>
      <c r="E120" s="2"/>
      <c r="F120" s="2">
        <v>477.05656944673831</v>
      </c>
      <c r="G120" s="2">
        <v>17.556489795918367</v>
      </c>
      <c r="H120" s="2">
        <f t="shared" si="5"/>
        <v>3.8143036895958382E-2</v>
      </c>
      <c r="I120" s="2">
        <f t="shared" si="6"/>
        <v>-3.2664120570201827</v>
      </c>
    </row>
    <row r="121" spans="1:9">
      <c r="A121" s="2">
        <f t="shared" si="7"/>
        <v>1990</v>
      </c>
      <c r="B121" s="2">
        <v>-6.0090128571348003E-2</v>
      </c>
      <c r="C121" s="2"/>
      <c r="D121" s="2">
        <v>2.6298811292719382E-2</v>
      </c>
      <c r="E121" s="2"/>
      <c r="F121" s="2">
        <v>540.15202135007848</v>
      </c>
      <c r="G121" s="2">
        <v>18.196386329866272</v>
      </c>
      <c r="H121" s="2">
        <f t="shared" si="5"/>
        <v>3.3105106156127377E-2</v>
      </c>
      <c r="I121" s="2">
        <f t="shared" si="6"/>
        <v>-3.4080677439610993</v>
      </c>
    </row>
    <row r="122" spans="1:9">
      <c r="A122" s="2">
        <f t="shared" si="7"/>
        <v>1991</v>
      </c>
      <c r="B122" s="2">
        <v>0.28241379885676915</v>
      </c>
      <c r="C122" s="2"/>
      <c r="D122" s="2">
        <v>4.2102244750180873E-2</v>
      </c>
      <c r="E122" s="2"/>
      <c r="F122" s="2">
        <v>489.49783060921249</v>
      </c>
      <c r="G122" s="2">
        <v>17.881790007241129</v>
      </c>
      <c r="H122" s="2">
        <f t="shared" si="5"/>
        <v>3.5900060969960984E-2</v>
      </c>
      <c r="I122" s="2">
        <f t="shared" si="6"/>
        <v>-3.3270162851617422</v>
      </c>
    </row>
    <row r="123" spans="1:9">
      <c r="A123" s="2">
        <f t="shared" si="7"/>
        <v>1992</v>
      </c>
      <c r="B123" s="2">
        <v>4.183056082374919E-2</v>
      </c>
      <c r="C123" s="2"/>
      <c r="D123" s="2">
        <v>6.3093267882188275E-3</v>
      </c>
      <c r="E123" s="2"/>
      <c r="F123" s="2">
        <v>609.85698247646633</v>
      </c>
      <c r="G123" s="2">
        <v>17.573001963534363</v>
      </c>
      <c r="H123" s="2">
        <f t="shared" si="5"/>
        <v>2.8559467544255798E-2</v>
      </c>
      <c r="I123" s="2">
        <f t="shared" si="6"/>
        <v>-3.5557667850929544</v>
      </c>
    </row>
    <row r="124" spans="1:9">
      <c r="A124" s="2">
        <f t="shared" si="7"/>
        <v>1993</v>
      </c>
      <c r="B124" s="2">
        <v>8.8191117277394149E-2</v>
      </c>
      <c r="C124" s="2"/>
      <c r="D124" s="2">
        <v>8.9291381668947789E-3</v>
      </c>
      <c r="E124" s="2"/>
      <c r="F124" s="2">
        <v>617.79464011220193</v>
      </c>
      <c r="G124" s="2">
        <v>17.417190697674418</v>
      </c>
      <c r="H124" s="2">
        <f t="shared" si="5"/>
        <v>2.8731422724632451E-2</v>
      </c>
      <c r="I124" s="2">
        <f t="shared" si="6"/>
        <v>-3.5497638866938077</v>
      </c>
    </row>
    <row r="125" spans="1:9">
      <c r="A125" s="2">
        <f t="shared" si="7"/>
        <v>1994</v>
      </c>
      <c r="B125" s="2">
        <v>-1.6091216933280191E-2</v>
      </c>
      <c r="C125" s="2"/>
      <c r="D125" s="2">
        <v>1.5034597471723199E-2</v>
      </c>
      <c r="E125" s="2"/>
      <c r="F125" s="2">
        <v>654.86144897400823</v>
      </c>
      <c r="G125" s="2">
        <v>17.750118962075845</v>
      </c>
      <c r="H125" s="2">
        <f t="shared" si="5"/>
        <v>2.7606565749125261E-2</v>
      </c>
      <c r="I125" s="2">
        <f t="shared" si="6"/>
        <v>-3.5897016450891837</v>
      </c>
    </row>
    <row r="126" spans="1:9">
      <c r="A126" s="2">
        <f t="shared" si="7"/>
        <v>1995</v>
      </c>
      <c r="B126" s="2">
        <v>0.31440786194953402</v>
      </c>
      <c r="C126" s="2"/>
      <c r="D126" s="2">
        <v>3.6232836787564837E-2</v>
      </c>
      <c r="E126" s="2"/>
      <c r="F126" s="2">
        <v>626.57381237524942</v>
      </c>
      <c r="G126" s="2">
        <v>18.078475647668395</v>
      </c>
      <c r="H126" s="2">
        <f t="shared" si="5"/>
        <v>3.0254409965243104E-2</v>
      </c>
      <c r="I126" s="2">
        <f t="shared" si="6"/>
        <v>-3.4981133211557589</v>
      </c>
    </row>
    <row r="127" spans="1:9">
      <c r="A127" s="2">
        <f t="shared" si="7"/>
        <v>1996</v>
      </c>
      <c r="B127" s="2">
        <v>0.23375671692216055</v>
      </c>
      <c r="C127" s="2"/>
      <c r="D127" s="2">
        <v>2.5580892520427279E-2</v>
      </c>
      <c r="E127" s="2"/>
      <c r="F127" s="2">
        <v>805.49506943005167</v>
      </c>
      <c r="G127" s="2">
        <v>18.956620993086108</v>
      </c>
      <c r="H127" s="2">
        <f t="shared" si="5"/>
        <v>2.4103066209749134E-2</v>
      </c>
      <c r="I127" s="2">
        <f t="shared" si="6"/>
        <v>-3.7254162179581063</v>
      </c>
    </row>
    <row r="128" spans="1:9">
      <c r="A128" s="2">
        <f t="shared" si="7"/>
        <v>1997</v>
      </c>
      <c r="B128" s="2">
        <v>0.25775462014761402</v>
      </c>
      <c r="C128" s="2"/>
      <c r="D128" s="2">
        <v>4.1435519801980236E-2</v>
      </c>
      <c r="E128" s="2"/>
      <c r="F128" s="2">
        <v>974.82833136392219</v>
      </c>
      <c r="G128" s="2">
        <v>19.41490099009901</v>
      </c>
      <c r="H128" s="2">
        <f t="shared" si="5"/>
        <v>2.0473596835127717E-2</v>
      </c>
      <c r="I128" s="2">
        <f t="shared" si="6"/>
        <v>-3.8886191822322287</v>
      </c>
    </row>
    <row r="129" spans="1:9">
      <c r="A129" s="2">
        <f t="shared" si="7"/>
        <v>1998</v>
      </c>
      <c r="B129" s="2">
        <v>0.29150296947092136</v>
      </c>
      <c r="C129" s="2"/>
      <c r="D129" s="2">
        <v>3.9433231892878728E-2</v>
      </c>
      <c r="E129" s="2"/>
      <c r="F129" s="2">
        <v>1206.6799366336634</v>
      </c>
      <c r="G129" s="2">
        <v>19.95824223980523</v>
      </c>
      <c r="H129" s="2">
        <f t="shared" si="5"/>
        <v>1.6585808280811788E-2</v>
      </c>
      <c r="I129" s="2">
        <f t="shared" si="6"/>
        <v>-4.0992078721172556</v>
      </c>
    </row>
    <row r="130" spans="1:9">
      <c r="A130" s="2">
        <f t="shared" si="7"/>
        <v>1999</v>
      </c>
      <c r="B130" s="2">
        <v>0.12417065786098443</v>
      </c>
      <c r="C130" s="2"/>
      <c r="D130" s="2">
        <v>2.5025651658767689E-2</v>
      </c>
      <c r="E130" s="2"/>
      <c r="F130" s="2">
        <v>1538.4724791235542</v>
      </c>
      <c r="G130" s="2">
        <v>20.013762085308056</v>
      </c>
      <c r="H130" s="2">
        <f t="shared" si="5"/>
        <v>1.2225215220000354E-2</v>
      </c>
      <c r="I130" s="2">
        <f t="shared" si="6"/>
        <v>-4.4042546388681618</v>
      </c>
    </row>
    <row r="131" spans="1:9">
      <c r="A131" s="2">
        <f t="shared" ref="A131:A146" si="8">A130+1</f>
        <v>2000</v>
      </c>
      <c r="B131" s="2">
        <v>-8.5810510292833569E-2</v>
      </c>
      <c r="C131" s="2"/>
      <c r="D131" s="2">
        <v>2.7742318675042954E-2</v>
      </c>
      <c r="E131" s="2"/>
      <c r="F131" s="2">
        <v>1709.4918568720375</v>
      </c>
      <c r="G131" s="2">
        <v>18.808157167332951</v>
      </c>
      <c r="H131" s="2">
        <f t="shared" ref="H131:H140" si="9">G132/F131</f>
        <v>1.0523591193318483E-2</v>
      </c>
      <c r="I131" s="2">
        <f t="shared" ref="I131:I146" si="10">LN(H131)</f>
        <v>-4.5541357617392686</v>
      </c>
    </row>
    <row r="132" spans="1:9">
      <c r="A132" s="2">
        <f t="shared" si="8"/>
        <v>2001</v>
      </c>
      <c r="B132" s="2">
        <v>-0.1443020946391608</v>
      </c>
      <c r="C132" s="2"/>
      <c r="D132" s="2">
        <v>3.4484076792772544E-2</v>
      </c>
      <c r="E132" s="2"/>
      <c r="F132" s="2">
        <v>1543.9913311250714</v>
      </c>
      <c r="G132" s="2">
        <v>17.989993450028233</v>
      </c>
      <c r="H132" s="2">
        <f t="shared" si="9"/>
        <v>1.1594737750520822E-2</v>
      </c>
      <c r="I132" s="2">
        <f t="shared" si="10"/>
        <v>-4.4572039259930492</v>
      </c>
    </row>
    <row r="133" spans="1:9">
      <c r="A133" s="2">
        <f t="shared" si="8"/>
        <v>2002</v>
      </c>
      <c r="B133" s="2">
        <v>-0.22047371020594805</v>
      </c>
      <c r="C133" s="2"/>
      <c r="D133" s="2">
        <v>-7.2848101265823306E-3</v>
      </c>
      <c r="E133" s="2"/>
      <c r="F133" s="2">
        <v>1303.2001544889893</v>
      </c>
      <c r="G133" s="2">
        <v>17.90217457347276</v>
      </c>
      <c r="H133" s="2">
        <f t="shared" si="9"/>
        <v>1.4584525873497253E-2</v>
      </c>
      <c r="I133" s="2">
        <f t="shared" si="10"/>
        <v>-4.2277941840072808</v>
      </c>
    </row>
    <row r="134" spans="1:9">
      <c r="A134" s="2">
        <f t="shared" si="8"/>
        <v>2003</v>
      </c>
      <c r="B134" s="2">
        <v>0.25935260707809199</v>
      </c>
      <c r="C134" s="2"/>
      <c r="D134" s="2">
        <v>-7.3214902807775539E-3</v>
      </c>
      <c r="E134" s="2"/>
      <c r="F134" s="2">
        <v>997.97660671436438</v>
      </c>
      <c r="G134" s="2">
        <v>19.00655637149028</v>
      </c>
      <c r="H134" s="2">
        <f t="shared" si="9"/>
        <v>2.0676167639119766E-2</v>
      </c>
      <c r="I134" s="2">
        <f t="shared" si="10"/>
        <v>-3.8787735637725378</v>
      </c>
    </row>
    <row r="135" spans="1:9">
      <c r="A135" s="2">
        <f t="shared" si="8"/>
        <v>2004</v>
      </c>
      <c r="B135" s="2">
        <v>2.9753250293636024E-2</v>
      </c>
      <c r="C135" s="2"/>
      <c r="D135" s="2">
        <v>-1.437084425799684E-2</v>
      </c>
      <c r="E135" s="2"/>
      <c r="F135" s="2">
        <v>1237.7978850971922</v>
      </c>
      <c r="G135" s="2">
        <v>20.634331620346096</v>
      </c>
      <c r="H135" s="2">
        <f t="shared" si="9"/>
        <v>1.83238379544391E-2</v>
      </c>
      <c r="I135" s="2">
        <f t="shared" si="10"/>
        <v>-3.99955244634759</v>
      </c>
    </row>
    <row r="136" spans="1:9">
      <c r="A136" s="2">
        <f t="shared" si="8"/>
        <v>2005</v>
      </c>
      <c r="B136" s="2">
        <v>5.8980447745962804E-2</v>
      </c>
      <c r="C136" s="2"/>
      <c r="D136" s="2">
        <v>-5.5326777609683297E-3</v>
      </c>
      <c r="E136" s="2"/>
      <c r="F136" s="2">
        <v>1253.9920637650762</v>
      </c>
      <c r="G136" s="2">
        <v>22.681207866868377</v>
      </c>
      <c r="H136" s="2">
        <f t="shared" si="9"/>
        <v>1.9840635932972729E-2</v>
      </c>
      <c r="I136" s="2">
        <f t="shared" si="10"/>
        <v>-3.9200231245658768</v>
      </c>
    </row>
    <row r="137" spans="1:9">
      <c r="A137" s="2">
        <f t="shared" si="8"/>
        <v>2006</v>
      </c>
      <c r="B137" s="2">
        <v>0.11014420374305739</v>
      </c>
      <c r="C137" s="2"/>
      <c r="D137" s="2">
        <v>3.1783851078966086E-2</v>
      </c>
      <c r="E137" s="2"/>
      <c r="F137" s="2">
        <v>1305.2718692889559</v>
      </c>
      <c r="G137" s="2">
        <v>24.88</v>
      </c>
      <c r="H137" s="2">
        <f t="shared" si="9"/>
        <v>2.0362961683365988E-2</v>
      </c>
      <c r="I137" s="2">
        <f t="shared" si="10"/>
        <v>-3.8940376320947521</v>
      </c>
    </row>
    <row r="138" spans="1:9">
      <c r="A138" s="2">
        <f t="shared" si="8"/>
        <v>2007</v>
      </c>
      <c r="B138" s="2">
        <v>-5.3392550559229722E-2</v>
      </c>
      <c r="C138" s="2"/>
      <c r="D138" s="2">
        <v>9.6837503551470139E-3</v>
      </c>
      <c r="E138" s="2"/>
      <c r="F138" s="2">
        <v>1424.16</v>
      </c>
      <c r="G138" s="2">
        <v>26.579201060706506</v>
      </c>
      <c r="H138" s="2">
        <f t="shared" si="9"/>
        <v>1.9110619224366718E-2</v>
      </c>
      <c r="I138" s="2">
        <f t="shared" si="10"/>
        <v>-3.957511118096019</v>
      </c>
    </row>
    <row r="139" spans="1:9">
      <c r="A139" s="2">
        <f t="shared" si="8"/>
        <v>2008</v>
      </c>
      <c r="B139" s="2">
        <v>-0.35149942242166093</v>
      </c>
      <c r="C139" s="2"/>
      <c r="D139" s="2">
        <v>3.4381229782659117E-2</v>
      </c>
      <c r="E139" s="2"/>
      <c r="F139" s="2">
        <v>1321.541264134861</v>
      </c>
      <c r="G139" s="2">
        <v>27.216579474574107</v>
      </c>
      <c r="H139" s="2">
        <f t="shared" si="9"/>
        <v>1.5840654068123221E-2</v>
      </c>
      <c r="I139" s="2">
        <f t="shared" si="10"/>
        <v>-4.1451756012688596</v>
      </c>
    </row>
    <row r="140" spans="1:9">
      <c r="A140" s="2">
        <f t="shared" si="8"/>
        <v>2009</v>
      </c>
      <c r="B140" s="2">
        <v>0.29008238650075674</v>
      </c>
      <c r="C140" s="6">
        <f>F141/F140-1</f>
        <v>0.26485463906711249</v>
      </c>
      <c r="D140" s="2">
        <v>-1.5694981932464769E-2</v>
      </c>
      <c r="E140" s="2"/>
      <c r="F140" s="2">
        <v>829.80369361049156</v>
      </c>
      <c r="G140" s="2">
        <v>20.934078001910589</v>
      </c>
      <c r="H140" s="2">
        <f t="shared" si="9"/>
        <v>2.5177130788533012E-2</v>
      </c>
      <c r="I140" s="2">
        <f t="shared" si="10"/>
        <v>-3.6818192048913492</v>
      </c>
    </row>
    <row r="141" spans="1:9">
      <c r="A141" s="4">
        <f t="shared" si="8"/>
        <v>2010</v>
      </c>
      <c r="B141" s="4">
        <v>0.14312350749611558</v>
      </c>
      <c r="C141" s="4">
        <f>LOG(F141)-LOG(F140)</f>
        <v>0.1020406179399691</v>
      </c>
      <c r="D141" s="4">
        <v>-1.1579508725246712E-2</v>
      </c>
      <c r="E141" s="4"/>
      <c r="F141" s="4">
        <v>1049.5810513782551</v>
      </c>
      <c r="G141" s="4">
        <v>20.892076122839121</v>
      </c>
      <c r="H141" s="5">
        <v>1.83E-2</v>
      </c>
      <c r="I141" s="4">
        <f t="shared" si="10"/>
        <v>-4.0008542191347614</v>
      </c>
    </row>
    <row r="142" spans="1:9">
      <c r="A142" s="4">
        <f t="shared" si="8"/>
        <v>2011</v>
      </c>
      <c r="B142" s="4"/>
      <c r="C142" s="4"/>
      <c r="D142" s="4"/>
      <c r="E142" s="4"/>
      <c r="F142" s="4">
        <v>1178.9086967301325</v>
      </c>
      <c r="G142" s="4"/>
      <c r="H142" s="5">
        <v>2.1299999999999999E-2</v>
      </c>
      <c r="I142" s="4">
        <f t="shared" si="10"/>
        <v>-3.8490482062667577</v>
      </c>
    </row>
    <row r="143" spans="1:9">
      <c r="A143" s="4">
        <f t="shared" si="8"/>
        <v>2012</v>
      </c>
      <c r="B143" s="4"/>
      <c r="C143" s="4"/>
      <c r="D143" s="4"/>
      <c r="E143" s="4"/>
      <c r="F143" s="4"/>
      <c r="G143" s="4"/>
      <c r="H143" s="5">
        <v>2.1999999999999999E-2</v>
      </c>
      <c r="I143" s="4">
        <f t="shared" si="10"/>
        <v>-3.8167128256238212</v>
      </c>
    </row>
    <row r="144" spans="1:9">
      <c r="A144" s="4">
        <f t="shared" si="8"/>
        <v>2013</v>
      </c>
      <c r="B144" s="4"/>
      <c r="C144" s="4"/>
      <c r="D144" s="4"/>
      <c r="E144" s="4"/>
      <c r="F144" s="4"/>
      <c r="G144" s="4"/>
      <c r="H144" s="5">
        <v>1.9400000000000001E-2</v>
      </c>
      <c r="I144" s="4">
        <f t="shared" si="10"/>
        <v>-3.9424822129128545</v>
      </c>
    </row>
    <row r="145" spans="1:9">
      <c r="A145" s="4">
        <f t="shared" si="8"/>
        <v>2014</v>
      </c>
      <c r="B145" s="4"/>
      <c r="C145" s="4"/>
      <c r="D145" s="4"/>
      <c r="E145" s="4"/>
      <c r="F145" s="4"/>
      <c r="G145" s="4"/>
      <c r="H145" s="5">
        <v>1.9199999999999998E-2</v>
      </c>
      <c r="I145" s="4">
        <f t="shared" si="10"/>
        <v>-3.9528449999484012</v>
      </c>
    </row>
    <row r="146" spans="1:9">
      <c r="A146" s="4">
        <f t="shared" si="8"/>
        <v>2015</v>
      </c>
      <c r="B146" s="4"/>
      <c r="C146" s="4"/>
      <c r="D146" s="4"/>
      <c r="E146" s="4"/>
      <c r="F146" s="4"/>
      <c r="G146" s="4"/>
      <c r="H146" s="5">
        <v>2.1100000000000001E-2</v>
      </c>
      <c r="I146" s="4">
        <f t="shared" si="10"/>
        <v>-3.8584822385001161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8"/>
  <sheetViews>
    <sheetView workbookViewId="0">
      <selection activeCell="L1" sqref="L1:L1048576"/>
    </sheetView>
  </sheetViews>
  <sheetFormatPr baseColWidth="10" defaultColWidth="8.83203125" defaultRowHeight="14" x14ac:dyDescent="0"/>
  <cols>
    <col min="2" max="2" width="15" bestFit="1" customWidth="1"/>
    <col min="4" max="4" width="23.33203125" bestFit="1" customWidth="1"/>
    <col min="6" max="6" width="16" bestFit="1" customWidth="1"/>
    <col min="8" max="8" width="17.83203125" bestFit="1" customWidth="1"/>
    <col min="10" max="10" width="16.1640625" bestFit="1" customWidth="1"/>
  </cols>
  <sheetData>
    <row r="1" spans="1:10">
      <c r="B1" t="s">
        <v>23</v>
      </c>
      <c r="D1" t="s">
        <v>22</v>
      </c>
      <c r="F1" t="s">
        <v>20</v>
      </c>
      <c r="H1" t="s">
        <v>21</v>
      </c>
      <c r="J1" t="s">
        <v>24</v>
      </c>
    </row>
    <row r="2" spans="1:10">
      <c r="A2">
        <v>1926</v>
      </c>
      <c r="B2">
        <v>0.09</v>
      </c>
      <c r="D2">
        <v>9.4E-2</v>
      </c>
      <c r="F2">
        <v>4.8300000000000003E-2</v>
      </c>
      <c r="H2" s="1">
        <v>0.13929305477131562</v>
      </c>
      <c r="J2">
        <v>6.9699999999999998E-2</v>
      </c>
    </row>
    <row r="3" spans="1:10">
      <c r="A3">
        <f>A2+1</f>
        <v>1927</v>
      </c>
      <c r="B3">
        <v>9.7299999999999998E-2</v>
      </c>
      <c r="D3">
        <v>0.1124</v>
      </c>
      <c r="F3">
        <v>5.3100000000000001E-2</v>
      </c>
      <c r="H3" s="1">
        <v>0.38145975325683706</v>
      </c>
      <c r="J3">
        <v>6.7400000000000002E-2</v>
      </c>
    </row>
    <row r="4" spans="1:10">
      <c r="A4">
        <f t="shared" ref="A4:A67" si="0">A3+1</f>
        <v>1928</v>
      </c>
      <c r="B4">
        <v>3.8399999999999997E-2</v>
      </c>
      <c r="D4">
        <v>1.0800000000000001E-2</v>
      </c>
      <c r="F4">
        <v>4.5699999999999998E-2</v>
      </c>
      <c r="H4" s="1">
        <v>0.48378218792846334</v>
      </c>
      <c r="J4">
        <v>1.9E-2</v>
      </c>
    </row>
    <row r="5" spans="1:10">
      <c r="A5">
        <f t="shared" si="0"/>
        <v>1929</v>
      </c>
      <c r="B5">
        <v>3.0700000000000002E-2</v>
      </c>
      <c r="D5">
        <v>3.2199999999999999E-2</v>
      </c>
      <c r="F5">
        <v>4.5400000000000003E-2</v>
      </c>
      <c r="H5" s="1">
        <v>-8.7691069991954904E-2</v>
      </c>
      <c r="J5">
        <v>5.8099999999999999E-2</v>
      </c>
    </row>
    <row r="6" spans="1:10">
      <c r="A6">
        <f t="shared" si="0"/>
        <v>1930</v>
      </c>
      <c r="B6">
        <v>0.14899999999999999</v>
      </c>
      <c r="D6">
        <v>0.1138</v>
      </c>
      <c r="F6">
        <v>8.9899999999999994E-2</v>
      </c>
      <c r="H6" s="1">
        <v>-0.15983417779824954</v>
      </c>
      <c r="J6">
        <v>0.1356</v>
      </c>
    </row>
    <row r="7" spans="1:10">
      <c r="A7">
        <f t="shared" si="0"/>
        <v>1931</v>
      </c>
      <c r="B7">
        <v>8.48E-2</v>
      </c>
      <c r="D7">
        <v>4.6600000000000003E-2</v>
      </c>
      <c r="F7">
        <v>0.1171</v>
      </c>
      <c r="H7" s="1">
        <v>-0.36543056442931288</v>
      </c>
      <c r="J7">
        <v>7.9600000000000004E-2</v>
      </c>
    </row>
    <row r="8" spans="1:10">
      <c r="A8">
        <f t="shared" si="0"/>
        <v>1932</v>
      </c>
      <c r="B8">
        <v>0.2354</v>
      </c>
      <c r="D8">
        <v>0.30259999999999998</v>
      </c>
      <c r="F8">
        <v>0.1255</v>
      </c>
      <c r="H8" s="1">
        <v>1.3701316895488794E-2</v>
      </c>
      <c r="J8">
        <v>0.21299999999999999</v>
      </c>
    </row>
    <row r="9" spans="1:10">
      <c r="A9">
        <f t="shared" si="0"/>
        <v>1933</v>
      </c>
      <c r="B9">
        <v>9.8199999999999996E-2</v>
      </c>
      <c r="D9">
        <v>-5.7999999999999996E-3</v>
      </c>
      <c r="F9">
        <v>-2.0999999999999999E-3</v>
      </c>
      <c r="H9" s="1">
        <v>0.51346326452109237</v>
      </c>
      <c r="J9">
        <v>1.3100000000000001E-2</v>
      </c>
    </row>
    <row r="10" spans="1:10">
      <c r="A10">
        <f t="shared" si="0"/>
        <v>1934</v>
      </c>
      <c r="B10">
        <v>0.1158</v>
      </c>
      <c r="D10">
        <v>7.8399999999999997E-2</v>
      </c>
      <c r="F10">
        <v>-1.83E-2</v>
      </c>
      <c r="H10" s="1">
        <v>-0.10584328608103581</v>
      </c>
      <c r="J10">
        <v>6.83E-2</v>
      </c>
    </row>
    <row r="11" spans="1:10">
      <c r="A11">
        <f t="shared" si="0"/>
        <v>1935</v>
      </c>
      <c r="B11">
        <v>6.4399999999999999E-2</v>
      </c>
      <c r="D11">
        <v>1.9400000000000001E-2</v>
      </c>
      <c r="F11">
        <v>-2.7300000000000001E-2</v>
      </c>
      <c r="H11" s="1">
        <v>0.51444580085767055</v>
      </c>
      <c r="J11">
        <v>3.9100000000000003E-2</v>
      </c>
    </row>
    <row r="12" spans="1:10">
      <c r="A12">
        <f t="shared" si="0"/>
        <v>1936</v>
      </c>
      <c r="B12">
        <v>5.4699999999999999E-2</v>
      </c>
      <c r="D12">
        <v>6.2300000000000001E-2</v>
      </c>
      <c r="F12">
        <v>-1.0200000000000001E-2</v>
      </c>
      <c r="H12" s="1">
        <v>0.30235650667986164</v>
      </c>
      <c r="J12">
        <v>1.83E-2</v>
      </c>
    </row>
    <row r="13" spans="1:10">
      <c r="A13">
        <f t="shared" si="0"/>
        <v>1937</v>
      </c>
      <c r="B13">
        <v>-3.5000000000000001E-3</v>
      </c>
      <c r="D13">
        <v>-2.7799999999999998E-2</v>
      </c>
      <c r="F13">
        <v>-2.7099999999999999E-2</v>
      </c>
      <c r="H13" s="1">
        <v>-0.31638895339061085</v>
      </c>
      <c r="J13">
        <v>-1.4999999999999999E-2</v>
      </c>
    </row>
    <row r="14" spans="1:10">
      <c r="A14">
        <f t="shared" si="0"/>
        <v>1938</v>
      </c>
      <c r="B14">
        <v>9.1600000000000001E-2</v>
      </c>
      <c r="D14">
        <v>8.5500000000000007E-2</v>
      </c>
      <c r="F14">
        <v>2.8400000000000002E-2</v>
      </c>
      <c r="H14" s="1">
        <v>0.1667424529493495</v>
      </c>
      <c r="J14">
        <v>9.2700000000000005E-2</v>
      </c>
    </row>
    <row r="15" spans="1:10">
      <c r="A15">
        <f t="shared" si="0"/>
        <v>1939</v>
      </c>
      <c r="B15">
        <v>4.4600000000000001E-2</v>
      </c>
      <c r="D15">
        <v>6.4500000000000002E-2</v>
      </c>
      <c r="F15">
        <v>5.0000000000000001E-3</v>
      </c>
      <c r="H15" s="1">
        <v>4.1035971223021585E-2</v>
      </c>
      <c r="J15">
        <v>5.0200000000000002E-2</v>
      </c>
    </row>
    <row r="16" spans="1:10">
      <c r="A16">
        <f t="shared" si="0"/>
        <v>1940</v>
      </c>
      <c r="B16">
        <v>2.41E-2</v>
      </c>
      <c r="D16">
        <v>6.08E-2</v>
      </c>
      <c r="F16">
        <v>-9.4000000000000004E-3</v>
      </c>
      <c r="H16" s="1">
        <v>-0.10074381594879765</v>
      </c>
      <c r="J16">
        <v>1.9900000000000001E-2</v>
      </c>
    </row>
    <row r="17" spans="1:10">
      <c r="A17">
        <f t="shared" si="0"/>
        <v>1941</v>
      </c>
      <c r="B17">
        <v>-6.3700000000000007E-2</v>
      </c>
      <c r="D17">
        <v>-8.0100000000000005E-2</v>
      </c>
      <c r="F17">
        <v>-8.7999999999999995E-2</v>
      </c>
      <c r="H17" s="1">
        <v>-0.17937633954176366</v>
      </c>
      <c r="J17">
        <v>-8.4000000000000005E-2</v>
      </c>
    </row>
    <row r="18" spans="1:10">
      <c r="A18">
        <f t="shared" si="0"/>
        <v>1942</v>
      </c>
      <c r="B18">
        <v>-6.1199999999999997E-2</v>
      </c>
      <c r="D18">
        <v>-5.5500000000000001E-2</v>
      </c>
      <c r="F18">
        <v>-8.2500000000000004E-2</v>
      </c>
      <c r="H18" s="1">
        <v>0.11104779448306029</v>
      </c>
      <c r="J18">
        <v>-6.7299999999999999E-2</v>
      </c>
    </row>
    <row r="19" spans="1:10">
      <c r="A19">
        <f t="shared" si="0"/>
        <v>1943</v>
      </c>
      <c r="B19">
        <v>-3.2000000000000002E-3</v>
      </c>
      <c r="D19">
        <v>-1.04E-2</v>
      </c>
      <c r="F19">
        <v>-2.7300000000000001E-2</v>
      </c>
      <c r="H19" s="1">
        <v>0.19940079514256731</v>
      </c>
      <c r="J19">
        <v>-3.3999999999999998E-3</v>
      </c>
    </row>
    <row r="20" spans="1:10">
      <c r="A20">
        <f t="shared" si="0"/>
        <v>1944</v>
      </c>
      <c r="B20">
        <v>2.5700000000000001E-2</v>
      </c>
      <c r="D20">
        <v>6.8999999999999999E-3</v>
      </c>
      <c r="F20">
        <v>-1.7399999999999999E-2</v>
      </c>
      <c r="H20" s="1">
        <v>0.16560944389133844</v>
      </c>
      <c r="J20">
        <v>-3.0999999999999999E-3</v>
      </c>
    </row>
    <row r="21" spans="1:10">
      <c r="A21">
        <f t="shared" si="0"/>
        <v>1945</v>
      </c>
      <c r="B21">
        <v>1.78E-2</v>
      </c>
      <c r="D21">
        <v>8.3000000000000004E-2</v>
      </c>
      <c r="F21">
        <v>-1.8800000000000001E-2</v>
      </c>
      <c r="H21" s="1">
        <v>0.35429581537809862</v>
      </c>
      <c r="J21">
        <v>-2.9999999999999997E-4</v>
      </c>
    </row>
    <row r="22" spans="1:10">
      <c r="A22">
        <f t="shared" si="0"/>
        <v>1946</v>
      </c>
      <c r="B22">
        <v>-0.1391</v>
      </c>
      <c r="D22">
        <v>-0.15459999999999999</v>
      </c>
      <c r="F22">
        <v>-0.1507</v>
      </c>
      <c r="H22" s="1">
        <v>-0.25213845081692171</v>
      </c>
      <c r="J22">
        <v>-0.1452</v>
      </c>
    </row>
    <row r="23" spans="1:10">
      <c r="A23">
        <f t="shared" si="0"/>
        <v>1947</v>
      </c>
      <c r="B23">
        <v>-0.1041</v>
      </c>
      <c r="D23">
        <v>-0.1067</v>
      </c>
      <c r="F23">
        <v>-7.8E-2</v>
      </c>
      <c r="H23" s="1">
        <v>-6.539113452453281E-2</v>
      </c>
      <c r="J23">
        <v>-7.4300000000000005E-2</v>
      </c>
    </row>
    <row r="24" spans="1:10">
      <c r="A24">
        <f t="shared" si="0"/>
        <v>1948</v>
      </c>
      <c r="B24">
        <v>1.3899999999999999E-2</v>
      </c>
      <c r="D24">
        <v>6.7000000000000002E-3</v>
      </c>
      <c r="F24">
        <v>-1.8499999999999999E-2</v>
      </c>
      <c r="H24" s="1">
        <v>8.4718476062036238E-2</v>
      </c>
      <c r="J24">
        <v>-8.3999999999999995E-3</v>
      </c>
    </row>
    <row r="25" spans="1:10">
      <c r="A25">
        <f t="shared" si="0"/>
        <v>1949</v>
      </c>
      <c r="B25">
        <v>5.21E-2</v>
      </c>
      <c r="D25">
        <v>8.4000000000000005E-2</v>
      </c>
      <c r="F25">
        <v>2.9600000000000001E-2</v>
      </c>
      <c r="H25" s="1">
        <v>0.19813829787234058</v>
      </c>
      <c r="J25">
        <v>4.2000000000000003E-2</v>
      </c>
    </row>
    <row r="26" spans="1:10">
      <c r="A26">
        <f t="shared" si="0"/>
        <v>1950</v>
      </c>
      <c r="B26">
        <v>-3.4700000000000002E-2</v>
      </c>
      <c r="D26">
        <v>-5.4199999999999998E-2</v>
      </c>
      <c r="F26">
        <v>-4.3400000000000001E-2</v>
      </c>
      <c r="H26" s="1">
        <v>0.24309624211665501</v>
      </c>
      <c r="J26">
        <v>-4.8099999999999997E-2</v>
      </c>
    </row>
    <row r="27" spans="1:10">
      <c r="A27">
        <f t="shared" si="0"/>
        <v>1951</v>
      </c>
      <c r="B27">
        <v>-8.09E-2</v>
      </c>
      <c r="D27">
        <v>-9.2600000000000002E-2</v>
      </c>
      <c r="F27">
        <v>-4.1399999999999999E-2</v>
      </c>
      <c r="H27" s="1">
        <v>0.15687687367119443</v>
      </c>
      <c r="J27">
        <v>-5.21E-2</v>
      </c>
    </row>
    <row r="28" spans="1:10">
      <c r="A28">
        <f t="shared" si="0"/>
        <v>1952</v>
      </c>
      <c r="B28">
        <v>2.6200000000000001E-2</v>
      </c>
      <c r="D28">
        <v>2.7000000000000001E-3</v>
      </c>
      <c r="F28">
        <v>7.7000000000000002E-3</v>
      </c>
      <c r="H28" s="1">
        <v>0.13626615111569726</v>
      </c>
      <c r="J28">
        <v>7.4000000000000003E-3</v>
      </c>
    </row>
    <row r="29" spans="1:10">
      <c r="A29">
        <f t="shared" si="0"/>
        <v>1953</v>
      </c>
      <c r="B29">
        <v>2.7699999999999999E-2</v>
      </c>
      <c r="D29">
        <v>2.9899999999999999E-2</v>
      </c>
      <c r="F29">
        <v>1.1900000000000001E-2</v>
      </c>
      <c r="H29" s="1">
        <v>1.6420491819573647E-2</v>
      </c>
      <c r="J29">
        <v>2.5899999999999999E-2</v>
      </c>
    </row>
    <row r="30" spans="1:10">
      <c r="A30">
        <f t="shared" si="0"/>
        <v>1954</v>
      </c>
      <c r="B30">
        <v>5.91E-2</v>
      </c>
      <c r="D30">
        <v>7.7200000000000005E-2</v>
      </c>
      <c r="F30">
        <v>1.37E-2</v>
      </c>
      <c r="H30" s="1">
        <v>0.4696858698818151</v>
      </c>
      <c r="J30">
        <v>3.2000000000000001E-2</v>
      </c>
    </row>
    <row r="31" spans="1:10">
      <c r="A31">
        <f t="shared" si="0"/>
        <v>1955</v>
      </c>
      <c r="B31">
        <v>1E-3</v>
      </c>
      <c r="D31">
        <v>-1.66E-2</v>
      </c>
      <c r="F31">
        <v>1.1900000000000001E-2</v>
      </c>
      <c r="H31" s="1">
        <v>0.28143656716417886</v>
      </c>
      <c r="J31">
        <v>-1.0200000000000001E-2</v>
      </c>
    </row>
    <row r="32" spans="1:10">
      <c r="A32">
        <f t="shared" si="0"/>
        <v>1956</v>
      </c>
      <c r="B32">
        <v>-9.4100000000000003E-2</v>
      </c>
      <c r="D32">
        <v>-8.2100000000000006E-2</v>
      </c>
      <c r="F32">
        <v>-3.8999999999999998E-3</v>
      </c>
      <c r="H32">
        <v>3.7434963152625213E-2</v>
      </c>
      <c r="J32">
        <v>-3.1899999999999998E-2</v>
      </c>
    </row>
    <row r="33" spans="1:10">
      <c r="A33">
        <f t="shared" si="0"/>
        <v>1957</v>
      </c>
      <c r="B33">
        <v>5.5199999999999999E-2</v>
      </c>
      <c r="D33">
        <v>4.3099999999999999E-2</v>
      </c>
      <c r="F33">
        <v>1.1000000000000001E-3</v>
      </c>
      <c r="H33">
        <v>-8.8495479866820312E-2</v>
      </c>
      <c r="J33">
        <v>4.6699999999999998E-2</v>
      </c>
    </row>
    <row r="34" spans="1:10">
      <c r="A34">
        <f t="shared" si="0"/>
        <v>1958</v>
      </c>
      <c r="B34">
        <v>-3.9100000000000003E-2</v>
      </c>
      <c r="D34">
        <v>-7.7200000000000005E-2</v>
      </c>
      <c r="F34">
        <v>-2.2000000000000001E-3</v>
      </c>
      <c r="H34">
        <v>0.37594089628337585</v>
      </c>
      <c r="J34">
        <v>-0.03</v>
      </c>
    </row>
    <row r="35" spans="1:10">
      <c r="A35">
        <f t="shared" si="0"/>
        <v>1959</v>
      </c>
      <c r="B35">
        <v>-2.4299999999999999E-2</v>
      </c>
      <c r="D35">
        <v>-3.6999999999999998E-2</v>
      </c>
      <c r="F35">
        <v>1.43E-2</v>
      </c>
      <c r="H35">
        <v>6.5212135492794213E-2</v>
      </c>
      <c r="J35">
        <v>-1.8599999999999998E-2</v>
      </c>
    </row>
    <row r="36" spans="1:10">
      <c r="A36">
        <f t="shared" si="0"/>
        <v>1960</v>
      </c>
      <c r="B36">
        <v>7.4800000000000005E-2</v>
      </c>
      <c r="D36">
        <v>0.1212</v>
      </c>
      <c r="F36">
        <v>1.17E-2</v>
      </c>
      <c r="H36">
        <v>4.4895200006476559E-2</v>
      </c>
      <c r="J36">
        <v>0.1013</v>
      </c>
    </row>
    <row r="37" spans="1:10">
      <c r="A37">
        <f t="shared" si="0"/>
        <v>1961</v>
      </c>
      <c r="B37">
        <v>4.1200000000000001E-2</v>
      </c>
      <c r="D37">
        <v>3.0000000000000001E-3</v>
      </c>
      <c r="F37">
        <v>1.44E-2</v>
      </c>
      <c r="H37">
        <v>0.18245255637419072</v>
      </c>
      <c r="J37">
        <v>1.17E-2</v>
      </c>
    </row>
    <row r="38" spans="1:10">
      <c r="A38">
        <f t="shared" si="0"/>
        <v>1962</v>
      </c>
      <c r="B38">
        <v>6.6400000000000001E-2</v>
      </c>
      <c r="D38">
        <v>5.5899999999999998E-2</v>
      </c>
      <c r="F38">
        <v>1.49E-2</v>
      </c>
      <c r="H38">
        <v>-4.0018516684065572E-2</v>
      </c>
      <c r="J38">
        <v>4.2900000000000001E-2</v>
      </c>
    </row>
    <row r="39" spans="1:10">
      <c r="A39">
        <f t="shared" si="0"/>
        <v>1963</v>
      </c>
      <c r="B39">
        <v>5.4000000000000003E-3</v>
      </c>
      <c r="D39">
        <v>-4.3E-3</v>
      </c>
      <c r="F39">
        <v>1.44E-2</v>
      </c>
      <c r="H39">
        <v>0.19053261266423724</v>
      </c>
      <c r="J39">
        <v>-1E-4</v>
      </c>
    </row>
    <row r="40" spans="1:10">
      <c r="A40">
        <f t="shared" si="0"/>
        <v>1964</v>
      </c>
      <c r="B40">
        <v>3.5400000000000001E-2</v>
      </c>
      <c r="D40">
        <v>2.29E-2</v>
      </c>
      <c r="F40">
        <v>2.3199999999999998E-2</v>
      </c>
      <c r="H40">
        <v>0.14804296423001448</v>
      </c>
      <c r="J40">
        <v>2.8199999999999999E-2</v>
      </c>
    </row>
    <row r="41" spans="1:10">
      <c r="A41">
        <f t="shared" si="0"/>
        <v>1965</v>
      </c>
      <c r="B41">
        <v>-2.3300000000000001E-2</v>
      </c>
      <c r="D41">
        <v>-1.1900000000000001E-2</v>
      </c>
      <c r="F41">
        <v>1.9699999999999999E-2</v>
      </c>
      <c r="H41">
        <v>9.4146824527425579E-2</v>
      </c>
      <c r="J41">
        <v>-8.8999999999999999E-3</v>
      </c>
    </row>
    <row r="42" spans="1:10">
      <c r="A42">
        <f t="shared" si="0"/>
        <v>1966</v>
      </c>
      <c r="B42">
        <v>-3.0599999999999999E-2</v>
      </c>
      <c r="D42">
        <v>2.8999999999999998E-3</v>
      </c>
      <c r="F42">
        <v>1.3599999999999999E-2</v>
      </c>
      <c r="H42">
        <v>-9.5579872244015762E-2</v>
      </c>
      <c r="J42">
        <v>1.29E-2</v>
      </c>
    </row>
    <row r="43" spans="1:10">
      <c r="A43">
        <f t="shared" si="0"/>
        <v>1967</v>
      </c>
      <c r="B43">
        <v>-7.7600000000000002E-2</v>
      </c>
      <c r="D43">
        <v>-0.1186</v>
      </c>
      <c r="F43">
        <v>1.1299999999999999E-2</v>
      </c>
      <c r="H43">
        <v>0.11915603638516596</v>
      </c>
      <c r="J43">
        <v>-1.9699999999999999E-2</v>
      </c>
    </row>
    <row r="44" spans="1:10">
      <c r="A44">
        <f t="shared" si="0"/>
        <v>1968</v>
      </c>
      <c r="B44">
        <v>-2.0500000000000001E-2</v>
      </c>
      <c r="D44">
        <v>-4.7600000000000003E-2</v>
      </c>
      <c r="F44">
        <v>4.5999999999999999E-3</v>
      </c>
      <c r="H44">
        <v>5.9356143362463594E-2</v>
      </c>
      <c r="J44">
        <v>-1.8E-3</v>
      </c>
    </row>
    <row r="45" spans="1:10">
      <c r="A45">
        <f t="shared" si="0"/>
        <v>1969</v>
      </c>
      <c r="B45">
        <v>-0.1338</v>
      </c>
      <c r="D45">
        <v>-0.10539999999999999</v>
      </c>
      <c r="F45">
        <v>4.4999999999999997E-3</v>
      </c>
      <c r="H45">
        <v>-0.13729961691545378</v>
      </c>
      <c r="J45">
        <v>-6.4500000000000002E-2</v>
      </c>
    </row>
    <row r="46" spans="1:10">
      <c r="A46">
        <f t="shared" si="0"/>
        <v>1970</v>
      </c>
      <c r="B46">
        <v>0.1221</v>
      </c>
      <c r="D46">
        <v>6.2700000000000006E-2</v>
      </c>
      <c r="F46">
        <v>9.7999999999999997E-3</v>
      </c>
      <c r="H46">
        <v>1.6213277660587271E-2</v>
      </c>
      <c r="J46">
        <v>0.10780000000000001</v>
      </c>
    </row>
    <row r="47" spans="1:10">
      <c r="A47">
        <f t="shared" si="0"/>
        <v>1971</v>
      </c>
      <c r="B47">
        <v>7.4099999999999999E-2</v>
      </c>
      <c r="D47">
        <v>9.5500000000000002E-2</v>
      </c>
      <c r="F47">
        <v>9.9000000000000008E-3</v>
      </c>
      <c r="H47">
        <v>0.10178092612530715</v>
      </c>
      <c r="J47">
        <v>5.1900000000000002E-2</v>
      </c>
    </row>
    <row r="48" spans="1:10">
      <c r="A48">
        <f t="shared" si="0"/>
        <v>1972</v>
      </c>
      <c r="B48">
        <v>3.7199999999999997E-2</v>
      </c>
      <c r="D48">
        <v>2.1999999999999999E-2</v>
      </c>
      <c r="F48">
        <v>4.1000000000000003E-3</v>
      </c>
      <c r="H48">
        <v>0.13542464856905229</v>
      </c>
      <c r="J48">
        <v>1.6899999999999998E-2</v>
      </c>
    </row>
    <row r="49" spans="1:10">
      <c r="A49">
        <f t="shared" si="0"/>
        <v>1973</v>
      </c>
      <c r="B49">
        <v>-7.0400000000000004E-2</v>
      </c>
      <c r="D49">
        <v>-9.0999999999999998E-2</v>
      </c>
      <c r="F49">
        <v>-1.72E-2</v>
      </c>
      <c r="H49">
        <v>-0.2319702260014366</v>
      </c>
      <c r="J49">
        <v>-3.85E-2</v>
      </c>
    </row>
    <row r="50" spans="1:10">
      <c r="A50">
        <f t="shared" si="0"/>
        <v>1974</v>
      </c>
      <c r="B50">
        <v>-0.13600000000000001</v>
      </c>
      <c r="D50">
        <v>-6.9900000000000004E-2</v>
      </c>
      <c r="F50">
        <v>-3.7400000000000003E-2</v>
      </c>
      <c r="H50">
        <v>-0.29122800150419459</v>
      </c>
      <c r="J50">
        <v>-5.8000000000000003E-2</v>
      </c>
    </row>
    <row r="51" spans="1:10">
      <c r="A51">
        <f t="shared" si="0"/>
        <v>1975</v>
      </c>
      <c r="B51">
        <v>7.1300000000000002E-2</v>
      </c>
      <c r="D51">
        <v>2.0400000000000001E-2</v>
      </c>
      <c r="F51">
        <v>-1.1299999999999999E-2</v>
      </c>
      <c r="H51">
        <v>0.2983881362385285</v>
      </c>
      <c r="J51">
        <v>7.6E-3</v>
      </c>
    </row>
    <row r="52" spans="1:10">
      <c r="A52">
        <f t="shared" si="0"/>
        <v>1976</v>
      </c>
      <c r="B52">
        <v>0.13200000000000001</v>
      </c>
      <c r="D52">
        <v>0.114</v>
      </c>
      <c r="F52">
        <v>2.5999999999999999E-3</v>
      </c>
      <c r="H52">
        <v>5.8363555823808012E-2</v>
      </c>
      <c r="J52">
        <v>7.6899999999999996E-2</v>
      </c>
    </row>
    <row r="53" spans="1:10">
      <c r="A53">
        <f t="shared" si="0"/>
        <v>1977</v>
      </c>
      <c r="B53">
        <v>-4.7399999999999998E-2</v>
      </c>
      <c r="D53">
        <v>-6.9900000000000004E-2</v>
      </c>
      <c r="F53">
        <v>-1.55E-2</v>
      </c>
      <c r="H53">
        <v>-0.14415643964935954</v>
      </c>
      <c r="J53">
        <v>-5.0200000000000002E-2</v>
      </c>
    </row>
    <row r="54" spans="1:10">
      <c r="A54">
        <f t="shared" si="0"/>
        <v>1978</v>
      </c>
      <c r="B54">
        <v>-8.3400000000000002E-2</v>
      </c>
      <c r="D54">
        <v>-9.3600000000000003E-2</v>
      </c>
      <c r="F54">
        <v>-1.6899999999999998E-2</v>
      </c>
      <c r="H54">
        <v>6.2405957098185937E-2</v>
      </c>
      <c r="J54">
        <v>-5.0799999999999998E-2</v>
      </c>
    </row>
    <row r="55" spans="1:10">
      <c r="A55">
        <f t="shared" si="0"/>
        <v>1979</v>
      </c>
      <c r="B55">
        <v>-0.15429999999999999</v>
      </c>
      <c r="D55">
        <v>-0.1283</v>
      </c>
      <c r="F55">
        <v>-2.5899999999999999E-2</v>
      </c>
      <c r="H55">
        <v>2.5894889524092773E-2</v>
      </c>
      <c r="J55">
        <v>-8.1299999999999997E-2</v>
      </c>
    </row>
    <row r="56" spans="1:10">
      <c r="A56">
        <f t="shared" si="0"/>
        <v>1980</v>
      </c>
      <c r="B56">
        <v>-0.1348</v>
      </c>
      <c r="D56">
        <v>-0.1454</v>
      </c>
      <c r="F56">
        <v>-1.03E-2</v>
      </c>
      <c r="H56">
        <v>0.12219177684540963</v>
      </c>
      <c r="J56">
        <v>-7.5499999999999998E-2</v>
      </c>
    </row>
    <row r="57" spans="1:10">
      <c r="A57">
        <f t="shared" si="0"/>
        <v>1981</v>
      </c>
      <c r="B57">
        <v>-9.3399999999999997E-2</v>
      </c>
      <c r="D57">
        <v>-6.5000000000000002E-2</v>
      </c>
      <c r="F57">
        <v>5.2999999999999999E-2</v>
      </c>
      <c r="H57">
        <v>-0.14027362952167652</v>
      </c>
      <c r="J57">
        <v>4.7000000000000002E-3</v>
      </c>
    </row>
    <row r="58" spans="1:10">
      <c r="A58">
        <f t="shared" si="0"/>
        <v>1982</v>
      </c>
      <c r="B58">
        <v>0.3725</v>
      </c>
      <c r="D58">
        <v>0.3513</v>
      </c>
      <c r="F58">
        <v>6.4199999999999993E-2</v>
      </c>
      <c r="H58">
        <v>0.24259127126942809</v>
      </c>
      <c r="J58">
        <v>0.24279999999999999</v>
      </c>
    </row>
    <row r="59" spans="1:10">
      <c r="A59">
        <f t="shared" si="0"/>
        <v>1983</v>
      </c>
      <c r="B59">
        <v>2.3699999999999999E-2</v>
      </c>
      <c r="D59">
        <v>-3.0300000000000001E-2</v>
      </c>
      <c r="F59">
        <v>4.82E-2</v>
      </c>
      <c r="H59">
        <v>0.154085680451541</v>
      </c>
      <c r="J59">
        <v>3.4799999999999998E-2</v>
      </c>
    </row>
    <row r="60" spans="1:10">
      <c r="A60">
        <f t="shared" si="0"/>
        <v>1984</v>
      </c>
      <c r="B60">
        <v>0.1242</v>
      </c>
      <c r="D60">
        <v>0.1108</v>
      </c>
      <c r="F60">
        <v>5.67E-2</v>
      </c>
      <c r="H60">
        <v>3.9889211351507241E-2</v>
      </c>
      <c r="J60">
        <v>9.6799999999999997E-2</v>
      </c>
    </row>
    <row r="61" spans="1:10">
      <c r="A61">
        <f t="shared" si="0"/>
        <v>1985</v>
      </c>
      <c r="B61">
        <v>0.25359999999999999</v>
      </c>
      <c r="D61">
        <v>0.2621</v>
      </c>
      <c r="F61">
        <v>3.8100000000000002E-2</v>
      </c>
      <c r="H61">
        <v>0.21208753126785104</v>
      </c>
      <c r="J61">
        <v>0.15959999999999999</v>
      </c>
    </row>
    <row r="62" spans="1:10">
      <c r="A62">
        <f t="shared" si="0"/>
        <v>1986</v>
      </c>
      <c r="B62">
        <v>0.18509999999999999</v>
      </c>
      <c r="D62">
        <v>0.23139999999999999</v>
      </c>
      <c r="F62">
        <v>4.9799999999999997E-2</v>
      </c>
      <c r="H62">
        <v>0.29144033829087346</v>
      </c>
      <c r="J62">
        <v>0.13850000000000001</v>
      </c>
    </row>
    <row r="63" spans="1:10">
      <c r="A63">
        <f t="shared" si="0"/>
        <v>1987</v>
      </c>
      <c r="B63">
        <v>-4.48E-2</v>
      </c>
      <c r="D63">
        <v>-6.8199999999999997E-2</v>
      </c>
      <c r="F63">
        <v>1.01E-2</v>
      </c>
      <c r="H63">
        <v>-5.7860742619374121E-2</v>
      </c>
      <c r="J63">
        <v>-1.44E-2</v>
      </c>
    </row>
    <row r="64" spans="1:10">
      <c r="A64">
        <f t="shared" si="0"/>
        <v>1988</v>
      </c>
      <c r="B64">
        <v>6.0199999999999997E-2</v>
      </c>
      <c r="D64">
        <v>5.0299999999999997E-2</v>
      </c>
      <c r="F64">
        <v>1.8499999999999999E-2</v>
      </c>
      <c r="H64">
        <v>0.12575590621580499</v>
      </c>
      <c r="J64">
        <v>1.61E-2</v>
      </c>
    </row>
    <row r="65" spans="1:10">
      <c r="A65">
        <f t="shared" si="0"/>
        <v>1989</v>
      </c>
      <c r="B65">
        <v>0.11070000000000001</v>
      </c>
      <c r="D65">
        <v>0.12870000000000001</v>
      </c>
      <c r="F65">
        <v>3.56E-2</v>
      </c>
      <c r="H65">
        <v>0.16906158905388063</v>
      </c>
      <c r="J65">
        <v>8.2600000000000007E-2</v>
      </c>
    </row>
    <row r="66" spans="1:10">
      <c r="A66">
        <f t="shared" si="0"/>
        <v>1990</v>
      </c>
      <c r="B66">
        <v>6.4000000000000003E-3</v>
      </c>
      <c r="D66">
        <v>6.9999999999999999E-4</v>
      </c>
      <c r="F66">
        <v>1.61E-2</v>
      </c>
      <c r="H66">
        <v>-6.0090128571348003E-2</v>
      </c>
      <c r="J66">
        <v>3.4200000000000001E-2</v>
      </c>
    </row>
    <row r="67" spans="1:10">
      <c r="A67">
        <f t="shared" si="0"/>
        <v>1991</v>
      </c>
      <c r="B67">
        <v>0.16320000000000001</v>
      </c>
      <c r="D67">
        <v>0.1575</v>
      </c>
      <c r="F67">
        <v>2.46E-2</v>
      </c>
      <c r="H67">
        <v>0.28241379885676915</v>
      </c>
      <c r="J67">
        <v>0.1203</v>
      </c>
    </row>
    <row r="68" spans="1:10">
      <c r="A68">
        <f t="shared" ref="A68:A86" si="1">A67+1</f>
        <v>1992</v>
      </c>
      <c r="B68">
        <v>6.3100000000000003E-2</v>
      </c>
      <c r="D68">
        <v>5.0099999999999999E-2</v>
      </c>
      <c r="F68">
        <v>5.8999999999999999E-3</v>
      </c>
      <c r="H68">
        <v>4.183056082374919E-2</v>
      </c>
      <c r="J68">
        <v>4.1700000000000001E-2</v>
      </c>
    </row>
    <row r="69" spans="1:10">
      <c r="A69">
        <f t="shared" si="1"/>
        <v>1993</v>
      </c>
      <c r="B69">
        <v>0.1016</v>
      </c>
      <c r="D69">
        <v>0.15079999999999999</v>
      </c>
      <c r="F69">
        <v>1.4E-3</v>
      </c>
      <c r="H69">
        <v>8.8191117277394149E-2</v>
      </c>
      <c r="J69">
        <v>8.2600000000000007E-2</v>
      </c>
    </row>
    <row r="70" spans="1:10">
      <c r="A70">
        <f t="shared" si="1"/>
        <v>1994</v>
      </c>
      <c r="B70">
        <v>-8.2199999999999995E-2</v>
      </c>
      <c r="D70">
        <v>-0.1017</v>
      </c>
      <c r="F70">
        <v>1.2E-2</v>
      </c>
      <c r="H70">
        <v>-1.6091216933280191E-2</v>
      </c>
      <c r="J70">
        <v>-7.6200000000000004E-2</v>
      </c>
    </row>
    <row r="71" spans="1:10">
      <c r="A71">
        <f t="shared" si="1"/>
        <v>1995</v>
      </c>
      <c r="B71">
        <v>0.24060000000000001</v>
      </c>
      <c r="D71">
        <v>0.28410000000000002</v>
      </c>
      <c r="F71">
        <v>2.98E-2</v>
      </c>
      <c r="H71">
        <v>0.31440786194953402</v>
      </c>
      <c r="J71">
        <v>0.1391</v>
      </c>
    </row>
    <row r="72" spans="1:10">
      <c r="A72">
        <f t="shared" si="1"/>
        <v>1996</v>
      </c>
      <c r="B72">
        <v>-1.8599999999999998E-2</v>
      </c>
      <c r="D72">
        <v>-4.1200000000000001E-2</v>
      </c>
      <c r="F72">
        <v>1.8200000000000001E-2</v>
      </c>
      <c r="H72">
        <v>0.23375671692216055</v>
      </c>
      <c r="J72">
        <v>-1.18E-2</v>
      </c>
    </row>
    <row r="73" spans="1:10">
      <c r="A73">
        <f t="shared" si="1"/>
        <v>1997</v>
      </c>
      <c r="B73">
        <v>0.1106</v>
      </c>
      <c r="D73">
        <v>0.1391</v>
      </c>
      <c r="F73">
        <v>3.49E-2</v>
      </c>
      <c r="H73">
        <v>0.25775462014761402</v>
      </c>
      <c r="J73">
        <v>6.5699999999999995E-2</v>
      </c>
    </row>
    <row r="74" spans="1:10">
      <c r="A74">
        <f t="shared" si="1"/>
        <v>1998</v>
      </c>
      <c r="B74">
        <v>0.09</v>
      </c>
      <c r="D74">
        <v>0.11269999999999999</v>
      </c>
      <c r="F74">
        <v>3.1899999999999998E-2</v>
      </c>
      <c r="H74">
        <v>0.29150296947092136</v>
      </c>
      <c r="J74">
        <v>8.4599999999999995E-2</v>
      </c>
    </row>
    <row r="75" spans="1:10">
      <c r="A75">
        <f t="shared" si="1"/>
        <v>1999</v>
      </c>
      <c r="B75">
        <v>-9.8699999999999996E-2</v>
      </c>
      <c r="D75">
        <v>-0.1134</v>
      </c>
      <c r="F75">
        <v>1.95E-2</v>
      </c>
      <c r="H75">
        <v>0.12417065786098443</v>
      </c>
      <c r="J75">
        <v>-4.3400000000000001E-2</v>
      </c>
    </row>
    <row r="76" spans="1:10">
      <c r="A76">
        <f t="shared" si="1"/>
        <v>2000</v>
      </c>
      <c r="B76">
        <v>9.1700000000000004E-2</v>
      </c>
      <c r="D76">
        <v>0.17499999999999999</v>
      </c>
      <c r="F76">
        <v>2.4199999999999999E-2</v>
      </c>
      <c r="H76">
        <v>-8.5810510292833569E-2</v>
      </c>
      <c r="J76">
        <v>8.8999999999999996E-2</v>
      </c>
    </row>
    <row r="77" spans="1:10">
      <c r="A77">
        <f t="shared" si="1"/>
        <v>2001</v>
      </c>
      <c r="B77">
        <v>8.9599999999999999E-2</v>
      </c>
      <c r="D77">
        <v>2.1100000000000001E-2</v>
      </c>
      <c r="F77">
        <v>2.24E-2</v>
      </c>
      <c r="H77">
        <v>-0.1443020946391608</v>
      </c>
      <c r="J77">
        <v>5.9700000000000003E-2</v>
      </c>
    </row>
    <row r="78" spans="1:10">
      <c r="A78">
        <f t="shared" si="1"/>
        <v>2002</v>
      </c>
      <c r="B78">
        <v>0.1363</v>
      </c>
      <c r="D78">
        <v>0.151</v>
      </c>
      <c r="F78">
        <v>-7.1000000000000004E-3</v>
      </c>
      <c r="H78">
        <v>-0.22047371020594805</v>
      </c>
      <c r="J78">
        <v>0.1031</v>
      </c>
    </row>
    <row r="79" spans="1:10">
      <c r="A79">
        <f t="shared" si="1"/>
        <v>2003</v>
      </c>
      <c r="B79">
        <v>3.32E-2</v>
      </c>
      <c r="D79">
        <v>-4.1999999999999997E-3</v>
      </c>
      <c r="F79">
        <v>-8.3999999999999995E-3</v>
      </c>
      <c r="H79">
        <v>0.25935260707809199</v>
      </c>
      <c r="J79">
        <v>5.1000000000000004E-3</v>
      </c>
    </row>
    <row r="80" spans="1:10">
      <c r="A80">
        <f t="shared" si="1"/>
        <v>2004</v>
      </c>
      <c r="B80">
        <v>5.2900000000000003E-2</v>
      </c>
      <c r="D80">
        <v>5.0900000000000001E-2</v>
      </c>
      <c r="F80">
        <v>-1.9900000000000001E-2</v>
      </c>
      <c r="H80">
        <v>2.9753250293636024E-2</v>
      </c>
      <c r="J80">
        <v>-9.7000000000000003E-3</v>
      </c>
    </row>
    <row r="81" spans="1:10">
      <c r="A81">
        <f t="shared" si="1"/>
        <v>2005</v>
      </c>
      <c r="B81">
        <v>2.3699999999999999E-2</v>
      </c>
      <c r="D81">
        <v>4.2500000000000003E-2</v>
      </c>
      <c r="F81">
        <v>-4.1999999999999997E-3</v>
      </c>
      <c r="H81">
        <v>5.8980447745962804E-2</v>
      </c>
      <c r="J81">
        <v>-1.9900000000000001E-2</v>
      </c>
    </row>
    <row r="82" spans="1:10">
      <c r="A82">
        <f t="shared" si="1"/>
        <v>2006</v>
      </c>
      <c r="B82">
        <v>6.8999999999999999E-3</v>
      </c>
      <c r="D82">
        <v>-1.32E-2</v>
      </c>
      <c r="F82">
        <v>2.1999999999999999E-2</v>
      </c>
      <c r="H82">
        <v>0.11014420374305739</v>
      </c>
      <c r="J82">
        <v>5.8999999999999999E-3</v>
      </c>
    </row>
    <row r="83" spans="1:10">
      <c r="A83">
        <f t="shared" si="1"/>
        <v>2007</v>
      </c>
      <c r="B83">
        <v>-1.43E-2</v>
      </c>
      <c r="D83">
        <v>5.57E-2</v>
      </c>
      <c r="F83">
        <v>5.5999999999999999E-3</v>
      </c>
      <c r="H83">
        <v>-5.3392550559229722E-2</v>
      </c>
      <c r="J83">
        <v>5.74E-2</v>
      </c>
    </row>
    <row r="84" spans="1:10">
      <c r="A84">
        <f t="shared" si="1"/>
        <v>2008</v>
      </c>
      <c r="B84">
        <v>8.6800000000000002E-2</v>
      </c>
      <c r="D84">
        <v>0.2576</v>
      </c>
      <c r="F84">
        <v>1.5100000000000001E-2</v>
      </c>
      <c r="H84">
        <v>-0.35149942242166093</v>
      </c>
      <c r="J84">
        <v>0.13</v>
      </c>
    </row>
    <row r="85" spans="1:10">
      <c r="A85">
        <f t="shared" si="1"/>
        <v>2009</v>
      </c>
      <c r="B85">
        <v>2.8999999999999998E-3</v>
      </c>
      <c r="D85">
        <v>-0.1716</v>
      </c>
      <c r="F85">
        <v>-2.5600000000000001E-2</v>
      </c>
      <c r="H85">
        <v>0.29008238650075674</v>
      </c>
      <c r="J85">
        <v>-4.99E-2</v>
      </c>
    </row>
    <row r="86" spans="1:10">
      <c r="A86">
        <f t="shared" si="1"/>
        <v>2010</v>
      </c>
      <c r="B86">
        <v>0.10780000000000001</v>
      </c>
      <c r="D86">
        <v>8.5199999999999998E-2</v>
      </c>
      <c r="F86">
        <v>-1.35E-2</v>
      </c>
      <c r="H86">
        <v>0.14312350749611558</v>
      </c>
      <c r="J86">
        <v>5.5399999999999998E-2</v>
      </c>
    </row>
    <row r="88" spans="1:10">
      <c r="F88">
        <f>AVERAGE(F3:F86)</f>
        <v>6.3940476190476221E-3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6"/>
  <sheetViews>
    <sheetView tabSelected="1" workbookViewId="0">
      <selection activeCell="J67" sqref="J67"/>
    </sheetView>
  </sheetViews>
  <sheetFormatPr baseColWidth="10" defaultColWidth="10.83203125" defaultRowHeight="14" x14ac:dyDescent="0"/>
  <cols>
    <col min="1" max="1" width="7.33203125" style="12" bestFit="1" customWidth="1"/>
    <col min="2" max="2" width="12.33203125" style="16" bestFit="1" customWidth="1"/>
    <col min="3" max="3" width="20.33203125" style="16" customWidth="1"/>
    <col min="4" max="4" width="9.33203125" style="21" bestFit="1" customWidth="1"/>
    <col min="5" max="5" width="14" style="21" bestFit="1" customWidth="1"/>
    <col min="6" max="6" width="8.83203125" style="21" bestFit="1" customWidth="1"/>
    <col min="7" max="16384" width="10.83203125" style="7"/>
  </cols>
  <sheetData>
    <row r="1" spans="1:12">
      <c r="B1" s="16" t="s">
        <v>29</v>
      </c>
      <c r="C1" s="16" t="s">
        <v>30</v>
      </c>
      <c r="D1" s="21" t="s">
        <v>31</v>
      </c>
      <c r="E1" s="21" t="s">
        <v>28</v>
      </c>
      <c r="F1" s="22" t="s">
        <v>32</v>
      </c>
    </row>
    <row r="2" spans="1:12">
      <c r="A2" s="12">
        <v>1945</v>
      </c>
      <c r="B2" s="16">
        <v>17.36</v>
      </c>
      <c r="C2" s="16">
        <v>3.9E-2</v>
      </c>
      <c r="D2" s="21">
        <f>B2*C2</f>
        <v>0.67703999999999998</v>
      </c>
      <c r="E2" s="21">
        <v>0.3570343373493976</v>
      </c>
      <c r="F2" s="21">
        <v>-3.2675409968494815</v>
      </c>
    </row>
    <row r="3" spans="1:12">
      <c r="A3" s="12">
        <v>1946</v>
      </c>
      <c r="B3" s="17">
        <v>15.3</v>
      </c>
      <c r="C3" s="18">
        <v>3.9E-2</v>
      </c>
      <c r="D3" s="21">
        <f>B3*C3</f>
        <v>0.59670000000000001</v>
      </c>
      <c r="E3" s="21">
        <f>(B3-B2+D3)/B2</f>
        <v>-8.4291474654377807E-2</v>
      </c>
      <c r="F3" s="21">
        <f t="shared" ref="F3:F66" si="0">LN(C3)</f>
        <v>-3.2441936328524905</v>
      </c>
      <c r="G3" s="8"/>
      <c r="H3" s="8"/>
      <c r="I3" s="10"/>
      <c r="J3" s="9"/>
      <c r="K3" s="11"/>
      <c r="L3" s="9"/>
    </row>
    <row r="4" spans="1:12">
      <c r="A4" s="12">
        <v>1947</v>
      </c>
      <c r="B4" s="17">
        <v>15.3</v>
      </c>
      <c r="C4" s="18">
        <v>5.1999999999999998E-2</v>
      </c>
      <c r="D4" s="21">
        <f t="shared" ref="D4:D67" si="1">B4*C4</f>
        <v>0.79559999999999997</v>
      </c>
      <c r="E4" s="21">
        <f t="shared" ref="E4:E67" si="2">(B4-B3+D4)/B3</f>
        <v>5.1999999999999998E-2</v>
      </c>
      <c r="F4" s="21">
        <f t="shared" si="0"/>
        <v>-2.9565115604007097</v>
      </c>
    </row>
    <row r="5" spans="1:12">
      <c r="A5" s="12">
        <v>1948</v>
      </c>
      <c r="B5" s="17">
        <v>15.2</v>
      </c>
      <c r="C5" s="18">
        <v>6.4000000000000001E-2</v>
      </c>
      <c r="D5" s="21">
        <f t="shared" si="1"/>
        <v>0.9728</v>
      </c>
      <c r="E5" s="21">
        <f t="shared" si="2"/>
        <v>5.7045751633986834E-2</v>
      </c>
      <c r="F5" s="21">
        <f t="shared" si="0"/>
        <v>-2.7488721956224653</v>
      </c>
    </row>
    <row r="6" spans="1:12">
      <c r="A6" s="12">
        <v>1949</v>
      </c>
      <c r="B6" s="17">
        <v>16.79</v>
      </c>
      <c r="C6" s="18">
        <v>7.0999999999999994E-2</v>
      </c>
      <c r="D6" s="21">
        <f t="shared" si="1"/>
        <v>1.1920899999999999</v>
      </c>
      <c r="E6" s="21">
        <f t="shared" si="2"/>
        <v>0.18303223684210526</v>
      </c>
      <c r="F6" s="21">
        <f t="shared" si="0"/>
        <v>-2.6450754019408218</v>
      </c>
    </row>
    <row r="7" spans="1:12">
      <c r="A7" s="12">
        <v>1950</v>
      </c>
      <c r="B7" s="17">
        <v>20.43</v>
      </c>
      <c r="C7" s="18">
        <v>7.4999999999999997E-2</v>
      </c>
      <c r="D7" s="21">
        <f t="shared" si="1"/>
        <v>1.5322499999999999</v>
      </c>
      <c r="E7" s="21">
        <f t="shared" si="2"/>
        <v>0.30805539011316263</v>
      </c>
      <c r="F7" s="21">
        <f t="shared" si="0"/>
        <v>-2.5902671654458267</v>
      </c>
    </row>
    <row r="8" spans="1:12">
      <c r="A8" s="12">
        <v>1951</v>
      </c>
      <c r="B8" s="17">
        <v>23.77</v>
      </c>
      <c r="C8" s="18">
        <v>6.3E-2</v>
      </c>
      <c r="D8" s="21">
        <f t="shared" si="1"/>
        <v>1.4975099999999999</v>
      </c>
      <c r="E8" s="21">
        <f t="shared" si="2"/>
        <v>0.23678463044542339</v>
      </c>
      <c r="F8" s="21">
        <f t="shared" si="0"/>
        <v>-2.7646205525906042</v>
      </c>
    </row>
    <row r="9" spans="1:12">
      <c r="A9" s="12">
        <v>1952</v>
      </c>
      <c r="B9" s="17">
        <v>26.57</v>
      </c>
      <c r="C9" s="18">
        <v>5.7000000000000002E-2</v>
      </c>
      <c r="D9" s="21">
        <f t="shared" si="1"/>
        <v>1.5144900000000001</v>
      </c>
      <c r="E9" s="21">
        <f t="shared" si="2"/>
        <v>0.18150988641144306</v>
      </c>
      <c r="F9" s="21">
        <f t="shared" si="0"/>
        <v>-2.864704011147587</v>
      </c>
    </row>
    <row r="10" spans="1:12">
      <c r="A10" s="12">
        <v>1953</v>
      </c>
      <c r="B10" s="17">
        <v>24.81</v>
      </c>
      <c r="C10" s="18">
        <v>5.8000000000000003E-2</v>
      </c>
      <c r="D10" s="21">
        <f t="shared" si="1"/>
        <v>1.4389799999999999</v>
      </c>
      <c r="E10" s="21">
        <f t="shared" si="2"/>
        <v>-1.2082047421904465E-2</v>
      </c>
      <c r="F10" s="21">
        <f t="shared" si="0"/>
        <v>-2.8473122684357177</v>
      </c>
    </row>
    <row r="11" spans="1:12">
      <c r="A11" s="12">
        <v>1954</v>
      </c>
      <c r="B11" s="17">
        <v>35.979999999999997</v>
      </c>
      <c r="C11" s="18">
        <v>5.1999999999999998E-2</v>
      </c>
      <c r="D11" s="21">
        <f t="shared" si="1"/>
        <v>1.8709599999999997</v>
      </c>
      <c r="E11" s="21">
        <f t="shared" si="2"/>
        <v>0.52563321241434902</v>
      </c>
      <c r="F11" s="21">
        <f t="shared" si="0"/>
        <v>-2.9565115604007097</v>
      </c>
    </row>
    <row r="12" spans="1:12">
      <c r="A12" s="12">
        <v>1955</v>
      </c>
      <c r="B12" s="17">
        <v>45.48</v>
      </c>
      <c r="C12" s="18">
        <v>4.9000000000000002E-2</v>
      </c>
      <c r="D12" s="21">
        <f t="shared" si="1"/>
        <v>2.2285200000000001</v>
      </c>
      <c r="E12" s="21">
        <f t="shared" si="2"/>
        <v>0.32597331851028349</v>
      </c>
      <c r="F12" s="21">
        <f t="shared" si="0"/>
        <v>-3.0159349808715104</v>
      </c>
    </row>
    <row r="13" spans="1:12">
      <c r="A13" s="12">
        <v>1956</v>
      </c>
      <c r="B13" s="17">
        <v>46.67</v>
      </c>
      <c r="C13" s="18">
        <v>4.7E-2</v>
      </c>
      <c r="D13" s="21">
        <f t="shared" si="1"/>
        <v>2.1934900000000002</v>
      </c>
      <c r="E13" s="21">
        <f t="shared" si="2"/>
        <v>7.4395118733509347E-2</v>
      </c>
      <c r="F13" s="21">
        <f t="shared" si="0"/>
        <v>-3.0576076772720784</v>
      </c>
    </row>
    <row r="14" spans="1:12">
      <c r="A14" s="12">
        <v>1957</v>
      </c>
      <c r="B14" s="17">
        <v>39.99</v>
      </c>
      <c r="C14" s="18">
        <v>4.4999999999999998E-2</v>
      </c>
      <c r="D14" s="21">
        <f t="shared" si="1"/>
        <v>1.79955</v>
      </c>
      <c r="E14" s="21">
        <f t="shared" si="2"/>
        <v>-0.1045736018855796</v>
      </c>
      <c r="F14" s="21">
        <f t="shared" si="0"/>
        <v>-3.1010927892118172</v>
      </c>
    </row>
    <row r="15" spans="1:12">
      <c r="A15" s="12">
        <v>1958</v>
      </c>
      <c r="B15" s="17">
        <v>55.21</v>
      </c>
      <c r="C15" s="18">
        <v>4.1000000000000002E-2</v>
      </c>
      <c r="D15" s="21">
        <f t="shared" si="1"/>
        <v>2.2636100000000003</v>
      </c>
      <c r="E15" s="21">
        <f t="shared" si="2"/>
        <v>0.43719954988747184</v>
      </c>
      <c r="F15" s="21">
        <f t="shared" si="0"/>
        <v>-3.1941832122778293</v>
      </c>
    </row>
    <row r="16" spans="1:12">
      <c r="A16" s="12">
        <v>1959</v>
      </c>
      <c r="B16" s="17">
        <v>59.89</v>
      </c>
      <c r="C16" s="18">
        <v>3.3000000000000002E-2</v>
      </c>
      <c r="D16" s="21">
        <f t="shared" si="1"/>
        <v>1.9763700000000002</v>
      </c>
      <c r="E16" s="21">
        <f t="shared" si="2"/>
        <v>0.12056457163557326</v>
      </c>
      <c r="F16" s="21">
        <f t="shared" si="0"/>
        <v>-3.4112477175156566</v>
      </c>
    </row>
    <row r="17" spans="1:6">
      <c r="A17" s="12">
        <v>1960</v>
      </c>
      <c r="B17" s="17">
        <v>58.11</v>
      </c>
      <c r="C17" s="18">
        <v>3.4099999999999998E-2</v>
      </c>
      <c r="D17" s="21">
        <f t="shared" si="1"/>
        <v>1.9815509999999998</v>
      </c>
      <c r="E17" s="21">
        <f t="shared" si="2"/>
        <v>3.3653531474369461E-3</v>
      </c>
      <c r="F17" s="21">
        <f t="shared" si="0"/>
        <v>-3.3784578946926658</v>
      </c>
    </row>
    <row r="18" spans="1:6">
      <c r="A18" s="12">
        <v>1961</v>
      </c>
      <c r="B18" s="17">
        <v>71.55</v>
      </c>
      <c r="C18" s="18">
        <v>2.8500000000000004E-2</v>
      </c>
      <c r="D18" s="21">
        <f t="shared" si="1"/>
        <v>2.0391750000000002</v>
      </c>
      <c r="E18" s="21">
        <f t="shared" si="2"/>
        <v>0.26637712958182752</v>
      </c>
      <c r="F18" s="21">
        <f t="shared" si="0"/>
        <v>-3.5578511917075319</v>
      </c>
    </row>
    <row r="19" spans="1:6">
      <c r="A19" s="12">
        <v>1962</v>
      </c>
      <c r="B19" s="17">
        <v>63.1</v>
      </c>
      <c r="C19" s="18">
        <v>3.3999999999999996E-2</v>
      </c>
      <c r="D19" s="21">
        <f t="shared" si="1"/>
        <v>2.1454</v>
      </c>
      <c r="E19" s="21">
        <f t="shared" si="2"/>
        <v>-8.8114605171208879E-2</v>
      </c>
      <c r="F19" s="21">
        <f t="shared" si="0"/>
        <v>-3.3813947543659757</v>
      </c>
    </row>
    <row r="20" spans="1:6">
      <c r="A20" s="12">
        <v>1963</v>
      </c>
      <c r="B20" s="17">
        <v>75.02</v>
      </c>
      <c r="C20" s="18">
        <v>3.1300000000000001E-2</v>
      </c>
      <c r="D20" s="21">
        <f t="shared" si="1"/>
        <v>2.3481260000000002</v>
      </c>
      <c r="E20" s="21">
        <f t="shared" si="2"/>
        <v>0.22611927099841514</v>
      </c>
      <c r="F20" s="21">
        <f t="shared" si="0"/>
        <v>-3.4641371814360293</v>
      </c>
    </row>
    <row r="21" spans="1:6">
      <c r="A21" s="12">
        <v>1964</v>
      </c>
      <c r="B21" s="17">
        <v>84.75</v>
      </c>
      <c r="C21" s="18">
        <v>3.0499999999999999E-2</v>
      </c>
      <c r="D21" s="21">
        <f t="shared" si="1"/>
        <v>2.5848749999999998</v>
      </c>
      <c r="E21" s="21">
        <f t="shared" si="2"/>
        <v>0.16415455878432425</v>
      </c>
      <c r="F21" s="21">
        <f t="shared" si="0"/>
        <v>-3.4900285953687713</v>
      </c>
    </row>
    <row r="22" spans="1:6">
      <c r="A22" s="12">
        <v>1965</v>
      </c>
      <c r="B22" s="17">
        <v>92.43</v>
      </c>
      <c r="C22" s="18">
        <v>3.0599999999999999E-2</v>
      </c>
      <c r="D22" s="21">
        <f t="shared" si="1"/>
        <v>2.8283580000000001</v>
      </c>
      <c r="E22" s="21">
        <f t="shared" si="2"/>
        <v>0.12399242477876114</v>
      </c>
      <c r="F22" s="21">
        <f t="shared" si="0"/>
        <v>-3.486755270023802</v>
      </c>
    </row>
    <row r="23" spans="1:6">
      <c r="A23" s="12">
        <v>1966</v>
      </c>
      <c r="B23" s="17">
        <v>80.33</v>
      </c>
      <c r="C23" s="18">
        <v>3.5900000000000001E-2</v>
      </c>
      <c r="D23" s="21">
        <f t="shared" si="1"/>
        <v>2.8838469999999998</v>
      </c>
      <c r="E23" s="21">
        <f t="shared" si="2"/>
        <v>-9.9709542356377898E-2</v>
      </c>
      <c r="F23" s="21">
        <f t="shared" si="0"/>
        <v>-3.3270179834879037</v>
      </c>
    </row>
    <row r="24" spans="1:6">
      <c r="A24" s="12">
        <v>1967</v>
      </c>
      <c r="B24" s="17">
        <v>96.47</v>
      </c>
      <c r="C24" s="18">
        <v>3.0900000000000004E-2</v>
      </c>
      <c r="D24" s="21">
        <f t="shared" si="1"/>
        <v>2.9809230000000002</v>
      </c>
      <c r="E24" s="21">
        <f t="shared" si="2"/>
        <v>0.23802966513133328</v>
      </c>
      <c r="F24" s="21">
        <f t="shared" si="0"/>
        <v>-3.4769990950784373</v>
      </c>
    </row>
    <row r="25" spans="1:6">
      <c r="A25" s="12">
        <v>1968</v>
      </c>
      <c r="B25" s="17">
        <v>103.86</v>
      </c>
      <c r="C25" s="18">
        <v>2.93E-2</v>
      </c>
      <c r="D25" s="21">
        <f t="shared" si="1"/>
        <v>3.0430980000000001</v>
      </c>
      <c r="E25" s="21">
        <f t="shared" si="2"/>
        <v>0.10814862651601535</v>
      </c>
      <c r="F25" s="21">
        <f t="shared" si="0"/>
        <v>-3.5301677629591155</v>
      </c>
    </row>
    <row r="26" spans="1:6">
      <c r="A26" s="12">
        <v>1969</v>
      </c>
      <c r="B26" s="17">
        <v>92.06</v>
      </c>
      <c r="C26" s="18">
        <v>3.5199999999999995E-2</v>
      </c>
      <c r="D26" s="21">
        <f t="shared" si="1"/>
        <v>3.2405119999999998</v>
      </c>
      <c r="E26" s="21">
        <f t="shared" si="2"/>
        <v>-8.2413710764490639E-2</v>
      </c>
      <c r="F26" s="21">
        <f t="shared" si="0"/>
        <v>-3.3467091963780859</v>
      </c>
    </row>
    <row r="27" spans="1:6">
      <c r="A27" s="12">
        <v>1970</v>
      </c>
      <c r="B27" s="17">
        <v>92.15</v>
      </c>
      <c r="C27" s="18">
        <v>3.4599999999999999E-2</v>
      </c>
      <c r="D27" s="21">
        <f t="shared" si="1"/>
        <v>3.1883900000000001</v>
      </c>
      <c r="E27" s="21">
        <f t="shared" si="2"/>
        <v>3.5611449054964189E-2</v>
      </c>
      <c r="F27" s="21">
        <f t="shared" si="0"/>
        <v>-3.3639015969184585</v>
      </c>
    </row>
    <row r="28" spans="1:6">
      <c r="A28" s="12">
        <v>1971</v>
      </c>
      <c r="B28" s="17">
        <v>102.09</v>
      </c>
      <c r="C28" s="18">
        <v>3.1E-2</v>
      </c>
      <c r="D28" s="21">
        <f t="shared" si="1"/>
        <v>3.16479</v>
      </c>
      <c r="E28" s="21">
        <f t="shared" si="2"/>
        <v>0.14221150298426474</v>
      </c>
      <c r="F28" s="21">
        <f t="shared" si="0"/>
        <v>-3.473768074496991</v>
      </c>
    </row>
    <row r="29" spans="1:6">
      <c r="A29" s="12">
        <v>1972</v>
      </c>
      <c r="B29" s="17">
        <v>118.05</v>
      </c>
      <c r="C29" s="18">
        <v>2.7E-2</v>
      </c>
      <c r="D29" s="21">
        <f t="shared" si="1"/>
        <v>3.1873499999999999</v>
      </c>
      <c r="E29" s="21">
        <f t="shared" si="2"/>
        <v>0.18755362915074925</v>
      </c>
      <c r="F29" s="21">
        <f t="shared" si="0"/>
        <v>-3.6119184129778081</v>
      </c>
    </row>
    <row r="30" spans="1:6">
      <c r="A30" s="12">
        <v>1973</v>
      </c>
      <c r="B30" s="17">
        <v>97.55</v>
      </c>
      <c r="C30" s="18">
        <v>3.7000000000000005E-2</v>
      </c>
      <c r="D30" s="21">
        <f t="shared" si="1"/>
        <v>3.6093500000000005</v>
      </c>
      <c r="E30" s="21">
        <f t="shared" si="2"/>
        <v>-0.14308047437526472</v>
      </c>
      <c r="F30" s="21">
        <f t="shared" si="0"/>
        <v>-3.2968373663379125</v>
      </c>
    </row>
    <row r="31" spans="1:6">
      <c r="A31" s="12">
        <v>1974</v>
      </c>
      <c r="B31" s="17">
        <v>68.56</v>
      </c>
      <c r="C31" s="18">
        <v>5.4300000000000001E-2</v>
      </c>
      <c r="D31" s="21">
        <f t="shared" si="1"/>
        <v>3.7228080000000001</v>
      </c>
      <c r="E31" s="21">
        <f t="shared" si="2"/>
        <v>-0.25901785750896972</v>
      </c>
      <c r="F31" s="21">
        <f t="shared" si="0"/>
        <v>-2.9132310520422471</v>
      </c>
    </row>
    <row r="32" spans="1:6">
      <c r="A32" s="12">
        <v>1975</v>
      </c>
      <c r="B32" s="17">
        <v>90.19</v>
      </c>
      <c r="C32" s="18">
        <v>4.1399999999999999E-2</v>
      </c>
      <c r="D32" s="21">
        <f t="shared" si="1"/>
        <v>3.7338659999999999</v>
      </c>
      <c r="E32" s="21">
        <f t="shared" si="2"/>
        <v>0.36995137106184356</v>
      </c>
      <c r="F32" s="21">
        <f t="shared" si="0"/>
        <v>-3.1844743981508685</v>
      </c>
    </row>
    <row r="33" spans="1:6">
      <c r="A33" s="12">
        <v>1976</v>
      </c>
      <c r="B33" s="17">
        <v>107.46</v>
      </c>
      <c r="C33" s="18">
        <v>3.9300000000000002E-2</v>
      </c>
      <c r="D33" s="21">
        <f t="shared" si="1"/>
        <v>4.2231779999999999</v>
      </c>
      <c r="E33" s="21">
        <f t="shared" si="2"/>
        <v>0.23830999002106662</v>
      </c>
      <c r="F33" s="21">
        <f t="shared" si="0"/>
        <v>-3.2365307601069215</v>
      </c>
    </row>
    <row r="34" spans="1:6">
      <c r="A34" s="12">
        <v>1977</v>
      </c>
      <c r="B34" s="17">
        <v>95.1</v>
      </c>
      <c r="C34" s="18">
        <v>5.11E-2</v>
      </c>
      <c r="D34" s="21">
        <f t="shared" si="1"/>
        <v>4.85961</v>
      </c>
      <c r="E34" s="21">
        <f t="shared" si="2"/>
        <v>-6.9797040759352322E-2</v>
      </c>
      <c r="F34" s="21">
        <f t="shared" si="0"/>
        <v>-2.9739707817724783</v>
      </c>
    </row>
    <row r="35" spans="1:6">
      <c r="A35" s="12">
        <v>1978</v>
      </c>
      <c r="B35" s="17">
        <v>96.11</v>
      </c>
      <c r="C35" s="18">
        <v>5.3900000000000003E-2</v>
      </c>
      <c r="D35" s="21">
        <f t="shared" si="1"/>
        <v>5.1803290000000004</v>
      </c>
      <c r="E35" s="21">
        <f t="shared" si="2"/>
        <v>6.50928391167193E-2</v>
      </c>
      <c r="F35" s="21">
        <f t="shared" si="0"/>
        <v>-2.9206248010671856</v>
      </c>
    </row>
    <row r="36" spans="1:6">
      <c r="A36" s="12">
        <v>1979</v>
      </c>
      <c r="B36" s="17">
        <v>107.94</v>
      </c>
      <c r="C36" s="18">
        <v>5.5300000000000002E-2</v>
      </c>
      <c r="D36" s="21">
        <f t="shared" si="1"/>
        <v>5.9690820000000002</v>
      </c>
      <c r="E36" s="21">
        <f t="shared" si="2"/>
        <v>0.18519490167516386</v>
      </c>
      <c r="F36" s="21">
        <f t="shared" si="0"/>
        <v>-2.8949823704538478</v>
      </c>
    </row>
    <row r="37" spans="1:6">
      <c r="A37" s="12">
        <v>1980</v>
      </c>
      <c r="B37" s="17">
        <v>135.76</v>
      </c>
      <c r="C37" s="18">
        <v>4.7400000000000005E-2</v>
      </c>
      <c r="D37" s="21">
        <f t="shared" si="1"/>
        <v>6.4350240000000003</v>
      </c>
      <c r="E37" s="21">
        <f t="shared" si="2"/>
        <v>0.3173524550676301</v>
      </c>
      <c r="F37" s="21">
        <f t="shared" si="0"/>
        <v>-3.0491330502811063</v>
      </c>
    </row>
    <row r="38" spans="1:6">
      <c r="A38" s="12">
        <v>1981</v>
      </c>
      <c r="B38" s="17">
        <v>122.55</v>
      </c>
      <c r="C38" s="18">
        <v>5.57E-2</v>
      </c>
      <c r="D38" s="21">
        <f t="shared" si="1"/>
        <v>6.8260350000000001</v>
      </c>
      <c r="E38" s="21">
        <f t="shared" si="2"/>
        <v>-4.7023902474955762E-2</v>
      </c>
      <c r="F38" s="21">
        <f t="shared" si="0"/>
        <v>-2.8877751320488989</v>
      </c>
    </row>
    <row r="39" spans="1:6">
      <c r="A39" s="12">
        <v>1982</v>
      </c>
      <c r="B39" s="17">
        <v>140.63999999999999</v>
      </c>
      <c r="C39" s="18">
        <v>4.9300000000000004E-2</v>
      </c>
      <c r="D39" s="21">
        <f t="shared" si="1"/>
        <v>6.9335519999999997</v>
      </c>
      <c r="E39" s="21">
        <f t="shared" si="2"/>
        <v>0.20419055079559353</v>
      </c>
      <c r="F39" s="21">
        <f t="shared" si="0"/>
        <v>-3.0098311979334924</v>
      </c>
    </row>
    <row r="40" spans="1:6">
      <c r="A40" s="12">
        <v>1983</v>
      </c>
      <c r="B40" s="17">
        <v>164.93</v>
      </c>
      <c r="C40" s="18">
        <v>4.3200000000000002E-2</v>
      </c>
      <c r="D40" s="21">
        <f t="shared" si="1"/>
        <v>7.1249760000000011</v>
      </c>
      <c r="E40" s="21">
        <f t="shared" si="2"/>
        <v>0.22337155858930619</v>
      </c>
      <c r="F40" s="21">
        <f t="shared" si="0"/>
        <v>-3.1419147837320724</v>
      </c>
    </row>
    <row r="41" spans="1:6">
      <c r="A41" s="12">
        <v>1984</v>
      </c>
      <c r="B41" s="17">
        <v>167.24</v>
      </c>
      <c r="C41" s="18">
        <v>4.6799999999999994E-2</v>
      </c>
      <c r="D41" s="21">
        <f t="shared" si="1"/>
        <v>7.8268319999999996</v>
      </c>
      <c r="E41" s="21">
        <f t="shared" si="2"/>
        <v>6.14614199963621E-2</v>
      </c>
      <c r="F41" s="21">
        <f t="shared" si="0"/>
        <v>-3.0618720760585361</v>
      </c>
    </row>
    <row r="42" spans="1:6">
      <c r="A42" s="12">
        <v>1985</v>
      </c>
      <c r="B42" s="17">
        <v>211.28</v>
      </c>
      <c r="C42" s="18">
        <v>3.8800000000000001E-2</v>
      </c>
      <c r="D42" s="21">
        <f t="shared" si="1"/>
        <v>8.1976639999999996</v>
      </c>
      <c r="E42" s="21">
        <f t="shared" si="2"/>
        <v>0.31235149485768948</v>
      </c>
      <c r="F42" s="21">
        <f t="shared" si="0"/>
        <v>-3.2493350323529091</v>
      </c>
    </row>
    <row r="43" spans="1:6">
      <c r="A43" s="12">
        <v>1986</v>
      </c>
      <c r="B43" s="17">
        <v>242.17</v>
      </c>
      <c r="C43" s="18">
        <v>3.3799999999999997E-2</v>
      </c>
      <c r="D43" s="21">
        <f t="shared" si="1"/>
        <v>8.1853459999999991</v>
      </c>
      <c r="E43" s="21">
        <f t="shared" si="2"/>
        <v>0.18494578758046187</v>
      </c>
      <c r="F43" s="21">
        <f t="shared" si="0"/>
        <v>-3.3872944764931638</v>
      </c>
    </row>
    <row r="44" spans="1:6">
      <c r="A44" s="12">
        <v>1987</v>
      </c>
      <c r="B44" s="17">
        <v>247.08</v>
      </c>
      <c r="C44" s="18">
        <v>3.7099999999999994E-2</v>
      </c>
      <c r="D44" s="21">
        <f t="shared" si="1"/>
        <v>9.1666679999999996</v>
      </c>
      <c r="E44" s="21">
        <f t="shared" si="2"/>
        <v>5.8127216418218712E-2</v>
      </c>
      <c r="F44" s="21">
        <f t="shared" si="0"/>
        <v>-3.2941383093687477</v>
      </c>
    </row>
    <row r="45" spans="1:6">
      <c r="A45" s="12">
        <v>1988</v>
      </c>
      <c r="B45" s="17">
        <v>277.72000000000003</v>
      </c>
      <c r="C45" s="18">
        <v>3.6799999999999992E-2</v>
      </c>
      <c r="D45" s="21">
        <f t="shared" si="1"/>
        <v>10.220095999999998</v>
      </c>
      <c r="E45" s="21">
        <f t="shared" si="2"/>
        <v>0.16537192812044688</v>
      </c>
      <c r="F45" s="21">
        <f t="shared" si="0"/>
        <v>-3.3022574338072519</v>
      </c>
    </row>
    <row r="46" spans="1:6">
      <c r="A46" s="12">
        <v>1989</v>
      </c>
      <c r="B46" s="17">
        <v>353.4</v>
      </c>
      <c r="C46" s="18">
        <v>3.32E-2</v>
      </c>
      <c r="D46" s="21">
        <f t="shared" si="1"/>
        <v>11.73288</v>
      </c>
      <c r="E46" s="21">
        <f t="shared" si="2"/>
        <v>0.31475183638196724</v>
      </c>
      <c r="F46" s="21">
        <f t="shared" si="0"/>
        <v>-3.4052054030596941</v>
      </c>
    </row>
    <row r="47" spans="1:6">
      <c r="A47" s="12">
        <v>1990</v>
      </c>
      <c r="B47" s="17">
        <v>330.22</v>
      </c>
      <c r="C47" s="18">
        <v>3.7399999999999996E-2</v>
      </c>
      <c r="D47" s="21">
        <f t="shared" si="1"/>
        <v>12.350228</v>
      </c>
      <c r="E47" s="21">
        <f t="shared" si="2"/>
        <v>-3.0644516129032118E-2</v>
      </c>
      <c r="F47" s="21">
        <f t="shared" si="0"/>
        <v>-3.2860845745616509</v>
      </c>
    </row>
    <row r="48" spans="1:6">
      <c r="A48" s="12">
        <v>1991</v>
      </c>
      <c r="B48" s="17">
        <v>417.09</v>
      </c>
      <c r="C48" s="18">
        <v>3.1100000000000003E-2</v>
      </c>
      <c r="D48" s="21">
        <f t="shared" si="1"/>
        <v>12.971499</v>
      </c>
      <c r="E48" s="21">
        <f t="shared" si="2"/>
        <v>0.30234843134879757</v>
      </c>
      <c r="F48" s="21">
        <f t="shared" si="0"/>
        <v>-3.4705474597969483</v>
      </c>
    </row>
    <row r="49" spans="1:6">
      <c r="A49" s="12">
        <v>1992</v>
      </c>
      <c r="B49" s="17">
        <v>435.71</v>
      </c>
      <c r="C49" s="18">
        <v>2.9000000000000001E-2</v>
      </c>
      <c r="D49" s="21">
        <f t="shared" si="1"/>
        <v>12.635590000000001</v>
      </c>
      <c r="E49" s="21">
        <f t="shared" si="2"/>
        <v>7.493727972380064E-2</v>
      </c>
      <c r="F49" s="21">
        <f t="shared" si="0"/>
        <v>-3.5404594489956631</v>
      </c>
    </row>
    <row r="50" spans="1:6">
      <c r="A50" s="12">
        <v>1993</v>
      </c>
      <c r="B50" s="17">
        <v>466.45</v>
      </c>
      <c r="C50" s="18">
        <v>2.7200000000000002E-2</v>
      </c>
      <c r="D50" s="21">
        <f t="shared" si="1"/>
        <v>12.68744</v>
      </c>
      <c r="E50" s="21">
        <f t="shared" si="2"/>
        <v>9.96705147919488E-2</v>
      </c>
      <c r="F50" s="21">
        <f t="shared" si="0"/>
        <v>-3.6045383056801854</v>
      </c>
    </row>
    <row r="51" spans="1:6">
      <c r="A51" s="12">
        <v>1994</v>
      </c>
      <c r="B51" s="17">
        <v>459.27</v>
      </c>
      <c r="C51" s="18">
        <v>2.9100000000000004E-2</v>
      </c>
      <c r="D51" s="21">
        <f t="shared" si="1"/>
        <v>13.364757000000001</v>
      </c>
      <c r="E51" s="21">
        <f t="shared" si="2"/>
        <v>1.3259206774573897E-2</v>
      </c>
      <c r="F51" s="21">
        <f t="shared" si="0"/>
        <v>-3.5370171048046899</v>
      </c>
    </row>
    <row r="52" spans="1:6">
      <c r="A52" s="12">
        <v>1995</v>
      </c>
      <c r="B52" s="17">
        <v>615.92999999999995</v>
      </c>
      <c r="C52" s="18">
        <v>2.3000000000000003E-2</v>
      </c>
      <c r="D52" s="21">
        <f t="shared" si="1"/>
        <v>14.166390000000002</v>
      </c>
      <c r="E52" s="21">
        <f t="shared" si="2"/>
        <v>0.37195198902606308</v>
      </c>
      <c r="F52" s="21">
        <f t="shared" si="0"/>
        <v>-3.7722610630529871</v>
      </c>
    </row>
    <row r="53" spans="1:6">
      <c r="A53" s="12">
        <v>1996</v>
      </c>
      <c r="B53" s="17">
        <v>740.74</v>
      </c>
      <c r="C53" s="18">
        <v>2.01E-2</v>
      </c>
      <c r="D53" s="21">
        <f t="shared" si="1"/>
        <v>14.888873999999999</v>
      </c>
      <c r="E53" s="21">
        <f t="shared" si="2"/>
        <v>0.22680966018865789</v>
      </c>
      <c r="F53" s="21">
        <f t="shared" si="0"/>
        <v>-3.907035463917107</v>
      </c>
    </row>
    <row r="54" spans="1:6">
      <c r="A54" s="12">
        <v>1997</v>
      </c>
      <c r="B54" s="17">
        <v>970.43</v>
      </c>
      <c r="C54" s="18">
        <v>1.5994971301381864E-2</v>
      </c>
      <c r="D54" s="21">
        <f t="shared" si="1"/>
        <v>15.522000000000002</v>
      </c>
      <c r="E54" s="21">
        <f t="shared" si="2"/>
        <v>0.33103653103653097</v>
      </c>
      <c r="F54" s="21">
        <f t="shared" si="0"/>
        <v>-4.1354808998065939</v>
      </c>
    </row>
    <row r="55" spans="1:6">
      <c r="A55" s="12">
        <v>1998</v>
      </c>
      <c r="B55" s="17">
        <v>1229.23</v>
      </c>
      <c r="C55" s="18">
        <v>1.3178981964319126E-2</v>
      </c>
      <c r="D55" s="21">
        <f t="shared" si="1"/>
        <v>16.2</v>
      </c>
      <c r="E55" s="21">
        <f t="shared" si="2"/>
        <v>0.28337953278443584</v>
      </c>
      <c r="F55" s="21">
        <f t="shared" si="0"/>
        <v>-4.3291319938379669</v>
      </c>
    </row>
    <row r="56" spans="1:6">
      <c r="A56" s="12">
        <v>1999</v>
      </c>
      <c r="B56" s="17">
        <v>1469.25</v>
      </c>
      <c r="C56" s="18">
        <v>1.1372468946741534E-2</v>
      </c>
      <c r="D56" s="21">
        <f t="shared" si="1"/>
        <v>16.709</v>
      </c>
      <c r="E56" s="21">
        <f t="shared" si="2"/>
        <v>0.20885350992084475</v>
      </c>
      <c r="F56" s="21">
        <f t="shared" si="0"/>
        <v>-4.4765598490807532</v>
      </c>
    </row>
    <row r="57" spans="1:6">
      <c r="A57" s="12">
        <v>2000</v>
      </c>
      <c r="B57" s="17">
        <v>1320.28</v>
      </c>
      <c r="C57" s="17">
        <v>1.2323143575605175E-2</v>
      </c>
      <c r="D57" s="21">
        <f t="shared" si="1"/>
        <v>16.27</v>
      </c>
      <c r="E57" s="21">
        <f t="shared" si="2"/>
        <v>-9.0318189552492781E-2</v>
      </c>
      <c r="F57" s="21">
        <f t="shared" si="0"/>
        <v>-4.3962761930670684</v>
      </c>
    </row>
    <row r="58" spans="1:6">
      <c r="A58" s="12">
        <v>2001</v>
      </c>
      <c r="B58" s="17">
        <v>1148.0899999999999</v>
      </c>
      <c r="C58" s="17">
        <v>1.3709726589378883E-2</v>
      </c>
      <c r="D58" s="21">
        <f t="shared" si="1"/>
        <v>15.74</v>
      </c>
      <c r="E58" s="21">
        <f t="shared" si="2"/>
        <v>-0.11849759142000185</v>
      </c>
      <c r="F58" s="21">
        <f t="shared" si="0"/>
        <v>-4.2896497280298975</v>
      </c>
    </row>
    <row r="59" spans="1:6">
      <c r="A59" s="12">
        <v>2002</v>
      </c>
      <c r="B59" s="17">
        <v>879.82</v>
      </c>
      <c r="C59" s="17">
        <v>1.8276465640699232E-2</v>
      </c>
      <c r="D59" s="21">
        <f t="shared" si="1"/>
        <v>16.079999999999998</v>
      </c>
      <c r="E59" s="21">
        <f t="shared" si="2"/>
        <v>-0.21966047957912699</v>
      </c>
      <c r="F59" s="21">
        <f t="shared" si="0"/>
        <v>-4.0021410773446116</v>
      </c>
    </row>
    <row r="60" spans="1:6">
      <c r="A60" s="12">
        <v>2003</v>
      </c>
      <c r="B60" s="17">
        <v>1111.9100000000001</v>
      </c>
      <c r="C60" s="17">
        <v>1.5639755016143394E-2</v>
      </c>
      <c r="D60" s="21">
        <f t="shared" si="1"/>
        <v>17.390000000000004</v>
      </c>
      <c r="E60" s="21">
        <f t="shared" si="2"/>
        <v>0.28355800050010233</v>
      </c>
      <c r="F60" s="21">
        <f t="shared" si="0"/>
        <v>-4.1579392079171029</v>
      </c>
    </row>
    <row r="61" spans="1:6">
      <c r="A61" s="12">
        <v>2004</v>
      </c>
      <c r="B61" s="17">
        <v>1211.92</v>
      </c>
      <c r="C61" s="17">
        <v>1.6040662750016504E-2</v>
      </c>
      <c r="D61" s="21">
        <f t="shared" si="1"/>
        <v>19.440000000000005</v>
      </c>
      <c r="E61" s="21">
        <f t="shared" si="2"/>
        <v>0.10742775944096193</v>
      </c>
      <c r="F61" s="21">
        <f t="shared" si="0"/>
        <v>-4.132628358817775</v>
      </c>
    </row>
    <row r="62" spans="1:6">
      <c r="A62" s="12">
        <v>2005</v>
      </c>
      <c r="B62" s="17">
        <v>1248.29</v>
      </c>
      <c r="C62" s="17">
        <v>1.7800350880003844E-2</v>
      </c>
      <c r="D62" s="21">
        <f t="shared" si="1"/>
        <v>22.22</v>
      </c>
      <c r="E62" s="21">
        <f t="shared" si="2"/>
        <v>4.8344775232688535E-2</v>
      </c>
      <c r="F62" s="21">
        <f t="shared" si="0"/>
        <v>-4.0285371095186173</v>
      </c>
    </row>
    <row r="63" spans="1:6">
      <c r="A63" s="12">
        <v>2006</v>
      </c>
      <c r="B63" s="17">
        <v>1418.3</v>
      </c>
      <c r="C63" s="17">
        <v>1.7542127899598109E-2</v>
      </c>
      <c r="D63" s="21">
        <f t="shared" si="1"/>
        <v>24.879999999999995</v>
      </c>
      <c r="E63" s="21">
        <f t="shared" si="2"/>
        <v>0.15612557979315703</v>
      </c>
      <c r="F63" s="21">
        <f t="shared" si="0"/>
        <v>-4.0431499824295836</v>
      </c>
    </row>
    <row r="64" spans="1:6">
      <c r="A64" s="12">
        <v>2007</v>
      </c>
      <c r="B64" s="16">
        <v>1468.36</v>
      </c>
      <c r="C64" s="16">
        <v>1.8885014574082652E-2</v>
      </c>
      <c r="D64" s="21">
        <f t="shared" si="1"/>
        <v>27.73</v>
      </c>
      <c r="E64" s="21">
        <f t="shared" si="2"/>
        <v>5.4847352464217694E-2</v>
      </c>
      <c r="F64" s="21">
        <f t="shared" si="0"/>
        <v>-3.9693865510900479</v>
      </c>
    </row>
    <row r="65" spans="1:6">
      <c r="A65" s="12">
        <v>2008</v>
      </c>
      <c r="B65" s="19">
        <v>903.25</v>
      </c>
      <c r="C65" s="19">
        <v>3.1430943814004984E-2</v>
      </c>
      <c r="D65" s="21">
        <f t="shared" si="1"/>
        <v>28.39</v>
      </c>
      <c r="E65" s="21">
        <f t="shared" si="2"/>
        <v>-0.36552344111798191</v>
      </c>
      <c r="F65" s="21">
        <f t="shared" si="0"/>
        <v>-3.4599623995428699</v>
      </c>
    </row>
    <row r="66" spans="1:6">
      <c r="A66" s="12">
        <v>2009</v>
      </c>
      <c r="B66" s="19">
        <v>1115.0999999999999</v>
      </c>
      <c r="C66" s="19">
        <v>2.0096852300242132E-2</v>
      </c>
      <c r="D66" s="21">
        <f t="shared" si="1"/>
        <v>22.41</v>
      </c>
      <c r="E66" s="21">
        <f t="shared" si="2"/>
        <v>0.25935233877663982</v>
      </c>
      <c r="F66" s="21">
        <f t="shared" si="0"/>
        <v>-3.9071920781584804</v>
      </c>
    </row>
    <row r="67" spans="1:6">
      <c r="A67" s="13">
        <v>2010</v>
      </c>
      <c r="B67" s="20">
        <v>1257.6400000000001</v>
      </c>
      <c r="C67" s="20">
        <v>1.8073534556788905E-2</v>
      </c>
      <c r="D67" s="23">
        <f t="shared" si="1"/>
        <v>22.73</v>
      </c>
      <c r="E67" s="23">
        <f t="shared" si="2"/>
        <v>0.14821092278719414</v>
      </c>
      <c r="F67" s="23">
        <f t="shared" ref="F67:F72" si="3">LN(C67)</f>
        <v>-4.0133065899204468</v>
      </c>
    </row>
    <row r="68" spans="1:6">
      <c r="A68" s="13">
        <v>2011</v>
      </c>
      <c r="B68" s="20">
        <v>1257.5999999999999</v>
      </c>
      <c r="C68" s="20">
        <v>2.1016221374045803E-2</v>
      </c>
      <c r="D68" s="23">
        <f t="shared" ref="D68:D72" si="4">B68*C68</f>
        <v>26.43</v>
      </c>
      <c r="E68" s="23">
        <f t="shared" ref="E68:E72" si="5">(B68-B67+D68)/B67</f>
        <v>2.09837473362805E-2</v>
      </c>
      <c r="F68" s="23">
        <f t="shared" si="3"/>
        <v>-3.8624606930587442</v>
      </c>
    </row>
    <row r="69" spans="1:6">
      <c r="A69" s="13">
        <v>2012</v>
      </c>
      <c r="B69" s="20">
        <v>1426.19</v>
      </c>
      <c r="C69" s="20">
        <v>2.1911526514700005E-2</v>
      </c>
      <c r="D69" s="23">
        <f t="shared" si="4"/>
        <v>31.250000000000004</v>
      </c>
      <c r="E69" s="23">
        <f t="shared" si="5"/>
        <v>0.15890585241730293</v>
      </c>
      <c r="F69" s="23">
        <f t="shared" si="3"/>
        <v>-3.8207424557478897</v>
      </c>
    </row>
    <row r="70" spans="1:6">
      <c r="A70" s="13">
        <v>2013</v>
      </c>
      <c r="B70" s="20">
        <v>1848.36</v>
      </c>
      <c r="C70" s="20">
        <v>1.962821095457595E-2</v>
      </c>
      <c r="D70" s="23">
        <f t="shared" si="4"/>
        <v>36.28</v>
      </c>
      <c r="E70" s="23">
        <f t="shared" si="5"/>
        <v>0.32145085858125483</v>
      </c>
      <c r="F70" s="23">
        <f t="shared" si="3"/>
        <v>-3.9307874131774305</v>
      </c>
    </row>
    <row r="71" spans="1:6">
      <c r="A71" s="13">
        <v>2014</v>
      </c>
      <c r="B71" s="20">
        <v>2058.9</v>
      </c>
      <c r="C71" s="20">
        <v>1.9155859925202776E-2</v>
      </c>
      <c r="D71" s="23">
        <f t="shared" si="4"/>
        <v>39.44</v>
      </c>
      <c r="E71" s="23">
        <f t="shared" si="5"/>
        <v>0.13524421649462237</v>
      </c>
      <c r="F71" s="23">
        <f t="shared" si="3"/>
        <v>-3.9551466088482643</v>
      </c>
    </row>
    <row r="72" spans="1:6">
      <c r="A72" s="13">
        <v>2015</v>
      </c>
      <c r="B72" s="20">
        <v>2043.9</v>
      </c>
      <c r="C72" s="20">
        <v>2.1038211262781936E-2</v>
      </c>
      <c r="D72" s="23">
        <f t="shared" si="4"/>
        <v>43</v>
      </c>
      <c r="E72" s="23">
        <f t="shared" si="5"/>
        <v>1.3599494875904609E-2</v>
      </c>
      <c r="F72" s="23">
        <f t="shared" si="3"/>
        <v>-3.8614149107541698</v>
      </c>
    </row>
    <row r="73" spans="1:6">
      <c r="A73" s="12">
        <v>2016</v>
      </c>
    </row>
    <row r="74" spans="1:6">
      <c r="F74" s="23">
        <f>AVERAGE(F2:F66)</f>
        <v>-3.4032333847268443</v>
      </c>
    </row>
    <row r="75" spans="1:6">
      <c r="F75" s="21">
        <f>MIN(F2:F66)</f>
        <v>-4.4765598490807532</v>
      </c>
    </row>
    <row r="76" spans="1:6">
      <c r="F76" s="21">
        <f>MAX(F2:F72)</f>
        <v>-2.5902671654458267</v>
      </c>
    </row>
  </sheetData>
  <pageMargins left="0.75" right="0.75" top="1" bottom="1" header="0.5" footer="0.5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3"/>
  <sheetViews>
    <sheetView topLeftCell="A43" workbookViewId="0">
      <selection activeCell="F70" sqref="F70"/>
    </sheetView>
  </sheetViews>
  <sheetFormatPr baseColWidth="10" defaultRowHeight="14" x14ac:dyDescent="0"/>
  <sheetData>
    <row r="1" spans="1:6">
      <c r="E1" t="s">
        <v>33</v>
      </c>
      <c r="F1" t="s">
        <v>34</v>
      </c>
    </row>
    <row r="2" spans="1:6">
      <c r="A2" s="12">
        <v>1945</v>
      </c>
      <c r="E2" s="14">
        <v>0.35429581537809862</v>
      </c>
      <c r="F2">
        <v>-3.1332934570020181</v>
      </c>
    </row>
    <row r="3" spans="1:6">
      <c r="A3" s="12">
        <v>1946</v>
      </c>
      <c r="E3" s="3">
        <v>-0.25213845081692171</v>
      </c>
      <c r="F3">
        <v>-3.3298890933833052</v>
      </c>
    </row>
    <row r="4" spans="1:6">
      <c r="A4" s="12">
        <v>1947</v>
      </c>
      <c r="E4" s="3">
        <v>-6.539113452453281E-2</v>
      </c>
      <c r="F4">
        <v>-2.9045246943203655</v>
      </c>
    </row>
    <row r="5" spans="1:6">
      <c r="A5" s="12">
        <v>1948</v>
      </c>
      <c r="E5" s="3">
        <v>8.4718476062036238E-2</v>
      </c>
      <c r="F5">
        <v>-2.5571492667524645</v>
      </c>
    </row>
    <row r="6" spans="1:6">
      <c r="A6" s="12">
        <v>1949</v>
      </c>
      <c r="E6" s="3">
        <v>0.19813829787234058</v>
      </c>
      <c r="F6">
        <v>-2.4031996706054262</v>
      </c>
    </row>
    <row r="7" spans="1:6">
      <c r="A7" s="12">
        <v>1950</v>
      </c>
      <c r="E7" s="3">
        <v>0.24309624211665501</v>
      </c>
      <c r="F7">
        <v>-2.6026840966197975</v>
      </c>
    </row>
    <row r="8" spans="1:6">
      <c r="A8" s="12">
        <v>1951</v>
      </c>
      <c r="E8" s="3">
        <v>0.15687687367119443</v>
      </c>
      <c r="F8">
        <v>-2.7570451059496772</v>
      </c>
    </row>
    <row r="9" spans="1:6">
      <c r="A9" s="12">
        <v>1952</v>
      </c>
      <c r="E9" s="3">
        <v>0.13626615111569726</v>
      </c>
      <c r="F9">
        <v>-2.8293573218050696</v>
      </c>
    </row>
    <row r="10" spans="1:6">
      <c r="A10" s="12">
        <v>1953</v>
      </c>
      <c r="E10" s="3">
        <v>1.6420491819573647E-2</v>
      </c>
      <c r="F10">
        <v>-2.8369656936747663</v>
      </c>
    </row>
    <row r="11" spans="1:6">
      <c r="A11" s="12">
        <v>1954</v>
      </c>
      <c r="E11" s="3">
        <v>0.4696858698818151</v>
      </c>
      <c r="F11">
        <v>-2.7386879522021714</v>
      </c>
    </row>
    <row r="12" spans="1:6">
      <c r="A12" s="12">
        <v>1955</v>
      </c>
      <c r="E12" s="3">
        <v>0.28143656716417886</v>
      </c>
      <c r="F12">
        <v>-3.0516127319484476</v>
      </c>
    </row>
    <row r="13" spans="1:6">
      <c r="A13" s="12">
        <v>1956</v>
      </c>
      <c r="E13" s="2">
        <v>3.7434963152625213E-2</v>
      </c>
      <c r="F13">
        <v>-3.2703821375063011</v>
      </c>
    </row>
    <row r="14" spans="1:6">
      <c r="A14" s="12">
        <v>1957</v>
      </c>
      <c r="E14" s="2">
        <v>-8.8495479866820312E-2</v>
      </c>
      <c r="F14">
        <v>-3.3060369490992589</v>
      </c>
    </row>
    <row r="15" spans="1:6">
      <c r="A15" s="12">
        <v>1958</v>
      </c>
      <c r="E15" s="2">
        <v>0.37594089628337585</v>
      </c>
      <c r="F15">
        <v>-3.1363594524907947</v>
      </c>
    </row>
    <row r="16" spans="1:6">
      <c r="A16" s="12">
        <v>1959</v>
      </c>
      <c r="E16" s="2">
        <v>6.5212135492794213E-2</v>
      </c>
      <c r="F16">
        <v>-3.3779260397550481</v>
      </c>
    </row>
    <row r="17" spans="1:6">
      <c r="A17" s="12">
        <v>1960</v>
      </c>
      <c r="E17" s="2">
        <v>4.4895200006476559E-2</v>
      </c>
      <c r="F17">
        <v>-3.3814724724285372</v>
      </c>
    </row>
    <row r="18" spans="1:6">
      <c r="A18" s="12">
        <v>1961</v>
      </c>
      <c r="E18" s="2">
        <v>0.18245255637419072</v>
      </c>
      <c r="F18">
        <v>-3.3534792078504729</v>
      </c>
    </row>
    <row r="19" spans="1:6">
      <c r="A19" s="12">
        <v>1962</v>
      </c>
      <c r="E19" s="2">
        <v>-4.0018516684065572E-2</v>
      </c>
      <c r="F19">
        <v>-3.4405038423760765</v>
      </c>
    </row>
    <row r="20" spans="1:6">
      <c r="A20" s="12">
        <v>1963</v>
      </c>
      <c r="E20" s="2">
        <v>0.19053261266423724</v>
      </c>
      <c r="F20">
        <v>-3.2849946755743109</v>
      </c>
    </row>
    <row r="21" spans="1:6">
      <c r="A21" s="12">
        <v>1964</v>
      </c>
      <c r="E21" s="2">
        <v>0.14804296423001448</v>
      </c>
      <c r="F21">
        <v>-3.3647151579495964</v>
      </c>
    </row>
    <row r="22" spans="1:6">
      <c r="A22" s="12">
        <v>1965</v>
      </c>
      <c r="E22" s="2">
        <v>9.4146824527425579E-2</v>
      </c>
      <c r="F22">
        <v>-3.4544842056805223</v>
      </c>
    </row>
    <row r="23" spans="1:6">
      <c r="A23" s="12">
        <v>1966</v>
      </c>
      <c r="E23" s="2">
        <v>-9.5579872244015762E-2</v>
      </c>
      <c r="F23">
        <v>-3.5342819253763786</v>
      </c>
    </row>
    <row r="24" spans="1:6">
      <c r="A24" s="12">
        <v>1967</v>
      </c>
      <c r="E24" s="2">
        <v>0.11915603638516596</v>
      </c>
      <c r="F24">
        <v>-3.3933550617413619</v>
      </c>
    </row>
    <row r="25" spans="1:6">
      <c r="A25" s="12">
        <v>1968</v>
      </c>
      <c r="E25" s="2">
        <v>5.9356143362463594E-2</v>
      </c>
      <c r="F25">
        <v>-3.5067375463515851</v>
      </c>
    </row>
    <row r="26" spans="1:6">
      <c r="A26" s="12">
        <v>1969</v>
      </c>
      <c r="E26" s="2">
        <v>-0.13729961691545378</v>
      </c>
      <c r="F26">
        <v>-3.5926633677858559</v>
      </c>
    </row>
    <row r="27" spans="1:6">
      <c r="A27" s="12">
        <v>1970</v>
      </c>
      <c r="E27" s="2">
        <v>1.6213277660587271E-2</v>
      </c>
      <c r="F27">
        <v>-3.4652696535402487</v>
      </c>
    </row>
    <row r="28" spans="1:6">
      <c r="A28" s="12">
        <v>1971</v>
      </c>
      <c r="E28" s="2">
        <v>0.10178092612530715</v>
      </c>
      <c r="F28">
        <v>-3.4584393668506155</v>
      </c>
    </row>
    <row r="29" spans="1:6">
      <c r="A29" s="12">
        <v>1972</v>
      </c>
      <c r="E29" s="2">
        <v>0.13542464856905229</v>
      </c>
      <c r="F29">
        <v>-3.5453540862600765</v>
      </c>
    </row>
    <row r="30" spans="1:6">
      <c r="A30" s="12">
        <v>1973</v>
      </c>
      <c r="E30" s="2">
        <v>-0.2319702260014366</v>
      </c>
      <c r="F30">
        <v>-3.6946144771255622</v>
      </c>
    </row>
    <row r="31" spans="1:6">
      <c r="A31" s="12">
        <v>1974</v>
      </c>
      <c r="E31" s="2">
        <v>-0.29122800150419459</v>
      </c>
      <c r="F31">
        <v>-3.4391632767792899</v>
      </c>
    </row>
    <row r="32" spans="1:6">
      <c r="A32" s="12">
        <v>1975</v>
      </c>
      <c r="E32" s="2">
        <v>0.2983881362385285</v>
      </c>
      <c r="F32">
        <v>-3.0015587301669227</v>
      </c>
    </row>
    <row r="33" spans="1:6">
      <c r="A33" s="12">
        <v>1976</v>
      </c>
      <c r="E33" s="2">
        <v>5.8363555823808012E-2</v>
      </c>
      <c r="F33">
        <v>-3.1490909207800963</v>
      </c>
    </row>
    <row r="34" spans="1:6">
      <c r="A34" s="12">
        <v>1977</v>
      </c>
      <c r="E34" s="2">
        <v>-0.14415643964935954</v>
      </c>
      <c r="F34">
        <v>-3.174104499940996</v>
      </c>
    </row>
    <row r="35" spans="1:6">
      <c r="A35" s="12">
        <v>1978</v>
      </c>
      <c r="E35" s="2">
        <v>6.2405957098185937E-2</v>
      </c>
      <c r="F35">
        <v>-2.9899029264966308</v>
      </c>
    </row>
    <row r="36" spans="1:6">
      <c r="A36" s="12">
        <v>1979</v>
      </c>
      <c r="E36" s="2">
        <v>2.5894889524092773E-2</v>
      </c>
      <c r="F36">
        <v>-3.0261875473731128</v>
      </c>
    </row>
    <row r="37" spans="1:6">
      <c r="A37" s="12">
        <v>1980</v>
      </c>
      <c r="E37" s="2">
        <v>0.12219177684540963</v>
      </c>
      <c r="F37">
        <v>-3.009093298041555</v>
      </c>
    </row>
    <row r="38" spans="1:6">
      <c r="A38" s="12">
        <v>1981</v>
      </c>
      <c r="E38" s="2">
        <v>-0.14027362952167652</v>
      </c>
      <c r="F38">
        <v>-3.0799758910205446</v>
      </c>
    </row>
    <row r="39" spans="1:6">
      <c r="A39" s="12">
        <v>1982</v>
      </c>
      <c r="E39" s="2">
        <v>0.24259127126942809</v>
      </c>
      <c r="F39">
        <v>-2.8833896481835728</v>
      </c>
    </row>
    <row r="40" spans="1:6">
      <c r="A40" s="12">
        <v>1983</v>
      </c>
      <c r="E40" s="2">
        <v>0.154085680451541</v>
      </c>
      <c r="F40">
        <v>-3.0285778780212285</v>
      </c>
    </row>
    <row r="41" spans="1:6">
      <c r="A41" s="12">
        <v>1984</v>
      </c>
      <c r="E41" s="2">
        <v>3.9889211351507241E-2</v>
      </c>
      <c r="F41">
        <v>-3.1203171052396756</v>
      </c>
    </row>
    <row r="42" spans="1:6">
      <c r="A42" s="12">
        <v>1985</v>
      </c>
      <c r="E42" s="2">
        <v>0.21208753126785104</v>
      </c>
      <c r="F42">
        <v>-3.0840009209174042</v>
      </c>
    </row>
    <row r="43" spans="1:6">
      <c r="A43" s="12">
        <v>1986</v>
      </c>
      <c r="E43" s="2">
        <v>0.29144033829087346</v>
      </c>
      <c r="F43">
        <v>-3.2167269440253099</v>
      </c>
    </row>
    <row r="44" spans="1:6">
      <c r="A44" s="12">
        <v>1987</v>
      </c>
      <c r="E44" s="2">
        <v>-5.7860742619374121E-2</v>
      </c>
      <c r="F44">
        <v>-3.3879514303116962</v>
      </c>
    </row>
    <row r="45" spans="1:6">
      <c r="A45" s="12">
        <v>1988</v>
      </c>
      <c r="E45" s="2">
        <v>0.12575590621580499</v>
      </c>
      <c r="F45">
        <v>-3.2172797579928205</v>
      </c>
    </row>
    <row r="46" spans="1:6">
      <c r="A46" s="12">
        <v>1989</v>
      </c>
      <c r="E46" s="2">
        <v>0.16906158905388063</v>
      </c>
      <c r="F46">
        <v>-3.2664120570201827</v>
      </c>
    </row>
    <row r="47" spans="1:6">
      <c r="A47" s="12">
        <v>1990</v>
      </c>
      <c r="E47" s="2">
        <v>-6.0090128571348003E-2</v>
      </c>
      <c r="F47">
        <v>-3.4080677439610993</v>
      </c>
    </row>
    <row r="48" spans="1:6">
      <c r="A48" s="12">
        <v>1991</v>
      </c>
      <c r="E48" s="2">
        <v>0.28241379885676915</v>
      </c>
      <c r="F48">
        <v>-3.3270162851617422</v>
      </c>
    </row>
    <row r="49" spans="1:6">
      <c r="A49" s="12">
        <v>1992</v>
      </c>
      <c r="E49" s="2">
        <v>4.183056082374919E-2</v>
      </c>
      <c r="F49">
        <v>-3.5557667850929544</v>
      </c>
    </row>
    <row r="50" spans="1:6">
      <c r="A50" s="12">
        <v>1993</v>
      </c>
      <c r="E50" s="2">
        <v>8.8191117277394149E-2</v>
      </c>
      <c r="F50">
        <v>-3.5497638866938077</v>
      </c>
    </row>
    <row r="51" spans="1:6">
      <c r="A51" s="12">
        <v>1994</v>
      </c>
      <c r="E51" s="2">
        <v>-1.6091216933280191E-2</v>
      </c>
      <c r="F51">
        <v>-3.5897016450891837</v>
      </c>
    </row>
    <row r="52" spans="1:6">
      <c r="A52" s="12">
        <v>1995</v>
      </c>
      <c r="E52" s="2">
        <v>0.31440786194953402</v>
      </c>
      <c r="F52">
        <v>-3.4981133211557589</v>
      </c>
    </row>
    <row r="53" spans="1:6">
      <c r="A53" s="12">
        <v>1996</v>
      </c>
      <c r="E53" s="2">
        <v>0.23375671692216055</v>
      </c>
      <c r="F53">
        <v>-3.7254162179581063</v>
      </c>
    </row>
    <row r="54" spans="1:6">
      <c r="A54" s="12">
        <v>1997</v>
      </c>
      <c r="E54" s="2">
        <v>0.25775462014761402</v>
      </c>
      <c r="F54">
        <v>-3.8886191822322287</v>
      </c>
    </row>
    <row r="55" spans="1:6">
      <c r="A55" s="12">
        <v>1998</v>
      </c>
      <c r="E55" s="2">
        <v>0.29150296947092136</v>
      </c>
      <c r="F55">
        <v>-4.0992078721172556</v>
      </c>
    </row>
    <row r="56" spans="1:6">
      <c r="A56" s="12">
        <v>1999</v>
      </c>
      <c r="E56" s="2">
        <v>0.12417065786098443</v>
      </c>
      <c r="F56">
        <v>-4.4042546388681618</v>
      </c>
    </row>
    <row r="57" spans="1:6">
      <c r="A57" s="12">
        <v>2000</v>
      </c>
      <c r="E57" s="2">
        <v>-8.5810510292833569E-2</v>
      </c>
      <c r="F57">
        <v>-4.5541357617392686</v>
      </c>
    </row>
    <row r="58" spans="1:6">
      <c r="A58" s="12">
        <v>2001</v>
      </c>
      <c r="E58" s="2">
        <v>-0.1443020946391608</v>
      </c>
      <c r="F58">
        <v>-4.4572039259930492</v>
      </c>
    </row>
    <row r="59" spans="1:6">
      <c r="A59" s="12">
        <v>2002</v>
      </c>
      <c r="E59" s="2">
        <v>-0.22047371020594805</v>
      </c>
      <c r="F59">
        <v>-4.2277941840072808</v>
      </c>
    </row>
    <row r="60" spans="1:6">
      <c r="A60" s="12">
        <v>2003</v>
      </c>
      <c r="E60" s="2">
        <v>0.25935260707809199</v>
      </c>
      <c r="F60">
        <v>-3.8787735637725378</v>
      </c>
    </row>
    <row r="61" spans="1:6">
      <c r="A61" s="12">
        <v>2004</v>
      </c>
      <c r="E61" s="2">
        <v>2.9753250293636024E-2</v>
      </c>
      <c r="F61">
        <v>-3.99955244634759</v>
      </c>
    </row>
    <row r="62" spans="1:6">
      <c r="A62" s="12">
        <v>2005</v>
      </c>
      <c r="E62" s="2">
        <v>5.8980447745962804E-2</v>
      </c>
      <c r="F62">
        <v>-3.9200231245658768</v>
      </c>
    </row>
    <row r="63" spans="1:6">
      <c r="A63" s="12">
        <v>2006</v>
      </c>
      <c r="E63" s="2">
        <v>0.11014420374305739</v>
      </c>
      <c r="F63">
        <v>-3.8940376320947521</v>
      </c>
    </row>
    <row r="64" spans="1:6">
      <c r="A64" s="12">
        <v>2007</v>
      </c>
      <c r="E64" s="2">
        <v>-5.3392550559229722E-2</v>
      </c>
      <c r="F64">
        <v>-3.957511118096019</v>
      </c>
    </row>
    <row r="65" spans="1:9">
      <c r="A65" s="12">
        <v>2008</v>
      </c>
      <c r="E65" s="2">
        <v>-0.35149942242166093</v>
      </c>
      <c r="F65">
        <v>-4.1451756012688596</v>
      </c>
    </row>
    <row r="66" spans="1:9">
      <c r="A66" s="12">
        <v>2009</v>
      </c>
      <c r="E66" s="2">
        <v>0.29008238650075674</v>
      </c>
      <c r="F66">
        <v>-3.6818192048913492</v>
      </c>
    </row>
    <row r="67" spans="1:9">
      <c r="A67" s="13">
        <v>2010</v>
      </c>
      <c r="E67" s="4">
        <v>0.14312350749611558</v>
      </c>
      <c r="F67">
        <v>-4.0008542191347614</v>
      </c>
      <c r="H67">
        <v>0.14821092278719414</v>
      </c>
      <c r="I67">
        <v>-4.0133065899204468</v>
      </c>
    </row>
    <row r="68" spans="1:9">
      <c r="A68" s="13">
        <v>2011</v>
      </c>
      <c r="F68">
        <v>-3.8490482062667577</v>
      </c>
      <c r="H68">
        <v>2.09837473362805E-2</v>
      </c>
      <c r="I68">
        <v>-3.8624606930587442</v>
      </c>
    </row>
    <row r="69" spans="1:9">
      <c r="A69" s="13">
        <v>2012</v>
      </c>
      <c r="F69">
        <v>-3.8167128256238212</v>
      </c>
      <c r="H69">
        <v>0.15890585241730293</v>
      </c>
      <c r="I69">
        <v>-3.8207424557478897</v>
      </c>
    </row>
    <row r="70" spans="1:9">
      <c r="A70" s="13">
        <v>2013</v>
      </c>
      <c r="F70">
        <v>-3.9424822129128545</v>
      </c>
      <c r="H70">
        <v>0.32145085858125483</v>
      </c>
      <c r="I70">
        <v>-3.9307874131774305</v>
      </c>
    </row>
    <row r="71" spans="1:9">
      <c r="A71" s="13">
        <v>2014</v>
      </c>
      <c r="F71">
        <v>-3.9528449999484012</v>
      </c>
      <c r="H71">
        <v>0.13524421649462237</v>
      </c>
      <c r="I71">
        <v>-3.9551466088482643</v>
      </c>
    </row>
    <row r="72" spans="1:9">
      <c r="A72" s="13">
        <v>2015</v>
      </c>
      <c r="F72">
        <v>-3.8584822385001161</v>
      </c>
      <c r="H72">
        <v>1.3599494875904609E-2</v>
      </c>
      <c r="I72">
        <v>-3.8614149107541698</v>
      </c>
    </row>
    <row r="73" spans="1:9">
      <c r="A73" s="12">
        <v>2016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robu</dc:creator>
  <cp:lastModifiedBy>Qingyun Ren</cp:lastModifiedBy>
  <dcterms:created xsi:type="dcterms:W3CDTF">2013-03-05T12:31:18Z</dcterms:created>
  <dcterms:modified xsi:type="dcterms:W3CDTF">2016-12-05T00:05:59Z</dcterms:modified>
</cp:coreProperties>
</file>