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Sophia\Dropbox\Data_collection\Foodwebs&amp;FeedingStudies\GCB_FWS\"/>
    </mc:Choice>
  </mc:AlternateContent>
  <bookViews>
    <workbookView xWindow="0" yWindow="0" windowWidth="19200" windowHeight="7260" tabRatio="803" activeTab="7"/>
  </bookViews>
  <sheets>
    <sheet name="hz_fall11" sheetId="4" r:id="rId1"/>
    <sheet name="hz_win11" sheetId="5" r:id="rId2"/>
    <sheet name="hz_spr12" sheetId="7" r:id="rId3"/>
    <sheet name="hz_sum12" sheetId="1" r:id="rId4"/>
    <sheet name="br_spr13" sheetId="9" r:id="rId5"/>
    <sheet name="br_fall13" sheetId="10" r:id="rId6"/>
    <sheet name="HZ_seasonal" sheetId="12" r:id="rId7"/>
    <sheet name="br_seasonal" sheetId="13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0" l="1"/>
  <c r="H18" i="10"/>
  <c r="B18" i="10"/>
  <c r="Q18" i="9"/>
  <c r="M18" i="9"/>
  <c r="I18" i="9"/>
  <c r="G18" i="9"/>
  <c r="K18" i="12" l="1"/>
  <c r="G18" i="12"/>
  <c r="E18" i="12"/>
  <c r="C18" i="12"/>
  <c r="K72" i="12"/>
  <c r="G72" i="12"/>
  <c r="E72" i="12"/>
  <c r="C72" i="12"/>
  <c r="C54" i="12"/>
  <c r="K54" i="12"/>
  <c r="G54" i="12"/>
  <c r="E54" i="12"/>
  <c r="K36" i="12"/>
  <c r="G36" i="12"/>
  <c r="E36" i="12"/>
  <c r="C36" i="12"/>
  <c r="O18" i="9"/>
  <c r="B17" i="9"/>
  <c r="B19" i="9"/>
  <c r="B17" i="10" l="1"/>
  <c r="C17" i="10"/>
  <c r="D17" i="10"/>
  <c r="E17" i="10"/>
  <c r="F17" i="10"/>
  <c r="G17" i="10"/>
  <c r="H17" i="10"/>
  <c r="I17" i="10"/>
  <c r="J17" i="10"/>
  <c r="A17" i="10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AC21" i="12" l="1"/>
  <c r="AD21" i="12"/>
  <c r="AE21" i="12"/>
  <c r="AB21" i="12"/>
  <c r="O71" i="12"/>
  <c r="P53" i="12"/>
  <c r="P35" i="12"/>
  <c r="P17" i="12"/>
  <c r="K71" i="12" l="1"/>
  <c r="J71" i="12"/>
  <c r="I71" i="12"/>
  <c r="H71" i="12"/>
  <c r="G71" i="12"/>
  <c r="F71" i="12"/>
  <c r="E71" i="12"/>
  <c r="D71" i="12"/>
  <c r="C71" i="12"/>
  <c r="B71" i="12"/>
  <c r="K53" i="12"/>
  <c r="J53" i="12"/>
  <c r="I53" i="12"/>
  <c r="H53" i="12"/>
  <c r="G53" i="12"/>
  <c r="F53" i="12"/>
  <c r="E53" i="12"/>
  <c r="D53" i="12"/>
  <c r="C53" i="12"/>
  <c r="B53" i="12"/>
  <c r="K35" i="12"/>
  <c r="J35" i="12"/>
  <c r="G35" i="12"/>
  <c r="F35" i="12"/>
  <c r="E35" i="12"/>
  <c r="D35" i="12"/>
  <c r="C35" i="12"/>
  <c r="B35" i="12"/>
  <c r="C17" i="12"/>
  <c r="D17" i="12"/>
  <c r="E17" i="12"/>
  <c r="F17" i="12"/>
  <c r="G17" i="12"/>
  <c r="H17" i="12"/>
  <c r="I17" i="12"/>
  <c r="J17" i="12"/>
  <c r="K17" i="12"/>
  <c r="B17" i="12"/>
  <c r="AB16" i="12"/>
  <c r="AB15" i="12"/>
  <c r="AB14" i="12"/>
  <c r="AB13" i="12"/>
  <c r="AB12" i="12"/>
  <c r="AB11" i="12"/>
  <c r="AB10" i="12"/>
  <c r="AB9" i="12"/>
  <c r="AB8" i="12"/>
  <c r="AB7" i="12"/>
  <c r="AB6" i="12"/>
  <c r="AB5" i="12"/>
  <c r="AB4" i="12"/>
  <c r="AB3" i="12"/>
  <c r="AB2" i="12"/>
  <c r="AA2" i="4"/>
  <c r="K33" i="10" l="1"/>
  <c r="K32" i="10"/>
  <c r="K19" i="10"/>
  <c r="L19" i="10"/>
  <c r="K20" i="10"/>
  <c r="L20" i="10"/>
  <c r="K21" i="10"/>
  <c r="L21" i="10"/>
  <c r="K22" i="10"/>
  <c r="L22" i="10"/>
  <c r="K23" i="10"/>
  <c r="L23" i="10"/>
  <c r="K24" i="10"/>
  <c r="L24" i="10"/>
  <c r="K25" i="10"/>
  <c r="L25" i="10"/>
  <c r="K26" i="10"/>
  <c r="L26" i="10"/>
  <c r="K27" i="10"/>
  <c r="L27" i="10"/>
  <c r="K28" i="10"/>
  <c r="L28" i="10"/>
  <c r="K29" i="10"/>
  <c r="L29" i="10"/>
  <c r="K30" i="10"/>
  <c r="L30" i="10"/>
  <c r="K31" i="10"/>
  <c r="L31" i="10"/>
  <c r="L32" i="10"/>
  <c r="L33" i="10"/>
  <c r="L34" i="10" s="1"/>
  <c r="K34" i="10" l="1"/>
  <c r="K44" i="10" s="1"/>
  <c r="K35" i="10"/>
  <c r="K39" i="10" s="1"/>
  <c r="L35" i="10"/>
  <c r="L39" i="10" s="1"/>
  <c r="P24" i="9"/>
  <c r="Q24" i="9"/>
  <c r="P25" i="9"/>
  <c r="Q25" i="9"/>
  <c r="P26" i="9"/>
  <c r="Q26" i="9"/>
  <c r="P27" i="9"/>
  <c r="Q27" i="9"/>
  <c r="P28" i="9"/>
  <c r="Q28" i="9"/>
  <c r="P29" i="9"/>
  <c r="Q29" i="9"/>
  <c r="P30" i="9"/>
  <c r="Q30" i="9"/>
  <c r="P31" i="9"/>
  <c r="Q31" i="9"/>
  <c r="P32" i="9"/>
  <c r="Q32" i="9"/>
  <c r="P33" i="9"/>
  <c r="Q33" i="9"/>
  <c r="L37" i="10" l="1"/>
  <c r="L44" i="10"/>
  <c r="L36" i="10"/>
  <c r="K43" i="10"/>
  <c r="L47" i="10"/>
  <c r="L41" i="10"/>
  <c r="L50" i="10"/>
  <c r="L42" i="10"/>
  <c r="K49" i="10"/>
  <c r="K41" i="10"/>
  <c r="K46" i="10"/>
  <c r="L43" i="10"/>
  <c r="K38" i="10"/>
  <c r="K50" i="10"/>
  <c r="L45" i="10"/>
  <c r="K40" i="10"/>
  <c r="K37" i="10"/>
  <c r="L48" i="10"/>
  <c r="L40" i="10"/>
  <c r="K47" i="10"/>
  <c r="L46" i="10"/>
  <c r="L38" i="10"/>
  <c r="K45" i="10"/>
  <c r="L49" i="10"/>
  <c r="K48" i="10"/>
  <c r="K42" i="10"/>
  <c r="K36" i="10"/>
  <c r="P34" i="9"/>
  <c r="P35" i="9"/>
  <c r="Q35" i="9"/>
  <c r="Q48" i="9" s="1"/>
  <c r="Q34" i="9"/>
  <c r="Q43" i="9" s="1"/>
  <c r="P45" i="9"/>
  <c r="P50" i="9"/>
  <c r="P42" i="9"/>
  <c r="P43" i="9" l="1"/>
  <c r="P48" i="9"/>
  <c r="P47" i="9"/>
  <c r="Q45" i="9"/>
  <c r="P44" i="9"/>
  <c r="Q42" i="9"/>
  <c r="P41" i="9"/>
  <c r="P49" i="9"/>
  <c r="P46" i="9"/>
  <c r="Q49" i="9"/>
  <c r="Q50" i="9"/>
  <c r="Q44" i="9"/>
  <c r="Q47" i="9"/>
  <c r="Q46" i="9"/>
  <c r="Q41" i="9"/>
  <c r="A19" i="10"/>
  <c r="A35" i="10" s="1"/>
  <c r="A20" i="10"/>
  <c r="A21" i="10"/>
  <c r="A22" i="10"/>
  <c r="A23" i="10"/>
  <c r="A25" i="10"/>
  <c r="A26" i="10"/>
  <c r="A27" i="10"/>
  <c r="A28" i="10"/>
  <c r="A33" i="10"/>
  <c r="E32" i="10"/>
  <c r="F32" i="10"/>
  <c r="G32" i="10"/>
  <c r="H32" i="10"/>
  <c r="I32" i="10"/>
  <c r="J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G33" i="10"/>
  <c r="H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C20" i="10"/>
  <c r="D20" i="10"/>
  <c r="G20" i="10"/>
  <c r="H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C21" i="10"/>
  <c r="D21" i="10"/>
  <c r="G21" i="10"/>
  <c r="H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C22" i="10"/>
  <c r="D22" i="10"/>
  <c r="G22" i="10"/>
  <c r="H22" i="10"/>
  <c r="I22" i="10"/>
  <c r="J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C23" i="10"/>
  <c r="D23" i="10"/>
  <c r="G23" i="10"/>
  <c r="H23" i="10"/>
  <c r="I23" i="10"/>
  <c r="J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C24" i="10"/>
  <c r="D24" i="10"/>
  <c r="E24" i="10"/>
  <c r="F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E25" i="10"/>
  <c r="F25" i="10"/>
  <c r="G25" i="10"/>
  <c r="H25" i="10"/>
  <c r="I25" i="10"/>
  <c r="J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E26" i="10"/>
  <c r="F26" i="10"/>
  <c r="G26" i="10"/>
  <c r="H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E27" i="10"/>
  <c r="F27" i="10"/>
  <c r="G27" i="10"/>
  <c r="H27" i="10"/>
  <c r="I27" i="10"/>
  <c r="J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E28" i="10"/>
  <c r="F28" i="10"/>
  <c r="G28" i="10"/>
  <c r="H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C19" i="10"/>
  <c r="AC34" i="10" s="1"/>
  <c r="C19" i="10"/>
  <c r="D19" i="10"/>
  <c r="G19" i="10"/>
  <c r="H19" i="10"/>
  <c r="I19" i="10"/>
  <c r="J19" i="10"/>
  <c r="J34" i="10" s="1"/>
  <c r="M19" i="10"/>
  <c r="N19" i="10"/>
  <c r="O19" i="10"/>
  <c r="P19" i="10"/>
  <c r="Q19" i="10"/>
  <c r="R19" i="10"/>
  <c r="R34" i="10" s="1"/>
  <c r="S19" i="10"/>
  <c r="S34" i="10" s="1"/>
  <c r="T19" i="10"/>
  <c r="T34" i="10" s="1"/>
  <c r="U19" i="10"/>
  <c r="U34" i="10" s="1"/>
  <c r="V19" i="10"/>
  <c r="V34" i="10" s="1"/>
  <c r="W19" i="10"/>
  <c r="W34" i="10" s="1"/>
  <c r="X19" i="10"/>
  <c r="X34" i="10" s="1"/>
  <c r="Y19" i="10"/>
  <c r="Y34" i="10" s="1"/>
  <c r="Z19" i="10"/>
  <c r="Z34" i="10" s="1"/>
  <c r="AA19" i="10"/>
  <c r="AA34" i="10" s="1"/>
  <c r="AB19" i="10"/>
  <c r="AB34" i="10" s="1"/>
  <c r="B20" i="10"/>
  <c r="B21" i="10"/>
  <c r="B22" i="10"/>
  <c r="B23" i="10"/>
  <c r="B25" i="10"/>
  <c r="B26" i="10"/>
  <c r="B27" i="10"/>
  <c r="B28" i="10"/>
  <c r="B33" i="10"/>
  <c r="B19" i="10"/>
  <c r="R29" i="9"/>
  <c r="S29" i="9"/>
  <c r="R30" i="9"/>
  <c r="S30" i="9"/>
  <c r="R31" i="9"/>
  <c r="S31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D21" i="9"/>
  <c r="E21" i="9"/>
  <c r="F21" i="9"/>
  <c r="G21" i="9"/>
  <c r="H21" i="9"/>
  <c r="I21" i="9"/>
  <c r="L21" i="9"/>
  <c r="M21" i="9"/>
  <c r="N21" i="9"/>
  <c r="O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B22" i="9"/>
  <c r="C22" i="9"/>
  <c r="D22" i="9"/>
  <c r="E22" i="9"/>
  <c r="F22" i="9"/>
  <c r="G22" i="9"/>
  <c r="H22" i="9"/>
  <c r="I22" i="9"/>
  <c r="J22" i="9"/>
  <c r="K22" i="9"/>
  <c r="L22" i="9"/>
  <c r="M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B23" i="9"/>
  <c r="C23" i="9"/>
  <c r="D23" i="9"/>
  <c r="E23" i="9"/>
  <c r="F23" i="9"/>
  <c r="G23" i="9"/>
  <c r="H23" i="9"/>
  <c r="I23" i="9"/>
  <c r="J23" i="9"/>
  <c r="K23" i="9"/>
  <c r="L23" i="9"/>
  <c r="M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B24" i="9"/>
  <c r="C24" i="9"/>
  <c r="H24" i="9"/>
  <c r="I24" i="9"/>
  <c r="J24" i="9"/>
  <c r="K24" i="9"/>
  <c r="N24" i="9"/>
  <c r="O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B25" i="9"/>
  <c r="C25" i="9"/>
  <c r="D25" i="9"/>
  <c r="E25" i="9"/>
  <c r="H25" i="9"/>
  <c r="I25" i="9"/>
  <c r="J25" i="9"/>
  <c r="K25" i="9"/>
  <c r="L25" i="9"/>
  <c r="M25" i="9"/>
  <c r="N25" i="9"/>
  <c r="O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B26" i="9"/>
  <c r="C26" i="9"/>
  <c r="H26" i="9"/>
  <c r="I26" i="9"/>
  <c r="J26" i="9"/>
  <c r="K26" i="9"/>
  <c r="N26" i="9"/>
  <c r="O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B27" i="9"/>
  <c r="C27" i="9"/>
  <c r="J27" i="9"/>
  <c r="K27" i="9"/>
  <c r="N27" i="9"/>
  <c r="O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B28" i="9"/>
  <c r="C28" i="9"/>
  <c r="D28" i="9"/>
  <c r="E28" i="9"/>
  <c r="J28" i="9"/>
  <c r="K28" i="9"/>
  <c r="L28" i="9"/>
  <c r="M28" i="9"/>
  <c r="N28" i="9"/>
  <c r="O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B30" i="9"/>
  <c r="C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H31" i="9"/>
  <c r="I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B32" i="9"/>
  <c r="C32" i="9"/>
  <c r="H32" i="9"/>
  <c r="I32" i="9"/>
  <c r="N32" i="9"/>
  <c r="O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B33" i="9"/>
  <c r="C33" i="9"/>
  <c r="F33" i="9"/>
  <c r="G33" i="9"/>
  <c r="H33" i="9"/>
  <c r="I33" i="9"/>
  <c r="J33" i="9"/>
  <c r="K33" i="9"/>
  <c r="L33" i="9"/>
  <c r="M33" i="9"/>
  <c r="N33" i="9"/>
  <c r="O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F34" i="10" l="1"/>
  <c r="E34" i="10"/>
  <c r="O35" i="10"/>
  <c r="I35" i="10"/>
  <c r="Q35" i="10"/>
  <c r="M35" i="10"/>
  <c r="C35" i="10"/>
  <c r="N34" i="10"/>
  <c r="D34" i="10"/>
  <c r="Z35" i="10"/>
  <c r="Z50" i="10" s="1"/>
  <c r="V35" i="10"/>
  <c r="R35" i="10"/>
  <c r="R38" i="10" s="1"/>
  <c r="A34" i="10"/>
  <c r="A39" i="10" s="1"/>
  <c r="Q34" i="10"/>
  <c r="M34" i="10"/>
  <c r="C34" i="10"/>
  <c r="C40" i="10" s="1"/>
  <c r="AC35" i="10"/>
  <c r="AC37" i="10" s="1"/>
  <c r="Y35" i="10"/>
  <c r="Y46" i="10" s="1"/>
  <c r="U35" i="10"/>
  <c r="U45" i="10" s="1"/>
  <c r="P34" i="10"/>
  <c r="J35" i="10"/>
  <c r="G35" i="10"/>
  <c r="P35" i="10"/>
  <c r="H34" i="10"/>
  <c r="X36" i="10"/>
  <c r="AB35" i="10"/>
  <c r="AB41" i="10" s="1"/>
  <c r="X35" i="10"/>
  <c r="X48" i="10" s="1"/>
  <c r="T35" i="10"/>
  <c r="T48" i="10" s="1"/>
  <c r="F35" i="10"/>
  <c r="I34" i="10"/>
  <c r="O34" i="10"/>
  <c r="O44" i="10" s="1"/>
  <c r="G34" i="10"/>
  <c r="G40" i="10" s="1"/>
  <c r="W36" i="10"/>
  <c r="AA35" i="10"/>
  <c r="AA47" i="10" s="1"/>
  <c r="W35" i="10"/>
  <c r="W40" i="10" s="1"/>
  <c r="S35" i="10"/>
  <c r="S45" i="10" s="1"/>
  <c r="O45" i="10"/>
  <c r="F44" i="10"/>
  <c r="O43" i="10"/>
  <c r="C39" i="10"/>
  <c r="O49" i="10"/>
  <c r="O36" i="10"/>
  <c r="O47" i="10"/>
  <c r="O48" i="10"/>
  <c r="O50" i="10"/>
  <c r="O41" i="10"/>
  <c r="G39" i="10"/>
  <c r="G45" i="10"/>
  <c r="G50" i="10"/>
  <c r="G49" i="10"/>
  <c r="G36" i="10"/>
  <c r="G43" i="10"/>
  <c r="P41" i="10"/>
  <c r="P40" i="10"/>
  <c r="P42" i="10"/>
  <c r="P49" i="10"/>
  <c r="P46" i="10"/>
  <c r="P44" i="10"/>
  <c r="P45" i="10"/>
  <c r="C36" i="10"/>
  <c r="C41" i="10"/>
  <c r="C37" i="10"/>
  <c r="E35" i="10"/>
  <c r="E45" i="10" s="1"/>
  <c r="B35" i="10"/>
  <c r="O37" i="10"/>
  <c r="N35" i="10"/>
  <c r="N47" i="10" s="1"/>
  <c r="H35" i="10"/>
  <c r="H36" i="10" s="1"/>
  <c r="D35" i="10"/>
  <c r="D38" i="10" s="1"/>
  <c r="B34" i="10"/>
  <c r="B42" i="10" s="1"/>
  <c r="G37" i="10"/>
  <c r="AH35" i="9"/>
  <c r="B35" i="9"/>
  <c r="AC35" i="9"/>
  <c r="AC34" i="9"/>
  <c r="U35" i="9"/>
  <c r="U34" i="9"/>
  <c r="G34" i="9"/>
  <c r="G35" i="9"/>
  <c r="AN34" i="9"/>
  <c r="AN35" i="9"/>
  <c r="AB34" i="9"/>
  <c r="AB35" i="9"/>
  <c r="N34" i="9"/>
  <c r="N35" i="9"/>
  <c r="F34" i="9"/>
  <c r="F35" i="9"/>
  <c r="R35" i="9"/>
  <c r="AK35" i="9"/>
  <c r="AK34" i="9"/>
  <c r="AG34" i="9"/>
  <c r="AG35" i="9"/>
  <c r="Y34" i="9"/>
  <c r="Y35" i="9"/>
  <c r="O34" i="9"/>
  <c r="O35" i="9"/>
  <c r="K35" i="9"/>
  <c r="K34" i="9"/>
  <c r="C35" i="9"/>
  <c r="C34" i="9"/>
  <c r="V34" i="9"/>
  <c r="AJ34" i="9"/>
  <c r="AJ35" i="9"/>
  <c r="AF34" i="9"/>
  <c r="AF35" i="9"/>
  <c r="X34" i="9"/>
  <c r="X35" i="9"/>
  <c r="T34" i="9"/>
  <c r="T35" i="9"/>
  <c r="J34" i="9"/>
  <c r="J35" i="9"/>
  <c r="B34" i="9"/>
  <c r="D34" i="9"/>
  <c r="AD34" i="9"/>
  <c r="Z35" i="9"/>
  <c r="L34" i="9"/>
  <c r="H35" i="9"/>
  <c r="AL34" i="9"/>
  <c r="AM34" i="9"/>
  <c r="AM35" i="9"/>
  <c r="W34" i="9"/>
  <c r="W35" i="9"/>
  <c r="AI34" i="9"/>
  <c r="AI35" i="9"/>
  <c r="AE34" i="9"/>
  <c r="AE35" i="9"/>
  <c r="AA34" i="9"/>
  <c r="AA35" i="9"/>
  <c r="S34" i="9"/>
  <c r="S35" i="9"/>
  <c r="M34" i="9"/>
  <c r="M35" i="9"/>
  <c r="I34" i="9"/>
  <c r="I35" i="9"/>
  <c r="E34" i="9"/>
  <c r="E35" i="9"/>
  <c r="AL35" i="9"/>
  <c r="AH34" i="9"/>
  <c r="AD35" i="9"/>
  <c r="Z34" i="9"/>
  <c r="V35" i="9"/>
  <c r="R34" i="9"/>
  <c r="L35" i="9"/>
  <c r="H34" i="9"/>
  <c r="D35" i="9"/>
  <c r="A45" i="10"/>
  <c r="A37" i="10"/>
  <c r="A44" i="10"/>
  <c r="A40" i="10"/>
  <c r="A36" i="10"/>
  <c r="A43" i="10"/>
  <c r="Z38" i="10"/>
  <c r="Z39" i="10"/>
  <c r="Z40" i="10"/>
  <c r="Z48" i="10"/>
  <c r="Z36" i="10"/>
  <c r="Z49" i="10"/>
  <c r="Z42" i="10"/>
  <c r="Z43" i="10"/>
  <c r="Z44" i="10"/>
  <c r="V48" i="10"/>
  <c r="V46" i="10"/>
  <c r="V47" i="10"/>
  <c r="V49" i="10"/>
  <c r="V38" i="10"/>
  <c r="V39" i="10"/>
  <c r="V40" i="10"/>
  <c r="R46" i="10"/>
  <c r="R47" i="10"/>
  <c r="R48" i="10"/>
  <c r="R42" i="10"/>
  <c r="R43" i="10"/>
  <c r="R44" i="10"/>
  <c r="R49" i="10"/>
  <c r="R36" i="10"/>
  <c r="N42" i="10"/>
  <c r="N44" i="10"/>
  <c r="N39" i="10"/>
  <c r="N49" i="10"/>
  <c r="J39" i="10"/>
  <c r="J40" i="10"/>
  <c r="J36" i="10"/>
  <c r="J49" i="10"/>
  <c r="J42" i="10"/>
  <c r="J44" i="10"/>
  <c r="F49" i="10"/>
  <c r="AC36" i="10"/>
  <c r="AC40" i="10"/>
  <c r="AC44" i="10"/>
  <c r="AC45" i="10"/>
  <c r="AC46" i="10"/>
  <c r="AC47" i="10"/>
  <c r="AC41" i="10"/>
  <c r="AC42" i="10"/>
  <c r="AC43" i="10"/>
  <c r="AC48" i="10"/>
  <c r="Y36" i="10"/>
  <c r="Y40" i="10"/>
  <c r="Y44" i="10"/>
  <c r="Y41" i="10"/>
  <c r="Y42" i="10"/>
  <c r="Y43" i="10"/>
  <c r="Y37" i="10"/>
  <c r="Y38" i="10"/>
  <c r="Y39" i="10"/>
  <c r="Y48" i="10"/>
  <c r="U36" i="10"/>
  <c r="U40" i="10"/>
  <c r="U44" i="10"/>
  <c r="U37" i="10"/>
  <c r="U38" i="10"/>
  <c r="U39" i="10"/>
  <c r="U48" i="10"/>
  <c r="U41" i="10"/>
  <c r="U42" i="10"/>
  <c r="U43" i="10"/>
  <c r="Q36" i="10"/>
  <c r="Q40" i="10"/>
  <c r="Q44" i="10"/>
  <c r="Q48" i="10"/>
  <c r="Q45" i="10"/>
  <c r="Q46" i="10"/>
  <c r="Q47" i="10"/>
  <c r="Q37" i="10"/>
  <c r="Q38" i="10"/>
  <c r="Q39" i="10"/>
  <c r="M36" i="10"/>
  <c r="M40" i="10"/>
  <c r="M44" i="10"/>
  <c r="M48" i="10"/>
  <c r="M45" i="10"/>
  <c r="M46" i="10"/>
  <c r="M47" i="10"/>
  <c r="M41" i="10"/>
  <c r="M42" i="10"/>
  <c r="M43" i="10"/>
  <c r="I36" i="10"/>
  <c r="I40" i="10"/>
  <c r="I44" i="10"/>
  <c r="I42" i="10"/>
  <c r="I39" i="10"/>
  <c r="E44" i="10"/>
  <c r="E41" i="10"/>
  <c r="E42" i="10"/>
  <c r="E43" i="10"/>
  <c r="Y50" i="10"/>
  <c r="N50" i="10"/>
  <c r="Y49" i="10"/>
  <c r="I49" i="10"/>
  <c r="U47" i="10"/>
  <c r="U46" i="10"/>
  <c r="V44" i="10"/>
  <c r="V43" i="10"/>
  <c r="M39" i="10"/>
  <c r="AC38" i="10"/>
  <c r="M38" i="10"/>
  <c r="AC50" i="10"/>
  <c r="R50" i="10"/>
  <c r="M50" i="10"/>
  <c r="AC49" i="10"/>
  <c r="M49" i="10"/>
  <c r="Z47" i="10"/>
  <c r="Y45" i="10"/>
  <c r="V42" i="10"/>
  <c r="F42" i="10"/>
  <c r="R40" i="10"/>
  <c r="M37" i="10"/>
  <c r="V50" i="10"/>
  <c r="Q50" i="10"/>
  <c r="Q49" i="10"/>
  <c r="Y47" i="10"/>
  <c r="Z46" i="10"/>
  <c r="Q43" i="10"/>
  <c r="F43" i="10"/>
  <c r="Q42" i="10"/>
  <c r="Q41" i="10"/>
  <c r="AB39" i="10"/>
  <c r="AB43" i="10"/>
  <c r="AB47" i="10"/>
  <c r="X39" i="10"/>
  <c r="X43" i="10"/>
  <c r="X47" i="10"/>
  <c r="T39" i="10"/>
  <c r="T43" i="10"/>
  <c r="T47" i="10"/>
  <c r="P39" i="10"/>
  <c r="P43" i="10"/>
  <c r="P47" i="10"/>
  <c r="H39" i="10"/>
  <c r="H43" i="10"/>
  <c r="P48" i="10"/>
  <c r="AB46" i="10"/>
  <c r="AB45" i="10"/>
  <c r="AB44" i="10"/>
  <c r="X42" i="10"/>
  <c r="H42" i="10"/>
  <c r="X41" i="10"/>
  <c r="X40" i="10"/>
  <c r="H40" i="10"/>
  <c r="T38" i="10"/>
  <c r="T37" i="10"/>
  <c r="D37" i="10"/>
  <c r="T36" i="10"/>
  <c r="AA38" i="10"/>
  <c r="AA42" i="10"/>
  <c r="AA46" i="10"/>
  <c r="W38" i="10"/>
  <c r="W42" i="10"/>
  <c r="W46" i="10"/>
  <c r="S38" i="10"/>
  <c r="S42" i="10"/>
  <c r="S46" i="10"/>
  <c r="O38" i="10"/>
  <c r="O42" i="10"/>
  <c r="O46" i="10"/>
  <c r="G38" i="10"/>
  <c r="G42" i="10"/>
  <c r="C38" i="10"/>
  <c r="Z37" i="10"/>
  <c r="Z41" i="10"/>
  <c r="Z45" i="10"/>
  <c r="V37" i="10"/>
  <c r="V41" i="10"/>
  <c r="V45" i="10"/>
  <c r="R37" i="10"/>
  <c r="R41" i="10"/>
  <c r="R45" i="10"/>
  <c r="N41" i="10"/>
  <c r="F41" i="10"/>
  <c r="F45" i="10"/>
  <c r="AB50" i="10"/>
  <c r="X50" i="10"/>
  <c r="T50" i="10"/>
  <c r="P50" i="10"/>
  <c r="H50" i="10"/>
  <c r="X46" i="10"/>
  <c r="X45" i="10"/>
  <c r="H45" i="10"/>
  <c r="X44" i="10"/>
  <c r="H44" i="10"/>
  <c r="T42" i="10"/>
  <c r="T41" i="10"/>
  <c r="D41" i="10"/>
  <c r="T40" i="10"/>
  <c r="O40" i="10"/>
  <c r="O39" i="10"/>
  <c r="P38" i="10"/>
  <c r="AA37" i="10"/>
  <c r="P37" i="10"/>
  <c r="AA36" i="10"/>
  <c r="V36" i="10"/>
  <c r="P36" i="10"/>
  <c r="B37" i="10"/>
  <c r="B39" i="10"/>
  <c r="B45" i="10"/>
  <c r="N46" i="10" l="1"/>
  <c r="G44" i="10"/>
  <c r="AB36" i="10"/>
  <c r="S36" i="10"/>
  <c r="A42" i="10"/>
  <c r="AA50" i="10"/>
  <c r="AA40" i="10"/>
  <c r="A38" i="10"/>
  <c r="S37" i="10"/>
  <c r="W39" i="10"/>
  <c r="W41" i="10"/>
  <c r="W43" i="10"/>
  <c r="W45" i="10"/>
  <c r="AB48" i="10"/>
  <c r="U50" i="10"/>
  <c r="T45" i="10"/>
  <c r="X38" i="10"/>
  <c r="T46" i="10"/>
  <c r="E49" i="10"/>
  <c r="H49" i="10"/>
  <c r="A50" i="10"/>
  <c r="R39" i="10"/>
  <c r="S44" i="10"/>
  <c r="S48" i="10"/>
  <c r="S49" i="10"/>
  <c r="W37" i="10"/>
  <c r="AA39" i="10"/>
  <c r="AA41" i="10"/>
  <c r="AA43" i="10"/>
  <c r="AA45" i="10"/>
  <c r="T49" i="10"/>
  <c r="X37" i="10"/>
  <c r="U49" i="10"/>
  <c r="AB38" i="10"/>
  <c r="S47" i="10"/>
  <c r="B50" i="10"/>
  <c r="S50" i="10"/>
  <c r="S40" i="10"/>
  <c r="W44" i="10"/>
  <c r="W48" i="10"/>
  <c r="W49" i="10"/>
  <c r="AB40" i="10"/>
  <c r="AB42" i="10"/>
  <c r="T44" i="10"/>
  <c r="X49" i="10"/>
  <c r="AB37" i="10"/>
  <c r="AC39" i="10"/>
  <c r="W47" i="10"/>
  <c r="W50" i="10"/>
  <c r="AA44" i="10"/>
  <c r="AA48" i="10"/>
  <c r="AA49" i="10"/>
  <c r="S39" i="10"/>
  <c r="S41" i="10"/>
  <c r="S43" i="10"/>
  <c r="AB49" i="10"/>
  <c r="I36" i="9"/>
  <c r="S39" i="9"/>
  <c r="Y48" i="9"/>
  <c r="B43" i="10"/>
  <c r="B38" i="10"/>
  <c r="B36" i="10"/>
  <c r="D40" i="10"/>
  <c r="N37" i="10"/>
  <c r="D39" i="10"/>
  <c r="N38" i="10"/>
  <c r="H38" i="10"/>
  <c r="N36" i="10"/>
  <c r="B40" i="10"/>
  <c r="D36" i="10"/>
  <c r="B44" i="10"/>
  <c r="N45" i="10"/>
  <c r="N48" i="10"/>
  <c r="N40" i="10"/>
  <c r="N43" i="10"/>
  <c r="H37" i="10"/>
  <c r="AJ45" i="9"/>
  <c r="F39" i="9"/>
  <c r="AB50" i="9"/>
  <c r="E37" i="9"/>
  <c r="R50" i="9"/>
  <c r="AH38" i="9"/>
  <c r="AM50" i="9"/>
  <c r="C45" i="9"/>
  <c r="AF50" i="9"/>
  <c r="AI50" i="9"/>
  <c r="AM42" i="9"/>
  <c r="AM36" i="9"/>
  <c r="Z41" i="9"/>
  <c r="AM38" i="9"/>
  <c r="L40" i="9"/>
  <c r="C36" i="9"/>
  <c r="AG36" i="9"/>
  <c r="G40" i="9"/>
  <c r="L42" i="9"/>
  <c r="Y44" i="9"/>
  <c r="C37" i="9"/>
  <c r="T37" i="9"/>
  <c r="AF39" i="9"/>
  <c r="V47" i="9"/>
  <c r="K50" i="9"/>
  <c r="Y49" i="9"/>
  <c r="G36" i="9"/>
  <c r="AC36" i="9"/>
  <c r="B41" i="9"/>
  <c r="U38" i="9"/>
  <c r="AH36" i="9"/>
  <c r="Z48" i="9"/>
  <c r="K45" i="9"/>
  <c r="AB43" i="9"/>
  <c r="L39" i="9"/>
  <c r="Z47" i="9"/>
  <c r="T46" i="9"/>
  <c r="AF38" i="9"/>
  <c r="T38" i="9"/>
  <c r="F36" i="9"/>
  <c r="AB49" i="9"/>
  <c r="C49" i="9"/>
  <c r="T39" i="9"/>
  <c r="T42" i="9"/>
  <c r="Y42" i="9"/>
  <c r="G38" i="9"/>
  <c r="Z38" i="9"/>
  <c r="K43" i="9"/>
  <c r="V36" i="9"/>
  <c r="AH46" i="9"/>
  <c r="M40" i="9"/>
  <c r="AA37" i="9"/>
  <c r="AI39" i="9"/>
  <c r="T48" i="9"/>
  <c r="T36" i="9"/>
  <c r="AJ49" i="9"/>
  <c r="C40" i="9"/>
  <c r="AG40" i="9"/>
  <c r="AC39" i="9"/>
  <c r="M37" i="9"/>
  <c r="Z42" i="9"/>
  <c r="Z45" i="9"/>
  <c r="B50" i="9"/>
  <c r="AG39" i="9"/>
  <c r="AJ42" i="9"/>
  <c r="AB41" i="9"/>
  <c r="T50" i="9"/>
  <c r="AM37" i="9"/>
  <c r="AC45" i="9"/>
  <c r="Z36" i="9"/>
  <c r="AJ37" i="9"/>
  <c r="T43" i="9"/>
  <c r="AC46" i="9"/>
  <c r="G37" i="9"/>
  <c r="F40" i="9"/>
  <c r="T44" i="9"/>
  <c r="B44" i="9"/>
  <c r="Z37" i="9"/>
  <c r="F37" i="9"/>
  <c r="F38" i="9"/>
  <c r="B42" i="9"/>
  <c r="AH44" i="9"/>
  <c r="Z43" i="9"/>
  <c r="AL49" i="9"/>
  <c r="L38" i="9"/>
  <c r="K41" i="9"/>
  <c r="X40" i="9"/>
  <c r="AJ36" i="9"/>
  <c r="C44" i="9"/>
  <c r="B40" i="9"/>
  <c r="AD43" i="9"/>
  <c r="AD44" i="9"/>
  <c r="J45" i="9"/>
  <c r="J50" i="9"/>
  <c r="J42" i="9"/>
  <c r="J39" i="9"/>
  <c r="J44" i="9"/>
  <c r="J37" i="9"/>
  <c r="N50" i="9"/>
  <c r="N43" i="9"/>
  <c r="AD38" i="9"/>
  <c r="AD47" i="9"/>
  <c r="AE41" i="9"/>
  <c r="AE46" i="9"/>
  <c r="AE37" i="9"/>
  <c r="AE36" i="9"/>
  <c r="AE40" i="9"/>
  <c r="W46" i="9"/>
  <c r="W42" i="9"/>
  <c r="W38" i="9"/>
  <c r="W37" i="9"/>
  <c r="H40" i="9"/>
  <c r="H36" i="9"/>
  <c r="W49" i="9"/>
  <c r="AK47" i="9"/>
  <c r="AK43" i="9"/>
  <c r="H42" i="9"/>
  <c r="AE43" i="9"/>
  <c r="E45" i="9"/>
  <c r="E36" i="9"/>
  <c r="AA43" i="9"/>
  <c r="N38" i="9"/>
  <c r="N41" i="9"/>
  <c r="O44" i="9"/>
  <c r="O49" i="9"/>
  <c r="AA39" i="9"/>
  <c r="AG45" i="9"/>
  <c r="W50" i="9"/>
  <c r="AG48" i="9"/>
  <c r="AG50" i="9"/>
  <c r="U46" i="9"/>
  <c r="U41" i="9"/>
  <c r="M39" i="9"/>
  <c r="AA49" i="9"/>
  <c r="O42" i="9"/>
  <c r="C41" i="9"/>
  <c r="N49" i="9"/>
  <c r="AN48" i="9"/>
  <c r="G39" i="9"/>
  <c r="AC49" i="9"/>
  <c r="H48" i="9"/>
  <c r="AH49" i="9"/>
  <c r="AH45" i="9"/>
  <c r="AI49" i="9"/>
  <c r="C42" i="9"/>
  <c r="AJ40" i="9"/>
  <c r="AJ46" i="9"/>
  <c r="D40" i="9"/>
  <c r="O37" i="9"/>
  <c r="O43" i="9"/>
  <c r="AJ47" i="9"/>
  <c r="T45" i="9"/>
  <c r="O50" i="9"/>
  <c r="AA42" i="9"/>
  <c r="O38" i="9"/>
  <c r="AG44" i="9"/>
  <c r="G50" i="9"/>
  <c r="N37" i="9"/>
  <c r="AH42" i="9"/>
  <c r="O45" i="9"/>
  <c r="AH48" i="9"/>
  <c r="AG49" i="9"/>
  <c r="L45" i="9"/>
  <c r="C50" i="9"/>
  <c r="I43" i="9"/>
  <c r="S49" i="9"/>
  <c r="AJ39" i="9"/>
  <c r="AJ43" i="9"/>
  <c r="W47" i="9"/>
  <c r="AM46" i="9"/>
  <c r="O41" i="9"/>
  <c r="Z44" i="9"/>
  <c r="AG37" i="9"/>
  <c r="Y39" i="9"/>
  <c r="AJ48" i="9"/>
  <c r="J41" i="9"/>
  <c r="AF36" i="9"/>
  <c r="V41" i="9"/>
  <c r="AG42" i="9"/>
  <c r="K42" i="9"/>
  <c r="Y37" i="9"/>
  <c r="AK42" i="9"/>
  <c r="N36" i="9"/>
  <c r="AB36" i="9"/>
  <c r="Z39" i="9"/>
  <c r="U40" i="9"/>
  <c r="AH43" i="9"/>
  <c r="S45" i="9"/>
  <c r="V43" i="9"/>
  <c r="AK40" i="9"/>
  <c r="R43" i="9"/>
  <c r="AN47" i="9"/>
  <c r="S37" i="9"/>
  <c r="AI37" i="9"/>
  <c r="Y41" i="9"/>
  <c r="AD42" i="9"/>
  <c r="S43" i="9"/>
  <c r="R44" i="9"/>
  <c r="AD48" i="9"/>
  <c r="AN43" i="9"/>
  <c r="AL47" i="9"/>
  <c r="M50" i="9"/>
  <c r="AA36" i="9"/>
  <c r="X37" i="9"/>
  <c r="AN37" i="9"/>
  <c r="AC40" i="9"/>
  <c r="AD41" i="9"/>
  <c r="AI42" i="9"/>
  <c r="D45" i="9"/>
  <c r="I50" i="9"/>
  <c r="W36" i="9"/>
  <c r="S48" i="9"/>
  <c r="AM43" i="9"/>
  <c r="U47" i="9"/>
  <c r="H50" i="9"/>
  <c r="D36" i="9"/>
  <c r="AK46" i="9"/>
  <c r="U37" i="9"/>
  <c r="AN38" i="9"/>
  <c r="Z40" i="9"/>
  <c r="S41" i="9"/>
  <c r="AI45" i="9"/>
  <c r="AB48" i="9"/>
  <c r="AM49" i="9"/>
  <c r="J36" i="9"/>
  <c r="X46" i="9"/>
  <c r="R46" i="9"/>
  <c r="AH37" i="9"/>
  <c r="AC38" i="9"/>
  <c r="V39" i="9"/>
  <c r="K40" i="9"/>
  <c r="AM40" i="9"/>
  <c r="AJ41" i="9"/>
  <c r="AC44" i="9"/>
  <c r="AB45" i="9"/>
  <c r="AC48" i="9"/>
  <c r="Y36" i="9"/>
  <c r="AG41" i="9"/>
  <c r="AG46" i="9"/>
  <c r="AG47" i="9"/>
  <c r="R41" i="9"/>
  <c r="S44" i="9"/>
  <c r="AA48" i="9"/>
  <c r="AJ38" i="9"/>
  <c r="J40" i="9"/>
  <c r="AN42" i="9"/>
  <c r="AJ44" i="9"/>
  <c r="AA47" i="9"/>
  <c r="R48" i="9"/>
  <c r="AG38" i="9"/>
  <c r="AL39" i="9"/>
  <c r="H41" i="9"/>
  <c r="U36" i="9"/>
  <c r="M45" i="9"/>
  <c r="AF48" i="9"/>
  <c r="X50" i="9"/>
  <c r="E38" i="9"/>
  <c r="B45" i="9"/>
  <c r="AN45" i="9"/>
  <c r="B49" i="9"/>
  <c r="AI38" i="9"/>
  <c r="D38" i="9"/>
  <c r="X38" i="9"/>
  <c r="AB42" i="9"/>
  <c r="AN44" i="9"/>
  <c r="R38" i="9"/>
  <c r="V38" i="9"/>
  <c r="AB40" i="9"/>
  <c r="AL44" i="9"/>
  <c r="AK45" i="9"/>
  <c r="U49" i="9"/>
  <c r="AK49" i="9"/>
  <c r="H49" i="9"/>
  <c r="I41" i="9"/>
  <c r="I42" i="9"/>
  <c r="S36" i="9"/>
  <c r="AE42" i="9"/>
  <c r="AE44" i="9"/>
  <c r="AE48" i="9"/>
  <c r="AE49" i="9"/>
  <c r="R47" i="9"/>
  <c r="AA38" i="9"/>
  <c r="D39" i="9"/>
  <c r="X39" i="9"/>
  <c r="AN39" i="9"/>
  <c r="X43" i="9"/>
  <c r="V45" i="9"/>
  <c r="AH47" i="9"/>
  <c r="S50" i="9"/>
  <c r="AM39" i="9"/>
  <c r="AM45" i="9"/>
  <c r="AM48" i="9"/>
  <c r="AM44" i="9"/>
  <c r="K39" i="9"/>
  <c r="AC47" i="9"/>
  <c r="V50" i="9"/>
  <c r="AD36" i="9"/>
  <c r="AD50" i="9"/>
  <c r="AI48" i="9"/>
  <c r="AC37" i="9"/>
  <c r="I39" i="9"/>
  <c r="AK39" i="9"/>
  <c r="AD40" i="9"/>
  <c r="AA41" i="9"/>
  <c r="Y43" i="9"/>
  <c r="AB44" i="9"/>
  <c r="V46" i="9"/>
  <c r="AE47" i="9"/>
  <c r="T40" i="9"/>
  <c r="D37" i="9"/>
  <c r="AL37" i="9"/>
  <c r="AK38" i="9"/>
  <c r="AD39" i="9"/>
  <c r="S40" i="9"/>
  <c r="E42" i="9"/>
  <c r="B43" i="9"/>
  <c r="AK44" i="9"/>
  <c r="AB47" i="9"/>
  <c r="AK48" i="9"/>
  <c r="AK50" i="9"/>
  <c r="K36" i="9"/>
  <c r="O36" i="9"/>
  <c r="Y47" i="9"/>
  <c r="Y46" i="9"/>
  <c r="I40" i="9"/>
  <c r="AL41" i="9"/>
  <c r="AA44" i="9"/>
  <c r="AK37" i="9"/>
  <c r="E39" i="9"/>
  <c r="V40" i="9"/>
  <c r="AM41" i="9"/>
  <c r="U43" i="9"/>
  <c r="AA45" i="9"/>
  <c r="AI47" i="9"/>
  <c r="N44" i="9"/>
  <c r="AN36" i="9"/>
  <c r="R37" i="9"/>
  <c r="B39" i="9"/>
  <c r="T41" i="9"/>
  <c r="AC42" i="9"/>
  <c r="AL43" i="9"/>
  <c r="AI46" i="9"/>
  <c r="AN49" i="9"/>
  <c r="B36" i="9"/>
  <c r="X44" i="9"/>
  <c r="AE45" i="9"/>
  <c r="AJ50" i="9"/>
  <c r="Y38" i="9"/>
  <c r="N45" i="9"/>
  <c r="X47" i="9"/>
  <c r="T49" i="9"/>
  <c r="S38" i="9"/>
  <c r="R49" i="9"/>
  <c r="AL50" i="9"/>
  <c r="R40" i="9"/>
  <c r="D42" i="9"/>
  <c r="AF42" i="9"/>
  <c r="AF40" i="9"/>
  <c r="AF46" i="9"/>
  <c r="V37" i="9"/>
  <c r="AI40" i="9"/>
  <c r="K37" i="9"/>
  <c r="AL46" i="9"/>
  <c r="AN50" i="9"/>
  <c r="AN46" i="9"/>
  <c r="AN41" i="9"/>
  <c r="X48" i="9"/>
  <c r="AF45" i="9"/>
  <c r="AC50" i="9"/>
  <c r="S46" i="9"/>
  <c r="AL38" i="9"/>
  <c r="AK41" i="9"/>
  <c r="R42" i="9"/>
  <c r="V44" i="9"/>
  <c r="U45" i="9"/>
  <c r="AH41" i="9"/>
  <c r="AH50" i="9"/>
  <c r="AL45" i="9"/>
  <c r="AB37" i="9"/>
  <c r="I37" i="9"/>
  <c r="AN40" i="9"/>
  <c r="V42" i="9"/>
  <c r="AL42" i="9"/>
  <c r="AI43" i="9"/>
  <c r="Y45" i="9"/>
  <c r="V48" i="9"/>
  <c r="AL48" i="9"/>
  <c r="R36" i="9"/>
  <c r="Z49" i="9"/>
  <c r="R45" i="9"/>
  <c r="B47" i="9"/>
  <c r="V49" i="9"/>
  <c r="AE50" i="9"/>
  <c r="M36" i="9"/>
  <c r="AI36" i="9"/>
  <c r="B37" i="9"/>
  <c r="AF37" i="9"/>
  <c r="M38" i="9"/>
  <c r="AE38" i="9"/>
  <c r="H39" i="9"/>
  <c r="AB39" i="9"/>
  <c r="E40" i="9"/>
  <c r="S42" i="9"/>
  <c r="H43" i="9"/>
  <c r="AF43" i="9"/>
  <c r="AD45" i="9"/>
  <c r="I48" i="9"/>
  <c r="AA50" i="9"/>
  <c r="W44" i="9"/>
  <c r="W39" i="9"/>
  <c r="W41" i="9"/>
  <c r="W45" i="9"/>
  <c r="W43" i="9"/>
  <c r="W48" i="9"/>
  <c r="T47" i="9"/>
  <c r="AE39" i="9"/>
  <c r="AC41" i="9"/>
  <c r="AB46" i="9"/>
  <c r="Z50" i="9"/>
  <c r="L50" i="9"/>
  <c r="L36" i="9"/>
  <c r="AL36" i="9"/>
  <c r="AD49" i="9"/>
  <c r="AB38" i="9"/>
  <c r="U39" i="9"/>
  <c r="AL40" i="9"/>
  <c r="AI41" i="9"/>
  <c r="X42" i="9"/>
  <c r="AC43" i="9"/>
  <c r="AD46" i="9"/>
  <c r="AM47" i="9"/>
  <c r="I49" i="9"/>
  <c r="X36" i="9"/>
  <c r="L37" i="9"/>
  <c r="I38" i="9"/>
  <c r="AH39" i="9"/>
  <c r="AA40" i="9"/>
  <c r="X41" i="9"/>
  <c r="J43" i="9"/>
  <c r="AA46" i="9"/>
  <c r="X49" i="9"/>
  <c r="C43" i="9"/>
  <c r="C39" i="9"/>
  <c r="K44" i="9"/>
  <c r="AK36" i="9"/>
  <c r="Y40" i="9"/>
  <c r="M42" i="9"/>
  <c r="AI44" i="9"/>
  <c r="S47" i="9"/>
  <c r="H38" i="9"/>
  <c r="AH40" i="9"/>
  <c r="N42" i="9"/>
  <c r="AG43" i="9"/>
  <c r="Z46" i="9"/>
  <c r="F50" i="9"/>
  <c r="AD37" i="9"/>
  <c r="R39" i="9"/>
  <c r="W40" i="9"/>
  <c r="AF41" i="9"/>
  <c r="U44" i="9"/>
  <c r="U48" i="9"/>
  <c r="U50" i="9"/>
  <c r="AF44" i="9"/>
  <c r="C47" i="9"/>
  <c r="H37" i="9"/>
  <c r="U42" i="9"/>
  <c r="X45" i="9"/>
  <c r="AF47" i="9"/>
  <c r="AF49" i="9"/>
  <c r="Y50" i="9"/>
  <c r="AA3" i="4" l="1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E2" i="1" l="1"/>
  <c r="E5" i="1"/>
  <c r="E14" i="1"/>
  <c r="E17" i="1"/>
  <c r="E21" i="1"/>
</calcChain>
</file>

<file path=xl/sharedStrings.xml><?xml version="1.0" encoding="utf-8"?>
<sst xmlns="http://schemas.openxmlformats.org/spreadsheetml/2006/main" count="552" uniqueCount="128">
  <si>
    <t>notropis ludibundus</t>
  </si>
  <si>
    <t>rf5</t>
  </si>
  <si>
    <t xml:space="preserve">rf4 </t>
  </si>
  <si>
    <t>run4</t>
  </si>
  <si>
    <t>run2</t>
  </si>
  <si>
    <t>rf3</t>
  </si>
  <si>
    <t>rf2</t>
  </si>
  <si>
    <t>rf1</t>
  </si>
  <si>
    <t>pl4</t>
  </si>
  <si>
    <t>pl1</t>
  </si>
  <si>
    <t>luxulis zonatus</t>
  </si>
  <si>
    <t>run5</t>
  </si>
  <si>
    <t>run1</t>
  </si>
  <si>
    <t>pl5</t>
  </si>
  <si>
    <t>etheostoma caeruleum</t>
  </si>
  <si>
    <t>pl3</t>
  </si>
  <si>
    <t>pl2</t>
  </si>
  <si>
    <t>cottus bairdi</t>
  </si>
  <si>
    <t>rn5</t>
  </si>
  <si>
    <t>rn4</t>
  </si>
  <si>
    <t>rn3</t>
  </si>
  <si>
    <t>rn2</t>
  </si>
  <si>
    <t>rn1</t>
  </si>
  <si>
    <t>rf4</t>
  </si>
  <si>
    <t>nolu.fr</t>
  </si>
  <si>
    <t>nolu.size</t>
  </si>
  <si>
    <t>luzo.fr</t>
  </si>
  <si>
    <t>luzo.size</t>
  </si>
  <si>
    <t>fuca.fr</t>
  </si>
  <si>
    <t>fuca.size</t>
  </si>
  <si>
    <t>etfl.fr</t>
  </si>
  <si>
    <t>etfl.size</t>
  </si>
  <si>
    <t>etca.fr</t>
  </si>
  <si>
    <t>etca.size</t>
  </si>
  <si>
    <t>coba.fr</t>
  </si>
  <si>
    <t>coba.size</t>
  </si>
  <si>
    <t>wcB</t>
  </si>
  <si>
    <t>benthicB</t>
  </si>
  <si>
    <t>fishB</t>
  </si>
  <si>
    <t>wc</t>
  </si>
  <si>
    <t>benthic</t>
  </si>
  <si>
    <t>totalfish</t>
  </si>
  <si>
    <t>nolu.density</t>
  </si>
  <si>
    <t>luzo.density</t>
  </si>
  <si>
    <t>fuca.density</t>
  </si>
  <si>
    <t>etfl.density</t>
  </si>
  <si>
    <t>etca.density</t>
  </si>
  <si>
    <t>coba.density</t>
  </si>
  <si>
    <t>maxcv</t>
  </si>
  <si>
    <t>meancv</t>
  </si>
  <si>
    <t>general</t>
  </si>
  <si>
    <t>total</t>
  </si>
  <si>
    <t>fr</t>
  </si>
  <si>
    <t>body</t>
  </si>
  <si>
    <t>species</t>
  </si>
  <si>
    <t xml:space="preserve">hz sum </t>
  </si>
  <si>
    <t>coba</t>
  </si>
  <si>
    <t>size</t>
  </si>
  <si>
    <t>etca</t>
  </si>
  <si>
    <t>etfl</t>
  </si>
  <si>
    <t>luzo</t>
  </si>
  <si>
    <t>ette</t>
  </si>
  <si>
    <t>fall11</t>
  </si>
  <si>
    <t>mean cv</t>
  </si>
  <si>
    <t>max cv</t>
  </si>
  <si>
    <t>ette.size</t>
  </si>
  <si>
    <t>ette.fr</t>
  </si>
  <si>
    <t>luzos.size</t>
  </si>
  <si>
    <t>luzos.fr</t>
  </si>
  <si>
    <t>luzol.size</t>
  </si>
  <si>
    <t>luzol.fr</t>
  </si>
  <si>
    <t>obligate</t>
  </si>
  <si>
    <t>win11</t>
  </si>
  <si>
    <t>spr12</t>
  </si>
  <si>
    <t>mean</t>
  </si>
  <si>
    <t>sd</t>
  </si>
  <si>
    <t>run3</t>
  </si>
  <si>
    <t>habtat</t>
  </si>
  <si>
    <t>etbl</t>
  </si>
  <si>
    <t>etni</t>
  </si>
  <si>
    <t>etsp</t>
  </si>
  <si>
    <t>nobo</t>
  </si>
  <si>
    <t>cysp</t>
  </si>
  <si>
    <t>leme</t>
  </si>
  <si>
    <t>depth</t>
  </si>
  <si>
    <t>canopy</t>
  </si>
  <si>
    <t>luch</t>
  </si>
  <si>
    <t>cent</t>
  </si>
  <si>
    <t>totalfishB</t>
  </si>
  <si>
    <t>centB</t>
  </si>
  <si>
    <t>cysp.size</t>
  </si>
  <si>
    <t>cysp.fr</t>
  </si>
  <si>
    <t>etbl.size</t>
  </si>
  <si>
    <t>etbl.fr</t>
  </si>
  <si>
    <t>etsp.size</t>
  </si>
  <si>
    <t>etsp.fr</t>
  </si>
  <si>
    <t>luch.fr</t>
  </si>
  <si>
    <t>luch.size</t>
  </si>
  <si>
    <t>nobo.size</t>
  </si>
  <si>
    <t>nobo.fr</t>
  </si>
  <si>
    <t>etni.size</t>
  </si>
  <si>
    <t>etni.fr</t>
  </si>
  <si>
    <t>leme.size</t>
  </si>
  <si>
    <t>leme.fr</t>
  </si>
  <si>
    <t>summer</t>
  </si>
  <si>
    <t>M</t>
  </si>
  <si>
    <t>Fall</t>
  </si>
  <si>
    <t>Winter</t>
  </si>
  <si>
    <t>Spring</t>
  </si>
  <si>
    <t>Summer</t>
  </si>
  <si>
    <t>Cottus bairdi</t>
  </si>
  <si>
    <t>Etheostoma caeruleum</t>
  </si>
  <si>
    <t>E. flabellare</t>
  </si>
  <si>
    <t>Luxulis zonatus</t>
  </si>
  <si>
    <t xml:space="preserve">Discharge </t>
  </si>
  <si>
    <t>Temp</t>
  </si>
  <si>
    <t>small size</t>
  </si>
  <si>
    <t>missing</t>
  </si>
  <si>
    <t>Lepomis megalotis</t>
  </si>
  <si>
    <t>fall</t>
  </si>
  <si>
    <t>spring</t>
  </si>
  <si>
    <t>etheostoma blennioides</t>
  </si>
  <si>
    <t>etheostoma spectabile</t>
  </si>
  <si>
    <t>lepomis megalotis</t>
  </si>
  <si>
    <t>E. spectabile</t>
  </si>
  <si>
    <t>Notropis boops</t>
  </si>
  <si>
    <t>se</t>
  </si>
  <si>
    <t>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</si>
</sst>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7" x14ac:knownFonts="1"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1"/>
      <color theme="1"/>
      <name val="Calibri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Border="1" applyAlignment="1">
      <alignment horizontal="left"/>
    </xf>
    <xf numFmtId="2" fontId="0" fillId="0" borderId="0" xfId="0" applyNumberFormat="1" applyBorder="1" applyAlignment="1">
      <alignment horizontal="left"/>
    </xf>
    <xf numFmtId="164" fontId="0" fillId="0" borderId="0" xfId="0" applyNumberFormat="1"/>
    <xf numFmtId="165" fontId="0" fillId="0" borderId="0" xfId="0" applyNumberFormat="1" applyAlignment="1">
      <alignment horizontal="left"/>
    </xf>
    <xf numFmtId="2" fontId="3" fillId="0" borderId="0" xfId="0" applyNumberFormat="1" applyFont="1" applyFill="1" applyBorder="1" applyAlignment="1">
      <alignment horizontal="left"/>
    </xf>
    <xf numFmtId="166" fontId="0" fillId="0" borderId="0" xfId="0" applyNumberFormat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2" fontId="4" fillId="0" borderId="0" xfId="0" applyNumberFormat="1" applyFont="1" applyFill="1" applyBorder="1" applyAlignment="1">
      <alignment horizontal="left"/>
    </xf>
    <xf numFmtId="2" fontId="5" fillId="0" borderId="0" xfId="0" applyNumberFormat="1" applyFont="1" applyAlignment="1">
      <alignment horizontal="left"/>
    </xf>
    <xf numFmtId="2" fontId="5" fillId="0" borderId="0" xfId="2" applyNumberFormat="1" applyFont="1" applyAlignment="1">
      <alignment horizontal="left"/>
    </xf>
    <xf numFmtId="2" fontId="6" fillId="0" borderId="0" xfId="0" applyNumberFormat="1" applyFont="1" applyBorder="1" applyAlignment="1">
      <alignment horizontal="left"/>
    </xf>
    <xf numFmtId="0" fontId="5" fillId="0" borderId="0" xfId="0" applyFont="1" applyAlignment="1">
      <alignment horizontal="left"/>
    </xf>
    <xf numFmtId="165" fontId="5" fillId="0" borderId="0" xfId="0" applyNumberFormat="1" applyFont="1" applyAlignment="1">
      <alignment horizontal="left"/>
    </xf>
    <xf numFmtId="2" fontId="5" fillId="0" borderId="0" xfId="1" applyNumberFormat="1" applyFont="1" applyAlignment="1">
      <alignment horizontal="left"/>
    </xf>
  </cellXfs>
  <cellStyles count="4">
    <cellStyle name="Normal" xfId="0" builtinId="0"/>
    <cellStyle name="Normal 2 2" xfId="2"/>
    <cellStyle name="Normal 4" xfId="3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87937895135087"/>
          <c:y val="8.2097047939678924E-2"/>
          <c:w val="0.8285691563193025"/>
          <c:h val="0.796393394730252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HZ_seasonal!$AJ$1</c:f>
              <c:strCache>
                <c:ptCount val="1"/>
                <c:pt idx="0">
                  <c:v>Cottus bairdi</c:v>
                </c:pt>
              </c:strCache>
            </c:strRef>
          </c:tx>
          <c:spPr>
            <a:pattFill prst="dkVert">
              <a:fgClr>
                <a:prstClr val="black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HZ_seasonal!$AP$2:$AP$5</c:f>
                <c:numCache>
                  <c:formatCode>General</c:formatCode>
                  <c:ptCount val="4"/>
                  <c:pt idx="0">
                    <c:v>2.7791054253559468</c:v>
                  </c:pt>
                  <c:pt idx="1">
                    <c:v>0.78125744655901697</c:v>
                  </c:pt>
                  <c:pt idx="2">
                    <c:v>0.49056661791594736</c:v>
                  </c:pt>
                  <c:pt idx="3">
                    <c:v>0.45514563978370909</c:v>
                  </c:pt>
                </c:numCache>
              </c:numRef>
            </c:plus>
            <c:minus>
              <c:numRef>
                <c:f>HZ_seasonal!$AP$2:$AP$5</c:f>
                <c:numCache>
                  <c:formatCode>General</c:formatCode>
                  <c:ptCount val="4"/>
                  <c:pt idx="0">
                    <c:v>2.7791054253559468</c:v>
                  </c:pt>
                  <c:pt idx="1">
                    <c:v>0.78125744655901697</c:v>
                  </c:pt>
                  <c:pt idx="2">
                    <c:v>0.49056661791594736</c:v>
                  </c:pt>
                  <c:pt idx="3">
                    <c:v>0.45514563978370909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HZ_seasonal!$AO$2:$AO$5</c:f>
              <c:strCache>
                <c:ptCount val="4"/>
                <c:pt idx="0">
                  <c:v>Winter</c:v>
                </c:pt>
                <c:pt idx="1">
                  <c:v>Spring</c:v>
                </c:pt>
                <c:pt idx="2">
                  <c:v>Summer</c:v>
                </c:pt>
                <c:pt idx="3">
                  <c:v>Fall</c:v>
                </c:pt>
              </c:strCache>
            </c:strRef>
          </c:cat>
          <c:val>
            <c:numRef>
              <c:f>HZ_seasonal!$AJ$2:$AJ$5</c:f>
              <c:numCache>
                <c:formatCode>General</c:formatCode>
                <c:ptCount val="4"/>
                <c:pt idx="0">
                  <c:v>13.44989566026784</c:v>
                </c:pt>
                <c:pt idx="1">
                  <c:v>4.1535377490158476</c:v>
                </c:pt>
                <c:pt idx="2">
                  <c:v>1.9976181178422843</c:v>
                </c:pt>
                <c:pt idx="3">
                  <c:v>3.4684560183858157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8-4177-9786-A02356C2353C}"/>
            </c:ext>
          </c:extLst>
        </c:ser>
        <c:ser>
          <c:idx val="1"/>
          <c:order val="1"/>
          <c:tx>
            <c:strRef>
              <c:f>HZ_seasonal!$AK$1</c:f>
              <c:strCache>
                <c:ptCount val="1"/>
                <c:pt idx="0">
                  <c:v>Etheostoma caeruleum</c:v>
                </c:pt>
              </c:strCache>
            </c:strRef>
          </c:tx>
          <c:spPr>
            <a:solidFill>
              <a:prstClr val="black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HZ_seasonal!$AQ$2:$AQ$5</c:f>
                <c:numCache>
                  <c:formatCode>General</c:formatCode>
                  <c:ptCount val="4"/>
                  <c:pt idx="0">
                    <c:v>0.55933464355112905</c:v>
                  </c:pt>
                  <c:pt idx="1">
                    <c:v>0.34628759059408204</c:v>
                  </c:pt>
                  <c:pt idx="2">
                    <c:v>0.19535086344879959</c:v>
                  </c:pt>
                  <c:pt idx="3">
                    <c:v>0.72440481386615763</c:v>
                  </c:pt>
                </c:numCache>
              </c:numRef>
            </c:plus>
            <c:minus>
              <c:numRef>
                <c:f>HZ_seasonal!$AQ$2:$AQ$5</c:f>
                <c:numCache>
                  <c:formatCode>General</c:formatCode>
                  <c:ptCount val="4"/>
                  <c:pt idx="0">
                    <c:v>0.55933464355112905</c:v>
                  </c:pt>
                  <c:pt idx="1">
                    <c:v>0.34628759059408204</c:v>
                  </c:pt>
                  <c:pt idx="2">
                    <c:v>0.19535086344879959</c:v>
                  </c:pt>
                  <c:pt idx="3">
                    <c:v>0.72440481386615763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HZ_seasonal!$AO$2:$AO$5</c:f>
              <c:strCache>
                <c:ptCount val="4"/>
                <c:pt idx="0">
                  <c:v>Winter</c:v>
                </c:pt>
                <c:pt idx="1">
                  <c:v>Spring</c:v>
                </c:pt>
                <c:pt idx="2">
                  <c:v>Summer</c:v>
                </c:pt>
                <c:pt idx="3">
                  <c:v>Fall</c:v>
                </c:pt>
              </c:strCache>
            </c:strRef>
          </c:cat>
          <c:val>
            <c:numRef>
              <c:f>HZ_seasonal!$AK$2:$AK$5</c:f>
              <c:numCache>
                <c:formatCode>General</c:formatCode>
                <c:ptCount val="4"/>
                <c:pt idx="0">
                  <c:v>3.9384166930750899</c:v>
                </c:pt>
                <c:pt idx="1">
                  <c:v>2.5693763553981697</c:v>
                </c:pt>
                <c:pt idx="2">
                  <c:v>0.96001585546947388</c:v>
                </c:pt>
                <c:pt idx="3">
                  <c:v>3.8198878499726385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98-4177-9786-A02356C2353C}"/>
            </c:ext>
          </c:extLst>
        </c:ser>
        <c:ser>
          <c:idx val="2"/>
          <c:order val="2"/>
          <c:tx>
            <c:strRef>
              <c:f>HZ_seasonal!$AL$1</c:f>
              <c:strCache>
                <c:ptCount val="1"/>
                <c:pt idx="0">
                  <c:v>E. flabellare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HZ_seasonal!$AR$2:$AR$5</c:f>
                <c:numCache>
                  <c:formatCode>General</c:formatCode>
                  <c:ptCount val="4"/>
                  <c:pt idx="0">
                    <c:v>0.9929182775173101</c:v>
                  </c:pt>
                  <c:pt idx="1">
                    <c:v>0.27168502171292946</c:v>
                  </c:pt>
                  <c:pt idx="2">
                    <c:v>0.5217907253777132</c:v>
                  </c:pt>
                  <c:pt idx="3">
                    <c:v>0.14498167328022574</c:v>
                  </c:pt>
                </c:numCache>
              </c:numRef>
            </c:plus>
            <c:minus>
              <c:numRef>
                <c:f>HZ_seasonal!$AR$2:$AR$5</c:f>
                <c:numCache>
                  <c:formatCode>General</c:formatCode>
                  <c:ptCount val="4"/>
                  <c:pt idx="0">
                    <c:v>0.9929182775173101</c:v>
                  </c:pt>
                  <c:pt idx="1">
                    <c:v>0.27168502171292946</c:v>
                  </c:pt>
                  <c:pt idx="2">
                    <c:v>0.5217907253777132</c:v>
                  </c:pt>
                  <c:pt idx="3">
                    <c:v>0.14498167328022574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HZ_seasonal!$AO$2:$AO$5</c:f>
              <c:strCache>
                <c:ptCount val="4"/>
                <c:pt idx="0">
                  <c:v>Winter</c:v>
                </c:pt>
                <c:pt idx="1">
                  <c:v>Spring</c:v>
                </c:pt>
                <c:pt idx="2">
                  <c:v>Summer</c:v>
                </c:pt>
                <c:pt idx="3">
                  <c:v>Fall</c:v>
                </c:pt>
              </c:strCache>
            </c:strRef>
          </c:cat>
          <c:val>
            <c:numRef>
              <c:f>HZ_seasonal!$AL$2:$AL$5</c:f>
              <c:numCache>
                <c:formatCode>General</c:formatCode>
                <c:ptCount val="4"/>
                <c:pt idx="0">
                  <c:v>5.0542335070817161</c:v>
                </c:pt>
                <c:pt idx="1">
                  <c:v>1.4071143798711059</c:v>
                </c:pt>
                <c:pt idx="2">
                  <c:v>1.5974926012124755</c:v>
                </c:pt>
                <c:pt idx="3">
                  <c:v>0.96570710838590834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98-4177-9786-A02356C2353C}"/>
            </c:ext>
          </c:extLst>
        </c:ser>
        <c:ser>
          <c:idx val="3"/>
          <c:order val="3"/>
          <c:tx>
            <c:strRef>
              <c:f>HZ_seasonal!$AM$1</c:f>
              <c:strCache>
                <c:ptCount val="1"/>
                <c:pt idx="0">
                  <c:v>Luxulis zonatus</c:v>
                </c:pt>
              </c:strCache>
            </c:strRef>
          </c:tx>
          <c:spPr>
            <a:pattFill prst="wdDnDiag">
              <a:fgClr>
                <a:prstClr val="black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HZ_seasonal!$AS$2:$AS$5</c:f>
                <c:numCache>
                  <c:formatCode>General</c:formatCode>
                  <c:ptCount val="4"/>
                  <c:pt idx="0">
                    <c:v>2.1141099512931216</c:v>
                  </c:pt>
                  <c:pt idx="1">
                    <c:v>0.28092774862117376</c:v>
                  </c:pt>
                  <c:pt idx="2">
                    <c:v>0.32938607630266442</c:v>
                  </c:pt>
                  <c:pt idx="3">
                    <c:v>0.49310455797897712</c:v>
                  </c:pt>
                </c:numCache>
              </c:numRef>
            </c:plus>
            <c:minus>
              <c:numRef>
                <c:f>HZ_seasonal!$AS$2:$AS$5</c:f>
                <c:numCache>
                  <c:formatCode>General</c:formatCode>
                  <c:ptCount val="4"/>
                  <c:pt idx="0">
                    <c:v>2.1141099512931216</c:v>
                  </c:pt>
                  <c:pt idx="1">
                    <c:v>0.28092774862117376</c:v>
                  </c:pt>
                  <c:pt idx="2">
                    <c:v>0.32938607630266442</c:v>
                  </c:pt>
                  <c:pt idx="3">
                    <c:v>0.49310455797897712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HZ_seasonal!$AO$2:$AO$5</c:f>
              <c:strCache>
                <c:ptCount val="4"/>
                <c:pt idx="0">
                  <c:v>Winter</c:v>
                </c:pt>
                <c:pt idx="1">
                  <c:v>Spring</c:v>
                </c:pt>
                <c:pt idx="2">
                  <c:v>Summer</c:v>
                </c:pt>
                <c:pt idx="3">
                  <c:v>Fall</c:v>
                </c:pt>
              </c:strCache>
            </c:strRef>
          </c:cat>
          <c:val>
            <c:numRef>
              <c:f>HZ_seasonal!$AM$2:$AM$5</c:f>
              <c:numCache>
                <c:formatCode>General</c:formatCode>
                <c:ptCount val="4"/>
                <c:pt idx="0">
                  <c:v>6.7135964136589532</c:v>
                </c:pt>
                <c:pt idx="1">
                  <c:v>1.2298075329615428</c:v>
                </c:pt>
                <c:pt idx="2">
                  <c:v>1.2563567627514862</c:v>
                </c:pt>
                <c:pt idx="3">
                  <c:v>2.0539886440768242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98-4177-9786-A02356C2353C}"/>
            </c:ext>
          </c:extLst>
        </c:ser>
        <c:ser>
          <c:idx val="4"/>
          <c:order val="4"/>
          <c:tx>
            <c:strRef>
              <c:f>HZ_seasonal!$AN$1</c:f>
              <c:strCache>
                <c:ptCount val="1"/>
                <c:pt idx="0">
                  <c:v>Lepomis megalotis</c:v>
                </c:pt>
              </c:strCache>
            </c:strRef>
          </c:tx>
          <c:spPr>
            <a:pattFill prst="pct10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HZ_seasonal!$AT$2:$AT$5</c:f>
                <c:numCache>
                  <c:formatCode>General</c:formatCode>
                  <c:ptCount val="4"/>
                  <c:pt idx="1">
                    <c:v>0.88139243597261918</c:v>
                  </c:pt>
                  <c:pt idx="2">
                    <c:v>1.1009569655592735</c:v>
                  </c:pt>
                  <c:pt idx="3">
                    <c:v>1.0450039872332226</c:v>
                  </c:pt>
                </c:numCache>
              </c:numRef>
            </c:plus>
            <c:minus>
              <c:numRef>
                <c:f>HZ_seasonal!$AT$2:$AT$5</c:f>
                <c:numCache>
                  <c:formatCode>General</c:formatCode>
                  <c:ptCount val="4"/>
                  <c:pt idx="1">
                    <c:v>0.88139243597261918</c:v>
                  </c:pt>
                  <c:pt idx="2">
                    <c:v>1.1009569655592735</c:v>
                  </c:pt>
                  <c:pt idx="3">
                    <c:v>1.0450039872332226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HZ_seasonal!$AO$2:$AO$5</c:f>
              <c:strCache>
                <c:ptCount val="4"/>
                <c:pt idx="0">
                  <c:v>Winter</c:v>
                </c:pt>
                <c:pt idx="1">
                  <c:v>Spring</c:v>
                </c:pt>
                <c:pt idx="2">
                  <c:v>Summer</c:v>
                </c:pt>
                <c:pt idx="3">
                  <c:v>Fall</c:v>
                </c:pt>
              </c:strCache>
            </c:strRef>
          </c:cat>
          <c:val>
            <c:numRef>
              <c:f>HZ_seasonal!$AN$2:$AN$5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12.299276181838746</c:v>
                </c:pt>
                <c:pt idx="2">
                  <c:v>7.999934232524482</c:v>
                </c:pt>
                <c:pt idx="3">
                  <c:v>1.4685886207963328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98-4177-9786-A02356C23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8499040"/>
        <c:axId val="278499600"/>
      </c:barChart>
      <c:catAx>
        <c:axId val="27849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78499600"/>
        <c:crosses val="autoZero"/>
        <c:auto val="1"/>
        <c:lblAlgn val="ctr"/>
        <c:lblOffset val="100"/>
        <c:tickMarkSkip val="1"/>
        <c:noMultiLvlLbl val="0"/>
      </c:catAx>
      <c:valAx>
        <c:axId val="278499600"/>
        <c:scaling>
          <c:orientation val="minMax"/>
          <c:max val="1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Gut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content biomass </a:t>
                </a:r>
              </a:p>
              <a:p>
                <a:pPr>
                  <a:defRPr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(mg dry mass per indiv.)</a:t>
                </a:r>
                <a:endParaRPr lang="en-US" sz="1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7849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618095893156656"/>
          <c:y val="9.8465031668680522E-2"/>
          <c:w val="0.33729906752440042"/>
          <c:h val="0.22729791575378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1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38286221753412"/>
          <c:y val="9.9071214974932389E-2"/>
          <c:w val="0.83606566277441896"/>
          <c:h val="0.77941910727031105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br_seasonal!$O$5</c:f>
              <c:strCache>
                <c:ptCount val="1"/>
                <c:pt idx="0">
                  <c:v>Etheostoma caeruleum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br_seasonal!$T$6:$T$9</c:f>
                <c:numCache>
                  <c:formatCode>General</c:formatCode>
                  <c:ptCount val="4"/>
                  <c:pt idx="1">
                    <c:v>0.94628492767757766</c:v>
                  </c:pt>
                  <c:pt idx="2">
                    <c:v>0.33686279073649716</c:v>
                  </c:pt>
                  <c:pt idx="3">
                    <c:v>0.67465305556212973</c:v>
                  </c:pt>
                </c:numCache>
              </c:numRef>
            </c:plus>
            <c:minus>
              <c:numRef>
                <c:f>br_seasonal!$T$6:$T$9</c:f>
                <c:numCache>
                  <c:formatCode>General</c:formatCode>
                  <c:ptCount val="4"/>
                  <c:pt idx="1">
                    <c:v>0.94628492767757766</c:v>
                  </c:pt>
                  <c:pt idx="2">
                    <c:v>0.33686279073649716</c:v>
                  </c:pt>
                  <c:pt idx="3">
                    <c:v>0.67465305556212973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br_seasonal!$N$6:$N$9</c:f>
              <c:strCache>
                <c:ptCount val="4"/>
                <c:pt idx="1">
                  <c:v>Spring</c:v>
                </c:pt>
                <c:pt idx="2">
                  <c:v>Summer</c:v>
                </c:pt>
                <c:pt idx="3">
                  <c:v>Fall</c:v>
                </c:pt>
              </c:strCache>
            </c:strRef>
          </c:cat>
          <c:val>
            <c:numRef>
              <c:f>br_seasonal!$O$6:$O$9</c:f>
              <c:numCache>
                <c:formatCode>0.00</c:formatCode>
                <c:ptCount val="4"/>
                <c:pt idx="1">
                  <c:v>3.4882229312284907</c:v>
                </c:pt>
                <c:pt idx="2">
                  <c:v>0.43280661015569971</c:v>
                </c:pt>
                <c:pt idx="3">
                  <c:v>1.1941099246632383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5-4C1F-A9C4-50A84719BB32}"/>
            </c:ext>
          </c:extLst>
        </c:ser>
        <c:ser>
          <c:idx val="2"/>
          <c:order val="1"/>
          <c:tx>
            <c:strRef>
              <c:f>br_seasonal!$P$5</c:f>
              <c:strCache>
                <c:ptCount val="1"/>
                <c:pt idx="0">
                  <c:v>E. spectabile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br_seasonal!$U$6:$U$9</c:f>
                <c:numCache>
                  <c:formatCode>General</c:formatCode>
                  <c:ptCount val="4"/>
                  <c:pt idx="1">
                    <c:v>0.26507775612491535</c:v>
                  </c:pt>
                  <c:pt idx="2">
                    <c:v>0.21793544589292321</c:v>
                  </c:pt>
                  <c:pt idx="3">
                    <c:v>0.36381547993182622</c:v>
                  </c:pt>
                </c:numCache>
              </c:numRef>
            </c:plus>
            <c:minus>
              <c:numRef>
                <c:f>br_seasonal!$U$6:$U$9</c:f>
                <c:numCache>
                  <c:formatCode>General</c:formatCode>
                  <c:ptCount val="4"/>
                  <c:pt idx="1">
                    <c:v>0.26507775612491535</c:v>
                  </c:pt>
                  <c:pt idx="2">
                    <c:v>0.21793544589292321</c:v>
                  </c:pt>
                  <c:pt idx="3">
                    <c:v>0.36381547993182622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br_seasonal!$N$6:$N$9</c:f>
              <c:strCache>
                <c:ptCount val="4"/>
                <c:pt idx="1">
                  <c:v>Spring</c:v>
                </c:pt>
                <c:pt idx="2">
                  <c:v>Summer</c:v>
                </c:pt>
                <c:pt idx="3">
                  <c:v>Fall</c:v>
                </c:pt>
              </c:strCache>
            </c:strRef>
          </c:cat>
          <c:val>
            <c:numRef>
              <c:f>br_seasonal!$P$6:$P$9</c:f>
              <c:numCache>
                <c:formatCode>0.00</c:formatCode>
                <c:ptCount val="4"/>
                <c:pt idx="1">
                  <c:v>1.9282408963385562</c:v>
                </c:pt>
                <c:pt idx="2">
                  <c:v>0.44363868909085663</c:v>
                </c:pt>
                <c:pt idx="3">
                  <c:v>0.71588832773420541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D5-4C1F-A9C4-50A84719BB32}"/>
            </c:ext>
          </c:extLst>
        </c:ser>
        <c:ser>
          <c:idx val="0"/>
          <c:order val="2"/>
          <c:tx>
            <c:strRef>
              <c:f>br_seasonal!$Q$5</c:f>
              <c:strCache>
                <c:ptCount val="1"/>
                <c:pt idx="0">
                  <c:v>Luxulis zonatus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br_seasonal!$V$6:$V$9</c:f>
                <c:numCache>
                  <c:formatCode>General</c:formatCode>
                  <c:ptCount val="4"/>
                  <c:pt idx="1">
                    <c:v>1.0297746618766248</c:v>
                  </c:pt>
                  <c:pt idx="2">
                    <c:v>0.12765383400374147</c:v>
                  </c:pt>
                  <c:pt idx="3">
                    <c:v>0.36</c:v>
                  </c:pt>
                </c:numCache>
              </c:numRef>
            </c:plus>
            <c:minus>
              <c:numRef>
                <c:f>br_seasonal!$V$6:$V$9</c:f>
                <c:numCache>
                  <c:formatCode>General</c:formatCode>
                  <c:ptCount val="4"/>
                  <c:pt idx="1">
                    <c:v>1.0297746618766248</c:v>
                  </c:pt>
                  <c:pt idx="2">
                    <c:v>0.12765383400374147</c:v>
                  </c:pt>
                  <c:pt idx="3">
                    <c:v>0.36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br_seasonal!$N$6:$N$9</c:f>
              <c:strCache>
                <c:ptCount val="4"/>
                <c:pt idx="1">
                  <c:v>Spring</c:v>
                </c:pt>
                <c:pt idx="2">
                  <c:v>Summer</c:v>
                </c:pt>
                <c:pt idx="3">
                  <c:v>Fall</c:v>
                </c:pt>
              </c:strCache>
            </c:strRef>
          </c:cat>
          <c:val>
            <c:numRef>
              <c:f>br_seasonal!$Q$6:$Q$9</c:f>
              <c:numCache>
                <c:formatCode>0.00</c:formatCode>
                <c:ptCount val="4"/>
                <c:pt idx="1">
                  <c:v>3.0029670389927512</c:v>
                </c:pt>
                <c:pt idx="2">
                  <c:v>1.1602648916685072</c:v>
                </c:pt>
                <c:pt idx="3">
                  <c:v>0.71938195220964762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D5-4C1F-A9C4-50A84719BB32}"/>
            </c:ext>
          </c:extLst>
        </c:ser>
        <c:ser>
          <c:idx val="1"/>
          <c:order val="3"/>
          <c:tx>
            <c:strRef>
              <c:f>br_seasonal!$R$5</c:f>
              <c:strCache>
                <c:ptCount val="1"/>
                <c:pt idx="0">
                  <c:v>Notropis boops</c:v>
                </c:pt>
              </c:strCache>
            </c:strRef>
          </c:tx>
          <c:spPr>
            <a:pattFill prst="lgGrid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br_seasonal!$W$6:$W$9</c:f>
                <c:numCache>
                  <c:formatCode>General</c:formatCode>
                  <c:ptCount val="4"/>
                  <c:pt idx="1">
                    <c:v>0.42505341649947898</c:v>
                  </c:pt>
                  <c:pt idx="2">
                    <c:v>0.32</c:v>
                  </c:pt>
                  <c:pt idx="3">
                    <c:v>0.70951372060376849</c:v>
                  </c:pt>
                </c:numCache>
              </c:numRef>
            </c:plus>
            <c:minus>
              <c:numRef>
                <c:f>br_seasonal!$W$6:$W$9</c:f>
                <c:numCache>
                  <c:formatCode>General</c:formatCode>
                  <c:ptCount val="4"/>
                  <c:pt idx="1">
                    <c:v>0.42505341649947898</c:v>
                  </c:pt>
                  <c:pt idx="2">
                    <c:v>0.32</c:v>
                  </c:pt>
                  <c:pt idx="3">
                    <c:v>0.70951372060376849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br_seasonal!$N$6:$N$9</c:f>
              <c:strCache>
                <c:ptCount val="4"/>
                <c:pt idx="1">
                  <c:v>Spring</c:v>
                </c:pt>
                <c:pt idx="2">
                  <c:v>Summer</c:v>
                </c:pt>
                <c:pt idx="3">
                  <c:v>Fall</c:v>
                </c:pt>
              </c:strCache>
            </c:strRef>
          </c:cat>
          <c:val>
            <c:numRef>
              <c:f>br_seasonal!$R$6:$R$9</c:f>
              <c:numCache>
                <c:formatCode>0.00</c:formatCode>
                <c:ptCount val="4"/>
                <c:pt idx="1">
                  <c:v>1.1803285652986439</c:v>
                </c:pt>
                <c:pt idx="2">
                  <c:v>0.66547253100330228</c:v>
                </c:pt>
                <c:pt idx="3">
                  <c:v>0.9232616115816038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D5-4C1F-A9C4-50A84719BB32}"/>
            </c:ext>
          </c:extLst>
        </c:ser>
        <c:ser>
          <c:idx val="4"/>
          <c:order val="4"/>
          <c:tx>
            <c:strRef>
              <c:f>br_seasonal!$S$5</c:f>
              <c:strCache>
                <c:ptCount val="1"/>
                <c:pt idx="0">
                  <c:v>Lepomis megalotis</c:v>
                </c:pt>
              </c:strCache>
            </c:strRef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br_seasonal!$X$6:$X$9</c:f>
                <c:numCache>
                  <c:formatCode>General</c:formatCode>
                  <c:ptCount val="4"/>
                  <c:pt idx="1">
                    <c:v>1.5943688857809604</c:v>
                  </c:pt>
                  <c:pt idx="2">
                    <c:v>1.47</c:v>
                  </c:pt>
                  <c:pt idx="3">
                    <c:v>0.32</c:v>
                  </c:pt>
                </c:numCache>
              </c:numRef>
            </c:plus>
            <c:minus>
              <c:numRef>
                <c:f>br_seasonal!$X$6:$X$9</c:f>
                <c:numCache>
                  <c:formatCode>General</c:formatCode>
                  <c:ptCount val="4"/>
                  <c:pt idx="1">
                    <c:v>1.5943688857809604</c:v>
                  </c:pt>
                  <c:pt idx="2">
                    <c:v>1.47</c:v>
                  </c:pt>
                  <c:pt idx="3">
                    <c:v>0.32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br_seasonal!$N$6:$N$9</c:f>
              <c:strCache>
                <c:ptCount val="4"/>
                <c:pt idx="1">
                  <c:v>Spring</c:v>
                </c:pt>
                <c:pt idx="2">
                  <c:v>Summer</c:v>
                </c:pt>
                <c:pt idx="3">
                  <c:v>Fall</c:v>
                </c:pt>
              </c:strCache>
            </c:strRef>
          </c:cat>
          <c:val>
            <c:numRef>
              <c:f>br_seasonal!$S$6:$S$9</c:f>
              <c:numCache>
                <c:formatCode>0.00</c:formatCode>
                <c:ptCount val="4"/>
                <c:pt idx="1">
                  <c:v>6.6422922432465699</c:v>
                </c:pt>
                <c:pt idx="2">
                  <c:v>4.6307866327228258</c:v>
                </c:pt>
                <c:pt idx="3">
                  <c:v>1.1667883205323779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D5-4C1F-A9C4-50A84719B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5324592"/>
        <c:axId val="365325152"/>
      </c:barChart>
      <c:catAx>
        <c:axId val="36532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5325152"/>
        <c:crosses val="autoZero"/>
        <c:auto val="1"/>
        <c:lblAlgn val="ctr"/>
        <c:lblOffset val="100"/>
        <c:tickMarkSkip val="1"/>
        <c:noMultiLvlLbl val="0"/>
      </c:catAx>
      <c:valAx>
        <c:axId val="365325152"/>
        <c:scaling>
          <c:orientation val="minMax"/>
          <c:max val="1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Gut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content biomass </a:t>
                </a:r>
              </a:p>
              <a:p>
                <a:pPr>
                  <a:defRPr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(mg dry mass per indiv.)</a:t>
                </a:r>
                <a:endParaRPr lang="en-US" sz="1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532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201508687434429"/>
          <c:y val="0.1064224737163407"/>
          <c:w val="0.33654271929579127"/>
          <c:h val="0.2496626415514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1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220808</xdr:colOff>
      <xdr:row>13</xdr:row>
      <xdr:rowOff>129540</xdr:rowOff>
    </xdr:from>
    <xdr:to>
      <xdr:col>47</xdr:col>
      <xdr:colOff>396240</xdr:colOff>
      <xdr:row>40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197926</xdr:colOff>
      <xdr:row>12</xdr:row>
      <xdr:rowOff>2863</xdr:rowOff>
    </xdr:from>
    <xdr:to>
      <xdr:col>24</xdr:col>
      <xdr:colOff>160019</xdr:colOff>
      <xdr:row>33</xdr:row>
      <xdr:rowOff>142292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V1" sqref="V1"/>
    </sheetView>
  </sheetViews>
  <sheetFormatPr defaultColWidth="6.21875" defaultRowHeight="13.8" x14ac:dyDescent="0.25"/>
  <cols>
    <col min="1" max="16384" width="6.21875" style="1"/>
  </cols>
  <sheetData>
    <row r="1" spans="1:27" x14ac:dyDescent="0.25">
      <c r="A1" s="5" t="s">
        <v>62</v>
      </c>
      <c r="B1" s="1" t="s">
        <v>35</v>
      </c>
      <c r="C1" s="1" t="s">
        <v>34</v>
      </c>
      <c r="D1" s="1" t="s">
        <v>33</v>
      </c>
      <c r="E1" s="1" t="s">
        <v>32</v>
      </c>
      <c r="F1" s="1" t="s">
        <v>31</v>
      </c>
      <c r="G1" s="1" t="s">
        <v>30</v>
      </c>
      <c r="H1" s="1" t="s">
        <v>65</v>
      </c>
      <c r="I1" s="1" t="s">
        <v>66</v>
      </c>
      <c r="J1" s="1" t="s">
        <v>27</v>
      </c>
      <c r="K1" s="1" t="s">
        <v>26</v>
      </c>
      <c r="L1" s="5" t="s">
        <v>56</v>
      </c>
      <c r="M1" s="5" t="s">
        <v>58</v>
      </c>
      <c r="N1" s="5" t="s">
        <v>59</v>
      </c>
      <c r="O1" s="5" t="s">
        <v>61</v>
      </c>
      <c r="P1" s="5" t="s">
        <v>60</v>
      </c>
      <c r="Q1" s="5" t="s">
        <v>41</v>
      </c>
      <c r="R1" s="5" t="s">
        <v>40</v>
      </c>
      <c r="S1" s="5" t="s">
        <v>39</v>
      </c>
      <c r="T1" s="5" t="s">
        <v>38</v>
      </c>
      <c r="U1" s="5" t="s">
        <v>37</v>
      </c>
      <c r="V1" s="5" t="s">
        <v>36</v>
      </c>
      <c r="W1" s="2" t="s">
        <v>63</v>
      </c>
      <c r="X1" s="2" t="s">
        <v>64</v>
      </c>
      <c r="Y1" s="1" t="s">
        <v>51</v>
      </c>
      <c r="Z1" s="1" t="s">
        <v>50</v>
      </c>
    </row>
    <row r="2" spans="1:27" x14ac:dyDescent="0.25">
      <c r="A2" s="5" t="s">
        <v>7</v>
      </c>
      <c r="B2" s="1">
        <v>69</v>
      </c>
      <c r="C2" s="1">
        <v>2.6928694008317402</v>
      </c>
      <c r="D2" s="1">
        <v>56.5</v>
      </c>
      <c r="E2" s="1">
        <v>3.1598964046737552</v>
      </c>
      <c r="F2" s="1">
        <v>50</v>
      </c>
      <c r="G2" s="1">
        <v>0.91409044963124131</v>
      </c>
      <c r="J2" s="1">
        <v>79</v>
      </c>
      <c r="K2" s="1">
        <v>3.6282038573889466</v>
      </c>
      <c r="L2" s="5">
        <v>0.2</v>
      </c>
      <c r="M2" s="5">
        <v>0.3</v>
      </c>
      <c r="N2" s="5">
        <v>0.68333333333333335</v>
      </c>
      <c r="O2" s="5">
        <v>3.3333333333333333E-2</v>
      </c>
      <c r="P2" s="5">
        <v>0.35</v>
      </c>
      <c r="Q2" s="5">
        <v>1.6500000000000001</v>
      </c>
      <c r="R2" s="5">
        <v>1.2500000000000002</v>
      </c>
      <c r="S2" s="5">
        <v>0.39999999999999997</v>
      </c>
      <c r="T2" s="5">
        <v>2.9591295033160505</v>
      </c>
      <c r="U2" s="5">
        <v>1.5620654432296806</v>
      </c>
      <c r="V2" s="5">
        <v>1.3970640600863702</v>
      </c>
      <c r="W2" s="2">
        <v>0.76363636363636356</v>
      </c>
      <c r="X2" s="2">
        <v>1.1200000000000001</v>
      </c>
      <c r="Y2" s="1">
        <v>1403.3659491801543</v>
      </c>
      <c r="Z2" s="1">
        <v>862.91895220077004</v>
      </c>
      <c r="AA2" s="1">
        <f>AVERAGE(C2,E2,G2,I2,K2)</f>
        <v>2.598765028131421</v>
      </c>
    </row>
    <row r="3" spans="1:27" x14ac:dyDescent="0.25">
      <c r="A3" s="5" t="s">
        <v>6</v>
      </c>
      <c r="B3" s="1">
        <v>77</v>
      </c>
      <c r="C3" s="1">
        <v>2.7555381550071152</v>
      </c>
      <c r="D3" s="1">
        <v>50</v>
      </c>
      <c r="E3" s="1">
        <v>2.6469832759373046</v>
      </c>
      <c r="F3" s="1">
        <v>47.5</v>
      </c>
      <c r="G3" s="1">
        <v>0.72689435135871294</v>
      </c>
      <c r="H3" s="1">
        <v>82</v>
      </c>
      <c r="I3" s="1">
        <v>9.3658539435174042</v>
      </c>
      <c r="J3" s="1">
        <v>48.5</v>
      </c>
      <c r="K3" s="1">
        <v>0.50576122731855944</v>
      </c>
      <c r="L3" s="5">
        <v>0.31666666666666665</v>
      </c>
      <c r="M3" s="5">
        <v>1.7333333333333334</v>
      </c>
      <c r="N3" s="5">
        <v>2.3833333333333333</v>
      </c>
      <c r="O3" s="5">
        <v>0.38333333333333336</v>
      </c>
      <c r="P3" s="5">
        <v>0.23333333333333334</v>
      </c>
      <c r="Q3" s="5">
        <v>5.6833333333333345</v>
      </c>
      <c r="R3" s="5">
        <v>5.0000000000000009</v>
      </c>
      <c r="S3" s="5">
        <v>0.68333333333333335</v>
      </c>
      <c r="T3" s="5">
        <v>7.7490784945802416</v>
      </c>
      <c r="U3" s="5">
        <v>6.4393697214905714</v>
      </c>
      <c r="V3" s="5">
        <v>1.3097087730896713</v>
      </c>
      <c r="W3" s="2">
        <v>0.72272727272727277</v>
      </c>
      <c r="X3" s="2">
        <v>1.18</v>
      </c>
      <c r="Y3" s="1">
        <v>1397.2535140474747</v>
      </c>
      <c r="Z3" s="1">
        <v>946.00923805503623</v>
      </c>
      <c r="AA3" s="1">
        <f t="shared" ref="AA3:AA16" si="0">AVERAGE(C3,E3,G3,I3,K3)</f>
        <v>3.2002061906278194</v>
      </c>
    </row>
    <row r="4" spans="1:27" x14ac:dyDescent="0.25">
      <c r="A4" s="5" t="s">
        <v>5</v>
      </c>
      <c r="B4" s="1">
        <v>41.5</v>
      </c>
      <c r="C4" s="1">
        <v>5.6310988090007523</v>
      </c>
      <c r="D4" s="1">
        <v>55.5</v>
      </c>
      <c r="E4" s="1">
        <v>8.4748801522293746</v>
      </c>
      <c r="F4" s="1">
        <v>47.5</v>
      </c>
      <c r="G4" s="1">
        <v>1.3966437662855018</v>
      </c>
      <c r="H4" s="1">
        <v>76</v>
      </c>
      <c r="I4" s="1">
        <v>8.3794926912887409</v>
      </c>
      <c r="J4" s="1">
        <v>45</v>
      </c>
      <c r="K4" s="1">
        <v>0.21</v>
      </c>
      <c r="L4" s="5">
        <v>0.28333333333333333</v>
      </c>
      <c r="M4" s="5">
        <v>0.7</v>
      </c>
      <c r="N4" s="5">
        <v>1.0333333333333334</v>
      </c>
      <c r="O4" s="5">
        <v>0.2</v>
      </c>
      <c r="P4" s="5">
        <v>0.18333333333333332</v>
      </c>
      <c r="Q4" s="5">
        <v>2.583333333333333</v>
      </c>
      <c r="R4" s="5">
        <v>2.2833333333333337</v>
      </c>
      <c r="S4" s="5">
        <v>0.3</v>
      </c>
      <c r="T4" s="5">
        <v>3.8707528095718575</v>
      </c>
      <c r="U4" s="5">
        <v>3.6174866844598297</v>
      </c>
      <c r="V4" s="5">
        <v>0.25326612511202806</v>
      </c>
      <c r="W4" s="2">
        <v>0.7877777777777778</v>
      </c>
      <c r="X4" s="2">
        <v>1.39</v>
      </c>
      <c r="Y4" s="1">
        <v>524.29358702087836</v>
      </c>
      <c r="Z4" s="1">
        <v>492.32971699289521</v>
      </c>
      <c r="AA4" s="1">
        <f t="shared" si="0"/>
        <v>4.8184230837608739</v>
      </c>
    </row>
    <row r="5" spans="1:27" x14ac:dyDescent="0.25">
      <c r="A5" s="5" t="s">
        <v>23</v>
      </c>
      <c r="B5" s="1">
        <v>53</v>
      </c>
      <c r="C5" s="1">
        <v>0.7896917710343011</v>
      </c>
      <c r="D5" s="1">
        <v>51.5</v>
      </c>
      <c r="E5" s="1">
        <v>2.4864410333536275</v>
      </c>
      <c r="F5" s="1">
        <v>40</v>
      </c>
      <c r="G5" s="1">
        <v>0.95501351161125647</v>
      </c>
      <c r="J5" s="1">
        <v>51</v>
      </c>
      <c r="K5" s="1">
        <v>2.2713753990280994</v>
      </c>
      <c r="L5" s="5">
        <v>0.13333333333333333</v>
      </c>
      <c r="M5" s="5">
        <v>0.93333333333333335</v>
      </c>
      <c r="N5" s="5">
        <v>0.8</v>
      </c>
      <c r="O5" s="5">
        <v>0</v>
      </c>
      <c r="P5" s="5">
        <v>0.68333333333333335</v>
      </c>
      <c r="Q5" s="5">
        <v>3.0166666666666662</v>
      </c>
      <c r="R5" s="5">
        <v>1.9166666666666667</v>
      </c>
      <c r="S5" s="5">
        <v>1.1000000000000001</v>
      </c>
      <c r="T5" s="5">
        <v>3.9594182230430159</v>
      </c>
      <c r="U5" s="5">
        <v>1.7829739187969997</v>
      </c>
      <c r="V5" s="5">
        <v>2.176444304246016</v>
      </c>
      <c r="W5" s="2">
        <v>0.47714285714285715</v>
      </c>
      <c r="X5" s="2">
        <v>0.88</v>
      </c>
      <c r="Y5" s="1">
        <v>1049.4695174960184</v>
      </c>
      <c r="Z5" s="1">
        <v>943.52614013122661</v>
      </c>
      <c r="AA5" s="1">
        <f t="shared" si="0"/>
        <v>1.6256304287568211</v>
      </c>
    </row>
    <row r="6" spans="1:27" x14ac:dyDescent="0.25">
      <c r="A6" s="5" t="s">
        <v>1</v>
      </c>
      <c r="B6" s="1">
        <v>58</v>
      </c>
      <c r="C6" s="1">
        <v>3.0683433921432117</v>
      </c>
      <c r="D6" s="1">
        <v>50</v>
      </c>
      <c r="E6" s="1">
        <v>1.5939665868136728</v>
      </c>
      <c r="F6" s="1">
        <v>48</v>
      </c>
      <c r="G6" s="1">
        <v>1.2222976926577713</v>
      </c>
      <c r="H6" s="1">
        <v>75.5</v>
      </c>
      <c r="I6" s="1">
        <v>8.2237497181143198</v>
      </c>
      <c r="L6" s="5">
        <v>0.6</v>
      </c>
      <c r="M6" s="5">
        <v>1.1166666666666667</v>
      </c>
      <c r="N6" s="5">
        <v>2.7666666666666666</v>
      </c>
      <c r="O6" s="5">
        <v>0.18333333333333332</v>
      </c>
      <c r="P6" s="5">
        <v>0.11666666666666667</v>
      </c>
      <c r="Q6" s="5">
        <v>5.1666666666666661</v>
      </c>
      <c r="R6" s="5">
        <v>4.9000000000000004</v>
      </c>
      <c r="S6" s="5">
        <v>0.26666666666666672</v>
      </c>
      <c r="T6" s="5">
        <v>5.9993464628008173</v>
      </c>
      <c r="U6" s="5">
        <v>5.7784746114325642</v>
      </c>
      <c r="V6" s="5">
        <v>0.22087185136825258</v>
      </c>
      <c r="W6" s="2">
        <v>0.36086956521739133</v>
      </c>
      <c r="X6" s="2">
        <v>0.55000000000000004</v>
      </c>
      <c r="Y6" s="1">
        <v>2035.0147874748484</v>
      </c>
      <c r="Z6" s="1">
        <v>1611.890026788735</v>
      </c>
      <c r="AA6" s="1">
        <f t="shared" si="0"/>
        <v>3.527089347432244</v>
      </c>
    </row>
    <row r="7" spans="1:27" x14ac:dyDescent="0.25">
      <c r="A7" s="5" t="s">
        <v>22</v>
      </c>
      <c r="B7" s="1">
        <v>59</v>
      </c>
      <c r="C7" s="1">
        <v>3.53841459687973</v>
      </c>
      <c r="D7" s="1">
        <v>52.5</v>
      </c>
      <c r="E7" s="1">
        <v>1.7320447030824533</v>
      </c>
      <c r="F7" s="1">
        <v>55</v>
      </c>
      <c r="G7" s="1">
        <v>0.34990644015715555</v>
      </c>
      <c r="J7" s="1">
        <v>60</v>
      </c>
      <c r="K7" s="1">
        <v>5.0108103758260789</v>
      </c>
      <c r="L7" s="5">
        <v>8.3333333333333329E-2</v>
      </c>
      <c r="M7" s="5">
        <v>0.1</v>
      </c>
      <c r="N7" s="5">
        <v>0.05</v>
      </c>
      <c r="O7" s="5">
        <v>0</v>
      </c>
      <c r="P7" s="5">
        <v>0.38333333333333336</v>
      </c>
      <c r="Q7" s="5">
        <v>0.81666666666666665</v>
      </c>
      <c r="R7" s="5">
        <v>0.28333333333333333</v>
      </c>
      <c r="S7" s="5">
        <v>0.53333333333333333</v>
      </c>
      <c r="T7" s="5">
        <v>0.39679730932533364</v>
      </c>
      <c r="U7" s="5">
        <v>0.16991380680932006</v>
      </c>
      <c r="V7" s="5">
        <v>0.22688350251601358</v>
      </c>
      <c r="W7" s="2">
        <v>0.3</v>
      </c>
      <c r="X7" s="2">
        <v>0.42</v>
      </c>
      <c r="Y7" s="1">
        <v>1561.051773650508</v>
      </c>
      <c r="Z7" s="1">
        <v>1478.6833295074175</v>
      </c>
      <c r="AA7" s="1">
        <f t="shared" si="0"/>
        <v>2.6577940289863546</v>
      </c>
    </row>
    <row r="8" spans="1:27" x14ac:dyDescent="0.25">
      <c r="A8" s="5" t="s">
        <v>21</v>
      </c>
      <c r="B8" s="1">
        <v>58</v>
      </c>
      <c r="C8" s="1">
        <v>3.4063276326137983</v>
      </c>
      <c r="D8" s="1">
        <v>51.5</v>
      </c>
      <c r="E8" s="1">
        <v>7.0403967905064935</v>
      </c>
      <c r="F8" s="1">
        <v>39.5</v>
      </c>
      <c r="G8" s="1">
        <v>1.9535846921646418</v>
      </c>
      <c r="J8" s="1">
        <v>64</v>
      </c>
      <c r="K8" s="1">
        <v>2.3597215116583836</v>
      </c>
      <c r="L8" s="5">
        <v>1.6666666666666666E-2</v>
      </c>
      <c r="M8" s="5">
        <v>8.3333333333333329E-2</v>
      </c>
      <c r="N8" s="5">
        <v>3.3333333333333333E-2</v>
      </c>
      <c r="O8" s="5">
        <v>0</v>
      </c>
      <c r="P8" s="5">
        <v>0.38333333333333336</v>
      </c>
      <c r="Q8" s="5">
        <v>0.93333333333333346</v>
      </c>
      <c r="R8" s="5">
        <v>0.15</v>
      </c>
      <c r="S8" s="5">
        <v>0.78333333333333344</v>
      </c>
      <c r="T8" s="5">
        <v>0.77825944702248828</v>
      </c>
      <c r="U8" s="5">
        <v>0.22605841885644401</v>
      </c>
      <c r="V8" s="5">
        <v>0.55220102816604433</v>
      </c>
      <c r="W8" s="2">
        <v>0.20458333333333334</v>
      </c>
      <c r="X8" s="2">
        <v>0.34</v>
      </c>
      <c r="Y8" s="1">
        <v>1981.1647550194193</v>
      </c>
      <c r="Z8" s="1">
        <v>1307.3425874379006</v>
      </c>
      <c r="AA8" s="1">
        <f t="shared" si="0"/>
        <v>3.6900076567358293</v>
      </c>
    </row>
    <row r="9" spans="1:27" x14ac:dyDescent="0.25">
      <c r="A9" s="5" t="s">
        <v>20</v>
      </c>
      <c r="B9" s="1">
        <v>55</v>
      </c>
      <c r="C9" s="1">
        <v>6.502839970115855</v>
      </c>
      <c r="D9" s="1">
        <v>50</v>
      </c>
      <c r="E9" s="1">
        <v>3.287727453498376</v>
      </c>
      <c r="F9" s="1">
        <v>41.5</v>
      </c>
      <c r="G9" s="1">
        <v>1.1594973595689457</v>
      </c>
      <c r="H9" s="1">
        <v>72</v>
      </c>
      <c r="I9" s="1">
        <v>9.3016242266710272</v>
      </c>
      <c r="J9" s="1">
        <v>83</v>
      </c>
      <c r="K9" s="1">
        <v>5.8627737769078454</v>
      </c>
      <c r="L9" s="5">
        <v>0</v>
      </c>
      <c r="M9" s="5">
        <v>0.35</v>
      </c>
      <c r="N9" s="5">
        <v>0.13333333333333333</v>
      </c>
      <c r="O9" s="5">
        <v>8.3333333333333329E-2</v>
      </c>
      <c r="P9" s="5">
        <v>1.0166666666666666</v>
      </c>
      <c r="Q9" s="5">
        <v>2.0499999999999998</v>
      </c>
      <c r="R9" s="5">
        <v>0.56666666666666665</v>
      </c>
      <c r="S9" s="5">
        <v>1.4833333333333334</v>
      </c>
      <c r="T9" s="5">
        <v>2.7831996900444436</v>
      </c>
      <c r="U9" s="5">
        <v>0.79460455762428495</v>
      </c>
      <c r="V9" s="5">
        <v>1.9885951324201585</v>
      </c>
      <c r="W9" s="2">
        <v>0.17647058823529413</v>
      </c>
      <c r="X9" s="2">
        <v>0.35</v>
      </c>
      <c r="Y9" s="1">
        <v>457.84105304785572</v>
      </c>
      <c r="Z9" s="1">
        <v>394.9860974812122</v>
      </c>
      <c r="AA9" s="1">
        <f t="shared" si="0"/>
        <v>5.2228925573524094</v>
      </c>
    </row>
    <row r="10" spans="1:27" x14ac:dyDescent="0.25">
      <c r="A10" s="5" t="s">
        <v>19</v>
      </c>
      <c r="B10" s="1">
        <v>50</v>
      </c>
      <c r="C10" s="1">
        <v>3.0681437984274282</v>
      </c>
      <c r="D10" s="1">
        <v>51.5</v>
      </c>
      <c r="E10" s="1">
        <v>4.9033545141498713</v>
      </c>
      <c r="F10" s="1">
        <v>41</v>
      </c>
      <c r="G10" s="1">
        <v>0.92460381683759396</v>
      </c>
      <c r="J10" s="1">
        <v>50.5</v>
      </c>
      <c r="K10" s="1">
        <v>0.98781963554858798</v>
      </c>
      <c r="L10" s="5">
        <v>0.11666666666666667</v>
      </c>
      <c r="M10" s="5">
        <v>0.53333333333333333</v>
      </c>
      <c r="N10" s="5">
        <v>0.05</v>
      </c>
      <c r="O10" s="5">
        <v>0</v>
      </c>
      <c r="P10" s="5">
        <v>2.3833333333333333</v>
      </c>
      <c r="Q10" s="5">
        <v>6.3500000000000005</v>
      </c>
      <c r="R10" s="5">
        <v>0.7333333333333335</v>
      </c>
      <c r="S10" s="5">
        <v>5.6166666666666671</v>
      </c>
      <c r="T10" s="5">
        <v>3.649714276077662</v>
      </c>
      <c r="U10" s="5">
        <v>0.50437593314476803</v>
      </c>
      <c r="V10" s="5">
        <v>3.1453383429328934</v>
      </c>
      <c r="W10" s="2">
        <v>0.15470588235294117</v>
      </c>
      <c r="X10" s="2">
        <v>0.3</v>
      </c>
      <c r="Y10" s="1">
        <v>1127.3279279731714</v>
      </c>
      <c r="Z10" s="1">
        <v>1022.591365869273</v>
      </c>
      <c r="AA10" s="1">
        <f t="shared" si="0"/>
        <v>2.4709804412408705</v>
      </c>
    </row>
    <row r="11" spans="1:27" x14ac:dyDescent="0.25">
      <c r="A11" s="5" t="s">
        <v>18</v>
      </c>
      <c r="B11" s="1">
        <v>70</v>
      </c>
      <c r="C11" s="1">
        <v>2.9892919347915496</v>
      </c>
      <c r="D11" s="1">
        <v>52</v>
      </c>
      <c r="E11" s="1">
        <v>2.4626689711530694</v>
      </c>
      <c r="F11" s="1">
        <v>45</v>
      </c>
      <c r="G11" s="1">
        <v>1.7487059682239008</v>
      </c>
      <c r="H11" s="1">
        <v>71.5</v>
      </c>
      <c r="I11" s="1">
        <v>7.0584275558450358</v>
      </c>
      <c r="J11" s="1">
        <v>47.5</v>
      </c>
      <c r="K11" s="1">
        <v>0.74830381824569325</v>
      </c>
      <c r="L11" s="5">
        <v>0.21666666666666667</v>
      </c>
      <c r="M11" s="5">
        <v>1.55</v>
      </c>
      <c r="N11" s="5">
        <v>1.4333333333333333</v>
      </c>
      <c r="O11" s="5">
        <v>0.1</v>
      </c>
      <c r="P11" s="5">
        <v>6.6666666666666666E-2</v>
      </c>
      <c r="Q11" s="5">
        <v>3.45</v>
      </c>
      <c r="R11" s="5">
        <v>3.3000000000000003</v>
      </c>
      <c r="S11" s="5">
        <v>0.15</v>
      </c>
      <c r="T11" s="5">
        <v>3.2352607116403145</v>
      </c>
      <c r="U11" s="5">
        <v>3.0905089399578198</v>
      </c>
      <c r="V11" s="5">
        <v>0.14475177168249453</v>
      </c>
      <c r="W11" s="2">
        <v>0.12368421052631577</v>
      </c>
      <c r="X11" s="2">
        <v>0.23</v>
      </c>
      <c r="Y11" s="1">
        <v>370.65386095788074</v>
      </c>
      <c r="Z11" s="1">
        <v>244.42319917847098</v>
      </c>
      <c r="AA11" s="1">
        <f t="shared" si="0"/>
        <v>3.0014796496518494</v>
      </c>
    </row>
    <row r="12" spans="1:27" x14ac:dyDescent="0.25">
      <c r="A12" s="5" t="s">
        <v>9</v>
      </c>
      <c r="D12" s="1">
        <v>51.5</v>
      </c>
      <c r="E12" s="1">
        <v>1.4072760063550032</v>
      </c>
      <c r="F12" s="1">
        <v>33</v>
      </c>
      <c r="G12" s="1">
        <v>0.42771523665119782</v>
      </c>
      <c r="J12" s="1">
        <v>62</v>
      </c>
      <c r="K12" s="1">
        <v>2.0259467593453033</v>
      </c>
      <c r="L12" s="5">
        <v>0.14285714285714285</v>
      </c>
      <c r="M12" s="5">
        <v>0.62857142857142856</v>
      </c>
      <c r="N12" s="5">
        <v>0</v>
      </c>
      <c r="O12" s="5">
        <v>0</v>
      </c>
      <c r="P12" s="5">
        <v>0.45714285714285713</v>
      </c>
      <c r="Q12" s="5">
        <v>1.5142857142857142</v>
      </c>
      <c r="R12" s="5">
        <v>0.79999999999999993</v>
      </c>
      <c r="S12" s="5">
        <v>0.6</v>
      </c>
      <c r="T12" s="5">
        <v>2.6450820288959811</v>
      </c>
      <c r="U12" s="5">
        <v>0.69131976295755904</v>
      </c>
      <c r="V12" s="5">
        <v>0.36347828455063647</v>
      </c>
      <c r="W12" s="2">
        <v>0</v>
      </c>
      <c r="X12" s="2">
        <v>0</v>
      </c>
      <c r="Y12" s="1">
        <v>225.78644866187122</v>
      </c>
      <c r="Z12" s="1">
        <v>216.8344271612462</v>
      </c>
      <c r="AA12" s="1">
        <f t="shared" si="0"/>
        <v>1.286979334117168</v>
      </c>
    </row>
    <row r="13" spans="1:27" x14ac:dyDescent="0.25">
      <c r="A13" s="5" t="s">
        <v>16</v>
      </c>
      <c r="F13" s="1">
        <v>38</v>
      </c>
      <c r="G13" s="1">
        <v>0.35250518948931353</v>
      </c>
      <c r="L13" s="5">
        <v>0</v>
      </c>
      <c r="M13" s="5">
        <v>0</v>
      </c>
      <c r="N13" s="5">
        <v>5.7142857142857141E-2</v>
      </c>
      <c r="O13" s="5">
        <v>0</v>
      </c>
      <c r="P13" s="5">
        <v>0</v>
      </c>
      <c r="Q13" s="5">
        <v>0.54285714285714282</v>
      </c>
      <c r="R13" s="5">
        <v>0.14285714285714285</v>
      </c>
      <c r="S13" s="5">
        <v>0.14285714285714285</v>
      </c>
      <c r="T13" s="5">
        <v>2.0051039783925253</v>
      </c>
      <c r="U13" s="5">
        <v>9.3518736243134018E-2</v>
      </c>
      <c r="V13" s="5">
        <v>0.33658359754808592</v>
      </c>
      <c r="W13" s="2">
        <v>8.3333333333333332E-3</v>
      </c>
      <c r="X13" s="2">
        <v>0.05</v>
      </c>
      <c r="Y13" s="1">
        <v>178.18759543911673</v>
      </c>
      <c r="Z13" s="1">
        <v>176.10050372281381</v>
      </c>
      <c r="AA13" s="1">
        <f t="shared" si="0"/>
        <v>0.35250518948931353</v>
      </c>
    </row>
    <row r="14" spans="1:27" x14ac:dyDescent="0.25">
      <c r="A14" s="5" t="s">
        <v>15</v>
      </c>
      <c r="B14" s="1">
        <v>50</v>
      </c>
      <c r="C14" s="1">
        <v>3.7104567413984948</v>
      </c>
      <c r="D14" s="1">
        <v>52</v>
      </c>
      <c r="E14" s="1">
        <v>1.7807837403675428</v>
      </c>
      <c r="F14" s="1">
        <v>44</v>
      </c>
      <c r="G14" s="1">
        <v>0.42273393437957552</v>
      </c>
      <c r="H14" s="1">
        <v>68</v>
      </c>
      <c r="I14" s="1">
        <v>4.485285078736081</v>
      </c>
      <c r="J14" s="1">
        <v>53.5</v>
      </c>
      <c r="K14" s="1">
        <v>0.67215665103498445</v>
      </c>
      <c r="L14" s="5">
        <v>0.22857142857142856</v>
      </c>
      <c r="M14" s="5">
        <v>0.34285714285714286</v>
      </c>
      <c r="N14" s="5">
        <v>0.17142857142857143</v>
      </c>
      <c r="O14" s="5">
        <v>8.5714285714285715E-2</v>
      </c>
      <c r="P14" s="5">
        <v>1.1714285714285715</v>
      </c>
      <c r="Q14" s="5">
        <v>2.7714285714285714</v>
      </c>
      <c r="R14" s="5">
        <v>1.3714285714285714</v>
      </c>
      <c r="S14" s="5">
        <v>1.3428571428571427</v>
      </c>
      <c r="T14" s="5">
        <v>5.9493937610027796</v>
      </c>
      <c r="U14" s="5">
        <v>1.8112743256034201</v>
      </c>
      <c r="V14" s="5">
        <v>3.5549209141737066</v>
      </c>
      <c r="W14" s="2">
        <v>9.4500000000000001E-2</v>
      </c>
      <c r="X14" s="2">
        <v>0.22600000000000001</v>
      </c>
      <c r="Y14" s="1">
        <v>232.6200149628456</v>
      </c>
      <c r="Z14" s="1">
        <v>131.44524604183641</v>
      </c>
      <c r="AA14" s="1">
        <f t="shared" si="0"/>
        <v>2.2142832291833359</v>
      </c>
    </row>
    <row r="15" spans="1:27" x14ac:dyDescent="0.25">
      <c r="A15" s="5" t="s">
        <v>8</v>
      </c>
      <c r="D15" s="1">
        <v>49.5</v>
      </c>
      <c r="E15" s="1">
        <v>8.6821224175237486</v>
      </c>
      <c r="J15" s="1">
        <v>66</v>
      </c>
      <c r="K15" s="1">
        <v>1.4189793606962326</v>
      </c>
      <c r="L15" s="5">
        <v>0</v>
      </c>
      <c r="M15" s="5">
        <v>0.22857142857142856</v>
      </c>
      <c r="N15" s="5">
        <v>0</v>
      </c>
      <c r="O15" s="5">
        <v>0</v>
      </c>
      <c r="P15" s="5">
        <v>0.6</v>
      </c>
      <c r="Q15" s="5">
        <v>0.97142857142857142</v>
      </c>
      <c r="R15" s="5">
        <v>0.22857142857142856</v>
      </c>
      <c r="S15" s="5">
        <v>0.7142857142857143</v>
      </c>
      <c r="T15" s="5">
        <v>2.0330277819746203</v>
      </c>
      <c r="U15" s="5">
        <v>0.16680450347290013</v>
      </c>
      <c r="V15" s="5">
        <v>1.4833806054520666</v>
      </c>
      <c r="W15" s="2">
        <v>0.20124999999999998</v>
      </c>
      <c r="X15" s="2">
        <v>0.33</v>
      </c>
      <c r="Y15" s="1">
        <v>452.74411192531608</v>
      </c>
      <c r="Z15" s="1">
        <v>410.31424083615792</v>
      </c>
      <c r="AA15" s="1">
        <f t="shared" si="0"/>
        <v>5.0505508891099904</v>
      </c>
    </row>
    <row r="16" spans="1:27" x14ac:dyDescent="0.25">
      <c r="A16" s="5" t="s">
        <v>13</v>
      </c>
      <c r="J16" s="1">
        <v>42</v>
      </c>
      <c r="K16" s="1">
        <v>1</v>
      </c>
      <c r="L16" s="5">
        <v>0</v>
      </c>
      <c r="M16" s="5">
        <v>5.7142857142857141E-2</v>
      </c>
      <c r="N16" s="5">
        <v>0</v>
      </c>
      <c r="O16" s="5">
        <v>0</v>
      </c>
      <c r="P16" s="5">
        <v>0.31428571428571428</v>
      </c>
      <c r="Q16" s="5">
        <v>2</v>
      </c>
      <c r="R16" s="5">
        <v>5.7142857142857141E-2</v>
      </c>
      <c r="S16" s="5">
        <v>1.8857142857142857</v>
      </c>
      <c r="T16" s="5">
        <v>1.8498466922750563</v>
      </c>
      <c r="U16" s="5">
        <v>9.5483218467270106E-2</v>
      </c>
      <c r="V16" s="5">
        <v>1.1065973146553056</v>
      </c>
      <c r="W16" s="2">
        <v>0</v>
      </c>
      <c r="X16" s="2">
        <v>0</v>
      </c>
      <c r="Y16" s="1">
        <v>56.640247934923799</v>
      </c>
      <c r="Z16" s="1">
        <v>36.240247934923801</v>
      </c>
      <c r="AA16" s="1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zoomScale="85" zoomScaleNormal="85" workbookViewId="0">
      <selection activeCell="A17" sqref="A17:XFD48"/>
    </sheetView>
  </sheetViews>
  <sheetFormatPr defaultRowHeight="13.8" x14ac:dyDescent="0.25"/>
  <cols>
    <col min="2" max="2" width="9.33203125" style="1" customWidth="1"/>
    <col min="3" max="3" width="8.88671875" style="3"/>
    <col min="5" max="5" width="8.88671875" style="6"/>
  </cols>
  <sheetData>
    <row r="1" spans="1:25" ht="14.4" x14ac:dyDescent="0.3">
      <c r="A1" s="8" t="s">
        <v>72</v>
      </c>
      <c r="B1" s="1" t="s">
        <v>35</v>
      </c>
      <c r="C1" s="3" t="s">
        <v>34</v>
      </c>
      <c r="D1" t="s">
        <v>33</v>
      </c>
      <c r="E1" s="6" t="s">
        <v>32</v>
      </c>
      <c r="F1" t="s">
        <v>31</v>
      </c>
      <c r="G1" t="s">
        <v>30</v>
      </c>
      <c r="H1" t="s">
        <v>67</v>
      </c>
      <c r="I1" t="s">
        <v>68</v>
      </c>
      <c r="J1" t="s">
        <v>69</v>
      </c>
      <c r="K1" t="s">
        <v>70</v>
      </c>
      <c r="L1" t="s">
        <v>49</v>
      </c>
      <c r="M1" t="s">
        <v>48</v>
      </c>
      <c r="N1" s="7" t="s">
        <v>50</v>
      </c>
      <c r="O1" s="7" t="s">
        <v>71</v>
      </c>
      <c r="P1" s="8" t="s">
        <v>56</v>
      </c>
      <c r="Q1" s="8" t="s">
        <v>58</v>
      </c>
      <c r="R1" s="8" t="s">
        <v>59</v>
      </c>
      <c r="S1" s="8" t="s">
        <v>60</v>
      </c>
      <c r="T1" s="8" t="s">
        <v>41</v>
      </c>
      <c r="U1" s="8" t="s">
        <v>40</v>
      </c>
      <c r="V1" s="8" t="s">
        <v>39</v>
      </c>
      <c r="W1" s="8" t="s">
        <v>38</v>
      </c>
      <c r="X1" s="8" t="s">
        <v>37</v>
      </c>
      <c r="Y1" s="8" t="s">
        <v>36</v>
      </c>
    </row>
    <row r="2" spans="1:25" ht="14.4" x14ac:dyDescent="0.3">
      <c r="A2" s="8" t="s">
        <v>7</v>
      </c>
      <c r="B2" s="1">
        <v>53.5</v>
      </c>
      <c r="C2" s="3">
        <v>1.6047926504122074</v>
      </c>
      <c r="D2" s="1">
        <v>47</v>
      </c>
      <c r="E2" s="3">
        <v>2.9263150257210127</v>
      </c>
      <c r="F2" s="1">
        <v>43.5</v>
      </c>
      <c r="G2" s="3">
        <v>0.95963741107938416</v>
      </c>
      <c r="L2" s="2">
        <v>1.0844444444444443</v>
      </c>
      <c r="M2" s="2">
        <v>1.24</v>
      </c>
      <c r="N2" s="7">
        <v>2038.9251573853912</v>
      </c>
      <c r="O2" s="7">
        <v>1587.0796075675635</v>
      </c>
      <c r="P2" s="8">
        <v>0</v>
      </c>
      <c r="Q2" s="8">
        <v>0.3</v>
      </c>
      <c r="R2" s="8">
        <v>0.21666666666666667</v>
      </c>
      <c r="S2" s="8">
        <v>0</v>
      </c>
      <c r="T2" s="8">
        <v>0.60000000000000009</v>
      </c>
      <c r="U2" s="8">
        <v>0.60000000000000009</v>
      </c>
      <c r="V2" s="8">
        <v>0</v>
      </c>
      <c r="W2" s="8">
        <v>0.99422887307976127</v>
      </c>
      <c r="X2" s="8">
        <v>0.99422887307976127</v>
      </c>
      <c r="Y2" s="8">
        <v>0</v>
      </c>
    </row>
    <row r="3" spans="1:25" ht="14.4" x14ac:dyDescent="0.3">
      <c r="A3" s="8" t="s">
        <v>6</v>
      </c>
      <c r="B3" s="1">
        <v>56.5</v>
      </c>
      <c r="C3" s="3">
        <v>23.135986422796712</v>
      </c>
      <c r="D3" s="1">
        <v>44.5</v>
      </c>
      <c r="E3" s="3">
        <v>3.0678029003582057</v>
      </c>
      <c r="F3" s="1">
        <v>47.5</v>
      </c>
      <c r="G3" s="3">
        <v>3.9698486042644161</v>
      </c>
      <c r="L3" s="2">
        <v>0.95428571428571429</v>
      </c>
      <c r="M3" s="2">
        <v>1.31</v>
      </c>
      <c r="N3" s="7">
        <v>6856.4203859192394</v>
      </c>
      <c r="O3" s="7">
        <v>6700.106249766045</v>
      </c>
      <c r="P3" s="8">
        <v>0.45</v>
      </c>
      <c r="Q3" s="8">
        <v>1.3</v>
      </c>
      <c r="R3" s="8">
        <v>3.9166666666666665</v>
      </c>
      <c r="S3" s="8">
        <v>0</v>
      </c>
      <c r="T3" s="8">
        <v>5.9666666666666668</v>
      </c>
      <c r="U3" s="8">
        <v>5.9333333333333336</v>
      </c>
      <c r="V3" s="8">
        <v>3.3333333333333333E-2</v>
      </c>
      <c r="W3" s="8">
        <v>6.0160246031188702</v>
      </c>
      <c r="X3" s="8">
        <v>5.9948114502376439</v>
      </c>
      <c r="Y3" s="8">
        <v>2.1213152881226251E-2</v>
      </c>
    </row>
    <row r="4" spans="1:25" ht="14.4" x14ac:dyDescent="0.3">
      <c r="A4" s="8" t="s">
        <v>5</v>
      </c>
      <c r="B4" s="1">
        <v>60.5</v>
      </c>
      <c r="C4" s="3">
        <v>9.6637461421786455</v>
      </c>
      <c r="D4" s="1">
        <v>53.5</v>
      </c>
      <c r="E4" s="3">
        <v>2.0815003281727371</v>
      </c>
      <c r="F4" s="1">
        <v>48</v>
      </c>
      <c r="G4" s="3">
        <v>8.7871699095764253</v>
      </c>
      <c r="L4" s="2">
        <v>0.80461538461538473</v>
      </c>
      <c r="M4" s="2">
        <v>1</v>
      </c>
      <c r="N4" s="7">
        <v>1600.9991831927873</v>
      </c>
      <c r="O4" s="7">
        <v>1593.6719580606064</v>
      </c>
      <c r="P4" s="8">
        <v>0.3</v>
      </c>
      <c r="Q4" s="8">
        <v>0.9</v>
      </c>
      <c r="R4" s="8">
        <v>1.6166666666666667</v>
      </c>
      <c r="S4" s="8">
        <v>1.6666666666666666E-2</v>
      </c>
      <c r="T4" s="8">
        <v>3.25</v>
      </c>
      <c r="U4" s="8">
        <v>3.2166666666666663</v>
      </c>
      <c r="V4" s="8">
        <v>3.3333333333333333E-2</v>
      </c>
      <c r="W4" s="8">
        <v>5.1702669511277213</v>
      </c>
      <c r="X4" s="8">
        <v>5.124851307685856</v>
      </c>
      <c r="Y4" s="8">
        <v>4.5415643441865786E-2</v>
      </c>
    </row>
    <row r="5" spans="1:25" ht="14.4" x14ac:dyDescent="0.3">
      <c r="A5" s="8" t="s">
        <v>23</v>
      </c>
      <c r="B5" s="1">
        <v>58</v>
      </c>
      <c r="C5" s="3">
        <v>21.836059145335888</v>
      </c>
      <c r="D5" s="1">
        <v>49</v>
      </c>
      <c r="E5" s="3">
        <v>3.9878331469833839</v>
      </c>
      <c r="F5" s="1">
        <v>43.5</v>
      </c>
      <c r="G5" s="3">
        <v>7.3391756077162142</v>
      </c>
      <c r="H5" s="1">
        <v>58.5</v>
      </c>
      <c r="I5" s="3">
        <v>0.14245004017794108</v>
      </c>
      <c r="J5" s="1">
        <v>83</v>
      </c>
      <c r="K5" s="3">
        <v>12.978825926387261</v>
      </c>
      <c r="L5" s="2">
        <v>0.74299999999999988</v>
      </c>
      <c r="M5" s="2">
        <v>1.26</v>
      </c>
      <c r="N5" s="7">
        <v>3240.5922130264112</v>
      </c>
      <c r="O5" s="7">
        <v>3059.8539930992802</v>
      </c>
      <c r="P5" s="8">
        <v>0.3</v>
      </c>
      <c r="Q5" s="8">
        <v>0.58333333333333337</v>
      </c>
      <c r="R5" s="8">
        <v>0.8833333333333333</v>
      </c>
      <c r="S5" s="8">
        <v>0.23333333333333334</v>
      </c>
      <c r="T5" s="8">
        <v>2.0999999999999996</v>
      </c>
      <c r="U5" s="8">
        <v>1.8666666666666665</v>
      </c>
      <c r="V5" s="8">
        <v>0.23333333333333334</v>
      </c>
      <c r="W5" s="8">
        <v>2.717016836491807</v>
      </c>
      <c r="X5" s="8">
        <v>2.6078307280534103</v>
      </c>
      <c r="Y5" s="8">
        <v>0.10918610843839667</v>
      </c>
    </row>
    <row r="6" spans="1:25" ht="14.4" x14ac:dyDescent="0.3">
      <c r="A6" s="8" t="s">
        <v>1</v>
      </c>
      <c r="B6" s="1">
        <v>58</v>
      </c>
      <c r="C6" s="3">
        <v>26.344236460732382</v>
      </c>
      <c r="D6" s="1">
        <v>50</v>
      </c>
      <c r="E6" s="3">
        <v>1.3601673895764259</v>
      </c>
      <c r="F6" s="1">
        <v>48.5</v>
      </c>
      <c r="G6" s="3">
        <v>10.478773534549525</v>
      </c>
      <c r="H6" s="1"/>
      <c r="I6" s="3"/>
      <c r="L6" s="2">
        <v>0.71857142857142864</v>
      </c>
      <c r="M6" s="2">
        <v>1.56</v>
      </c>
      <c r="N6" s="7">
        <v>828.29663479697695</v>
      </c>
      <c r="O6" s="7">
        <v>801.4301426456467</v>
      </c>
      <c r="P6" s="8">
        <v>0.6166666666666667</v>
      </c>
      <c r="Q6" s="8">
        <v>0.68333333333333335</v>
      </c>
      <c r="R6" s="8">
        <v>3.3166666666666669</v>
      </c>
      <c r="S6" s="8">
        <v>0</v>
      </c>
      <c r="T6" s="8">
        <v>4.7</v>
      </c>
      <c r="U6" s="8">
        <v>4.6500000000000004</v>
      </c>
      <c r="V6" s="8">
        <v>0.05</v>
      </c>
      <c r="W6" s="8">
        <v>4.5146491565189493</v>
      </c>
      <c r="X6" s="8">
        <v>4.4744067211120706</v>
      </c>
      <c r="Y6" s="8">
        <v>4.0242435406879468E-2</v>
      </c>
    </row>
    <row r="7" spans="1:25" ht="14.4" x14ac:dyDescent="0.3">
      <c r="A7" s="8" t="s">
        <v>22</v>
      </c>
      <c r="B7" s="1">
        <v>57</v>
      </c>
      <c r="C7" s="3">
        <v>11.643082104712581</v>
      </c>
      <c r="D7" s="1">
        <v>50</v>
      </c>
      <c r="E7" s="3">
        <v>4.4940322612091261</v>
      </c>
      <c r="F7" s="1">
        <v>47</v>
      </c>
      <c r="G7" s="3">
        <v>3.6619468423251966</v>
      </c>
      <c r="H7" s="1"/>
      <c r="I7" s="3"/>
      <c r="J7" s="1">
        <v>87</v>
      </c>
      <c r="K7" s="3">
        <v>18.84314261041844</v>
      </c>
      <c r="L7" s="2">
        <v>0.44000000000000011</v>
      </c>
      <c r="M7" s="2">
        <v>0.56000000000000005</v>
      </c>
      <c r="N7" s="7">
        <v>2000</v>
      </c>
      <c r="O7" s="7">
        <v>2000</v>
      </c>
      <c r="P7" s="8">
        <v>8.3333333333333329E-2</v>
      </c>
      <c r="Q7" s="8">
        <v>0.15</v>
      </c>
      <c r="R7" s="8">
        <v>0.45</v>
      </c>
      <c r="S7" s="8">
        <v>0.11666666666666667</v>
      </c>
      <c r="T7" s="8">
        <v>0.95000000000000007</v>
      </c>
      <c r="U7" s="8">
        <v>0.75</v>
      </c>
      <c r="V7" s="8">
        <v>0.2</v>
      </c>
      <c r="W7" s="8">
        <v>0.72702734365688515</v>
      </c>
      <c r="X7" s="8">
        <v>0.51550387056550395</v>
      </c>
      <c r="Y7" s="8">
        <v>0.21152347309138114</v>
      </c>
    </row>
    <row r="8" spans="1:25" ht="14.4" x14ac:dyDescent="0.3">
      <c r="A8" s="8" t="s">
        <v>21</v>
      </c>
      <c r="B8" s="1">
        <v>59</v>
      </c>
      <c r="C8" s="3">
        <v>23.229582042671332</v>
      </c>
      <c r="D8" s="1">
        <v>46.5</v>
      </c>
      <c r="E8" s="3">
        <v>5.5989128305037905</v>
      </c>
      <c r="F8" s="1">
        <v>48</v>
      </c>
      <c r="G8" s="3">
        <v>1.5312350419939667</v>
      </c>
      <c r="H8" s="1"/>
      <c r="I8" s="3"/>
      <c r="L8" s="2">
        <v>0.36736842105263151</v>
      </c>
      <c r="M8" s="2">
        <v>0.59</v>
      </c>
      <c r="N8" s="7">
        <v>2630.2157972209361</v>
      </c>
      <c r="O8" s="7">
        <v>2394.2432760299289</v>
      </c>
      <c r="P8" s="8">
        <v>0.18333333333333332</v>
      </c>
      <c r="Q8" s="8">
        <v>0.25</v>
      </c>
      <c r="R8" s="8">
        <v>6.6666666666666666E-2</v>
      </c>
      <c r="S8" s="8">
        <v>0.05</v>
      </c>
      <c r="T8" s="8">
        <v>0.6333333333333333</v>
      </c>
      <c r="U8" s="8">
        <v>0.5</v>
      </c>
      <c r="V8" s="8">
        <v>0.13333333333333333</v>
      </c>
      <c r="W8" s="8">
        <v>0.58607413417013265</v>
      </c>
      <c r="X8" s="8">
        <v>0.44181242834635903</v>
      </c>
      <c r="Y8" s="8">
        <v>0.14426170582377368</v>
      </c>
    </row>
    <row r="9" spans="1:25" ht="14.4" x14ac:dyDescent="0.3">
      <c r="A9" s="8" t="s">
        <v>20</v>
      </c>
      <c r="B9" s="1">
        <v>54</v>
      </c>
      <c r="C9" s="3">
        <v>13.248955017996604</v>
      </c>
      <c r="D9" s="1">
        <v>51</v>
      </c>
      <c r="E9" s="3">
        <v>9.5727902242048284</v>
      </c>
      <c r="J9" s="1">
        <v>90</v>
      </c>
      <c r="K9" s="3">
        <v>22.680879359676538</v>
      </c>
      <c r="L9" s="2">
        <v>0.5</v>
      </c>
      <c r="M9" s="2">
        <v>1</v>
      </c>
      <c r="N9" s="7">
        <v>3007.9063198350755</v>
      </c>
      <c r="O9" s="7">
        <v>2588.9092469947291</v>
      </c>
      <c r="P9" s="8">
        <v>0.16666666666666666</v>
      </c>
      <c r="Q9" s="8">
        <v>6.6666666666666666E-2</v>
      </c>
      <c r="R9" s="8">
        <v>1.6666666666666666E-2</v>
      </c>
      <c r="S9" s="8">
        <v>0.13333333333333333</v>
      </c>
      <c r="T9" s="8">
        <v>0.4</v>
      </c>
      <c r="U9" s="8">
        <v>0.26666666666666666</v>
      </c>
      <c r="V9" s="8">
        <v>0.13333333333333333</v>
      </c>
      <c r="W9" s="8">
        <v>0.42142100944203081</v>
      </c>
      <c r="X9" s="8">
        <v>0.23677322825021987</v>
      </c>
      <c r="Y9" s="8">
        <v>0.18464778119181094</v>
      </c>
    </row>
    <row r="10" spans="1:25" ht="14.4" x14ac:dyDescent="0.3">
      <c r="A10" s="8" t="s">
        <v>19</v>
      </c>
      <c r="D10" s="1">
        <v>49</v>
      </c>
      <c r="E10" s="3">
        <v>5.7174345580804529</v>
      </c>
      <c r="F10" s="1">
        <v>45</v>
      </c>
      <c r="G10" s="3">
        <v>4.8832826696925604</v>
      </c>
      <c r="H10" s="1">
        <v>58</v>
      </c>
      <c r="I10" s="3">
        <v>0.24</v>
      </c>
      <c r="J10" s="1">
        <v>93.5</v>
      </c>
      <c r="K10" s="3">
        <v>4.6976378498949503</v>
      </c>
      <c r="L10" s="2">
        <v>0.39562499999999995</v>
      </c>
      <c r="M10" s="2">
        <v>0.64</v>
      </c>
      <c r="N10" s="7">
        <v>6424.4815798042819</v>
      </c>
      <c r="O10" s="7">
        <v>6424.4815798042819</v>
      </c>
      <c r="P10" s="8">
        <v>1.6666666666666666E-2</v>
      </c>
      <c r="Q10" s="8">
        <v>0.11666666666666667</v>
      </c>
      <c r="R10" s="8">
        <v>6.6666666666666666E-2</v>
      </c>
      <c r="S10" s="8">
        <v>0.05</v>
      </c>
      <c r="T10" s="8">
        <v>0.41666666666666669</v>
      </c>
      <c r="U10" s="8">
        <v>0.21666666666666667</v>
      </c>
      <c r="V10" s="8">
        <v>0.2</v>
      </c>
      <c r="W10" s="8">
        <v>0.3682600455336692</v>
      </c>
      <c r="X10" s="8">
        <v>0.20169953478797678</v>
      </c>
      <c r="Y10" s="8">
        <v>0.16656051074569245</v>
      </c>
    </row>
    <row r="11" spans="1:25" ht="14.4" x14ac:dyDescent="0.3">
      <c r="A11" s="8" t="s">
        <v>18</v>
      </c>
      <c r="B11" s="1">
        <v>56.5</v>
      </c>
      <c r="C11" s="3">
        <v>13.125468439154709</v>
      </c>
      <c r="D11" s="1">
        <v>52</v>
      </c>
      <c r="E11" s="3">
        <v>4.3846753808048256</v>
      </c>
      <c r="F11" s="1">
        <v>47</v>
      </c>
      <c r="G11" s="3">
        <v>6.3543730890843797</v>
      </c>
      <c r="H11" s="1">
        <v>51</v>
      </c>
      <c r="I11" s="3">
        <v>0.24</v>
      </c>
      <c r="J11" s="1">
        <v>85</v>
      </c>
      <c r="K11" s="3">
        <v>20.176438149095809</v>
      </c>
      <c r="L11" s="2">
        <v>0.39041666666666669</v>
      </c>
      <c r="M11" s="2">
        <v>0.67</v>
      </c>
      <c r="N11" s="7">
        <v>5451.057169388594</v>
      </c>
      <c r="O11" s="7">
        <v>5284.9733997258254</v>
      </c>
      <c r="P11" s="8">
        <v>0.66666666666666663</v>
      </c>
      <c r="Q11" s="8">
        <v>0.8666666666666667</v>
      </c>
      <c r="R11" s="8">
        <v>2.25</v>
      </c>
      <c r="S11" s="8">
        <v>0.2</v>
      </c>
      <c r="T11" s="8">
        <v>4.4333333333333327</v>
      </c>
      <c r="U11" s="8">
        <v>4.1333333333333329</v>
      </c>
      <c r="V11" s="8">
        <v>0.30000000000000004</v>
      </c>
      <c r="W11" s="8">
        <v>3.4532452068191151</v>
      </c>
      <c r="X11" s="8">
        <v>3.2844718359768574</v>
      </c>
      <c r="Y11" s="8">
        <v>0.16877337084225763</v>
      </c>
    </row>
    <row r="12" spans="1:25" ht="14.4" x14ac:dyDescent="0.3">
      <c r="A12" s="8" t="s">
        <v>9</v>
      </c>
      <c r="D12" s="1">
        <v>45</v>
      </c>
      <c r="E12" s="3">
        <v>3.1599302928313033</v>
      </c>
      <c r="F12" s="1">
        <v>41.5</v>
      </c>
      <c r="G12" s="3">
        <v>2.5768923605350955</v>
      </c>
      <c r="H12" s="1">
        <v>50</v>
      </c>
      <c r="I12" s="3">
        <v>1.5596003214235286</v>
      </c>
      <c r="J12" s="1">
        <v>83.5</v>
      </c>
      <c r="K12" s="3">
        <v>2.4682144155059857</v>
      </c>
      <c r="L12" s="2">
        <v>0.14400000000000004</v>
      </c>
      <c r="M12" s="2">
        <v>0.46</v>
      </c>
      <c r="N12" s="7">
        <v>3391.2969284317778</v>
      </c>
      <c r="O12" s="7">
        <v>3170.7652616276741</v>
      </c>
      <c r="P12" s="8">
        <v>2.8571428571428571E-2</v>
      </c>
      <c r="Q12" s="8">
        <v>0.45714285714285713</v>
      </c>
      <c r="R12" s="8">
        <v>0.14285714285714285</v>
      </c>
      <c r="S12" s="8">
        <v>1.5142857142857142</v>
      </c>
      <c r="T12" s="8">
        <v>2.2285714285714282</v>
      </c>
      <c r="U12" s="8">
        <v>0.65714285714285714</v>
      </c>
      <c r="V12" s="8">
        <v>1.5428571428571427</v>
      </c>
      <c r="W12" s="8">
        <v>1.3438837386927207</v>
      </c>
      <c r="X12" s="8">
        <v>0.69789616252776376</v>
      </c>
      <c r="Y12" s="8">
        <v>0.38620574905189242</v>
      </c>
    </row>
    <row r="13" spans="1:25" ht="14.4" x14ac:dyDescent="0.3">
      <c r="A13" s="8" t="s">
        <v>16</v>
      </c>
      <c r="B13" s="1">
        <v>60</v>
      </c>
      <c r="C13" s="3">
        <v>0.33482536302182758</v>
      </c>
      <c r="D13" s="1"/>
      <c r="E13" s="3"/>
      <c r="L13" s="2">
        <v>0</v>
      </c>
      <c r="M13" s="2">
        <v>0</v>
      </c>
      <c r="N13" s="7">
        <v>1269.1816683438158</v>
      </c>
      <c r="O13" s="7">
        <v>1244.4716194344094</v>
      </c>
      <c r="P13" s="8">
        <v>8.5714285714285715E-2</v>
      </c>
      <c r="Q13" s="8">
        <v>0</v>
      </c>
      <c r="R13" s="8">
        <v>0</v>
      </c>
      <c r="S13" s="8">
        <v>0</v>
      </c>
      <c r="T13" s="8">
        <v>0.51428571428571435</v>
      </c>
      <c r="U13" s="8">
        <v>0.17142857142857143</v>
      </c>
      <c r="V13" s="8">
        <v>8.5714285714285715E-2</v>
      </c>
      <c r="W13" s="8">
        <v>1.9421079120585745</v>
      </c>
      <c r="X13" s="8">
        <v>0.14783102976683551</v>
      </c>
      <c r="Y13" s="8">
        <v>0.10852126909417503</v>
      </c>
    </row>
    <row r="14" spans="1:25" ht="14.4" x14ac:dyDescent="0.3">
      <c r="A14" s="8" t="s">
        <v>15</v>
      </c>
      <c r="B14" s="1">
        <v>52</v>
      </c>
      <c r="C14" s="3">
        <v>3.7821184739333815</v>
      </c>
      <c r="D14" s="1">
        <v>52</v>
      </c>
      <c r="E14" s="3">
        <v>1.6066369675565901</v>
      </c>
      <c r="H14" s="1">
        <v>47</v>
      </c>
      <c r="I14" s="3">
        <v>0.51</v>
      </c>
      <c r="J14" s="1">
        <v>93</v>
      </c>
      <c r="K14" s="3">
        <v>17.116862620599548</v>
      </c>
      <c r="L14" s="2">
        <v>0.25200000000000006</v>
      </c>
      <c r="M14" s="2">
        <v>0.4</v>
      </c>
      <c r="N14" s="7">
        <v>711.94488283254077</v>
      </c>
      <c r="O14" s="7">
        <v>627.90212002701253</v>
      </c>
      <c r="P14" s="8">
        <v>0.11428571428571428</v>
      </c>
      <c r="Q14" s="8">
        <v>8.5714285714285715E-2</v>
      </c>
      <c r="R14" s="8">
        <v>2.8571428571428571E-2</v>
      </c>
      <c r="S14" s="8">
        <v>0.17142857142857143</v>
      </c>
      <c r="T14" s="8">
        <v>0.54285714285714293</v>
      </c>
      <c r="U14" s="8">
        <v>0.22857142857142859</v>
      </c>
      <c r="V14" s="8">
        <v>0.25714285714285712</v>
      </c>
      <c r="W14" s="8">
        <v>0.86138905189829762</v>
      </c>
      <c r="X14" s="8">
        <v>0.20175952561091812</v>
      </c>
      <c r="Y14" s="8">
        <v>0.12978255408172532</v>
      </c>
    </row>
    <row r="15" spans="1:25" ht="14.4" x14ac:dyDescent="0.3">
      <c r="A15" s="8" t="s">
        <v>8</v>
      </c>
      <c r="D15" s="1">
        <v>47.5</v>
      </c>
      <c r="E15" s="3">
        <v>3.0435268331835235</v>
      </c>
      <c r="H15" s="1">
        <v>47.5</v>
      </c>
      <c r="I15" s="3">
        <v>1.218182117122123</v>
      </c>
      <c r="J15" s="1">
        <v>92.5</v>
      </c>
      <c r="K15" s="3">
        <v>7.8730459574992135</v>
      </c>
      <c r="L15" s="2">
        <v>0.17249999999999999</v>
      </c>
      <c r="M15" s="2">
        <v>0.35</v>
      </c>
      <c r="N15" s="7">
        <v>863.5840215111001</v>
      </c>
      <c r="O15" s="7">
        <v>814.16392369228754</v>
      </c>
      <c r="P15" s="8">
        <v>2.8571428571428571E-2</v>
      </c>
      <c r="Q15" s="8">
        <v>0.31428571428571428</v>
      </c>
      <c r="R15" s="8">
        <v>0</v>
      </c>
      <c r="S15" s="8">
        <v>0.51428571428571423</v>
      </c>
      <c r="T15" s="8">
        <v>1.0285714285714285</v>
      </c>
      <c r="U15" s="8">
        <v>0.45714285714285713</v>
      </c>
      <c r="V15" s="8">
        <v>0.5714285714285714</v>
      </c>
      <c r="W15" s="8">
        <v>0.75919239139712935</v>
      </c>
      <c r="X15" s="8">
        <v>0.45975525787432731</v>
      </c>
      <c r="Y15" s="8">
        <v>0.29943713352280199</v>
      </c>
    </row>
    <row r="16" spans="1:25" ht="14.4" x14ac:dyDescent="0.3">
      <c r="A16" s="8" t="s">
        <v>13</v>
      </c>
      <c r="D16" s="1">
        <v>51</v>
      </c>
      <c r="E16" s="3">
        <v>4.1362755638650475</v>
      </c>
      <c r="H16" s="1">
        <v>57.5</v>
      </c>
      <c r="I16" s="3">
        <v>0.255</v>
      </c>
      <c r="L16" s="2">
        <v>0</v>
      </c>
      <c r="M16" s="2">
        <v>0</v>
      </c>
      <c r="N16" s="7">
        <v>10.546056118718775</v>
      </c>
      <c r="O16" s="7">
        <v>5.5897480800640409</v>
      </c>
      <c r="P16" s="8">
        <v>0</v>
      </c>
      <c r="Q16" s="8">
        <v>0</v>
      </c>
      <c r="R16" s="8">
        <v>0</v>
      </c>
      <c r="S16" s="8">
        <v>5.7142857142857141E-2</v>
      </c>
      <c r="T16" s="8">
        <v>1.8</v>
      </c>
      <c r="U16" s="8">
        <v>0</v>
      </c>
      <c r="V16" s="8">
        <v>1.4571428571428571</v>
      </c>
      <c r="W16" s="8">
        <v>3.6673966736833172</v>
      </c>
      <c r="X16" s="8">
        <v>0</v>
      </c>
      <c r="Y16" s="8">
        <v>2.2194751882220598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zoomScaleNormal="100" workbookViewId="0">
      <selection activeCell="A17" sqref="A17:XFD49"/>
    </sheetView>
  </sheetViews>
  <sheetFormatPr defaultRowHeight="13.8" x14ac:dyDescent="0.25"/>
  <cols>
    <col min="1" max="11" width="8.88671875" style="3"/>
    <col min="12" max="13" width="9.5546875" style="3" bestFit="1" customWidth="1"/>
    <col min="14" max="16384" width="8.88671875" style="3"/>
  </cols>
  <sheetData>
    <row r="1" spans="1:23" ht="14.4" x14ac:dyDescent="0.3">
      <c r="A1" s="10" t="s">
        <v>73</v>
      </c>
      <c r="B1" s="3" t="s">
        <v>35</v>
      </c>
      <c r="C1" s="3" t="s">
        <v>34</v>
      </c>
      <c r="D1" s="3" t="s">
        <v>33</v>
      </c>
      <c r="E1" s="3" t="s">
        <v>32</v>
      </c>
      <c r="F1" s="3" t="s">
        <v>31</v>
      </c>
      <c r="G1" s="3" t="s">
        <v>30</v>
      </c>
      <c r="H1" s="3" t="s">
        <v>27</v>
      </c>
      <c r="I1" s="3" t="s">
        <v>26</v>
      </c>
      <c r="J1" s="3" t="s">
        <v>49</v>
      </c>
      <c r="K1" s="3" t="s">
        <v>48</v>
      </c>
      <c r="L1" s="3" t="s">
        <v>51</v>
      </c>
      <c r="M1" s="3" t="s">
        <v>50</v>
      </c>
      <c r="N1" s="10" t="s">
        <v>56</v>
      </c>
      <c r="O1" s="10" t="s">
        <v>58</v>
      </c>
      <c r="P1" s="10" t="s">
        <v>59</v>
      </c>
      <c r="Q1" s="10" t="s">
        <v>60</v>
      </c>
      <c r="R1" s="10" t="s">
        <v>41</v>
      </c>
      <c r="S1" s="10" t="s">
        <v>40</v>
      </c>
      <c r="T1" s="10" t="s">
        <v>39</v>
      </c>
      <c r="U1" s="10" t="s">
        <v>38</v>
      </c>
      <c r="V1" s="10" t="s">
        <v>37</v>
      </c>
      <c r="W1" s="10" t="s">
        <v>36</v>
      </c>
    </row>
    <row r="2" spans="1:23" ht="14.4" x14ac:dyDescent="0.3">
      <c r="A2" s="10" t="s">
        <v>7</v>
      </c>
      <c r="B2" s="3">
        <v>63</v>
      </c>
      <c r="C2" s="3">
        <v>3.5693875343180386</v>
      </c>
      <c r="D2" s="3">
        <v>52</v>
      </c>
      <c r="E2" s="3">
        <v>0.93613343147918615</v>
      </c>
      <c r="F2" s="3">
        <v>49</v>
      </c>
      <c r="G2" s="3">
        <v>1.896759450714776</v>
      </c>
      <c r="H2" s="3">
        <v>83</v>
      </c>
      <c r="I2" s="3">
        <v>1.6435121984095573</v>
      </c>
      <c r="J2" s="3">
        <v>0.62000000000000011</v>
      </c>
      <c r="K2" s="3">
        <v>1.06</v>
      </c>
      <c r="L2" s="3">
        <v>61.488896194751014</v>
      </c>
      <c r="M2" s="3">
        <v>22.410362156452404</v>
      </c>
      <c r="N2" s="10">
        <v>0.9</v>
      </c>
      <c r="O2" s="10">
        <v>1.4</v>
      </c>
      <c r="P2" s="10">
        <v>0.5</v>
      </c>
      <c r="Q2" s="10">
        <v>6.6666666666666666E-2</v>
      </c>
      <c r="R2" s="10">
        <v>4.0666666666666664</v>
      </c>
      <c r="S2" s="10">
        <v>3.7833333333333332</v>
      </c>
      <c r="T2" s="10">
        <v>0.28333333333333333</v>
      </c>
      <c r="U2" s="10">
        <v>6.9368144240680243</v>
      </c>
      <c r="V2" s="10">
        <v>6.4285767723172178</v>
      </c>
      <c r="W2" s="10">
        <v>0.50823765175080671</v>
      </c>
    </row>
    <row r="3" spans="1:23" ht="14.4" x14ac:dyDescent="0.3">
      <c r="A3" s="10" t="s">
        <v>6</v>
      </c>
      <c r="B3" s="3">
        <v>68</v>
      </c>
      <c r="C3" s="3">
        <v>6.6973910595901742</v>
      </c>
      <c r="D3" s="3">
        <v>50</v>
      </c>
      <c r="E3" s="3">
        <v>1.8246142404759316</v>
      </c>
      <c r="F3" s="3">
        <v>50</v>
      </c>
      <c r="G3" s="3">
        <v>2.0373648963455624</v>
      </c>
      <c r="H3" s="3">
        <v>67</v>
      </c>
      <c r="I3" s="3">
        <v>1.21</v>
      </c>
      <c r="J3" s="3">
        <v>0.36166666666666664</v>
      </c>
      <c r="K3" s="3">
        <v>0.85</v>
      </c>
      <c r="L3" s="3">
        <v>343.38505450730929</v>
      </c>
      <c r="M3" s="3">
        <v>52.738457597463388</v>
      </c>
      <c r="N3" s="10">
        <v>1.0166666666666666</v>
      </c>
      <c r="O3" s="10">
        <v>1.7666666666666666</v>
      </c>
      <c r="P3" s="10">
        <v>1.5333333333333334</v>
      </c>
      <c r="Q3" s="10">
        <v>0.33333333333333331</v>
      </c>
      <c r="R3" s="10">
        <v>5.7833333333333332</v>
      </c>
      <c r="S3" s="10">
        <v>5</v>
      </c>
      <c r="T3" s="10">
        <v>0.78333333333333321</v>
      </c>
      <c r="U3" s="10">
        <v>6.8914254996799107</v>
      </c>
      <c r="V3" s="10">
        <v>6.1233513890493745</v>
      </c>
      <c r="W3" s="10">
        <v>0.76807411063053643</v>
      </c>
    </row>
    <row r="4" spans="1:23" ht="14.4" x14ac:dyDescent="0.3">
      <c r="A4" s="10" t="s">
        <v>5</v>
      </c>
      <c r="B4" s="3">
        <v>65</v>
      </c>
      <c r="C4" s="3">
        <v>1.1246750536587422</v>
      </c>
      <c r="D4" s="3">
        <v>54</v>
      </c>
      <c r="E4" s="3">
        <v>2.8214031251645126</v>
      </c>
      <c r="F4" s="3">
        <v>48</v>
      </c>
      <c r="G4" s="3">
        <v>0.84003181235857627</v>
      </c>
      <c r="H4" s="3">
        <v>82</v>
      </c>
      <c r="I4" s="3">
        <v>3.0697913855375973</v>
      </c>
      <c r="J4" s="3">
        <v>0.50125000000000008</v>
      </c>
      <c r="K4" s="3">
        <v>0.66</v>
      </c>
      <c r="L4" s="3">
        <v>85.796561714754176</v>
      </c>
      <c r="M4" s="3">
        <v>18.996991139652426</v>
      </c>
      <c r="N4" s="10">
        <v>1.1833333333333333</v>
      </c>
      <c r="O4" s="10">
        <v>0.91666666666666663</v>
      </c>
      <c r="P4" s="10">
        <v>0</v>
      </c>
      <c r="Q4" s="10">
        <v>0.26666666666666666</v>
      </c>
      <c r="R4" s="10">
        <v>3.4</v>
      </c>
      <c r="S4" s="10">
        <v>2.9</v>
      </c>
      <c r="T4" s="10">
        <v>0.5</v>
      </c>
      <c r="U4" s="10">
        <v>4.7931617126585913</v>
      </c>
      <c r="V4" s="10">
        <v>4.2914128619822298</v>
      </c>
      <c r="W4" s="10">
        <v>0.50174885067636155</v>
      </c>
    </row>
    <row r="5" spans="1:23" ht="14.4" x14ac:dyDescent="0.3">
      <c r="A5" s="10" t="s">
        <v>23</v>
      </c>
      <c r="B5" s="3">
        <v>65</v>
      </c>
      <c r="C5" s="3">
        <v>9.1155005436409944</v>
      </c>
      <c r="D5" s="3">
        <v>56</v>
      </c>
      <c r="E5" s="3">
        <v>4.822877865406797</v>
      </c>
      <c r="F5" s="3">
        <v>48</v>
      </c>
      <c r="G5" s="3">
        <v>0.54892245042776533</v>
      </c>
      <c r="H5" s="3">
        <v>63</v>
      </c>
      <c r="I5" s="3">
        <v>1.658563227147388</v>
      </c>
      <c r="J5" s="3">
        <v>0.58571428571428563</v>
      </c>
      <c r="K5" s="3">
        <v>0.78</v>
      </c>
      <c r="L5" s="3">
        <v>268.24327164287126</v>
      </c>
      <c r="M5" s="3">
        <v>70.347580684472121</v>
      </c>
      <c r="N5" s="10">
        <v>0.36666666666666664</v>
      </c>
      <c r="O5" s="10">
        <v>1.0333333333333334</v>
      </c>
      <c r="P5" s="10">
        <v>0.31666666666666665</v>
      </c>
      <c r="Q5" s="10">
        <v>0.21666666666666667</v>
      </c>
      <c r="R5" s="10">
        <v>2.5</v>
      </c>
      <c r="S5" s="10">
        <v>2.166666666666667</v>
      </c>
      <c r="T5" s="10">
        <v>0.33333333333333331</v>
      </c>
      <c r="U5" s="10">
        <v>3.0969258749862756</v>
      </c>
      <c r="V5" s="10">
        <v>2.5960922076727613</v>
      </c>
      <c r="W5" s="10">
        <v>0.50083366731351442</v>
      </c>
    </row>
    <row r="6" spans="1:23" ht="14.4" x14ac:dyDescent="0.3">
      <c r="A6" s="10" t="s">
        <v>1</v>
      </c>
      <c r="B6" s="3">
        <v>58</v>
      </c>
      <c r="C6" s="3">
        <v>6.0244230524598006</v>
      </c>
      <c r="D6" s="3">
        <v>45</v>
      </c>
      <c r="E6" s="3">
        <v>1.4326112964934528</v>
      </c>
      <c r="F6" s="3">
        <v>47</v>
      </c>
      <c r="G6" s="3">
        <v>1.4948449305636109</v>
      </c>
      <c r="H6" s="3">
        <v>66</v>
      </c>
      <c r="I6" s="3">
        <v>1.5396517307923387</v>
      </c>
      <c r="J6" s="3">
        <v>0.49578947368421045</v>
      </c>
      <c r="K6" s="3">
        <v>1</v>
      </c>
      <c r="L6" s="3">
        <v>184.34129709481942</v>
      </c>
      <c r="M6" s="3">
        <v>114.7962561947618</v>
      </c>
      <c r="N6" s="10">
        <v>0.33333333333333331</v>
      </c>
      <c r="O6" s="10">
        <v>1.7333333333333334</v>
      </c>
      <c r="P6" s="10">
        <v>1.65</v>
      </c>
      <c r="Q6" s="10">
        <v>0.15</v>
      </c>
      <c r="R6" s="10">
        <v>5.7666666666666666</v>
      </c>
      <c r="S6" s="10">
        <v>5.45</v>
      </c>
      <c r="T6" s="10">
        <v>0.31666666666666665</v>
      </c>
      <c r="U6" s="10">
        <v>4.1162823364503165</v>
      </c>
      <c r="V6" s="10">
        <v>3.906051928470796</v>
      </c>
      <c r="W6" s="10">
        <v>0.2102304079795202</v>
      </c>
    </row>
    <row r="7" spans="1:23" ht="14.4" x14ac:dyDescent="0.3">
      <c r="A7" s="10" t="s">
        <v>22</v>
      </c>
      <c r="B7" s="3">
        <v>58</v>
      </c>
      <c r="C7" s="3">
        <v>3.0526186944352514</v>
      </c>
      <c r="D7" s="3">
        <v>48</v>
      </c>
      <c r="E7" s="3">
        <v>4.2450362468217815</v>
      </c>
      <c r="H7" s="3">
        <v>61</v>
      </c>
      <c r="I7" s="3">
        <v>1.5800972281160028</v>
      </c>
      <c r="J7" s="3">
        <v>0.30499999999999999</v>
      </c>
      <c r="K7" s="3">
        <v>0.42</v>
      </c>
      <c r="L7" s="3">
        <v>414.4975666193908</v>
      </c>
      <c r="M7" s="3">
        <v>319.10065733330316</v>
      </c>
      <c r="N7" s="10">
        <v>0.05</v>
      </c>
      <c r="O7" s="10">
        <v>0.35</v>
      </c>
      <c r="P7" s="10">
        <v>0</v>
      </c>
      <c r="Q7" s="10">
        <v>0.15</v>
      </c>
      <c r="R7" s="10">
        <v>0.96666666666666679</v>
      </c>
      <c r="S7" s="10">
        <v>0.53333333333333333</v>
      </c>
      <c r="T7" s="10">
        <v>0.43333333333333329</v>
      </c>
      <c r="U7" s="10">
        <v>0.91332859604849437</v>
      </c>
      <c r="V7" s="10">
        <v>0.50571935842823901</v>
      </c>
      <c r="W7" s="10">
        <v>0.40760923762025547</v>
      </c>
    </row>
    <row r="8" spans="1:23" ht="14.4" x14ac:dyDescent="0.3">
      <c r="A8" s="10" t="s">
        <v>21</v>
      </c>
      <c r="B8" s="3">
        <v>66.5</v>
      </c>
      <c r="C8" s="3">
        <v>6.8576045100947836</v>
      </c>
      <c r="D8" s="3">
        <v>52</v>
      </c>
      <c r="E8" s="3">
        <v>3.8782486132258525</v>
      </c>
      <c r="F8" s="3">
        <v>42.5</v>
      </c>
      <c r="G8" s="3">
        <v>2.7428094717486333</v>
      </c>
      <c r="H8" s="3">
        <v>60</v>
      </c>
      <c r="I8" s="3">
        <v>0.89075562098612404</v>
      </c>
      <c r="J8" s="3">
        <v>0.35785714285714276</v>
      </c>
      <c r="K8" s="3">
        <v>0.56000000000000005</v>
      </c>
      <c r="L8" s="3">
        <v>27.69252543512825</v>
      </c>
      <c r="M8" s="3">
        <v>15.408992264292531</v>
      </c>
      <c r="N8" s="10">
        <v>8.3333333333333329E-2</v>
      </c>
      <c r="O8" s="10">
        <v>0.51666666666666672</v>
      </c>
      <c r="P8" s="10">
        <v>3.3333333333333333E-2</v>
      </c>
      <c r="Q8" s="10">
        <v>0.11666666666666667</v>
      </c>
      <c r="R8" s="10">
        <v>1.0166666666666668</v>
      </c>
      <c r="S8" s="10">
        <v>0.68333333333333335</v>
      </c>
      <c r="T8" s="10">
        <v>0.21666666666666667</v>
      </c>
      <c r="U8" s="10">
        <v>1.8466823470367582</v>
      </c>
      <c r="V8" s="10">
        <v>0.80316847797536739</v>
      </c>
      <c r="W8" s="10">
        <v>0.20773030271069301</v>
      </c>
    </row>
    <row r="9" spans="1:23" ht="14.4" x14ac:dyDescent="0.3">
      <c r="A9" s="10" t="s">
        <v>20</v>
      </c>
      <c r="D9" s="3">
        <v>44</v>
      </c>
      <c r="E9" s="3">
        <v>1.5218544575181812</v>
      </c>
      <c r="H9" s="3">
        <v>63</v>
      </c>
      <c r="I9" s="3">
        <v>0.12</v>
      </c>
      <c r="J9" s="3">
        <v>0.11866666666666668</v>
      </c>
      <c r="K9" s="3">
        <v>0.36</v>
      </c>
      <c r="L9" s="3">
        <v>85.228760696338568</v>
      </c>
      <c r="M9" s="3">
        <v>55.776877599879796</v>
      </c>
      <c r="N9" s="10">
        <v>0</v>
      </c>
      <c r="O9" s="10">
        <v>0.21666666666666667</v>
      </c>
      <c r="P9" s="10">
        <v>0</v>
      </c>
      <c r="Q9" s="10">
        <v>0.2</v>
      </c>
      <c r="R9" s="10">
        <v>1.3500000000000003</v>
      </c>
      <c r="S9" s="10">
        <v>0.5</v>
      </c>
      <c r="T9" s="10">
        <v>0.85</v>
      </c>
      <c r="U9" s="10">
        <v>0.57611667158426383</v>
      </c>
      <c r="V9" s="10">
        <v>0.13711112900312039</v>
      </c>
      <c r="W9" s="10">
        <v>0.43900554258114344</v>
      </c>
    </row>
    <row r="10" spans="1:23" ht="14.4" x14ac:dyDescent="0.3">
      <c r="A10" s="10" t="s">
        <v>19</v>
      </c>
      <c r="B10" s="3">
        <v>75</v>
      </c>
      <c r="C10" s="3">
        <v>2.748560730081183</v>
      </c>
      <c r="D10" s="3">
        <v>48</v>
      </c>
      <c r="E10" s="3">
        <v>2.9897891628414972</v>
      </c>
      <c r="H10" s="3">
        <v>63</v>
      </c>
      <c r="I10" s="3">
        <v>0.43570393862641882</v>
      </c>
      <c r="J10" s="3">
        <v>0.15600000000000003</v>
      </c>
      <c r="K10" s="3">
        <v>0.31</v>
      </c>
      <c r="L10" s="3">
        <v>533.11477580250846</v>
      </c>
      <c r="M10" s="3">
        <v>290.46180205506306</v>
      </c>
      <c r="N10" s="10">
        <v>0.15</v>
      </c>
      <c r="O10" s="10">
        <v>1.6666666666666666E-2</v>
      </c>
      <c r="P10" s="10">
        <v>0</v>
      </c>
      <c r="Q10" s="10">
        <v>0.33333333333333331</v>
      </c>
      <c r="R10" s="10">
        <v>0.90000000000000013</v>
      </c>
      <c r="S10" s="10">
        <v>0.16666666666666666</v>
      </c>
      <c r="T10" s="10">
        <v>0.73333333333333339</v>
      </c>
      <c r="U10" s="10">
        <v>0.99041196749770488</v>
      </c>
      <c r="V10" s="10">
        <v>8.7231919973503144E-2</v>
      </c>
      <c r="W10" s="10">
        <v>0.90318004752420189</v>
      </c>
    </row>
    <row r="11" spans="1:23" ht="14.4" x14ac:dyDescent="0.3">
      <c r="A11" s="10" t="s">
        <v>18</v>
      </c>
      <c r="D11" s="3">
        <v>52</v>
      </c>
      <c r="E11" s="3">
        <v>1.5121789906904515</v>
      </c>
      <c r="F11" s="3">
        <v>41</v>
      </c>
      <c r="G11" s="3">
        <v>0.74398110575982423</v>
      </c>
      <c r="J11" s="3">
        <v>0.14333333333333331</v>
      </c>
      <c r="K11" s="3">
        <v>0.24</v>
      </c>
      <c r="L11" s="3">
        <v>248.03193270607454</v>
      </c>
      <c r="M11" s="3">
        <v>188.55958726315376</v>
      </c>
      <c r="N11" s="10">
        <v>0</v>
      </c>
      <c r="O11" s="10">
        <v>0.2</v>
      </c>
      <c r="P11" s="10">
        <v>0.05</v>
      </c>
      <c r="Q11" s="10">
        <v>1.6666666666666666E-2</v>
      </c>
      <c r="R11" s="10">
        <v>0.65000000000000024</v>
      </c>
      <c r="S11" s="10">
        <v>0.5</v>
      </c>
      <c r="T11" s="10">
        <v>0.13333333333333333</v>
      </c>
      <c r="U11" s="10">
        <v>0.37374863120455964</v>
      </c>
      <c r="V11" s="10">
        <v>0.14060772580461367</v>
      </c>
      <c r="W11" s="10">
        <v>0.13242105472884216</v>
      </c>
    </row>
    <row r="12" spans="1:23" ht="14.4" x14ac:dyDescent="0.3">
      <c r="A12" s="10" t="s">
        <v>9</v>
      </c>
      <c r="B12" s="3">
        <v>66</v>
      </c>
      <c r="C12" s="3">
        <v>1.627189366698564</v>
      </c>
      <c r="H12" s="3">
        <v>56</v>
      </c>
      <c r="I12" s="3">
        <v>0.15</v>
      </c>
      <c r="J12" s="3">
        <v>7.4999999999999997E-3</v>
      </c>
      <c r="K12" s="3">
        <v>0.03</v>
      </c>
      <c r="L12" s="3">
        <v>37.309179049453846</v>
      </c>
      <c r="M12" s="3">
        <v>8.000278520729891</v>
      </c>
      <c r="N12" s="10">
        <v>5.7142857142857141E-2</v>
      </c>
      <c r="O12" s="10">
        <v>0.2857142857142857</v>
      </c>
      <c r="P12" s="10">
        <v>2.8571428571428571E-2</v>
      </c>
      <c r="Q12" s="10">
        <v>0.14285714285714285</v>
      </c>
      <c r="R12" s="10">
        <v>1.4285714285714284</v>
      </c>
      <c r="S12" s="10">
        <v>0.51428571428571423</v>
      </c>
      <c r="T12" s="10">
        <v>0.82857142857142863</v>
      </c>
      <c r="U12" s="10">
        <v>2.1662323730596356</v>
      </c>
      <c r="V12" s="10">
        <v>0.32134748491808102</v>
      </c>
      <c r="W12" s="10">
        <v>1.0077216561648541</v>
      </c>
    </row>
    <row r="13" spans="1:23" ht="14.4" x14ac:dyDescent="0.3">
      <c r="A13" s="10" t="s">
        <v>16</v>
      </c>
      <c r="B13" s="3">
        <v>69</v>
      </c>
      <c r="C13" s="3">
        <v>2.7896687489642344</v>
      </c>
      <c r="D13" s="3">
        <v>52</v>
      </c>
      <c r="E13" s="3">
        <v>3.912987885010113</v>
      </c>
      <c r="F13" s="3">
        <v>45</v>
      </c>
      <c r="G13" s="3">
        <v>0.95220092105009935</v>
      </c>
      <c r="J13" s="3">
        <v>0</v>
      </c>
      <c r="K13" s="3">
        <v>0</v>
      </c>
      <c r="L13" s="3">
        <v>113.34765391457211</v>
      </c>
      <c r="M13" s="3">
        <v>57.029278666783043</v>
      </c>
      <c r="N13" s="10">
        <v>8.5714285714285715E-2</v>
      </c>
      <c r="O13" s="10">
        <v>2.8571428571428571E-2</v>
      </c>
      <c r="P13" s="10">
        <v>8.5714285714285715E-2</v>
      </c>
      <c r="Q13" s="10">
        <v>5.7142857142857141E-2</v>
      </c>
      <c r="R13" s="10">
        <v>0.80000000000000016</v>
      </c>
      <c r="S13" s="10">
        <v>0.25714285714285717</v>
      </c>
      <c r="T13" s="10">
        <v>0.19999999999999998</v>
      </c>
      <c r="U13" s="10">
        <v>3.4059262285431595</v>
      </c>
      <c r="V13" s="10">
        <v>0.12967741390809959</v>
      </c>
      <c r="W13" s="10">
        <v>0.19598801345404565</v>
      </c>
    </row>
    <row r="14" spans="1:23" ht="14.4" x14ac:dyDescent="0.3">
      <c r="A14" s="10" t="s">
        <v>15</v>
      </c>
      <c r="B14" s="3">
        <v>57.5</v>
      </c>
      <c r="C14" s="3">
        <v>2.0818959452325672</v>
      </c>
      <c r="D14" s="3">
        <v>43</v>
      </c>
      <c r="E14" s="3">
        <v>2.6265992135147576</v>
      </c>
      <c r="J14" s="3">
        <v>0.13666666666666666</v>
      </c>
      <c r="K14" s="3">
        <v>0.19</v>
      </c>
      <c r="L14" s="3">
        <v>125.98422795329965</v>
      </c>
      <c r="M14" s="3">
        <v>92.369968814146546</v>
      </c>
      <c r="N14" s="10">
        <v>0.14285714285714285</v>
      </c>
      <c r="O14" s="10">
        <v>8.5714285714285715E-2</v>
      </c>
      <c r="P14" s="10">
        <v>0</v>
      </c>
      <c r="Q14" s="10">
        <v>0</v>
      </c>
      <c r="R14" s="10">
        <v>0.25714285714285712</v>
      </c>
      <c r="S14" s="10">
        <v>0.22857142857142856</v>
      </c>
      <c r="T14" s="10">
        <v>2.8571428571428571E-2</v>
      </c>
      <c r="U14" s="10">
        <v>0.17777225601701105</v>
      </c>
      <c r="V14" s="10">
        <v>0.16440252845312575</v>
      </c>
      <c r="W14" s="10">
        <v>1.3369727563885308E-2</v>
      </c>
    </row>
    <row r="15" spans="1:23" ht="14.4" x14ac:dyDescent="0.3">
      <c r="A15" s="10" t="s">
        <v>8</v>
      </c>
      <c r="D15" s="3">
        <v>49</v>
      </c>
      <c r="E15" s="3">
        <v>0.71947916084836561</v>
      </c>
      <c r="J15" s="3">
        <v>0.15600000000000003</v>
      </c>
      <c r="K15" s="3">
        <v>0.31</v>
      </c>
      <c r="L15" s="3">
        <v>196.15251781150684</v>
      </c>
      <c r="M15" s="3">
        <v>84.746174888512471</v>
      </c>
      <c r="N15" s="10">
        <v>0</v>
      </c>
      <c r="O15" s="10">
        <v>0.34285714285714286</v>
      </c>
      <c r="P15" s="10">
        <v>0</v>
      </c>
      <c r="Q15" s="10">
        <v>0</v>
      </c>
      <c r="R15" s="10">
        <v>1.2571428571428569</v>
      </c>
      <c r="S15" s="10">
        <v>0.4</v>
      </c>
      <c r="T15" s="10">
        <v>0.17142857142857143</v>
      </c>
      <c r="U15" s="10">
        <v>12.459982347077162</v>
      </c>
      <c r="V15" s="10">
        <v>8.8596507392121016</v>
      </c>
      <c r="W15" s="10">
        <v>0.31565500359226473</v>
      </c>
    </row>
    <row r="16" spans="1:23" ht="14.4" x14ac:dyDescent="0.3">
      <c r="A16" s="10" t="s">
        <v>13</v>
      </c>
      <c r="D16" s="3">
        <v>51</v>
      </c>
      <c r="E16" s="3">
        <v>2.7274552860835009</v>
      </c>
      <c r="J16" s="3">
        <v>0</v>
      </c>
      <c r="K16" s="3">
        <v>0</v>
      </c>
      <c r="L16" s="3">
        <v>100.72170061439346</v>
      </c>
      <c r="M16" s="3">
        <v>66.170526911545124</v>
      </c>
      <c r="N16" s="10">
        <v>0</v>
      </c>
      <c r="O16" s="10">
        <v>0.2857142857142857</v>
      </c>
      <c r="P16" s="10">
        <v>0.37142857142857144</v>
      </c>
      <c r="Q16" s="10">
        <v>0</v>
      </c>
      <c r="R16" s="10">
        <v>0.88571428571428579</v>
      </c>
      <c r="S16" s="10">
        <v>0.7142857142857143</v>
      </c>
      <c r="T16" s="10">
        <v>0.11428571428571428</v>
      </c>
      <c r="U16" s="10">
        <v>1.1803589597003277</v>
      </c>
      <c r="V16" s="10">
        <v>0.90169362579213341</v>
      </c>
      <c r="W16" s="10">
        <v>0.15337502822061014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"/>
  <sheetViews>
    <sheetView topLeftCell="F1" zoomScale="85" zoomScaleNormal="85" workbookViewId="0">
      <selection activeCell="F17" sqref="A17:XFD164"/>
    </sheetView>
  </sheetViews>
  <sheetFormatPr defaultRowHeight="13.8" x14ac:dyDescent="0.25"/>
  <cols>
    <col min="1" max="1" width="6.44140625" style="1" customWidth="1"/>
    <col min="2" max="2" width="12.88671875" style="1" customWidth="1"/>
    <col min="3" max="3" width="6.44140625" style="1" customWidth="1"/>
    <col min="4" max="5" width="6.44140625" style="2" customWidth="1"/>
    <col min="6" max="6" width="8" style="1" customWidth="1"/>
    <col min="7" max="7" width="8" style="2" customWidth="1"/>
    <col min="8" max="8" width="8" style="1" customWidth="1"/>
    <col min="9" max="9" width="8" style="2" customWidth="1"/>
    <col min="10" max="10" width="8" style="1" customWidth="1"/>
    <col min="11" max="11" width="8" style="2" customWidth="1"/>
    <col min="12" max="12" width="8" style="1" customWidth="1"/>
    <col min="13" max="13" width="8" style="2" customWidth="1"/>
    <col min="14" max="14" width="8" style="1" customWidth="1"/>
    <col min="15" max="15" width="8" style="2" customWidth="1"/>
    <col min="16" max="16" width="8" style="1" customWidth="1"/>
    <col min="17" max="18" width="8" style="2" customWidth="1"/>
    <col min="19" max="21" width="8" style="1" customWidth="1"/>
    <col min="22" max="33" width="8" style="3" customWidth="1"/>
    <col min="34" max="16384" width="8.88671875" style="1"/>
  </cols>
  <sheetData>
    <row r="1" spans="1:33" x14ac:dyDescent="0.25">
      <c r="A1" s="1" t="s">
        <v>55</v>
      </c>
      <c r="B1" s="1" t="s">
        <v>54</v>
      </c>
      <c r="C1" s="1" t="s">
        <v>53</v>
      </c>
      <c r="D1" s="2" t="s">
        <v>52</v>
      </c>
      <c r="F1" s="1" t="s">
        <v>35</v>
      </c>
      <c r="G1" s="2" t="s">
        <v>34</v>
      </c>
      <c r="H1" s="1" t="s">
        <v>33</v>
      </c>
      <c r="I1" s="2" t="s">
        <v>32</v>
      </c>
      <c r="J1" s="1" t="s">
        <v>31</v>
      </c>
      <c r="K1" s="2" t="s">
        <v>30</v>
      </c>
      <c r="L1" s="1" t="s">
        <v>29</v>
      </c>
      <c r="M1" s="2" t="s">
        <v>28</v>
      </c>
      <c r="N1" s="1" t="s">
        <v>27</v>
      </c>
      <c r="O1" s="2" t="s">
        <v>26</v>
      </c>
      <c r="P1" s="1" t="s">
        <v>25</v>
      </c>
      <c r="Q1" s="2" t="s">
        <v>24</v>
      </c>
      <c r="R1" s="2" t="s">
        <v>51</v>
      </c>
      <c r="S1" s="1" t="s">
        <v>50</v>
      </c>
      <c r="T1" s="1" t="s">
        <v>49</v>
      </c>
      <c r="U1" s="1" t="s">
        <v>48</v>
      </c>
      <c r="V1" s="4" t="s">
        <v>47</v>
      </c>
      <c r="W1" s="4" t="s">
        <v>46</v>
      </c>
      <c r="X1" s="4" t="s">
        <v>45</v>
      </c>
      <c r="Y1" s="4" t="s">
        <v>44</v>
      </c>
      <c r="Z1" s="4" t="s">
        <v>43</v>
      </c>
      <c r="AA1" s="4" t="s">
        <v>42</v>
      </c>
      <c r="AB1" s="4" t="s">
        <v>41</v>
      </c>
      <c r="AC1" s="4" t="s">
        <v>40</v>
      </c>
      <c r="AD1" s="4" t="s">
        <v>39</v>
      </c>
      <c r="AE1" s="4" t="s">
        <v>38</v>
      </c>
      <c r="AF1" s="4" t="s">
        <v>37</v>
      </c>
      <c r="AG1" s="4" t="s">
        <v>36</v>
      </c>
    </row>
    <row r="2" spans="1:33" x14ac:dyDescent="0.25">
      <c r="A2" s="1" t="s">
        <v>15</v>
      </c>
      <c r="B2" s="1" t="s">
        <v>17</v>
      </c>
      <c r="C2" s="1">
        <v>66</v>
      </c>
      <c r="D2" s="2">
        <v>0.06</v>
      </c>
      <c r="E2" s="2" t="str">
        <f>A2</f>
        <v>pl3</v>
      </c>
      <c r="F2" s="1">
        <v>62</v>
      </c>
      <c r="G2" s="2">
        <v>0.9684813435519839</v>
      </c>
      <c r="H2" s="1">
        <v>47</v>
      </c>
      <c r="I2" s="2">
        <v>2.203376017403603</v>
      </c>
      <c r="J2" s="1">
        <v>49</v>
      </c>
      <c r="K2" s="2">
        <v>3.0598869103284798</v>
      </c>
      <c r="L2" s="1">
        <v>68</v>
      </c>
      <c r="M2" s="2">
        <v>3.2144966067358318</v>
      </c>
      <c r="N2" s="1">
        <v>53</v>
      </c>
      <c r="O2" s="2">
        <v>0.8945631188788471</v>
      </c>
      <c r="P2" s="1">
        <v>70</v>
      </c>
      <c r="Q2" s="2">
        <v>8.0127990199060903</v>
      </c>
      <c r="R2" s="2">
        <v>311.95564585114778</v>
      </c>
      <c r="S2" s="2">
        <v>85.44658558510487</v>
      </c>
      <c r="T2" s="2">
        <v>0.61285714285714288</v>
      </c>
      <c r="U2" s="2">
        <v>0.96</v>
      </c>
      <c r="V2" s="4">
        <v>0.61666666666666703</v>
      </c>
      <c r="W2" s="4">
        <v>0.96666666666666701</v>
      </c>
      <c r="X2" s="4">
        <v>1.6666666666667</v>
      </c>
      <c r="Y2" s="4">
        <v>0.15</v>
      </c>
      <c r="Z2" s="4">
        <v>1.5</v>
      </c>
      <c r="AA2" s="4">
        <v>0.5</v>
      </c>
      <c r="AB2" s="4">
        <v>6.2166666666666668</v>
      </c>
      <c r="AC2" s="4">
        <v>3.9166666666666665</v>
      </c>
      <c r="AD2" s="4">
        <v>2.2999999999999998</v>
      </c>
      <c r="AE2" s="4">
        <v>8.7328547517850001</v>
      </c>
      <c r="AF2" s="4">
        <v>7.2126844989993</v>
      </c>
      <c r="AG2" s="4">
        <v>1.531586311791</v>
      </c>
    </row>
    <row r="3" spans="1:33" x14ac:dyDescent="0.25">
      <c r="A3" s="1" t="s">
        <v>15</v>
      </c>
      <c r="B3" s="1" t="s">
        <v>17</v>
      </c>
      <c r="C3" s="1">
        <v>68</v>
      </c>
      <c r="D3" s="2">
        <v>4.2825941323370795</v>
      </c>
      <c r="F3" s="1">
        <v>65</v>
      </c>
      <c r="G3" s="2">
        <v>1.3572589445193244</v>
      </c>
      <c r="H3" s="1">
        <v>54.5</v>
      </c>
      <c r="I3" s="2">
        <v>1.1740146447518636</v>
      </c>
      <c r="J3" s="1">
        <v>43</v>
      </c>
      <c r="K3" s="2">
        <v>1.4584295954487689</v>
      </c>
      <c r="N3" s="1">
        <v>46</v>
      </c>
      <c r="O3" s="2">
        <v>1</v>
      </c>
      <c r="P3" s="1">
        <v>78</v>
      </c>
      <c r="Q3" s="2">
        <v>10.833714343382798</v>
      </c>
      <c r="R3" s="2">
        <v>214.0050842302042</v>
      </c>
      <c r="S3" s="1">
        <v>168.3517536881339</v>
      </c>
      <c r="T3" s="1">
        <v>0.45000000000000012</v>
      </c>
      <c r="U3" s="1">
        <v>0.84</v>
      </c>
      <c r="V3" s="4">
        <v>0.16666666666666699</v>
      </c>
      <c r="W3" s="4">
        <v>0.81666666666666698</v>
      </c>
      <c r="X3" s="4">
        <v>0.65</v>
      </c>
      <c r="Y3" s="4"/>
      <c r="Z3" s="4">
        <v>0.65</v>
      </c>
      <c r="AA3" s="4">
        <v>0.16666666666666699</v>
      </c>
      <c r="AB3" s="4">
        <v>2.9166666666666661</v>
      </c>
      <c r="AC3" s="4">
        <v>1.9666666666666668</v>
      </c>
      <c r="AD3" s="4">
        <v>0.95</v>
      </c>
      <c r="AE3" s="4">
        <v>4.8948719795480002</v>
      </c>
      <c r="AF3" s="4">
        <v>3.7371266831350001</v>
      </c>
      <c r="AG3" s="4">
        <v>1.1647359311191285</v>
      </c>
    </row>
    <row r="4" spans="1:33" x14ac:dyDescent="0.25">
      <c r="A4" s="1" t="s">
        <v>15</v>
      </c>
      <c r="B4" s="1" t="s">
        <v>17</v>
      </c>
      <c r="C4" s="1">
        <v>78</v>
      </c>
      <c r="D4" s="2">
        <v>11.189215967856439</v>
      </c>
      <c r="F4" s="1">
        <v>60.5</v>
      </c>
      <c r="G4" s="2">
        <v>1.5287187026447084</v>
      </c>
      <c r="H4" s="1">
        <v>53</v>
      </c>
      <c r="I4" s="2">
        <v>1.5724806748934257</v>
      </c>
      <c r="J4" s="1">
        <v>49</v>
      </c>
      <c r="K4" s="2">
        <v>2.7896687489642344</v>
      </c>
      <c r="N4" s="1">
        <v>48</v>
      </c>
      <c r="O4" s="2">
        <v>0.5</v>
      </c>
      <c r="P4" s="1">
        <v>73</v>
      </c>
      <c r="Q4" s="2">
        <v>1.855488791849355</v>
      </c>
      <c r="R4" s="2">
        <v>343.31440058472214</v>
      </c>
      <c r="S4" s="1">
        <v>323.31452894405936</v>
      </c>
      <c r="T4" s="1">
        <v>0.81400000000000006</v>
      </c>
      <c r="U4" s="1">
        <v>0.94</v>
      </c>
      <c r="V4" s="4">
        <v>0.4</v>
      </c>
      <c r="W4" s="4">
        <v>0.98333333333333295</v>
      </c>
      <c r="X4" s="4">
        <v>1.2666666666666666</v>
      </c>
      <c r="Y4" s="4"/>
      <c r="Z4" s="4">
        <v>1.25</v>
      </c>
      <c r="AA4" s="4">
        <v>0.16666666666666699</v>
      </c>
      <c r="AB4" s="4">
        <v>4.95</v>
      </c>
      <c r="AC4" s="4">
        <v>3.8333333333333002</v>
      </c>
      <c r="AD4" s="4">
        <v>1.8666666666666667</v>
      </c>
      <c r="AE4" s="4">
        <v>5.6472554812128326</v>
      </c>
      <c r="AF4" s="4">
        <v>4.8987284196822136</v>
      </c>
      <c r="AG4" s="4">
        <v>0.74852761536190004</v>
      </c>
    </row>
    <row r="5" spans="1:33" x14ac:dyDescent="0.25">
      <c r="A5" s="1" t="s">
        <v>7</v>
      </c>
      <c r="B5" s="1" t="s">
        <v>17</v>
      </c>
      <c r="C5" s="1">
        <v>58</v>
      </c>
      <c r="D5" s="2">
        <v>2.013266213884275</v>
      </c>
      <c r="E5" s="2" t="str">
        <f>A5</f>
        <v>rf1</v>
      </c>
      <c r="H5" s="1">
        <v>43</v>
      </c>
      <c r="I5" s="2">
        <v>1.0320070973945468</v>
      </c>
      <c r="J5" s="1">
        <v>44.5</v>
      </c>
      <c r="K5" s="2">
        <v>2.1700967290614444E-2</v>
      </c>
      <c r="L5" s="1">
        <v>92</v>
      </c>
      <c r="M5" s="2">
        <v>0.99340193458122883</v>
      </c>
      <c r="N5" s="1">
        <v>46</v>
      </c>
      <c r="O5" s="2">
        <v>0.57499999999999996</v>
      </c>
      <c r="P5" s="1">
        <v>67</v>
      </c>
      <c r="Q5" s="2">
        <v>3.4867792030654319</v>
      </c>
      <c r="R5" s="2">
        <v>290.5757407126269</v>
      </c>
      <c r="S5" s="1">
        <v>185.50815051213513</v>
      </c>
      <c r="T5" s="1">
        <v>0.49499999999999994</v>
      </c>
      <c r="U5" s="1">
        <v>0.63</v>
      </c>
      <c r="V5" s="4"/>
      <c r="W5" s="4">
        <v>0.28333333333333299</v>
      </c>
      <c r="X5" s="4">
        <v>0.2</v>
      </c>
      <c r="Y5" s="4">
        <v>0.33333333333333298</v>
      </c>
      <c r="Z5" s="4">
        <v>1.1000000000000001</v>
      </c>
      <c r="AA5" s="4">
        <v>0.83333333333333304</v>
      </c>
      <c r="AB5" s="4">
        <v>2.166666666666667</v>
      </c>
      <c r="AC5" s="4">
        <v>0.73333333333333395</v>
      </c>
      <c r="AD5" s="4">
        <v>1.4166666666666667</v>
      </c>
      <c r="AE5" s="4">
        <v>2.1765475732864612</v>
      </c>
      <c r="AF5" s="4">
        <v>1.1755625719139999</v>
      </c>
      <c r="AG5" s="4">
        <v>1.6899131617731999</v>
      </c>
    </row>
    <row r="6" spans="1:33" x14ac:dyDescent="0.25">
      <c r="A6" s="1" t="s">
        <v>7</v>
      </c>
      <c r="B6" s="1" t="s">
        <v>17</v>
      </c>
      <c r="C6" s="1">
        <v>60</v>
      </c>
      <c r="D6" s="2">
        <v>1.5605907949144506</v>
      </c>
      <c r="F6" s="1">
        <v>62</v>
      </c>
      <c r="G6" s="2">
        <v>2.4452949063900693</v>
      </c>
      <c r="H6" s="1">
        <v>43</v>
      </c>
      <c r="I6" s="2">
        <v>0.96503433233906111</v>
      </c>
      <c r="J6" s="1">
        <v>43</v>
      </c>
      <c r="K6" s="2">
        <v>3.0989545653695356</v>
      </c>
      <c r="N6" s="1">
        <v>42</v>
      </c>
      <c r="O6" s="2">
        <v>0.95000000000000007</v>
      </c>
      <c r="P6" s="1">
        <v>72</v>
      </c>
      <c r="Q6" s="2">
        <v>3.7950701741899509</v>
      </c>
      <c r="R6" s="2">
        <v>1274.4592604407583</v>
      </c>
      <c r="S6" s="2">
        <v>1162.8172014375186</v>
      </c>
      <c r="T6" s="2">
        <v>0.28399999999999992</v>
      </c>
      <c r="U6" s="2">
        <v>0.66</v>
      </c>
      <c r="V6" s="4">
        <v>0.85</v>
      </c>
      <c r="W6" s="4">
        <v>1.2333333333333334</v>
      </c>
      <c r="X6" s="4">
        <v>1.85</v>
      </c>
      <c r="Y6" s="4"/>
      <c r="Z6" s="4">
        <v>0.91666666666666696</v>
      </c>
      <c r="AA6" s="4">
        <v>0.66666666666666696</v>
      </c>
      <c r="AB6" s="4">
        <v>7.1666666666666661</v>
      </c>
      <c r="AC6" s="4">
        <v>4.8833333333333337</v>
      </c>
      <c r="AD6" s="4">
        <v>2.2833333333333337</v>
      </c>
      <c r="AE6" s="4">
        <v>9.1327376954346864</v>
      </c>
      <c r="AF6" s="4">
        <v>6.6498523661859998</v>
      </c>
      <c r="AG6" s="4">
        <v>2.4828856647728212</v>
      </c>
    </row>
    <row r="7" spans="1:33" x14ac:dyDescent="0.25">
      <c r="A7" s="1" t="s">
        <v>7</v>
      </c>
      <c r="B7" s="1" t="s">
        <v>17</v>
      </c>
      <c r="C7" s="1">
        <v>61</v>
      </c>
      <c r="D7" s="2">
        <v>0.9684813435519839</v>
      </c>
      <c r="F7" s="1">
        <v>56</v>
      </c>
      <c r="G7" s="2">
        <v>0.51297400862989351</v>
      </c>
      <c r="H7" s="1">
        <v>48</v>
      </c>
      <c r="I7" s="2">
        <v>1.9154032208800362</v>
      </c>
      <c r="J7" s="1">
        <v>30</v>
      </c>
      <c r="K7" s="2">
        <v>0.11351029736349291</v>
      </c>
      <c r="L7" s="1">
        <v>45</v>
      </c>
      <c r="M7" s="2">
        <v>1.3699999999999999</v>
      </c>
      <c r="N7" s="1">
        <v>63</v>
      </c>
      <c r="O7" s="2">
        <v>1.2000000000000002</v>
      </c>
      <c r="R7" s="2">
        <v>312.16936326004651</v>
      </c>
      <c r="S7" s="1">
        <v>222.29795664290853</v>
      </c>
      <c r="T7" s="1">
        <v>0.27176470588235291</v>
      </c>
      <c r="U7" s="1">
        <v>0.51</v>
      </c>
      <c r="V7" s="4">
        <v>0.16666666666666699</v>
      </c>
      <c r="W7" s="4">
        <v>0.116666666666667</v>
      </c>
      <c r="X7" s="4">
        <v>0.5</v>
      </c>
      <c r="Y7" s="4">
        <v>0.36666666666666697</v>
      </c>
      <c r="Z7" s="4">
        <v>0.233333333333333</v>
      </c>
      <c r="AA7" s="4"/>
      <c r="AB7" s="4">
        <v>0.93333333333333302</v>
      </c>
      <c r="AC7" s="4">
        <v>0.266666666666667</v>
      </c>
      <c r="AD7" s="4">
        <v>0.66666666666666696</v>
      </c>
      <c r="AE7" s="4">
        <v>0.39767771982189998</v>
      </c>
      <c r="AF7" s="4">
        <v>0.17359535679193999</v>
      </c>
      <c r="AG7" s="4">
        <v>0.21717242132914999</v>
      </c>
    </row>
    <row r="8" spans="1:33" x14ac:dyDescent="0.25">
      <c r="A8" s="1" t="s">
        <v>7</v>
      </c>
      <c r="B8" s="1" t="s">
        <v>17</v>
      </c>
      <c r="C8" s="1">
        <v>62</v>
      </c>
      <c r="D8" s="2">
        <v>0.37658540621772363</v>
      </c>
      <c r="F8" s="1">
        <v>67</v>
      </c>
      <c r="G8" s="2">
        <v>2.8880047868229313</v>
      </c>
      <c r="H8" s="1">
        <v>47</v>
      </c>
      <c r="I8" s="2">
        <v>0.78586712372220024</v>
      </c>
      <c r="L8" s="1">
        <v>40</v>
      </c>
      <c r="M8" s="2">
        <v>2.0571711127201326</v>
      </c>
      <c r="N8" s="1">
        <v>45</v>
      </c>
      <c r="O8" s="2">
        <v>0.4</v>
      </c>
      <c r="P8" s="1">
        <v>53</v>
      </c>
      <c r="Q8" s="2">
        <v>1.4542617491755525</v>
      </c>
      <c r="R8" s="2">
        <v>177.83133343431638</v>
      </c>
      <c r="S8" s="1">
        <v>157.13450441043949</v>
      </c>
      <c r="T8" s="1">
        <v>0.1607692307692308</v>
      </c>
      <c r="U8" s="1">
        <v>0.32</v>
      </c>
      <c r="V8" s="4">
        <v>0.16666666666666699</v>
      </c>
      <c r="W8" s="4">
        <v>0.116666666666667</v>
      </c>
      <c r="X8" s="4"/>
      <c r="Y8" s="4">
        <v>0.25</v>
      </c>
      <c r="Z8" s="4">
        <v>1.1666666666667</v>
      </c>
      <c r="AA8" s="4">
        <v>0.266666666666667</v>
      </c>
      <c r="AB8" s="4">
        <v>2.6666666666666998</v>
      </c>
      <c r="AC8" s="4">
        <v>0.31666666666666698</v>
      </c>
      <c r="AD8" s="4">
        <v>1.75</v>
      </c>
      <c r="AE8" s="4">
        <v>0.99416768112633003</v>
      </c>
      <c r="AF8" s="4">
        <v>0.15268481445189999</v>
      </c>
      <c r="AG8" s="4">
        <v>0.83788286667612999</v>
      </c>
    </row>
    <row r="9" spans="1:33" x14ac:dyDescent="0.25">
      <c r="A9" s="1" t="s">
        <v>7</v>
      </c>
      <c r="B9" s="1" t="s">
        <v>17</v>
      </c>
      <c r="C9" s="1">
        <v>68</v>
      </c>
      <c r="D9" s="2">
        <v>0.54733769351642503</v>
      </c>
      <c r="R9" s="2">
        <v>33.844040754804517</v>
      </c>
      <c r="S9" s="1">
        <v>33.844040754804517</v>
      </c>
      <c r="T9" s="1">
        <v>8.4285714285714283E-2</v>
      </c>
      <c r="U9" s="1">
        <v>0.3</v>
      </c>
      <c r="V9" s="4"/>
      <c r="W9" s="4">
        <v>0.83333333333333304</v>
      </c>
      <c r="X9" s="4"/>
      <c r="Y9" s="4">
        <v>0.33333333333333298</v>
      </c>
      <c r="Z9" s="4">
        <v>0.33333333333333298</v>
      </c>
      <c r="AA9" s="4"/>
      <c r="AB9" s="4">
        <v>0.16666666666666699</v>
      </c>
      <c r="AC9" s="4">
        <v>0.83333333333333304</v>
      </c>
      <c r="AD9" s="4">
        <v>0.66666666666666696</v>
      </c>
      <c r="AE9" s="4">
        <v>0.12924918466558999</v>
      </c>
      <c r="AF9" s="4">
        <v>0.2572536526118</v>
      </c>
      <c r="AG9" s="4">
        <v>0.39819437941965002</v>
      </c>
    </row>
    <row r="10" spans="1:33" x14ac:dyDescent="0.25">
      <c r="A10" s="1" t="s">
        <v>7</v>
      </c>
      <c r="B10" s="1" t="s">
        <v>17</v>
      </c>
      <c r="C10" s="1">
        <v>70</v>
      </c>
      <c r="D10" s="2">
        <v>0.8</v>
      </c>
      <c r="H10" s="1">
        <v>31</v>
      </c>
      <c r="I10" s="2">
        <v>0.69222075787450965</v>
      </c>
      <c r="L10" s="1">
        <v>55</v>
      </c>
      <c r="M10" s="2">
        <v>0.4</v>
      </c>
      <c r="P10" s="1">
        <v>52</v>
      </c>
      <c r="Q10" s="2">
        <v>0.32951874610839282</v>
      </c>
      <c r="R10" s="2">
        <v>531.44896767009845</v>
      </c>
      <c r="S10" s="2">
        <v>494.14914155906729</v>
      </c>
      <c r="T10" s="2">
        <v>0.11499999999999999</v>
      </c>
      <c r="U10" s="2">
        <v>0.22</v>
      </c>
      <c r="V10" s="4"/>
      <c r="W10" s="4">
        <v>0.1</v>
      </c>
      <c r="X10" s="4">
        <v>0.16666666666666699</v>
      </c>
      <c r="Y10" s="4">
        <v>0.15</v>
      </c>
      <c r="Z10" s="4">
        <v>0.5</v>
      </c>
      <c r="AA10" s="4">
        <v>0.5</v>
      </c>
      <c r="AB10" s="4">
        <v>0.61666666666666703</v>
      </c>
      <c r="AC10" s="4">
        <v>0.2</v>
      </c>
      <c r="AD10" s="4">
        <v>0.33333333333333298</v>
      </c>
      <c r="AE10" s="4">
        <v>1.5599966379493999</v>
      </c>
      <c r="AF10" s="4">
        <v>0.57362674738778996</v>
      </c>
      <c r="AG10" s="4">
        <v>0.34414361663493998</v>
      </c>
    </row>
    <row r="11" spans="1:33" x14ac:dyDescent="0.25">
      <c r="A11" s="1" t="s">
        <v>7</v>
      </c>
      <c r="B11" s="1" t="s">
        <v>17</v>
      </c>
      <c r="C11" s="1">
        <v>74</v>
      </c>
      <c r="D11" s="2">
        <v>3.4308358692344743</v>
      </c>
      <c r="H11" s="1">
        <v>44</v>
      </c>
      <c r="I11" s="2">
        <v>0.21326479551566446</v>
      </c>
      <c r="J11" s="1">
        <v>47</v>
      </c>
      <c r="K11" s="2">
        <v>0.64029712372220027</v>
      </c>
      <c r="L11" s="1">
        <v>55</v>
      </c>
      <c r="M11" s="2">
        <v>1.9949387750945762</v>
      </c>
      <c r="N11" s="1">
        <v>42</v>
      </c>
      <c r="O11" s="2">
        <v>2.4546525329211861</v>
      </c>
      <c r="R11" s="2">
        <v>94.965276317126083</v>
      </c>
      <c r="S11" s="1">
        <v>62.264727396202765</v>
      </c>
      <c r="T11" s="1">
        <v>0.1293125</v>
      </c>
      <c r="U11" s="1">
        <v>0.21</v>
      </c>
      <c r="V11" s="4"/>
      <c r="W11" s="4">
        <v>0.266666666666667</v>
      </c>
      <c r="X11" s="4">
        <v>0.1</v>
      </c>
      <c r="Y11" s="4">
        <v>0.33333333333333298</v>
      </c>
      <c r="Z11" s="4">
        <v>0.41666666666666702</v>
      </c>
      <c r="AA11" s="4"/>
      <c r="AB11" s="4">
        <v>0.98333333333333295</v>
      </c>
      <c r="AC11" s="4">
        <v>0.38333333333333303</v>
      </c>
      <c r="AD11" s="4">
        <v>0.58333333333333304</v>
      </c>
      <c r="AE11" s="4">
        <v>0.55351694581232003</v>
      </c>
      <c r="AF11" s="4">
        <v>0.26747868983918899</v>
      </c>
      <c r="AG11" s="4">
        <v>0.22167479463590001</v>
      </c>
    </row>
    <row r="12" spans="1:33" x14ac:dyDescent="0.25">
      <c r="A12" s="1" t="s">
        <v>7</v>
      </c>
      <c r="B12" s="1" t="s">
        <v>17</v>
      </c>
      <c r="C12" s="1">
        <v>76</v>
      </c>
      <c r="D12" s="2">
        <v>1.9040260202858066</v>
      </c>
      <c r="L12" s="1">
        <v>43.5</v>
      </c>
      <c r="M12" s="2">
        <v>2.1761973433956179</v>
      </c>
      <c r="P12" s="1">
        <v>54</v>
      </c>
      <c r="Q12" s="2">
        <v>0.50598211967977358</v>
      </c>
      <c r="R12" s="2">
        <v>65.023502022609335</v>
      </c>
      <c r="S12" s="1">
        <v>40.919654504231772</v>
      </c>
      <c r="T12" s="1">
        <v>0</v>
      </c>
      <c r="U12" s="1">
        <v>0</v>
      </c>
      <c r="V12" s="4"/>
      <c r="W12" s="4"/>
      <c r="X12" s="4"/>
      <c r="Y12" s="4">
        <v>1.3174631746300001</v>
      </c>
      <c r="Z12" s="4">
        <v>0.6349263492635</v>
      </c>
      <c r="AA12" s="4">
        <v>0.15873158731590001</v>
      </c>
      <c r="AB12" s="4">
        <v>1.9841269841269842</v>
      </c>
      <c r="AC12" s="4"/>
      <c r="AD12" s="4">
        <v>1.8571428571428572</v>
      </c>
      <c r="AE12" s="4">
        <v>2.1555584955180001</v>
      </c>
      <c r="AF12" s="4"/>
      <c r="AG12" s="4">
        <v>0.99947418777560004</v>
      </c>
    </row>
    <row r="13" spans="1:33" x14ac:dyDescent="0.25">
      <c r="A13" s="1" t="s">
        <v>7</v>
      </c>
      <c r="B13" s="1" t="s">
        <v>17</v>
      </c>
      <c r="C13" s="1">
        <v>60</v>
      </c>
      <c r="D13" s="2">
        <v>0.40769800363973402</v>
      </c>
      <c r="H13" s="1">
        <v>55.5</v>
      </c>
      <c r="I13" s="2">
        <v>0.7470394011849073</v>
      </c>
      <c r="R13" s="2">
        <v>183.64109155134639</v>
      </c>
      <c r="S13" s="1">
        <v>161.99437854247012</v>
      </c>
      <c r="T13" s="1">
        <v>0</v>
      </c>
      <c r="U13" s="1">
        <v>0</v>
      </c>
      <c r="V13" s="4"/>
      <c r="W13" s="4">
        <v>0.2</v>
      </c>
      <c r="X13" s="4"/>
      <c r="Y13" s="4">
        <v>0.2</v>
      </c>
      <c r="Z13" s="4"/>
      <c r="AA13" s="4"/>
      <c r="AB13" s="4">
        <v>0.4</v>
      </c>
      <c r="AC13" s="4">
        <v>0.16</v>
      </c>
      <c r="AD13" s="4">
        <v>0.8</v>
      </c>
      <c r="AE13" s="4">
        <v>1.9861574181691521</v>
      </c>
      <c r="AF13" s="4">
        <v>0.12613471235292101</v>
      </c>
      <c r="AG13" s="4">
        <v>0.29638642228110001</v>
      </c>
    </row>
    <row r="14" spans="1:33" x14ac:dyDescent="0.25">
      <c r="A14" s="1" t="s">
        <v>6</v>
      </c>
      <c r="B14" s="1" t="s">
        <v>17</v>
      </c>
      <c r="C14" s="1">
        <v>61</v>
      </c>
      <c r="D14" s="2">
        <v>0.75281927878927701</v>
      </c>
      <c r="E14" s="2" t="str">
        <f>A14</f>
        <v>rf2</v>
      </c>
      <c r="F14" s="1">
        <v>68</v>
      </c>
      <c r="G14" s="2">
        <v>4.2825941323370795</v>
      </c>
      <c r="H14" s="1">
        <v>53</v>
      </c>
      <c r="I14" s="2">
        <v>8.1632397757832237E-2</v>
      </c>
      <c r="R14" s="2">
        <v>129.46433368512649</v>
      </c>
      <c r="S14" s="2">
        <v>82.144219692111108</v>
      </c>
      <c r="T14" s="2">
        <v>0.11600000000000002</v>
      </c>
      <c r="U14" s="2">
        <v>0.24</v>
      </c>
      <c r="V14" s="4">
        <v>0.66666666666666696</v>
      </c>
      <c r="W14" s="4">
        <v>0.66666666666666696</v>
      </c>
      <c r="X14" s="4"/>
      <c r="Y14" s="4"/>
      <c r="Z14" s="4">
        <v>0.22222222222222199</v>
      </c>
      <c r="AA14" s="4"/>
      <c r="AB14" s="4">
        <v>0.37777777777777799</v>
      </c>
      <c r="AC14" s="4">
        <v>0.22222222222222199</v>
      </c>
      <c r="AD14" s="4">
        <v>0.88888888888888895</v>
      </c>
      <c r="AE14" s="4">
        <v>4.2424937777720997</v>
      </c>
      <c r="AF14" s="4">
        <v>3.197768715669</v>
      </c>
      <c r="AG14" s="4">
        <v>0.83229782635441896</v>
      </c>
    </row>
    <row r="15" spans="1:33" x14ac:dyDescent="0.25">
      <c r="A15" s="1" t="s">
        <v>6</v>
      </c>
      <c r="B15" s="1" t="s">
        <v>17</v>
      </c>
      <c r="C15" s="1">
        <v>63</v>
      </c>
      <c r="D15" s="2">
        <v>1.3572589445193244</v>
      </c>
      <c r="P15" s="1">
        <v>64</v>
      </c>
      <c r="Q15" s="2">
        <v>2.1856363428134258</v>
      </c>
      <c r="R15" s="2">
        <v>221.96491288573731</v>
      </c>
      <c r="S15" s="1">
        <v>125.68568951639716</v>
      </c>
      <c r="T15" s="1">
        <v>0.17250000000000001</v>
      </c>
      <c r="U15" s="1">
        <v>0.19</v>
      </c>
      <c r="V15" s="4"/>
      <c r="W15" s="4">
        <v>0.25</v>
      </c>
      <c r="X15" s="4"/>
      <c r="Y15" s="4"/>
      <c r="Z15" s="4">
        <v>0.5</v>
      </c>
      <c r="AA15" s="4">
        <v>0.25</v>
      </c>
      <c r="AB15" s="4">
        <v>0.57499999999999996</v>
      </c>
      <c r="AC15" s="4">
        <v>0.25</v>
      </c>
      <c r="AD15" s="4">
        <v>0.125</v>
      </c>
      <c r="AE15" s="4">
        <v>2.4128967499640002</v>
      </c>
      <c r="AF15" s="4">
        <v>0.65972835561167698</v>
      </c>
      <c r="AG15" s="4">
        <v>0.296931267174111</v>
      </c>
    </row>
    <row r="16" spans="1:33" x14ac:dyDescent="0.25">
      <c r="A16" s="1" t="s">
        <v>6</v>
      </c>
      <c r="B16" s="1" t="s">
        <v>17</v>
      </c>
      <c r="C16" s="1">
        <v>65</v>
      </c>
      <c r="D16" s="2">
        <v>1.1419100522161396</v>
      </c>
      <c r="H16" s="1">
        <v>57</v>
      </c>
      <c r="I16" s="2">
        <v>0.13784980191603907</v>
      </c>
      <c r="L16" s="1">
        <v>71.5</v>
      </c>
      <c r="M16" s="2">
        <v>4.7586468046610921</v>
      </c>
      <c r="N16" s="1">
        <v>62</v>
      </c>
      <c r="O16" s="2">
        <v>3.3329952129633429</v>
      </c>
      <c r="R16" s="2">
        <v>190.55408239748351</v>
      </c>
      <c r="S16" s="1">
        <v>64.281070077574526</v>
      </c>
      <c r="T16" s="1">
        <v>0</v>
      </c>
      <c r="U16" s="1">
        <v>0</v>
      </c>
      <c r="V16" s="4"/>
      <c r="W16" s="4">
        <v>0.25</v>
      </c>
      <c r="X16" s="4"/>
      <c r="Y16" s="4">
        <v>0.125</v>
      </c>
      <c r="Z16" s="4">
        <v>0.125</v>
      </c>
      <c r="AA16" s="4"/>
      <c r="AB16" s="4">
        <v>0.65</v>
      </c>
      <c r="AC16" s="4">
        <v>0.1</v>
      </c>
      <c r="AD16" s="4">
        <v>0.47499999999999998</v>
      </c>
      <c r="AE16" s="4">
        <v>1.1283275168522</v>
      </c>
      <c r="AF16" s="4">
        <v>0.57321746925869999</v>
      </c>
      <c r="AG16" s="4">
        <v>0.74675789671345805</v>
      </c>
    </row>
    <row r="17" spans="1:5" x14ac:dyDescent="0.25">
      <c r="A17" s="1" t="s">
        <v>2</v>
      </c>
      <c r="B17" s="1" t="s">
        <v>0</v>
      </c>
      <c r="C17" s="1">
        <v>53</v>
      </c>
      <c r="D17" s="2">
        <v>4.0502137006108745</v>
      </c>
      <c r="E17" s="2" t="str">
        <f>A17</f>
        <v xml:space="preserve">rf4 </v>
      </c>
    </row>
    <row r="18" spans="1:5" x14ac:dyDescent="0.25">
      <c r="A18" s="1" t="s">
        <v>2</v>
      </c>
      <c r="B18" s="1" t="s">
        <v>0</v>
      </c>
      <c r="C18" s="1">
        <v>67</v>
      </c>
      <c r="D18" s="2">
        <v>2.666794370218911</v>
      </c>
    </row>
    <row r="19" spans="1:5" x14ac:dyDescent="0.25">
      <c r="A19" s="1" t="s">
        <v>2</v>
      </c>
      <c r="B19" s="1" t="s">
        <v>0</v>
      </c>
      <c r="C19" s="1">
        <v>72</v>
      </c>
      <c r="D19" s="2">
        <v>2.9233447055199893</v>
      </c>
    </row>
    <row r="20" spans="1:5" x14ac:dyDescent="0.25">
      <c r="A20" s="1" t="s">
        <v>2</v>
      </c>
      <c r="B20" s="1" t="s">
        <v>0</v>
      </c>
      <c r="C20" s="1">
        <v>67</v>
      </c>
      <c r="D20" s="2">
        <v>5.0108244072459831</v>
      </c>
    </row>
    <row r="21" spans="1:5" x14ac:dyDescent="0.25">
      <c r="A21" s="1" t="s">
        <v>1</v>
      </c>
      <c r="B21" s="1" t="s">
        <v>0</v>
      </c>
      <c r="C21" s="1">
        <v>68</v>
      </c>
      <c r="D21" s="2">
        <v>0.71</v>
      </c>
      <c r="E21" s="2" t="str">
        <f>A21</f>
        <v>rf5</v>
      </c>
    </row>
    <row r="22" spans="1:5" x14ac:dyDescent="0.25">
      <c r="A22" s="1" t="s">
        <v>1</v>
      </c>
      <c r="B22" s="1" t="s">
        <v>0</v>
      </c>
      <c r="C22" s="1">
        <v>72</v>
      </c>
      <c r="D22" s="2">
        <v>11.389987847212725</v>
      </c>
    </row>
    <row r="23" spans="1:5" x14ac:dyDescent="0.25">
      <c r="A23" s="1" t="s">
        <v>1</v>
      </c>
      <c r="B23" s="1" t="s">
        <v>0</v>
      </c>
      <c r="C23" s="1">
        <v>76</v>
      </c>
      <c r="D23" s="2">
        <v>3.8380516368981543</v>
      </c>
    </row>
    <row r="24" spans="1:5" x14ac:dyDescent="0.25">
      <c r="A24" s="1" t="s">
        <v>1</v>
      </c>
      <c r="B24" s="1" t="s">
        <v>0</v>
      </c>
      <c r="C24" s="1">
        <v>72</v>
      </c>
      <c r="D24" s="2">
        <v>3.7520887114817474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0"/>
  <sheetViews>
    <sheetView zoomScaleNormal="100" workbookViewId="0">
      <pane xSplit="1" topLeftCell="K1" activePane="topRight" state="frozen"/>
      <selection pane="topRight" activeCell="G18" sqref="G18:Q18"/>
    </sheetView>
  </sheetViews>
  <sheetFormatPr defaultColWidth="6.6640625" defaultRowHeight="13.8" x14ac:dyDescent="0.25"/>
  <cols>
    <col min="1" max="1" width="6.6640625" style="1"/>
    <col min="2" max="2" width="7.6640625" style="1" bestFit="1" customWidth="1"/>
    <col min="3" max="3" width="6.6640625" style="3"/>
    <col min="4" max="6" width="6.6640625" style="1"/>
    <col min="7" max="7" width="7.6640625" style="1" bestFit="1" customWidth="1"/>
    <col min="8" max="16384" width="6.6640625" style="1"/>
  </cols>
  <sheetData>
    <row r="1" spans="1:40" x14ac:dyDescent="0.25">
      <c r="A1" s="1" t="s">
        <v>77</v>
      </c>
      <c r="B1" s="1" t="s">
        <v>90</v>
      </c>
      <c r="C1" s="3" t="s">
        <v>91</v>
      </c>
      <c r="D1" s="1" t="s">
        <v>92</v>
      </c>
      <c r="E1" s="1" t="s">
        <v>93</v>
      </c>
      <c r="F1" s="1" t="s">
        <v>33</v>
      </c>
      <c r="G1" s="1" t="s">
        <v>32</v>
      </c>
      <c r="H1" s="1" t="s">
        <v>94</v>
      </c>
      <c r="I1" s="1" t="s">
        <v>95</v>
      </c>
      <c r="J1" s="1" t="s">
        <v>97</v>
      </c>
      <c r="K1" s="1" t="s">
        <v>96</v>
      </c>
      <c r="L1" s="1" t="s">
        <v>27</v>
      </c>
      <c r="M1" s="1" t="s">
        <v>26</v>
      </c>
      <c r="N1" s="1" t="s">
        <v>98</v>
      </c>
      <c r="O1" s="1" t="s">
        <v>99</v>
      </c>
      <c r="P1" s="1" t="s">
        <v>102</v>
      </c>
      <c r="Q1" s="1" t="s">
        <v>103</v>
      </c>
      <c r="R1" s="11" t="s">
        <v>49</v>
      </c>
      <c r="S1" s="11" t="s">
        <v>48</v>
      </c>
      <c r="T1" s="11" t="s">
        <v>84</v>
      </c>
      <c r="U1" s="11" t="s">
        <v>85</v>
      </c>
      <c r="V1" s="11" t="s">
        <v>51</v>
      </c>
      <c r="W1" s="11" t="s">
        <v>50</v>
      </c>
      <c r="X1" s="3" t="s">
        <v>82</v>
      </c>
      <c r="Y1" s="3" t="s">
        <v>78</v>
      </c>
      <c r="Z1" s="3" t="s">
        <v>58</v>
      </c>
      <c r="AA1" s="3" t="s">
        <v>79</v>
      </c>
      <c r="AB1" s="3" t="s">
        <v>80</v>
      </c>
      <c r="AC1" s="3" t="s">
        <v>83</v>
      </c>
      <c r="AD1" s="3" t="s">
        <v>86</v>
      </c>
      <c r="AE1" s="3" t="s">
        <v>60</v>
      </c>
      <c r="AF1" s="3" t="s">
        <v>81</v>
      </c>
      <c r="AG1" s="3" t="s">
        <v>41</v>
      </c>
      <c r="AH1" s="3" t="s">
        <v>40</v>
      </c>
      <c r="AI1" s="3" t="s">
        <v>39</v>
      </c>
      <c r="AJ1" s="3" t="s">
        <v>87</v>
      </c>
      <c r="AK1" s="3" t="s">
        <v>88</v>
      </c>
      <c r="AL1" s="3" t="s">
        <v>37</v>
      </c>
      <c r="AM1" s="3" t="s">
        <v>36</v>
      </c>
      <c r="AN1" s="3" t="s">
        <v>89</v>
      </c>
    </row>
    <row r="2" spans="1:40" ht="13.2" customHeight="1" x14ac:dyDescent="0.25">
      <c r="A2" s="1" t="s">
        <v>7</v>
      </c>
      <c r="B2" s="1">
        <v>68</v>
      </c>
      <c r="C2" s="3">
        <v>4.1162293925897782</v>
      </c>
      <c r="D2" s="1">
        <v>62</v>
      </c>
      <c r="E2" s="3">
        <v>6.7269004212163228</v>
      </c>
      <c r="F2" s="1">
        <v>53</v>
      </c>
      <c r="G2" s="3">
        <v>7.0042965459801305</v>
      </c>
      <c r="H2" s="1">
        <v>45</v>
      </c>
      <c r="I2" s="3">
        <v>3.5708265388520126</v>
      </c>
      <c r="J2" s="1">
        <v>72</v>
      </c>
      <c r="K2" s="3">
        <v>1.6709400482135293</v>
      </c>
      <c r="L2" s="1">
        <v>75</v>
      </c>
      <c r="M2" s="3">
        <v>2.1126155459879605</v>
      </c>
      <c r="N2" s="1">
        <v>58</v>
      </c>
      <c r="O2" s="3">
        <v>1.3932717278690041</v>
      </c>
      <c r="R2" s="11">
        <v>0.65500000000000003</v>
      </c>
      <c r="S2" s="11">
        <v>0.71</v>
      </c>
      <c r="T2" s="11">
        <v>21</v>
      </c>
      <c r="U2" s="11">
        <v>82.84</v>
      </c>
      <c r="V2" s="12">
        <v>125.1527543856899</v>
      </c>
      <c r="W2" s="12">
        <v>112.35275438568991</v>
      </c>
      <c r="X2" s="3">
        <v>0.2</v>
      </c>
      <c r="Y2" s="3">
        <v>0.4</v>
      </c>
      <c r="Z2" s="3">
        <v>1.0666666666666667</v>
      </c>
      <c r="AA2" s="3">
        <v>0</v>
      </c>
      <c r="AB2" s="3">
        <v>0.36666666666666664</v>
      </c>
      <c r="AC2" s="3">
        <v>3.3333333333333333E-2</v>
      </c>
      <c r="AD2" s="3">
        <v>0.36666666666666664</v>
      </c>
      <c r="AE2" s="3">
        <v>0.3</v>
      </c>
      <c r="AF2" s="3">
        <v>0.4</v>
      </c>
      <c r="AG2" s="3">
        <v>4.333333333333333</v>
      </c>
      <c r="AH2" s="3">
        <v>1.966666666666667</v>
      </c>
      <c r="AI2" s="3">
        <v>1.3666666666666667</v>
      </c>
      <c r="AJ2" s="3">
        <v>0.23333333333333334</v>
      </c>
      <c r="AK2" s="3">
        <v>3.7151390832224336</v>
      </c>
      <c r="AL2" s="3">
        <v>1.9720973264480843</v>
      </c>
      <c r="AM2" s="3">
        <v>1.1921897691996031</v>
      </c>
      <c r="AN2" s="3">
        <v>0.55085198757474574</v>
      </c>
    </row>
    <row r="3" spans="1:40" ht="13.2" customHeight="1" x14ac:dyDescent="0.25">
      <c r="A3" s="1" t="s">
        <v>6</v>
      </c>
      <c r="B3" s="1">
        <v>74</v>
      </c>
      <c r="C3" s="3">
        <v>2.5872273714494471</v>
      </c>
      <c r="D3" s="1">
        <v>64</v>
      </c>
      <c r="E3" s="3">
        <v>7.9843167849867687</v>
      </c>
      <c r="F3" s="1">
        <v>42</v>
      </c>
      <c r="G3" s="3">
        <v>4.2484618679768325</v>
      </c>
      <c r="H3" s="1">
        <v>41</v>
      </c>
      <c r="I3" s="3">
        <v>2.7242659055323037</v>
      </c>
      <c r="J3" s="1">
        <v>67.5</v>
      </c>
      <c r="K3" s="3">
        <v>0.70943641605039098</v>
      </c>
      <c r="L3" s="1">
        <v>73.5</v>
      </c>
      <c r="M3" s="3">
        <v>2.2693623038253388</v>
      </c>
      <c r="N3" s="1">
        <v>62</v>
      </c>
      <c r="O3" s="3">
        <v>1.3686756058953078</v>
      </c>
      <c r="R3" s="11">
        <v>0.1825</v>
      </c>
      <c r="S3" s="11">
        <v>0.46</v>
      </c>
      <c r="T3" s="11">
        <v>34.75</v>
      </c>
      <c r="U3" s="11">
        <v>43.839999999999996</v>
      </c>
      <c r="V3" s="12">
        <v>195.98691753828101</v>
      </c>
      <c r="W3" s="12">
        <v>187.586917538281</v>
      </c>
      <c r="X3" s="3">
        <v>0.35</v>
      </c>
      <c r="Y3" s="3">
        <v>0.15</v>
      </c>
      <c r="Z3" s="3">
        <v>0.75</v>
      </c>
      <c r="AA3" s="3">
        <v>0</v>
      </c>
      <c r="AB3" s="3">
        <v>0.3</v>
      </c>
      <c r="AC3" s="3">
        <v>0.05</v>
      </c>
      <c r="AD3" s="3">
        <v>0.05</v>
      </c>
      <c r="AE3" s="3">
        <v>0.82499999999999996</v>
      </c>
      <c r="AF3" s="3">
        <v>1.4750000000000001</v>
      </c>
      <c r="AG3" s="3">
        <v>6.7750000000000012</v>
      </c>
      <c r="AH3" s="3">
        <v>1.3249999999999997</v>
      </c>
      <c r="AI3" s="3">
        <v>2.5499999999999998</v>
      </c>
      <c r="AJ3" s="3">
        <v>0.1</v>
      </c>
      <c r="AK3" s="3">
        <v>5.3138563613833583</v>
      </c>
      <c r="AL3" s="3">
        <v>1.6315047131255569</v>
      </c>
      <c r="AM3" s="3">
        <v>2.6928116836297527</v>
      </c>
      <c r="AN3" s="3">
        <v>0.98953996462805005</v>
      </c>
    </row>
    <row r="4" spans="1:40" ht="13.2" customHeight="1" x14ac:dyDescent="0.25">
      <c r="A4" s="1" t="s">
        <v>5</v>
      </c>
      <c r="D4" s="1">
        <v>58.5</v>
      </c>
      <c r="E4" s="3">
        <v>6.1993279845259011</v>
      </c>
      <c r="F4" s="1">
        <v>44</v>
      </c>
      <c r="G4" s="3">
        <v>1.7462503308991102</v>
      </c>
      <c r="H4" s="1">
        <v>45</v>
      </c>
      <c r="I4" s="3">
        <v>1.4432655301180373</v>
      </c>
      <c r="K4" s="3"/>
      <c r="L4" s="1">
        <v>74</v>
      </c>
      <c r="M4" s="3">
        <v>1.2061411840550225</v>
      </c>
      <c r="N4" s="1">
        <v>62</v>
      </c>
      <c r="O4" s="3">
        <v>1.45827333421232</v>
      </c>
      <c r="R4" s="11">
        <v>0.34</v>
      </c>
      <c r="S4" s="11">
        <v>0.52</v>
      </c>
      <c r="T4" s="11">
        <v>19</v>
      </c>
      <c r="U4" s="11">
        <v>87</v>
      </c>
      <c r="V4" s="12">
        <v>169.58115652445485</v>
      </c>
      <c r="W4" s="12">
        <v>158.10243424393451</v>
      </c>
      <c r="X4" s="3">
        <v>0.08</v>
      </c>
      <c r="Y4" s="3">
        <v>0.4</v>
      </c>
      <c r="Z4" s="3">
        <v>0.72</v>
      </c>
      <c r="AA4" s="3">
        <v>0.06</v>
      </c>
      <c r="AB4" s="3">
        <v>0.12</v>
      </c>
      <c r="AC4" s="3">
        <v>0.04</v>
      </c>
      <c r="AD4" s="3">
        <v>0</v>
      </c>
      <c r="AE4" s="3">
        <v>0.38</v>
      </c>
      <c r="AF4" s="3">
        <v>2.2799999999999998</v>
      </c>
      <c r="AG4" s="3">
        <v>4.72</v>
      </c>
      <c r="AH4" s="3">
        <v>1.5400000000000005</v>
      </c>
      <c r="AI4" s="3">
        <v>2.88</v>
      </c>
      <c r="AJ4" s="3">
        <v>0.16</v>
      </c>
      <c r="AK4" s="3">
        <v>3.826639285898993</v>
      </c>
      <c r="AL4" s="3">
        <v>1.926875053522848</v>
      </c>
      <c r="AM4" s="3">
        <v>1.8997642323761452</v>
      </c>
      <c r="AN4" s="3">
        <v>0</v>
      </c>
    </row>
    <row r="5" spans="1:40" ht="13.2" customHeight="1" x14ac:dyDescent="0.25">
      <c r="A5" s="1" t="s">
        <v>23</v>
      </c>
      <c r="B5" s="1">
        <v>63.5</v>
      </c>
      <c r="C5" s="3">
        <v>2.488748613541401</v>
      </c>
      <c r="D5" s="1">
        <v>62</v>
      </c>
      <c r="E5" s="3">
        <v>4.25767140992156</v>
      </c>
      <c r="F5" s="1">
        <v>40</v>
      </c>
      <c r="G5" s="3">
        <v>3.0166306729801358</v>
      </c>
      <c r="H5" s="1">
        <v>46</v>
      </c>
      <c r="I5" s="3">
        <v>1.6504957195358663</v>
      </c>
      <c r="J5" s="1">
        <v>86</v>
      </c>
      <c r="K5" s="3">
        <v>0.75</v>
      </c>
      <c r="L5" s="1">
        <v>77</v>
      </c>
      <c r="M5" s="3">
        <v>2.3735952745530446</v>
      </c>
      <c r="R5" s="11">
        <v>0.312</v>
      </c>
      <c r="S5" s="11">
        <v>0.46</v>
      </c>
      <c r="T5" s="11">
        <v>14</v>
      </c>
      <c r="U5" s="11">
        <v>27.459999999999994</v>
      </c>
      <c r="V5" s="12">
        <v>91.202993821022318</v>
      </c>
      <c r="W5" s="12">
        <v>73.984910400241802</v>
      </c>
      <c r="X5" s="3">
        <v>0.05</v>
      </c>
      <c r="Y5" s="3">
        <v>0.2</v>
      </c>
      <c r="Z5" s="3">
        <v>0.66666666666666663</v>
      </c>
      <c r="AA5" s="3">
        <v>8.3333333333333329E-2</v>
      </c>
      <c r="AB5" s="3">
        <v>0.28333333333333333</v>
      </c>
      <c r="AC5" s="3">
        <v>0</v>
      </c>
      <c r="AD5" s="3">
        <v>1.6666666666666666E-2</v>
      </c>
      <c r="AE5" s="3">
        <v>0.13333333333333333</v>
      </c>
      <c r="AF5" s="3">
        <v>0.58333333333333337</v>
      </c>
      <c r="AG5" s="3">
        <v>2.9666666666666663</v>
      </c>
      <c r="AH5" s="3">
        <v>1.3666666666666669</v>
      </c>
      <c r="AI5" s="3">
        <v>0.76666666666666672</v>
      </c>
      <c r="AJ5" s="3">
        <v>0.16666666666666666</v>
      </c>
      <c r="AK5" s="3">
        <v>2.2064536487788895</v>
      </c>
      <c r="AL5" s="3">
        <v>1.5613143482322007</v>
      </c>
      <c r="AM5" s="3">
        <v>0.56880604809674451</v>
      </c>
      <c r="AN5" s="3">
        <v>7.6333252449944211E-2</v>
      </c>
    </row>
    <row r="6" spans="1:40" ht="13.2" customHeight="1" x14ac:dyDescent="0.25">
      <c r="A6" s="1" t="s">
        <v>1</v>
      </c>
      <c r="B6" s="1">
        <v>65</v>
      </c>
      <c r="C6" s="3">
        <v>4.1962656346440248</v>
      </c>
      <c r="D6" s="1">
        <v>59</v>
      </c>
      <c r="E6" s="3">
        <v>10.120030950434167</v>
      </c>
      <c r="F6" s="1">
        <v>48</v>
      </c>
      <c r="G6" s="3">
        <v>4.5230758637688542</v>
      </c>
      <c r="H6" s="1">
        <v>45</v>
      </c>
      <c r="I6" s="3">
        <v>1.6400713128239204</v>
      </c>
      <c r="J6" s="1">
        <v>72</v>
      </c>
      <c r="K6" s="3">
        <v>2.1968800964270585</v>
      </c>
      <c r="L6" s="1">
        <v>77</v>
      </c>
      <c r="M6" s="3">
        <v>9.6151406105403243</v>
      </c>
      <c r="R6" s="11">
        <v>0.57750000000000001</v>
      </c>
      <c r="S6" s="11">
        <v>0.74</v>
      </c>
      <c r="T6" s="11">
        <v>12.5</v>
      </c>
      <c r="U6" s="11">
        <v>34.480000000000004</v>
      </c>
      <c r="V6" s="12">
        <v>308.34653788802206</v>
      </c>
      <c r="W6" s="12">
        <v>280.74653788802203</v>
      </c>
      <c r="X6" s="3">
        <v>0.2</v>
      </c>
      <c r="Y6" s="3">
        <v>0.14000000000000001</v>
      </c>
      <c r="Z6" s="3">
        <v>0.66</v>
      </c>
      <c r="AA6" s="3">
        <v>0</v>
      </c>
      <c r="AB6" s="3">
        <v>0.28000000000000003</v>
      </c>
      <c r="AC6" s="3">
        <v>0</v>
      </c>
      <c r="AD6" s="3">
        <v>0.14000000000000001</v>
      </c>
      <c r="AE6" s="3">
        <v>0.38</v>
      </c>
      <c r="AF6" s="3">
        <v>0.2</v>
      </c>
      <c r="AG6" s="3">
        <v>2.7800000000000002</v>
      </c>
      <c r="AH6" s="3">
        <v>1.08</v>
      </c>
      <c r="AI6" s="3">
        <v>0.84</v>
      </c>
      <c r="AJ6" s="3">
        <v>0.02</v>
      </c>
      <c r="AK6" s="3">
        <v>2.9287440653916086</v>
      </c>
      <c r="AL6" s="3">
        <v>1.1162006170343186</v>
      </c>
      <c r="AM6" s="3">
        <v>1.2733595805070084</v>
      </c>
      <c r="AN6" s="3">
        <v>0.53918386785028127</v>
      </c>
    </row>
    <row r="7" spans="1:40" ht="13.2" customHeight="1" x14ac:dyDescent="0.25">
      <c r="A7" s="1" t="s">
        <v>12</v>
      </c>
      <c r="B7" s="1">
        <v>78</v>
      </c>
      <c r="C7" s="3">
        <v>0</v>
      </c>
      <c r="E7" s="3"/>
      <c r="H7" s="1">
        <v>44</v>
      </c>
      <c r="I7" s="3">
        <v>2.57947907516292</v>
      </c>
      <c r="J7" s="1">
        <v>71</v>
      </c>
      <c r="K7" s="3">
        <v>0.5</v>
      </c>
      <c r="N7" s="1">
        <v>51</v>
      </c>
      <c r="O7" s="3">
        <v>1.1121567008189897</v>
      </c>
      <c r="P7" s="1">
        <v>88.5</v>
      </c>
      <c r="Q7" s="1">
        <v>1.2776140524708022</v>
      </c>
      <c r="R7" s="11">
        <v>4.2666666666666672E-2</v>
      </c>
      <c r="S7" s="11">
        <v>0.09</v>
      </c>
      <c r="T7" s="11">
        <v>37.666666666666664</v>
      </c>
      <c r="U7" s="11">
        <v>76.08</v>
      </c>
      <c r="V7" s="12">
        <v>8.0637616690166087</v>
      </c>
      <c r="W7" s="12">
        <v>8.0637616690166087</v>
      </c>
      <c r="X7" s="3">
        <v>9.5238095238095247E-3</v>
      </c>
      <c r="Y7" s="3">
        <v>4.7619047619047616E-2</v>
      </c>
      <c r="Z7" s="3">
        <v>0</v>
      </c>
      <c r="AA7" s="3">
        <v>9.5238095238095247E-3</v>
      </c>
      <c r="AB7" s="3">
        <v>1.9047619047619049E-2</v>
      </c>
      <c r="AC7" s="3">
        <v>5.7142857142857141E-2</v>
      </c>
      <c r="AD7" s="3">
        <v>1.9047619047619049E-2</v>
      </c>
      <c r="AE7" s="3">
        <v>0</v>
      </c>
      <c r="AF7" s="3">
        <v>9.5238095238095233E-2</v>
      </c>
      <c r="AG7" s="3">
        <v>0.67619047619047634</v>
      </c>
      <c r="AH7" s="3">
        <v>8.5714285714285715E-2</v>
      </c>
      <c r="AI7" s="3">
        <v>0.15238095238095239</v>
      </c>
      <c r="AJ7" s="3">
        <v>0.19999999999999998</v>
      </c>
      <c r="AK7" s="3">
        <v>1.0284683123347342</v>
      </c>
      <c r="AL7" s="3">
        <v>3.7039044824373688E-2</v>
      </c>
      <c r="AM7" s="3">
        <v>0.15723211277506211</v>
      </c>
      <c r="AN7" s="3">
        <v>0.83419715473529854</v>
      </c>
    </row>
    <row r="8" spans="1:40" ht="13.2" customHeight="1" x14ac:dyDescent="0.25">
      <c r="A8" s="1" t="s">
        <v>4</v>
      </c>
      <c r="B8" s="1">
        <v>63</v>
      </c>
      <c r="C8" s="3">
        <v>1.4052681953615984</v>
      </c>
      <c r="D8" s="1">
        <v>66.5</v>
      </c>
      <c r="E8" s="3">
        <v>6.2125285916391721</v>
      </c>
      <c r="H8" s="1">
        <v>43</v>
      </c>
      <c r="I8" s="3">
        <v>2.5771517797044936</v>
      </c>
      <c r="J8" s="1">
        <v>65.5</v>
      </c>
      <c r="K8" s="3">
        <v>1.5</v>
      </c>
      <c r="L8" s="1">
        <v>64</v>
      </c>
      <c r="M8" s="3">
        <v>2.0921811519126692</v>
      </c>
      <c r="N8" s="1">
        <v>48</v>
      </c>
      <c r="O8" s="3">
        <v>1.3889613286956102</v>
      </c>
      <c r="P8" s="1">
        <v>65</v>
      </c>
      <c r="Q8" s="1">
        <v>12.500450847947686</v>
      </c>
      <c r="R8" s="11">
        <v>0.19</v>
      </c>
      <c r="S8" s="11">
        <v>0.3</v>
      </c>
      <c r="T8" s="11">
        <v>37.5</v>
      </c>
      <c r="U8" s="11">
        <v>58.4</v>
      </c>
      <c r="V8" s="12">
        <v>71.364011908923317</v>
      </c>
      <c r="W8" s="12">
        <v>71.364011908923302</v>
      </c>
      <c r="X8" s="3">
        <v>0.04</v>
      </c>
      <c r="Y8" s="3">
        <v>0.16</v>
      </c>
      <c r="Z8" s="3">
        <v>0.06</v>
      </c>
      <c r="AA8" s="3">
        <v>0</v>
      </c>
      <c r="AB8" s="3">
        <v>0.24</v>
      </c>
      <c r="AC8" s="3">
        <v>0.06</v>
      </c>
      <c r="AD8" s="3">
        <v>0.08</v>
      </c>
      <c r="AE8" s="3">
        <v>0.12</v>
      </c>
      <c r="AF8" s="3">
        <v>1.24</v>
      </c>
      <c r="AG8" s="3">
        <v>4.26</v>
      </c>
      <c r="AH8" s="3">
        <v>0.54</v>
      </c>
      <c r="AI8" s="3">
        <v>2.2199999999999998</v>
      </c>
      <c r="AJ8" s="3">
        <v>0.60000000000000009</v>
      </c>
      <c r="AK8" s="3">
        <v>6.4432934710056902</v>
      </c>
      <c r="AL8" s="3">
        <v>3.2829612533650914</v>
      </c>
      <c r="AM8" s="3">
        <v>1.0814628668833668</v>
      </c>
      <c r="AN8" s="3">
        <v>2.0788693507572309</v>
      </c>
    </row>
    <row r="9" spans="1:40" ht="13.2" customHeight="1" x14ac:dyDescent="0.25">
      <c r="A9" s="1" t="s">
        <v>76</v>
      </c>
      <c r="B9" s="1">
        <v>68.5</v>
      </c>
      <c r="C9" s="3">
        <v>3.664372745197725</v>
      </c>
      <c r="E9" s="3"/>
      <c r="H9" s="1">
        <v>40</v>
      </c>
      <c r="I9" s="3">
        <v>1.31715542231462</v>
      </c>
      <c r="J9" s="1">
        <v>76</v>
      </c>
      <c r="K9" s="3">
        <v>1.3639600321423528</v>
      </c>
      <c r="N9" s="1">
        <v>51.5</v>
      </c>
      <c r="O9" s="3">
        <v>0.75</v>
      </c>
      <c r="P9" s="1">
        <v>76</v>
      </c>
      <c r="Q9" s="1">
        <v>10.113722479740289</v>
      </c>
      <c r="R9" s="11">
        <v>5.0833333333333335E-2</v>
      </c>
      <c r="S9" s="11">
        <v>0.12</v>
      </c>
      <c r="T9" s="11">
        <v>42</v>
      </c>
      <c r="U9" s="11">
        <v>83.62</v>
      </c>
      <c r="V9" s="12">
        <v>3.9899018069843253</v>
      </c>
      <c r="W9" s="12">
        <v>3.9899018069843248</v>
      </c>
      <c r="X9" s="3">
        <v>1.9047619047619049E-2</v>
      </c>
      <c r="Y9" s="3">
        <v>0</v>
      </c>
      <c r="Z9" s="3">
        <v>0</v>
      </c>
      <c r="AA9" s="3">
        <v>0</v>
      </c>
      <c r="AB9" s="3">
        <v>9.5238095238095247E-3</v>
      </c>
      <c r="AC9" s="3">
        <v>7.6190476190476197E-2</v>
      </c>
      <c r="AD9" s="3">
        <v>2.8571428571428571E-2</v>
      </c>
      <c r="AE9" s="3">
        <v>0</v>
      </c>
      <c r="AF9" s="3">
        <v>1.9047619047619049E-2</v>
      </c>
      <c r="AG9" s="3">
        <v>0.15238095238095239</v>
      </c>
      <c r="AH9" s="3">
        <v>9.5238095238095247E-3</v>
      </c>
      <c r="AI9" s="3">
        <v>4.7619047619047616E-2</v>
      </c>
      <c r="AJ9" s="3">
        <v>7.6190476190476197E-2</v>
      </c>
      <c r="AK9" s="3">
        <v>0.97531722853821656</v>
      </c>
      <c r="AL9" s="3">
        <v>5.7332428442556154E-3</v>
      </c>
      <c r="AM9" s="3">
        <v>0.11748638716895818</v>
      </c>
      <c r="AN9" s="3">
        <v>0.85209759852500278</v>
      </c>
    </row>
    <row r="10" spans="1:40" ht="13.2" customHeight="1" x14ac:dyDescent="0.25">
      <c r="A10" s="1" t="s">
        <v>3</v>
      </c>
      <c r="B10" s="1">
        <v>59.5</v>
      </c>
      <c r="C10" s="3">
        <v>2</v>
      </c>
      <c r="E10" s="3"/>
      <c r="I10" s="3"/>
      <c r="J10" s="1">
        <v>68</v>
      </c>
      <c r="K10" s="3">
        <v>1.9341008543015683</v>
      </c>
      <c r="N10" s="1">
        <v>64.5</v>
      </c>
      <c r="O10" s="3">
        <v>1.6329706723833932</v>
      </c>
      <c r="P10" s="1">
        <v>87</v>
      </c>
      <c r="Q10" s="1">
        <v>3.5058401285694112</v>
      </c>
      <c r="R10" s="11">
        <v>7.2999999999999995E-2</v>
      </c>
      <c r="S10" s="11">
        <v>0.16</v>
      </c>
      <c r="T10" s="11">
        <v>33</v>
      </c>
      <c r="U10" s="11">
        <v>56.839999999999996</v>
      </c>
      <c r="V10" s="12">
        <v>26.449541095347808</v>
      </c>
      <c r="W10" s="12">
        <v>26.449541095347808</v>
      </c>
      <c r="X10" s="3">
        <v>4.7619047619047616E-2</v>
      </c>
      <c r="Y10" s="3">
        <v>6.6666666666666666E-2</v>
      </c>
      <c r="Z10" s="3">
        <v>0</v>
      </c>
      <c r="AA10" s="3">
        <v>9.5238095238095247E-3</v>
      </c>
      <c r="AB10" s="3">
        <v>0</v>
      </c>
      <c r="AC10" s="3">
        <v>3.8095238095238099E-2</v>
      </c>
      <c r="AD10" s="3">
        <v>6.6666666666666666E-2</v>
      </c>
      <c r="AE10" s="3">
        <v>0.16190476190476191</v>
      </c>
      <c r="AF10" s="3">
        <v>0.79047619047619044</v>
      </c>
      <c r="AG10" s="3">
        <v>1.5809523809523809</v>
      </c>
      <c r="AH10" s="3">
        <v>0.14285714285714285</v>
      </c>
      <c r="AI10" s="3">
        <v>1.1238095238095238</v>
      </c>
      <c r="AJ10" s="3">
        <v>0.20952380952380953</v>
      </c>
      <c r="AK10" s="3">
        <v>1.4381565616810437</v>
      </c>
      <c r="AL10" s="3">
        <v>0</v>
      </c>
      <c r="AM10" s="3">
        <v>0.73807847078172539</v>
      </c>
      <c r="AN10" s="3">
        <v>0.70007809089931827</v>
      </c>
    </row>
    <row r="11" spans="1:40" ht="13.2" customHeight="1" x14ac:dyDescent="0.25">
      <c r="A11" s="1" t="s">
        <v>11</v>
      </c>
      <c r="B11" s="1">
        <v>62</v>
      </c>
      <c r="C11" s="3">
        <v>3.375</v>
      </c>
      <c r="D11" s="1">
        <v>67</v>
      </c>
      <c r="E11" s="3">
        <v>0.82327723029112942</v>
      </c>
      <c r="I11" s="3"/>
      <c r="J11" s="1">
        <v>62</v>
      </c>
      <c r="K11" s="3">
        <v>5.6932351359261206</v>
      </c>
      <c r="L11" s="1">
        <v>72</v>
      </c>
      <c r="M11" s="3">
        <v>4.2407402089252937</v>
      </c>
      <c r="N11" s="1">
        <v>62</v>
      </c>
      <c r="O11" s="3">
        <v>0.95500000000000007</v>
      </c>
      <c r="P11" s="1">
        <v>78</v>
      </c>
      <c r="Q11" s="1">
        <v>7.4054395954173495</v>
      </c>
      <c r="R11" s="11">
        <v>8.3333333333333329E-2</v>
      </c>
      <c r="S11" s="11">
        <v>0.2</v>
      </c>
      <c r="T11" s="11">
        <v>36.444444444444443</v>
      </c>
      <c r="U11" s="11">
        <v>18.099999999999994</v>
      </c>
      <c r="V11" s="12">
        <v>38.134066682564011</v>
      </c>
      <c r="W11" s="12">
        <v>38.134066682564011</v>
      </c>
      <c r="X11" s="3">
        <v>0.04</v>
      </c>
      <c r="Y11" s="3">
        <v>0.02</v>
      </c>
      <c r="Z11" s="3">
        <v>0</v>
      </c>
      <c r="AA11" s="3">
        <v>0</v>
      </c>
      <c r="AB11" s="3">
        <v>0</v>
      </c>
      <c r="AC11" s="3">
        <v>0.16</v>
      </c>
      <c r="AD11" s="3">
        <v>0.01</v>
      </c>
      <c r="AE11" s="3">
        <v>0.04</v>
      </c>
      <c r="AF11" s="3">
        <v>0.1</v>
      </c>
      <c r="AG11" s="3">
        <v>0.60000000000000009</v>
      </c>
      <c r="AH11" s="3">
        <v>7.0000000000000007E-2</v>
      </c>
      <c r="AI11" s="3">
        <v>0.19999999999999998</v>
      </c>
      <c r="AJ11" s="3">
        <v>0.2</v>
      </c>
      <c r="AK11" s="3">
        <v>5.1713292471111929</v>
      </c>
      <c r="AL11" s="3">
        <v>1.4200865905905793</v>
      </c>
      <c r="AM11" s="3">
        <v>1.264718359438709</v>
      </c>
      <c r="AN11" s="3">
        <v>2.4865242970819055</v>
      </c>
    </row>
    <row r="12" spans="1:40" ht="13.2" customHeight="1" x14ac:dyDescent="0.25">
      <c r="A12" s="1" t="s">
        <v>9</v>
      </c>
      <c r="I12" s="3"/>
      <c r="P12" s="1">
        <v>68</v>
      </c>
      <c r="Q12" s="1">
        <v>3.4412251097459117</v>
      </c>
      <c r="R12" s="11">
        <v>0</v>
      </c>
      <c r="S12" s="11">
        <v>0</v>
      </c>
      <c r="T12" s="11">
        <v>70.25</v>
      </c>
      <c r="U12" s="11">
        <v>92.72</v>
      </c>
      <c r="V12" s="12">
        <v>57.814329730456642</v>
      </c>
      <c r="W12" s="12">
        <v>57.814329730456649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8.8593576965669996E-2</v>
      </c>
      <c r="AD12" s="3">
        <v>0</v>
      </c>
      <c r="AE12" s="3">
        <v>0</v>
      </c>
      <c r="AF12" s="3">
        <v>0</v>
      </c>
      <c r="AG12" s="3">
        <v>0.35437430786267998</v>
      </c>
      <c r="AH12" s="3">
        <v>0</v>
      </c>
      <c r="AI12" s="3">
        <v>0</v>
      </c>
      <c r="AJ12" s="3">
        <v>0.35437430786267998</v>
      </c>
      <c r="AK12" s="3">
        <v>10.183833807477608</v>
      </c>
      <c r="AL12" s="3">
        <v>0</v>
      </c>
      <c r="AM12" s="3">
        <v>0</v>
      </c>
      <c r="AN12" s="3">
        <v>10.183833807477608</v>
      </c>
    </row>
    <row r="13" spans="1:40" ht="13.2" customHeight="1" x14ac:dyDescent="0.25">
      <c r="A13" s="1" t="s">
        <v>16</v>
      </c>
      <c r="B13" s="1">
        <v>73.5</v>
      </c>
      <c r="C13" s="3">
        <v>2.903742622964895</v>
      </c>
      <c r="I13" s="3"/>
      <c r="P13" s="1">
        <v>76</v>
      </c>
      <c r="Q13" s="1">
        <v>10.350866333023983</v>
      </c>
      <c r="R13" s="11">
        <v>0</v>
      </c>
      <c r="S13" s="11">
        <v>0</v>
      </c>
      <c r="T13" s="11">
        <v>36</v>
      </c>
      <c r="U13" s="11">
        <v>91.42</v>
      </c>
      <c r="V13" s="12">
        <v>9.0083259323549871</v>
      </c>
      <c r="W13" s="12">
        <v>9.0083259323549889</v>
      </c>
      <c r="X13" s="3">
        <v>5.2264808362369346E-2</v>
      </c>
      <c r="Y13" s="3">
        <v>0</v>
      </c>
      <c r="Z13" s="3">
        <v>0</v>
      </c>
      <c r="AA13" s="3">
        <v>0</v>
      </c>
      <c r="AB13" s="3">
        <v>0</v>
      </c>
      <c r="AC13" s="3">
        <v>8.710801393728225E-2</v>
      </c>
      <c r="AD13" s="3">
        <v>0</v>
      </c>
      <c r="AE13" s="3">
        <v>0</v>
      </c>
      <c r="AF13" s="3">
        <v>1.7421602787456449E-2</v>
      </c>
      <c r="AG13" s="3">
        <v>0.55749128919860635</v>
      </c>
      <c r="AH13" s="3">
        <v>0</v>
      </c>
      <c r="AI13" s="3">
        <v>5.2264808362369346E-2</v>
      </c>
      <c r="AJ13" s="3">
        <v>0.45296167247386765</v>
      </c>
      <c r="AK13" s="3">
        <v>6.3760949067042771</v>
      </c>
      <c r="AL13" s="3">
        <v>0</v>
      </c>
      <c r="AM13" s="3">
        <v>0.22777709195627613</v>
      </c>
      <c r="AN13" s="3">
        <v>6.1483178147480011</v>
      </c>
    </row>
    <row r="14" spans="1:40" ht="13.2" customHeight="1" x14ac:dyDescent="0.25">
      <c r="A14" s="1" t="s">
        <v>15</v>
      </c>
      <c r="H14" s="1">
        <v>47.5</v>
      </c>
      <c r="I14" s="3">
        <v>0.66773804429764516</v>
      </c>
      <c r="P14" s="1">
        <v>82</v>
      </c>
      <c r="Q14" s="1">
        <v>1.4512933181411454</v>
      </c>
      <c r="R14" s="11">
        <v>0</v>
      </c>
      <c r="S14" s="11">
        <v>0</v>
      </c>
      <c r="T14" s="11">
        <v>32.200000000000003</v>
      </c>
      <c r="U14" s="11">
        <v>92.46</v>
      </c>
      <c r="V14" s="12">
        <v>29.367567171864899</v>
      </c>
      <c r="W14" s="12">
        <v>29.367567171864899</v>
      </c>
      <c r="X14" s="3">
        <v>0</v>
      </c>
      <c r="Y14" s="3">
        <v>0</v>
      </c>
      <c r="Z14" s="3">
        <v>0</v>
      </c>
      <c r="AA14" s="3">
        <v>1.879699248120301E-2</v>
      </c>
      <c r="AB14" s="3">
        <v>3.759398496240602E-2</v>
      </c>
      <c r="AC14" s="3">
        <v>3.759398496240602E-2</v>
      </c>
      <c r="AD14" s="3">
        <v>0</v>
      </c>
      <c r="AE14" s="3">
        <v>0</v>
      </c>
      <c r="AF14" s="3">
        <v>0</v>
      </c>
      <c r="AG14" s="3">
        <v>0.30075187969924816</v>
      </c>
      <c r="AH14" s="3">
        <v>5.6390977443609033E-2</v>
      </c>
      <c r="AI14" s="3">
        <v>0</v>
      </c>
      <c r="AJ14" s="3">
        <v>0.24436090225563911</v>
      </c>
      <c r="AK14" s="3">
        <v>1.8527776258512474</v>
      </c>
      <c r="AL14" s="3">
        <v>5.2996149029975806E-2</v>
      </c>
      <c r="AM14" s="3">
        <v>0</v>
      </c>
      <c r="AN14" s="3">
        <v>1.7997814768212714</v>
      </c>
    </row>
    <row r="15" spans="1:40" ht="13.2" customHeight="1" x14ac:dyDescent="0.25">
      <c r="A15" s="1" t="s">
        <v>8</v>
      </c>
      <c r="B15" s="1">
        <v>67</v>
      </c>
      <c r="C15" s="3">
        <v>0.26218115191266944</v>
      </c>
      <c r="H15" s="1">
        <v>48</v>
      </c>
      <c r="I15" s="3">
        <v>2.1764188984846986</v>
      </c>
      <c r="N15" s="1">
        <v>47</v>
      </c>
      <c r="O15" s="3">
        <v>1.5</v>
      </c>
      <c r="P15" s="1">
        <v>74</v>
      </c>
      <c r="Q15" s="1">
        <v>14.80208600811069</v>
      </c>
      <c r="R15" s="11">
        <v>5.3333333333333337E-2</v>
      </c>
      <c r="S15" s="11">
        <v>0.09</v>
      </c>
      <c r="T15" s="11">
        <v>62</v>
      </c>
      <c r="U15" s="11">
        <v>83.62</v>
      </c>
      <c r="V15" s="12">
        <v>5.8585803277004205</v>
      </c>
      <c r="W15" s="12">
        <v>5.8585803277004205</v>
      </c>
      <c r="X15" s="3">
        <v>2.5284450063211124E-2</v>
      </c>
      <c r="Y15" s="3">
        <v>0</v>
      </c>
      <c r="Z15" s="3">
        <v>0</v>
      </c>
      <c r="AA15" s="3">
        <v>0</v>
      </c>
      <c r="AB15" s="3">
        <v>2.5284450063211124E-2</v>
      </c>
      <c r="AC15" s="3">
        <v>0.15170670037926673</v>
      </c>
      <c r="AD15" s="3">
        <v>0</v>
      </c>
      <c r="AE15" s="3">
        <v>0</v>
      </c>
      <c r="AF15" s="3">
        <v>0.27812895069532234</v>
      </c>
      <c r="AG15" s="3">
        <v>1.0113780025284451</v>
      </c>
      <c r="AH15" s="3">
        <v>5.0568900126422248E-2</v>
      </c>
      <c r="AI15" s="3">
        <v>0.48040455120101133</v>
      </c>
      <c r="AJ15" s="3">
        <v>0.4298356510745891</v>
      </c>
      <c r="AK15" s="3">
        <v>5.0749256432237155</v>
      </c>
      <c r="AL15" s="3">
        <v>0.41780194817548227</v>
      </c>
      <c r="AM15" s="3">
        <v>0.26084857530229466</v>
      </c>
      <c r="AN15" s="3">
        <v>4.3962751197459378</v>
      </c>
    </row>
    <row r="16" spans="1:40" ht="13.2" customHeight="1" x14ac:dyDescent="0.25">
      <c r="A16" s="1" t="s">
        <v>13</v>
      </c>
      <c r="B16" s="1">
        <v>80.5</v>
      </c>
      <c r="C16" s="3">
        <v>5.2429720918081246</v>
      </c>
      <c r="F16" s="1">
        <v>54</v>
      </c>
      <c r="G16" s="3">
        <v>0.39062230576588169</v>
      </c>
      <c r="H16" s="1">
        <v>48</v>
      </c>
      <c r="I16" s="3">
        <v>0.86378163289759924</v>
      </c>
      <c r="J16" s="1">
        <v>73</v>
      </c>
      <c r="K16" s="3">
        <v>4.025640289281176</v>
      </c>
      <c r="L16" s="1">
        <v>62</v>
      </c>
      <c r="M16" s="3">
        <v>0.11396003214235285</v>
      </c>
      <c r="N16" s="1">
        <v>48</v>
      </c>
      <c r="O16" s="3">
        <v>0.24397628311181432</v>
      </c>
      <c r="P16" s="1">
        <v>74</v>
      </c>
      <c r="Q16" s="1">
        <v>1.5743845592984225</v>
      </c>
      <c r="R16" s="11">
        <v>3.7499999999999999E-3</v>
      </c>
      <c r="S16" s="11">
        <v>0.02</v>
      </c>
      <c r="T16" s="11">
        <v>75.75</v>
      </c>
      <c r="U16" s="11">
        <v>71.400000000000006</v>
      </c>
      <c r="V16" s="12">
        <v>30.915278938924438</v>
      </c>
      <c r="W16" s="12">
        <v>28.915278938924438</v>
      </c>
      <c r="X16" s="3">
        <v>3.2954358213873783E-2</v>
      </c>
      <c r="Y16" s="3">
        <v>0</v>
      </c>
      <c r="Z16" s="3">
        <v>8.2385895534684457E-3</v>
      </c>
      <c r="AA16" s="3">
        <v>5.7670126874279123E-2</v>
      </c>
      <c r="AB16" s="3">
        <v>6.5908716427747566E-2</v>
      </c>
      <c r="AC16" s="3">
        <v>0.19772614928324272</v>
      </c>
      <c r="AD16" s="3">
        <v>1.6477179106936891E-2</v>
      </c>
      <c r="AE16" s="3">
        <v>8.2385895534684457E-3</v>
      </c>
      <c r="AF16" s="3">
        <v>8.2385895534684464E-2</v>
      </c>
      <c r="AG16" s="3">
        <v>0.88152908222112381</v>
      </c>
      <c r="AH16" s="3">
        <v>0.14829461196243204</v>
      </c>
      <c r="AI16" s="3">
        <v>0.30482781347833254</v>
      </c>
      <c r="AJ16" s="3">
        <v>0.38721370901301699</v>
      </c>
      <c r="AK16" s="3">
        <v>3.2194982060774811</v>
      </c>
      <c r="AL16" s="3">
        <v>0.43197849859844106</v>
      </c>
      <c r="AM16" s="3">
        <v>0.31358208223733069</v>
      </c>
      <c r="AN16" s="3">
        <v>2.4739376252417093</v>
      </c>
    </row>
    <row r="17" spans="1:40" ht="13.2" customHeight="1" x14ac:dyDescent="0.25">
      <c r="B17" s="1">
        <f>AVERAGE(B2:B16)</f>
        <v>68.541666666666671</v>
      </c>
      <c r="C17" s="1">
        <f t="shared" ref="C17:Q17" si="0">AVERAGE(C2:C16)</f>
        <v>2.6868339849558058</v>
      </c>
      <c r="D17" s="1">
        <f t="shared" si="0"/>
        <v>62.714285714285715</v>
      </c>
      <c r="E17" s="1">
        <f t="shared" si="0"/>
        <v>6.0462933390021467</v>
      </c>
      <c r="F17" s="1">
        <f t="shared" si="0"/>
        <v>46.833333333333336</v>
      </c>
      <c r="G17" s="1">
        <f t="shared" si="0"/>
        <v>3.4882229312284907</v>
      </c>
      <c r="H17" s="1">
        <f t="shared" si="0"/>
        <v>44.772727272727273</v>
      </c>
      <c r="I17" s="1">
        <f t="shared" si="0"/>
        <v>1.9282408963385562</v>
      </c>
      <c r="J17" s="1">
        <f t="shared" si="0"/>
        <v>71.3</v>
      </c>
      <c r="K17" s="1">
        <f t="shared" si="0"/>
        <v>2.0344192872342197</v>
      </c>
      <c r="L17" s="1">
        <f t="shared" si="0"/>
        <v>71.8125</v>
      </c>
      <c r="M17" s="1">
        <f t="shared" si="0"/>
        <v>3.0029670389927512</v>
      </c>
      <c r="N17" s="1">
        <f t="shared" si="0"/>
        <v>55.4</v>
      </c>
      <c r="O17" s="1">
        <f t="shared" si="0"/>
        <v>1.1803285652986439</v>
      </c>
      <c r="P17" s="1">
        <f t="shared" si="0"/>
        <v>76.849999999999994</v>
      </c>
      <c r="Q17" s="1">
        <f t="shared" si="0"/>
        <v>6.6422922432465699</v>
      </c>
      <c r="R17" s="11"/>
      <c r="S17" s="11"/>
      <c r="T17" s="11"/>
      <c r="U17" s="11"/>
      <c r="V17" s="12"/>
      <c r="W17" s="12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ht="13.2" customHeight="1" x14ac:dyDescent="0.25">
      <c r="C18" s="1"/>
      <c r="G18" s="1">
        <f>STDEV(G2:G16)/SQRT(COUNT(G2:G16))</f>
        <v>0.94628492767757766</v>
      </c>
      <c r="I18" s="1">
        <f>STDEV(I2:I16)/SQRT(COUNT(I2:I16))</f>
        <v>0.26507775612491535</v>
      </c>
      <c r="M18" s="1">
        <f>STDEV(M2:M16)/SQRT(COUNT(M2:M16))</f>
        <v>1.0297746618766248</v>
      </c>
      <c r="O18" s="1">
        <f>STDEV(O2:O16)</f>
        <v>0.42505341649947898</v>
      </c>
      <c r="Q18" s="1">
        <f>STDEV(Q2:Q16)/SQRT(COUNT(Q2:Q16))</f>
        <v>1.5943688857809604</v>
      </c>
      <c r="R18" s="11"/>
      <c r="S18" s="11"/>
      <c r="T18" s="11"/>
      <c r="U18" s="11"/>
      <c r="V18" s="12"/>
      <c r="W18" s="12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x14ac:dyDescent="0.25">
      <c r="A19" s="1" t="s">
        <v>7</v>
      </c>
      <c r="B19" s="1">
        <f t="shared" ref="B19:O19" si="1">LN(1+B2)</f>
        <v>4.2341065045972597</v>
      </c>
      <c r="C19" s="1">
        <f t="shared" si="1"/>
        <v>1.6324177209814805</v>
      </c>
      <c r="D19" s="1">
        <f t="shared" si="1"/>
        <v>4.1431347263915326</v>
      </c>
      <c r="E19" s="1">
        <f t="shared" si="1"/>
        <v>2.0447078017474447</v>
      </c>
      <c r="F19" s="1">
        <f t="shared" si="1"/>
        <v>3.9889840465642745</v>
      </c>
      <c r="G19" s="1">
        <f t="shared" si="1"/>
        <v>2.0799784657578178</v>
      </c>
      <c r="H19" s="1">
        <f t="shared" si="1"/>
        <v>3.8286413964890951</v>
      </c>
      <c r="I19" s="1">
        <f t="shared" si="1"/>
        <v>1.5196940504457923</v>
      </c>
      <c r="J19" s="1">
        <f t="shared" si="1"/>
        <v>4.290459441148391</v>
      </c>
      <c r="K19" s="1">
        <f t="shared" si="1"/>
        <v>0.98243048842984426</v>
      </c>
      <c r="L19" s="1">
        <f t="shared" si="1"/>
        <v>4.3307333402863311</v>
      </c>
      <c r="M19" s="1">
        <f t="shared" si="1"/>
        <v>1.13546338431076</v>
      </c>
      <c r="N19" s="1">
        <f t="shared" si="1"/>
        <v>4.0775374439057197</v>
      </c>
      <c r="O19" s="1">
        <f t="shared" si="1"/>
        <v>0.87266135361602637</v>
      </c>
      <c r="R19" s="1">
        <f t="shared" ref="R19:AN19" si="2">LN(1+R2)</f>
        <v>0.50380100882902623</v>
      </c>
      <c r="S19" s="1">
        <f t="shared" si="2"/>
        <v>0.53649337051456847</v>
      </c>
      <c r="T19" s="1">
        <f t="shared" si="2"/>
        <v>3.0910424533583161</v>
      </c>
      <c r="U19" s="1">
        <f t="shared" si="2"/>
        <v>4.4289102205727318</v>
      </c>
      <c r="V19" s="1">
        <f t="shared" si="2"/>
        <v>4.8374935090594837</v>
      </c>
      <c r="W19" s="1">
        <f t="shared" si="2"/>
        <v>4.7305046764879437</v>
      </c>
      <c r="X19" s="1">
        <f t="shared" si="2"/>
        <v>0.18232155679395459</v>
      </c>
      <c r="Y19" s="1">
        <f t="shared" si="2"/>
        <v>0.33647223662121289</v>
      </c>
      <c r="Z19" s="1">
        <f t="shared" si="2"/>
        <v>0.7259370033829361</v>
      </c>
      <c r="AA19" s="1">
        <f t="shared" si="2"/>
        <v>0</v>
      </c>
      <c r="AB19" s="1">
        <f t="shared" si="2"/>
        <v>0.31237468504215243</v>
      </c>
      <c r="AC19" s="1">
        <f t="shared" si="2"/>
        <v>3.278982282299097E-2</v>
      </c>
      <c r="AD19" s="1">
        <f t="shared" si="2"/>
        <v>0.31237468504215243</v>
      </c>
      <c r="AE19" s="1">
        <f t="shared" si="2"/>
        <v>0.26236426446749106</v>
      </c>
      <c r="AF19" s="1">
        <f t="shared" si="2"/>
        <v>0.33647223662121289</v>
      </c>
      <c r="AG19" s="1">
        <f t="shared" si="2"/>
        <v>1.6739764335716716</v>
      </c>
      <c r="AH19" s="1">
        <f t="shared" si="2"/>
        <v>1.0874389880699844</v>
      </c>
      <c r="AI19" s="1">
        <f t="shared" si="2"/>
        <v>0.86148249537916011</v>
      </c>
      <c r="AJ19" s="1">
        <f t="shared" si="2"/>
        <v>0.20972053098206911</v>
      </c>
      <c r="AK19" s="1">
        <f t="shared" si="2"/>
        <v>1.5507784136826921</v>
      </c>
      <c r="AL19" s="1">
        <f t="shared" si="2"/>
        <v>1.0892678741147677</v>
      </c>
      <c r="AM19" s="1">
        <f t="shared" si="2"/>
        <v>0.78490093887846135</v>
      </c>
      <c r="AN19" s="1">
        <f t="shared" si="2"/>
        <v>0.43880444932132628</v>
      </c>
    </row>
    <row r="20" spans="1:40" x14ac:dyDescent="0.25">
      <c r="A20" s="1" t="s">
        <v>6</v>
      </c>
      <c r="B20" s="1">
        <f t="shared" ref="B20:AN20" si="3">LN(1+B3)</f>
        <v>4.3174881135363101</v>
      </c>
      <c r="C20" s="1">
        <f t="shared" si="3"/>
        <v>1.2773795841769875</v>
      </c>
      <c r="D20" s="1">
        <f t="shared" si="3"/>
        <v>4.1743872698956368</v>
      </c>
      <c r="E20" s="1">
        <f t="shared" si="3"/>
        <v>2.1954804778326045</v>
      </c>
      <c r="F20" s="1">
        <f t="shared" si="3"/>
        <v>3.7612001156935624</v>
      </c>
      <c r="G20" s="1">
        <f t="shared" si="3"/>
        <v>1.6579350561490094</v>
      </c>
      <c r="H20" s="1">
        <f t="shared" si="3"/>
        <v>3.7376696182833684</v>
      </c>
      <c r="I20" s="1">
        <f t="shared" si="3"/>
        <v>1.3148697600698964</v>
      </c>
      <c r="J20" s="1">
        <f t="shared" si="3"/>
        <v>4.2268337452681797</v>
      </c>
      <c r="K20" s="1">
        <f t="shared" si="3"/>
        <v>0.53616373493364822</v>
      </c>
      <c r="L20" s="1">
        <f t="shared" si="3"/>
        <v>4.3107991253855138</v>
      </c>
      <c r="M20" s="1">
        <f t="shared" si="3"/>
        <v>1.1845949517707444</v>
      </c>
      <c r="N20" s="1">
        <f t="shared" si="3"/>
        <v>4.1431347263915326</v>
      </c>
      <c r="O20" s="1">
        <f t="shared" si="3"/>
        <v>0.86233098287321353</v>
      </c>
      <c r="R20" s="1">
        <f t="shared" si="3"/>
        <v>0.16763084138395107</v>
      </c>
      <c r="S20" s="1">
        <f t="shared" si="3"/>
        <v>0.37843643572024505</v>
      </c>
      <c r="T20" s="1">
        <f t="shared" si="3"/>
        <v>3.5765502691400166</v>
      </c>
      <c r="U20" s="1">
        <f t="shared" si="3"/>
        <v>3.803100598203959</v>
      </c>
      <c r="V20" s="1">
        <f t="shared" si="3"/>
        <v>5.2831373180977286</v>
      </c>
      <c r="W20" s="1">
        <f t="shared" si="3"/>
        <v>5.2395590016125055</v>
      </c>
      <c r="X20" s="1">
        <f t="shared" si="3"/>
        <v>0.30010459245033816</v>
      </c>
      <c r="Y20" s="1">
        <f t="shared" si="3"/>
        <v>0.13976194237515863</v>
      </c>
      <c r="Z20" s="1">
        <f t="shared" si="3"/>
        <v>0.55961578793542266</v>
      </c>
      <c r="AA20" s="1">
        <f t="shared" si="3"/>
        <v>0</v>
      </c>
      <c r="AB20" s="1">
        <f t="shared" si="3"/>
        <v>0.26236426446749106</v>
      </c>
      <c r="AC20" s="1">
        <f t="shared" si="3"/>
        <v>4.8790164169432049E-2</v>
      </c>
      <c r="AD20" s="1">
        <f t="shared" si="3"/>
        <v>4.8790164169432049E-2</v>
      </c>
      <c r="AE20" s="1">
        <f t="shared" si="3"/>
        <v>0.60157998703445481</v>
      </c>
      <c r="AF20" s="1">
        <f t="shared" si="3"/>
        <v>0.90624039602065365</v>
      </c>
      <c r="AG20" s="1">
        <f t="shared" si="3"/>
        <v>2.0509134580652981</v>
      </c>
      <c r="AH20" s="1">
        <f t="shared" si="3"/>
        <v>0.84372003903931947</v>
      </c>
      <c r="AI20" s="1">
        <f t="shared" si="3"/>
        <v>1.2669476034873244</v>
      </c>
      <c r="AJ20" s="1">
        <f t="shared" si="3"/>
        <v>9.5310179804324935E-2</v>
      </c>
      <c r="AK20" s="1">
        <f t="shared" si="3"/>
        <v>1.8427466406504498</v>
      </c>
      <c r="AL20" s="1">
        <f t="shared" si="3"/>
        <v>0.96755581685153558</v>
      </c>
      <c r="AM20" s="1">
        <f t="shared" si="3"/>
        <v>1.3063881417811223</v>
      </c>
      <c r="AN20" s="1">
        <f t="shared" si="3"/>
        <v>0.68790343845793256</v>
      </c>
    </row>
    <row r="21" spans="1:40" x14ac:dyDescent="0.25">
      <c r="A21" s="1" t="s">
        <v>5</v>
      </c>
      <c r="C21" s="1"/>
      <c r="D21" s="1">
        <f t="shared" ref="D21:I23" si="4">LN(1+D4)</f>
        <v>4.0859763125515842</v>
      </c>
      <c r="E21" s="1">
        <f t="shared" si="4"/>
        <v>1.9739876861834686</v>
      </c>
      <c r="F21" s="1">
        <f t="shared" si="4"/>
        <v>3.8066624897703196</v>
      </c>
      <c r="G21" s="1">
        <f t="shared" si="4"/>
        <v>1.010236465207931</v>
      </c>
      <c r="H21" s="1">
        <f t="shared" si="4"/>
        <v>3.8286413964890951</v>
      </c>
      <c r="I21" s="1">
        <f t="shared" si="4"/>
        <v>0.89333547655264978</v>
      </c>
      <c r="L21" s="1">
        <f t="shared" ref="L21:AN21" si="5">LN(1+L4)</f>
        <v>4.3174881135363101</v>
      </c>
      <c r="M21" s="1">
        <f t="shared" si="5"/>
        <v>0.79124491880833869</v>
      </c>
      <c r="N21" s="1">
        <f t="shared" si="5"/>
        <v>4.1431347263915326</v>
      </c>
      <c r="O21" s="1">
        <f t="shared" si="5"/>
        <v>0.89945920683782521</v>
      </c>
      <c r="R21" s="1">
        <f t="shared" si="5"/>
        <v>0.29266961396282004</v>
      </c>
      <c r="S21" s="1">
        <f t="shared" si="5"/>
        <v>0.41871033485818504</v>
      </c>
      <c r="T21" s="1">
        <f t="shared" si="5"/>
        <v>2.9957322735539909</v>
      </c>
      <c r="U21" s="1">
        <f t="shared" si="5"/>
        <v>4.4773368144782069</v>
      </c>
      <c r="V21" s="1">
        <f t="shared" si="5"/>
        <v>5.1392111748214022</v>
      </c>
      <c r="W21" s="1">
        <f t="shared" si="5"/>
        <v>5.0695482353142793</v>
      </c>
      <c r="X21" s="1">
        <f t="shared" si="5"/>
        <v>7.6961041136128394E-2</v>
      </c>
      <c r="Y21" s="1">
        <f t="shared" si="5"/>
        <v>0.33647223662121289</v>
      </c>
      <c r="Z21" s="1">
        <f t="shared" si="5"/>
        <v>0.54232429082536171</v>
      </c>
      <c r="AA21" s="1">
        <f t="shared" si="5"/>
        <v>5.8268908123975824E-2</v>
      </c>
      <c r="AB21" s="1">
        <f t="shared" si="5"/>
        <v>0.11332868530700327</v>
      </c>
      <c r="AC21" s="1">
        <f t="shared" si="5"/>
        <v>3.9220713153281329E-2</v>
      </c>
      <c r="AD21" s="1">
        <f t="shared" si="5"/>
        <v>0</v>
      </c>
      <c r="AE21" s="1">
        <f t="shared" si="5"/>
        <v>0.32208349916911322</v>
      </c>
      <c r="AF21" s="1">
        <f t="shared" si="5"/>
        <v>1.1878434223960523</v>
      </c>
      <c r="AG21" s="1">
        <f t="shared" si="5"/>
        <v>1.7439688053917064</v>
      </c>
      <c r="AH21" s="1">
        <f t="shared" si="5"/>
        <v>0.93216408103044546</v>
      </c>
      <c r="AI21" s="1">
        <f t="shared" si="5"/>
        <v>1.355835153635182</v>
      </c>
      <c r="AJ21" s="1">
        <f t="shared" si="5"/>
        <v>0.14842000511827322</v>
      </c>
      <c r="AK21" s="1">
        <f t="shared" si="5"/>
        <v>1.5741504254623881</v>
      </c>
      <c r="AL21" s="1">
        <f t="shared" si="5"/>
        <v>1.0739353192423564</v>
      </c>
      <c r="AM21" s="1">
        <f t="shared" si="5"/>
        <v>1.0646294345068312</v>
      </c>
      <c r="AN21" s="1">
        <f t="shared" si="5"/>
        <v>0</v>
      </c>
    </row>
    <row r="22" spans="1:40" x14ac:dyDescent="0.25">
      <c r="A22" s="1" t="s">
        <v>23</v>
      </c>
      <c r="B22" s="1">
        <f t="shared" ref="B22:C28" si="6">LN(1+B5)</f>
        <v>4.1666652238017265</v>
      </c>
      <c r="C22" s="1">
        <f t="shared" si="6"/>
        <v>1.2495431084599034</v>
      </c>
      <c r="D22" s="1">
        <f t="shared" si="4"/>
        <v>4.1431347263915326</v>
      </c>
      <c r="E22" s="1">
        <f t="shared" si="4"/>
        <v>1.6596882309965033</v>
      </c>
      <c r="F22" s="1">
        <f t="shared" si="4"/>
        <v>3.713572066704308</v>
      </c>
      <c r="G22" s="1">
        <f t="shared" si="4"/>
        <v>1.3904434101446199</v>
      </c>
      <c r="H22" s="1">
        <f t="shared" si="4"/>
        <v>3.8501476017100584</v>
      </c>
      <c r="I22" s="1">
        <f t="shared" si="4"/>
        <v>0.97474668647964557</v>
      </c>
      <c r="J22" s="1">
        <f t="shared" ref="J22:M23" si="7">LN(1+J5)</f>
        <v>4.4659081186545837</v>
      </c>
      <c r="K22" s="1">
        <f t="shared" si="7"/>
        <v>0.55961578793542266</v>
      </c>
      <c r="L22" s="1">
        <f t="shared" si="7"/>
        <v>4.3567088266895917</v>
      </c>
      <c r="M22" s="1">
        <f t="shared" si="7"/>
        <v>1.2159790227357641</v>
      </c>
      <c r="R22" s="1">
        <f t="shared" ref="R22:AN22" si="8">LN(1+R5)</f>
        <v>0.27155269052189734</v>
      </c>
      <c r="S22" s="1">
        <f t="shared" si="8"/>
        <v>0.37843643572024505</v>
      </c>
      <c r="T22" s="1">
        <f t="shared" si="8"/>
        <v>2.7080502011022101</v>
      </c>
      <c r="U22" s="1">
        <f t="shared" si="8"/>
        <v>3.3484995926617063</v>
      </c>
      <c r="V22" s="1">
        <f t="shared" si="8"/>
        <v>4.5239926009792217</v>
      </c>
      <c r="W22" s="1">
        <f t="shared" si="8"/>
        <v>4.3172868986305062</v>
      </c>
      <c r="X22" s="1">
        <f t="shared" si="8"/>
        <v>4.8790164169432049E-2</v>
      </c>
      <c r="Y22" s="1">
        <f t="shared" si="8"/>
        <v>0.18232155679395459</v>
      </c>
      <c r="Z22" s="1">
        <f t="shared" si="8"/>
        <v>0.51082562376599061</v>
      </c>
      <c r="AA22" s="1">
        <f t="shared" si="8"/>
        <v>8.0042707673536356E-2</v>
      </c>
      <c r="AB22" s="1">
        <f t="shared" si="8"/>
        <v>0.24946085963158307</v>
      </c>
      <c r="AC22" s="1">
        <f t="shared" si="8"/>
        <v>0</v>
      </c>
      <c r="AD22" s="1">
        <f t="shared" si="8"/>
        <v>1.6529301951210506E-2</v>
      </c>
      <c r="AE22" s="1">
        <f t="shared" si="8"/>
        <v>0.12516314295400599</v>
      </c>
      <c r="AF22" s="1">
        <f t="shared" si="8"/>
        <v>0.45953232937844024</v>
      </c>
      <c r="AG22" s="1">
        <f t="shared" si="8"/>
        <v>1.3779261114493739</v>
      </c>
      <c r="AH22" s="1">
        <f t="shared" si="8"/>
        <v>0.86148249537916022</v>
      </c>
      <c r="AI22" s="1">
        <f t="shared" si="8"/>
        <v>0.56909453188996639</v>
      </c>
      <c r="AJ22" s="1">
        <f t="shared" si="8"/>
        <v>0.15415067982725836</v>
      </c>
      <c r="AK22" s="1">
        <f t="shared" si="8"/>
        <v>1.1651655441082225</v>
      </c>
      <c r="AL22" s="1">
        <f t="shared" si="8"/>
        <v>0.94052054401611818</v>
      </c>
      <c r="AM22" s="1">
        <f t="shared" si="8"/>
        <v>0.45031485113016656</v>
      </c>
      <c r="AN22" s="1">
        <f t="shared" si="8"/>
        <v>7.3560127960869498E-2</v>
      </c>
    </row>
    <row r="23" spans="1:40" x14ac:dyDescent="0.25">
      <c r="A23" s="1" t="s">
        <v>1</v>
      </c>
      <c r="B23" s="1">
        <f t="shared" si="6"/>
        <v>4.1896547420264252</v>
      </c>
      <c r="C23" s="1">
        <f t="shared" si="6"/>
        <v>1.647940220412327</v>
      </c>
      <c r="D23" s="1">
        <f t="shared" si="4"/>
        <v>4.0943445622221004</v>
      </c>
      <c r="E23" s="1">
        <f t="shared" si="4"/>
        <v>2.408748072130988</v>
      </c>
      <c r="F23" s="1">
        <f t="shared" si="4"/>
        <v>3.8918202981106265</v>
      </c>
      <c r="G23" s="1">
        <f t="shared" si="4"/>
        <v>1.7089349267958978</v>
      </c>
      <c r="H23" s="1">
        <f t="shared" si="4"/>
        <v>3.8286413964890951</v>
      </c>
      <c r="I23" s="1">
        <f t="shared" si="4"/>
        <v>0.97080592922669873</v>
      </c>
      <c r="J23" s="1">
        <f t="shared" si="7"/>
        <v>4.290459441148391</v>
      </c>
      <c r="K23" s="1">
        <f t="shared" si="7"/>
        <v>1.1621753643468657</v>
      </c>
      <c r="L23" s="1">
        <f t="shared" si="7"/>
        <v>4.3567088266895917</v>
      </c>
      <c r="M23" s="1">
        <f t="shared" si="7"/>
        <v>2.3622813414678938</v>
      </c>
      <c r="R23" s="1">
        <f t="shared" ref="R23:AN23" si="9">LN(1+R6)</f>
        <v>0.45584131543323125</v>
      </c>
      <c r="S23" s="1">
        <f t="shared" si="9"/>
        <v>0.55388511322643763</v>
      </c>
      <c r="T23" s="1">
        <f t="shared" si="9"/>
        <v>2.6026896854443837</v>
      </c>
      <c r="U23" s="1">
        <f t="shared" si="9"/>
        <v>3.5689691574413787</v>
      </c>
      <c r="V23" s="1">
        <f t="shared" si="9"/>
        <v>5.7344621303450234</v>
      </c>
      <c r="W23" s="1">
        <f t="shared" si="9"/>
        <v>5.6410078649580431</v>
      </c>
      <c r="X23" s="1">
        <f t="shared" si="9"/>
        <v>0.18232155679395459</v>
      </c>
      <c r="Y23" s="1">
        <f t="shared" si="9"/>
        <v>0.13102826240640419</v>
      </c>
      <c r="Z23" s="1">
        <f t="shared" si="9"/>
        <v>0.50681760236845197</v>
      </c>
      <c r="AA23" s="1">
        <f t="shared" si="9"/>
        <v>0</v>
      </c>
      <c r="AB23" s="1">
        <f t="shared" si="9"/>
        <v>0.24686007793152581</v>
      </c>
      <c r="AC23" s="1">
        <f t="shared" si="9"/>
        <v>0</v>
      </c>
      <c r="AD23" s="1">
        <f t="shared" si="9"/>
        <v>0.13102826240640419</v>
      </c>
      <c r="AE23" s="1">
        <f t="shared" si="9"/>
        <v>0.32208349916911322</v>
      </c>
      <c r="AF23" s="1">
        <f t="shared" si="9"/>
        <v>0.18232155679395459</v>
      </c>
      <c r="AG23" s="1">
        <f t="shared" si="9"/>
        <v>1.3297240096314964</v>
      </c>
      <c r="AH23" s="1">
        <f t="shared" si="9"/>
        <v>0.73236789371322664</v>
      </c>
      <c r="AI23" s="1">
        <f t="shared" si="9"/>
        <v>0.60976557162089418</v>
      </c>
      <c r="AJ23" s="1">
        <f t="shared" si="9"/>
        <v>1.980262729617973E-2</v>
      </c>
      <c r="AK23" s="1">
        <f t="shared" si="9"/>
        <v>1.3683197985695705</v>
      </c>
      <c r="AL23" s="1">
        <f t="shared" si="9"/>
        <v>0.74962231906444299</v>
      </c>
      <c r="AM23" s="1">
        <f t="shared" si="9"/>
        <v>0.82125872879817985</v>
      </c>
      <c r="AN23" s="1">
        <f t="shared" si="9"/>
        <v>0.43125232000787916</v>
      </c>
    </row>
    <row r="24" spans="1:40" x14ac:dyDescent="0.25">
      <c r="A24" s="1" t="s">
        <v>12</v>
      </c>
      <c r="B24" s="1">
        <f t="shared" si="6"/>
        <v>4.3694478524670215</v>
      </c>
      <c r="C24" s="1">
        <f t="shared" si="6"/>
        <v>0</v>
      </c>
      <c r="H24" s="1">
        <f t="shared" ref="H24:K26" si="10">LN(1+H7)</f>
        <v>3.8066624897703196</v>
      </c>
      <c r="I24" s="1">
        <f t="shared" si="10"/>
        <v>1.2752172800940129</v>
      </c>
      <c r="J24" s="1">
        <f t="shared" si="10"/>
        <v>4.2766661190160553</v>
      </c>
      <c r="K24" s="1">
        <f t="shared" si="10"/>
        <v>0.40546510810816438</v>
      </c>
      <c r="N24" s="1">
        <f t="shared" ref="N24:Q28" si="11">LN(1+N7)</f>
        <v>3.9512437185814275</v>
      </c>
      <c r="O24" s="1">
        <f t="shared" si="11"/>
        <v>0.74770955855520449</v>
      </c>
      <c r="P24" s="1">
        <f t="shared" si="11"/>
        <v>4.4942386252808095</v>
      </c>
      <c r="Q24" s="1">
        <f t="shared" si="11"/>
        <v>0.82312842682163256</v>
      </c>
      <c r="R24" s="1">
        <f t="shared" ref="R24:AN24" si="12">LN(1+R7)</f>
        <v>4.1781534014954921E-2</v>
      </c>
      <c r="S24" s="1">
        <f t="shared" si="12"/>
        <v>8.6177696241052412E-2</v>
      </c>
      <c r="T24" s="1">
        <f t="shared" si="12"/>
        <v>3.6549779024382549</v>
      </c>
      <c r="U24" s="1">
        <f t="shared" si="12"/>
        <v>4.3448438435461654</v>
      </c>
      <c r="V24" s="1">
        <f t="shared" si="12"/>
        <v>2.2042842291408848</v>
      </c>
      <c r="W24" s="1">
        <f t="shared" si="12"/>
        <v>2.2042842291408848</v>
      </c>
      <c r="X24" s="1">
        <f t="shared" si="12"/>
        <v>9.4787439545437387E-3</v>
      </c>
      <c r="Y24" s="1">
        <f t="shared" si="12"/>
        <v>4.6520015634892907E-2</v>
      </c>
      <c r="Z24" s="1">
        <f t="shared" si="12"/>
        <v>0</v>
      </c>
      <c r="AA24" s="1">
        <f t="shared" si="12"/>
        <v>9.4787439545437387E-3</v>
      </c>
      <c r="AB24" s="1">
        <f t="shared" si="12"/>
        <v>1.8868484304382736E-2</v>
      </c>
      <c r="AC24" s="1">
        <f t="shared" si="12"/>
        <v>5.5569851154810786E-2</v>
      </c>
      <c r="AD24" s="1">
        <f t="shared" si="12"/>
        <v>1.8868484304382736E-2</v>
      </c>
      <c r="AE24" s="1">
        <f t="shared" si="12"/>
        <v>0</v>
      </c>
      <c r="AF24" s="1">
        <f t="shared" si="12"/>
        <v>9.0971778205726786E-2</v>
      </c>
      <c r="AG24" s="1">
        <f t="shared" si="12"/>
        <v>0.51652364488062852</v>
      </c>
      <c r="AH24" s="1">
        <f t="shared" si="12"/>
        <v>8.2238098236972007E-2</v>
      </c>
      <c r="AI24" s="1">
        <f t="shared" si="12"/>
        <v>0.14183019543921763</v>
      </c>
      <c r="AJ24" s="1">
        <f t="shared" si="12"/>
        <v>0.18232155679395459</v>
      </c>
      <c r="AK24" s="1">
        <f t="shared" si="12"/>
        <v>0.70728098231224823</v>
      </c>
      <c r="AL24" s="1">
        <f t="shared" si="12"/>
        <v>3.6369580249646608E-2</v>
      </c>
      <c r="AM24" s="1">
        <f t="shared" si="12"/>
        <v>0.14603104414533477</v>
      </c>
      <c r="AN24" s="1">
        <f t="shared" si="12"/>
        <v>0.60660686791224749</v>
      </c>
    </row>
    <row r="25" spans="1:40" x14ac:dyDescent="0.25">
      <c r="A25" s="1" t="s">
        <v>4</v>
      </c>
      <c r="B25" s="1">
        <f t="shared" si="6"/>
        <v>4.1588830833596715</v>
      </c>
      <c r="C25" s="1">
        <f t="shared" si="6"/>
        <v>0.87766141308317469</v>
      </c>
      <c r="D25" s="1">
        <f>LN(1+D8)</f>
        <v>4.2121275978784842</v>
      </c>
      <c r="E25" s="1">
        <f>LN(1+E8)</f>
        <v>1.9758195960051019</v>
      </c>
      <c r="H25" s="1">
        <f t="shared" si="10"/>
        <v>3.784189633918261</v>
      </c>
      <c r="I25" s="1">
        <f t="shared" si="10"/>
        <v>1.2745668914998096</v>
      </c>
      <c r="J25" s="1">
        <f t="shared" si="10"/>
        <v>4.1972019476618083</v>
      </c>
      <c r="K25" s="1">
        <f t="shared" si="10"/>
        <v>0.91629073187415511</v>
      </c>
      <c r="L25" s="1">
        <f>LN(1+L8)</f>
        <v>4.1743872698956368</v>
      </c>
      <c r="M25" s="1">
        <f>LN(1+M8)</f>
        <v>1.1288767163028846</v>
      </c>
      <c r="N25" s="1">
        <f t="shared" si="11"/>
        <v>3.8918202981106265</v>
      </c>
      <c r="O25" s="1">
        <f t="shared" si="11"/>
        <v>0.87085868097766839</v>
      </c>
      <c r="P25" s="1">
        <f t="shared" si="11"/>
        <v>4.1896547420264252</v>
      </c>
      <c r="Q25" s="1">
        <f t="shared" si="11"/>
        <v>2.602723081031018</v>
      </c>
      <c r="R25" s="1">
        <f t="shared" ref="R25:AN25" si="13">LN(1+R8)</f>
        <v>0.17395330712343798</v>
      </c>
      <c r="S25" s="1">
        <f t="shared" si="13"/>
        <v>0.26236426446749106</v>
      </c>
      <c r="T25" s="1">
        <f t="shared" si="13"/>
        <v>3.6506582412937387</v>
      </c>
      <c r="U25" s="1">
        <f t="shared" si="13"/>
        <v>4.0842942263685993</v>
      </c>
      <c r="V25" s="1">
        <f t="shared" si="13"/>
        <v>4.2817091027287226</v>
      </c>
      <c r="W25" s="1">
        <f t="shared" si="13"/>
        <v>4.2817091027287226</v>
      </c>
      <c r="X25" s="1">
        <f t="shared" si="13"/>
        <v>3.9220713153281329E-2</v>
      </c>
      <c r="Y25" s="1">
        <f t="shared" si="13"/>
        <v>0.14842000511827322</v>
      </c>
      <c r="Z25" s="1">
        <f t="shared" si="13"/>
        <v>5.8268908123975824E-2</v>
      </c>
      <c r="AA25" s="1">
        <f t="shared" si="13"/>
        <v>0</v>
      </c>
      <c r="AB25" s="1">
        <f t="shared" si="13"/>
        <v>0.21511137961694549</v>
      </c>
      <c r="AC25" s="1">
        <f t="shared" si="13"/>
        <v>5.8268908123975824E-2</v>
      </c>
      <c r="AD25" s="1">
        <f t="shared" si="13"/>
        <v>7.6961041136128394E-2</v>
      </c>
      <c r="AE25" s="1">
        <f t="shared" si="13"/>
        <v>0.11332868530700327</v>
      </c>
      <c r="AF25" s="1">
        <f t="shared" si="13"/>
        <v>0.80647586586694853</v>
      </c>
      <c r="AG25" s="1">
        <f t="shared" si="13"/>
        <v>1.6601310267496185</v>
      </c>
      <c r="AH25" s="1">
        <f t="shared" si="13"/>
        <v>0.43178241642553783</v>
      </c>
      <c r="AI25" s="1">
        <f t="shared" si="13"/>
        <v>1.1693813595563169</v>
      </c>
      <c r="AJ25" s="1">
        <f t="shared" si="13"/>
        <v>0.47000362924573563</v>
      </c>
      <c r="AK25" s="1">
        <f t="shared" si="13"/>
        <v>2.0073134217292701</v>
      </c>
      <c r="AL25" s="1">
        <f t="shared" si="13"/>
        <v>1.4546446519813141</v>
      </c>
      <c r="AM25" s="1">
        <f t="shared" si="13"/>
        <v>0.73307094789893834</v>
      </c>
      <c r="AN25" s="1">
        <f t="shared" si="13"/>
        <v>1.1245624356800297</v>
      </c>
    </row>
    <row r="26" spans="1:40" x14ac:dyDescent="0.25">
      <c r="A26" s="1" t="s">
        <v>76</v>
      </c>
      <c r="B26" s="1">
        <f t="shared" si="6"/>
        <v>4.2413267525707461</v>
      </c>
      <c r="C26" s="1">
        <f t="shared" si="6"/>
        <v>1.5399533654940933</v>
      </c>
      <c r="H26" s="1">
        <f t="shared" si="10"/>
        <v>3.713572066704308</v>
      </c>
      <c r="I26" s="1">
        <f t="shared" si="10"/>
        <v>0.84034032231776501</v>
      </c>
      <c r="J26" s="1">
        <f t="shared" si="10"/>
        <v>4.3438054218536841</v>
      </c>
      <c r="K26" s="1">
        <f t="shared" si="10"/>
        <v>0.86033819252375154</v>
      </c>
      <c r="N26" s="1">
        <f t="shared" si="11"/>
        <v>3.9608131695975781</v>
      </c>
      <c r="O26" s="1">
        <f t="shared" si="11"/>
        <v>0.55961578793542266</v>
      </c>
      <c r="P26" s="1">
        <f t="shared" si="11"/>
        <v>4.3438054218536841</v>
      </c>
      <c r="Q26" s="1">
        <f t="shared" si="11"/>
        <v>2.4081806042148779</v>
      </c>
      <c r="R26" s="1">
        <f t="shared" ref="R26:AN26" si="14">LN(1+R9)</f>
        <v>4.9583500188827838E-2</v>
      </c>
      <c r="S26" s="1">
        <f t="shared" si="14"/>
        <v>0.11332868530700327</v>
      </c>
      <c r="T26" s="1">
        <f t="shared" si="14"/>
        <v>3.7612001156935624</v>
      </c>
      <c r="U26" s="1">
        <f t="shared" si="14"/>
        <v>4.4381706452919216</v>
      </c>
      <c r="V26" s="1">
        <f t="shared" si="14"/>
        <v>1.6074162316107607</v>
      </c>
      <c r="W26" s="1">
        <f t="shared" si="14"/>
        <v>1.6074162316107605</v>
      </c>
      <c r="X26" s="1">
        <f t="shared" si="14"/>
        <v>1.8868484304382736E-2</v>
      </c>
      <c r="Y26" s="1">
        <f t="shared" si="14"/>
        <v>0</v>
      </c>
      <c r="Z26" s="1">
        <f t="shared" si="14"/>
        <v>0</v>
      </c>
      <c r="AA26" s="1">
        <f t="shared" si="14"/>
        <v>0</v>
      </c>
      <c r="AB26" s="1">
        <f t="shared" si="14"/>
        <v>9.4787439545437387E-3</v>
      </c>
      <c r="AC26" s="1">
        <f t="shared" si="14"/>
        <v>7.3427468554817146E-2</v>
      </c>
      <c r="AD26" s="1">
        <f t="shared" si="14"/>
        <v>2.8170876966696224E-2</v>
      </c>
      <c r="AE26" s="1">
        <f t="shared" si="14"/>
        <v>0</v>
      </c>
      <c r="AF26" s="1">
        <f t="shared" si="14"/>
        <v>1.8868484304382736E-2</v>
      </c>
      <c r="AG26" s="1">
        <f t="shared" si="14"/>
        <v>0.14183019543921763</v>
      </c>
      <c r="AH26" s="1">
        <f t="shared" si="14"/>
        <v>9.4787439545437387E-3</v>
      </c>
      <c r="AI26" s="1">
        <f t="shared" si="14"/>
        <v>4.6520015634892907E-2</v>
      </c>
      <c r="AJ26" s="1">
        <f t="shared" si="14"/>
        <v>7.3427468554817146E-2</v>
      </c>
      <c r="AK26" s="1">
        <f t="shared" si="14"/>
        <v>0.68072900749941234</v>
      </c>
      <c r="AL26" s="1">
        <f t="shared" si="14"/>
        <v>5.7168703559937906E-3</v>
      </c>
      <c r="AM26" s="1">
        <f t="shared" si="14"/>
        <v>0.11108186592710376</v>
      </c>
      <c r="AN26" s="1">
        <f t="shared" si="14"/>
        <v>0.61631883382302732</v>
      </c>
    </row>
    <row r="27" spans="1:40" x14ac:dyDescent="0.25">
      <c r="A27" s="1" t="s">
        <v>3</v>
      </c>
      <c r="B27" s="1">
        <f t="shared" si="6"/>
        <v>4.1026433650367959</v>
      </c>
      <c r="C27" s="1">
        <f t="shared" si="6"/>
        <v>1.0986122886681098</v>
      </c>
      <c r="J27" s="1">
        <f>LN(1+J10)</f>
        <v>4.2341065045972597</v>
      </c>
      <c r="K27" s="1">
        <f>LN(1+K10)</f>
        <v>1.0764010534659187</v>
      </c>
      <c r="N27" s="1">
        <f t="shared" si="11"/>
        <v>4.1820501426412067</v>
      </c>
      <c r="O27" s="1">
        <f t="shared" si="11"/>
        <v>0.96811274197260744</v>
      </c>
      <c r="P27" s="1">
        <f t="shared" si="11"/>
        <v>4.4773368144782069</v>
      </c>
      <c r="Q27" s="1">
        <f t="shared" si="11"/>
        <v>1.5053743617022965</v>
      </c>
      <c r="R27" s="1">
        <f t="shared" ref="R27:AN27" si="15">LN(1+R10)</f>
        <v>7.045846364856137E-2</v>
      </c>
      <c r="S27" s="1">
        <f t="shared" si="15"/>
        <v>0.14842000511827322</v>
      </c>
      <c r="T27" s="1">
        <f t="shared" si="15"/>
        <v>3.5263605246161616</v>
      </c>
      <c r="U27" s="1">
        <f t="shared" si="15"/>
        <v>4.0576805778505092</v>
      </c>
      <c r="V27" s="1">
        <f t="shared" si="15"/>
        <v>3.3123494499778281</v>
      </c>
      <c r="W27" s="1">
        <f t="shared" si="15"/>
        <v>3.3123494499778281</v>
      </c>
      <c r="X27" s="1">
        <f t="shared" si="15"/>
        <v>4.6520015634892907E-2</v>
      </c>
      <c r="Y27" s="1">
        <f t="shared" si="15"/>
        <v>6.4538521137571164E-2</v>
      </c>
      <c r="Z27" s="1">
        <f t="shared" si="15"/>
        <v>0</v>
      </c>
      <c r="AA27" s="1">
        <f t="shared" si="15"/>
        <v>9.4787439545437387E-3</v>
      </c>
      <c r="AB27" s="1">
        <f t="shared" si="15"/>
        <v>0</v>
      </c>
      <c r="AC27" s="1">
        <f t="shared" si="15"/>
        <v>3.7387532071620412E-2</v>
      </c>
      <c r="AD27" s="1">
        <f t="shared" si="15"/>
        <v>6.4538521137571164E-2</v>
      </c>
      <c r="AE27" s="1">
        <f t="shared" si="15"/>
        <v>0.15006069457573326</v>
      </c>
      <c r="AF27" s="1">
        <f t="shared" si="15"/>
        <v>0.58248161267242571</v>
      </c>
      <c r="AG27" s="1">
        <f t="shared" si="15"/>
        <v>0.9481584707221774</v>
      </c>
      <c r="AH27" s="1">
        <f t="shared" si="15"/>
        <v>0.13353139262452257</v>
      </c>
      <c r="AI27" s="1">
        <f t="shared" si="15"/>
        <v>0.75321142130259544</v>
      </c>
      <c r="AJ27" s="1">
        <f t="shared" si="15"/>
        <v>0.19022673630106784</v>
      </c>
      <c r="AK27" s="1">
        <f t="shared" si="15"/>
        <v>0.89124224625771709</v>
      </c>
      <c r="AL27" s="1">
        <f t="shared" si="15"/>
        <v>0</v>
      </c>
      <c r="AM27" s="1">
        <f t="shared" si="15"/>
        <v>0.55278017587099026</v>
      </c>
      <c r="AN27" s="1">
        <f t="shared" si="15"/>
        <v>0.53067418583028114</v>
      </c>
    </row>
    <row r="28" spans="1:40" x14ac:dyDescent="0.25">
      <c r="A28" s="1" t="s">
        <v>11</v>
      </c>
      <c r="B28" s="1">
        <f t="shared" si="6"/>
        <v>4.1431347263915326</v>
      </c>
      <c r="C28" s="1">
        <f t="shared" si="6"/>
        <v>1.4759065198095778</v>
      </c>
      <c r="D28" s="1">
        <f>LN(1+D11)</f>
        <v>4.219507705176107</v>
      </c>
      <c r="E28" s="1">
        <f>LN(1+E11)</f>
        <v>0.60063555779940747</v>
      </c>
      <c r="J28" s="1">
        <f>LN(1+J11)</f>
        <v>4.1431347263915326</v>
      </c>
      <c r="K28" s="1">
        <f>LN(1+K11)</f>
        <v>1.9010973351204272</v>
      </c>
      <c r="L28" s="1">
        <f>LN(1+L11)</f>
        <v>4.290459441148391</v>
      </c>
      <c r="M28" s="1">
        <f>LN(1+M11)</f>
        <v>1.6564627496018056</v>
      </c>
      <c r="N28" s="1">
        <f t="shared" si="11"/>
        <v>4.1431347263915326</v>
      </c>
      <c r="O28" s="1">
        <f t="shared" si="11"/>
        <v>0.67039019343732908</v>
      </c>
      <c r="P28" s="1">
        <f t="shared" si="11"/>
        <v>4.3694478524670215</v>
      </c>
      <c r="Q28" s="1">
        <f t="shared" si="11"/>
        <v>2.1288790671487368</v>
      </c>
      <c r="R28" s="1">
        <f t="shared" ref="R28:AN28" si="16">LN(1+R11)</f>
        <v>8.0042707673536356E-2</v>
      </c>
      <c r="S28" s="1">
        <f t="shared" si="16"/>
        <v>0.18232155679395459</v>
      </c>
      <c r="T28" s="1">
        <f t="shared" si="16"/>
        <v>3.6228583530161425</v>
      </c>
      <c r="U28" s="1">
        <f t="shared" si="16"/>
        <v>2.949688335052584</v>
      </c>
      <c r="V28" s="1">
        <f t="shared" si="16"/>
        <v>3.6669933583091754</v>
      </c>
      <c r="W28" s="1">
        <f t="shared" si="16"/>
        <v>3.6669933583091754</v>
      </c>
      <c r="X28" s="1">
        <f t="shared" si="16"/>
        <v>3.9220713153281329E-2</v>
      </c>
      <c r="Y28" s="1">
        <f t="shared" si="16"/>
        <v>1.980262729617973E-2</v>
      </c>
      <c r="Z28" s="1">
        <f t="shared" si="16"/>
        <v>0</v>
      </c>
      <c r="AA28" s="1">
        <f t="shared" si="16"/>
        <v>0</v>
      </c>
      <c r="AB28" s="1">
        <f t="shared" si="16"/>
        <v>0</v>
      </c>
      <c r="AC28" s="1">
        <f t="shared" si="16"/>
        <v>0.14842000511827322</v>
      </c>
      <c r="AD28" s="1">
        <f t="shared" si="16"/>
        <v>9.950330853168092E-3</v>
      </c>
      <c r="AE28" s="1">
        <f t="shared" si="16"/>
        <v>3.9220713153281329E-2</v>
      </c>
      <c r="AF28" s="1">
        <f t="shared" si="16"/>
        <v>9.5310179804324935E-2</v>
      </c>
      <c r="AG28" s="1">
        <f t="shared" si="16"/>
        <v>0.47000362924573563</v>
      </c>
      <c r="AH28" s="1">
        <f t="shared" si="16"/>
        <v>6.7658648473814864E-2</v>
      </c>
      <c r="AI28" s="1">
        <f t="shared" si="16"/>
        <v>0.18232155679395459</v>
      </c>
      <c r="AJ28" s="1">
        <f t="shared" si="16"/>
        <v>0.18232155679395459</v>
      </c>
      <c r="AK28" s="1">
        <f t="shared" si="16"/>
        <v>1.8199142518471443</v>
      </c>
      <c r="AL28" s="1">
        <f t="shared" si="16"/>
        <v>0.88380332076423851</v>
      </c>
      <c r="AM28" s="1">
        <f t="shared" si="16"/>
        <v>0.81745040658489287</v>
      </c>
      <c r="AN28" s="1">
        <f t="shared" si="16"/>
        <v>1.2489053365581035</v>
      </c>
    </row>
    <row r="29" spans="1:40" x14ac:dyDescent="0.25">
      <c r="A29" s="1" t="s">
        <v>9</v>
      </c>
      <c r="C29" s="1"/>
      <c r="P29" s="1">
        <f t="shared" ref="P29:Q29" si="17">LN(1+P12)</f>
        <v>4.2341065045972597</v>
      </c>
      <c r="Q29" s="1">
        <f t="shared" si="17"/>
        <v>1.4909302640021094</v>
      </c>
      <c r="R29" s="1">
        <f t="shared" ref="R29:AN29" si="18">LN(1+R12)</f>
        <v>0</v>
      </c>
      <c r="S29" s="1">
        <f t="shared" si="18"/>
        <v>0</v>
      </c>
      <c r="T29" s="1">
        <f t="shared" si="18"/>
        <v>4.26619481914876</v>
      </c>
      <c r="U29" s="1">
        <f t="shared" si="18"/>
        <v>4.5403116136395951</v>
      </c>
      <c r="V29" s="1">
        <f t="shared" si="18"/>
        <v>4.0743855281127761</v>
      </c>
      <c r="W29" s="1">
        <f t="shared" si="18"/>
        <v>4.0743855281127761</v>
      </c>
      <c r="X29" s="1">
        <f t="shared" si="18"/>
        <v>0</v>
      </c>
      <c r="Y29" s="1">
        <f t="shared" si="18"/>
        <v>0</v>
      </c>
      <c r="Z29" s="1">
        <f t="shared" si="18"/>
        <v>0</v>
      </c>
      <c r="AA29" s="1">
        <f t="shared" si="18"/>
        <v>0</v>
      </c>
      <c r="AB29" s="1">
        <f t="shared" si="18"/>
        <v>0</v>
      </c>
      <c r="AC29" s="1">
        <f t="shared" si="18"/>
        <v>8.488656673018119E-2</v>
      </c>
      <c r="AD29" s="1">
        <f t="shared" si="18"/>
        <v>0</v>
      </c>
      <c r="AE29" s="1">
        <f t="shared" si="18"/>
        <v>0</v>
      </c>
      <c r="AF29" s="1">
        <f t="shared" si="18"/>
        <v>0</v>
      </c>
      <c r="AG29" s="1">
        <f t="shared" si="18"/>
        <v>0.30333958227018698</v>
      </c>
      <c r="AH29" s="1">
        <f t="shared" si="18"/>
        <v>0</v>
      </c>
      <c r="AI29" s="1">
        <f t="shared" si="18"/>
        <v>0</v>
      </c>
      <c r="AJ29" s="1">
        <f t="shared" si="18"/>
        <v>0.30333958227018698</v>
      </c>
      <c r="AK29" s="1">
        <f t="shared" si="18"/>
        <v>2.4144693255346232</v>
      </c>
      <c r="AL29" s="1">
        <f t="shared" si="18"/>
        <v>0</v>
      </c>
      <c r="AM29" s="1">
        <f t="shared" si="18"/>
        <v>0</v>
      </c>
      <c r="AN29" s="1">
        <f t="shared" si="18"/>
        <v>2.4144693255346232</v>
      </c>
    </row>
    <row r="30" spans="1:40" x14ac:dyDescent="0.25">
      <c r="A30" s="1" t="s">
        <v>16</v>
      </c>
      <c r="B30" s="1">
        <f>LN(1+B13)</f>
        <v>4.3107991253855138</v>
      </c>
      <c r="C30" s="1">
        <f>LN(1+C13)</f>
        <v>1.3619357398829515</v>
      </c>
      <c r="P30" s="1">
        <f t="shared" ref="P30:Q30" si="19">LN(1+P13)</f>
        <v>4.3438054218536841</v>
      </c>
      <c r="Q30" s="1">
        <f t="shared" si="19"/>
        <v>2.4292940699153007</v>
      </c>
      <c r="R30" s="1">
        <f t="shared" ref="R30:AN30" si="20">LN(1+R13)</f>
        <v>0</v>
      </c>
      <c r="S30" s="1">
        <f t="shared" si="20"/>
        <v>0</v>
      </c>
      <c r="T30" s="1">
        <f t="shared" si="20"/>
        <v>3.6109179126442243</v>
      </c>
      <c r="U30" s="1">
        <f t="shared" si="20"/>
        <v>4.5263434054421205</v>
      </c>
      <c r="V30" s="1">
        <f t="shared" si="20"/>
        <v>2.3034173398160642</v>
      </c>
      <c r="W30" s="1">
        <f t="shared" si="20"/>
        <v>2.3034173398160642</v>
      </c>
      <c r="X30" s="1">
        <f t="shared" si="20"/>
        <v>5.0944801615248544E-2</v>
      </c>
      <c r="Y30" s="1">
        <f t="shared" si="20"/>
        <v>0</v>
      </c>
      <c r="Z30" s="1">
        <f t="shared" si="20"/>
        <v>0</v>
      </c>
      <c r="AA30" s="1">
        <f t="shared" si="20"/>
        <v>0</v>
      </c>
      <c r="AB30" s="1">
        <f t="shared" si="20"/>
        <v>0</v>
      </c>
      <c r="AC30" s="1">
        <f t="shared" si="20"/>
        <v>8.3520972049861197E-2</v>
      </c>
      <c r="AD30" s="1">
        <f t="shared" si="20"/>
        <v>0</v>
      </c>
      <c r="AE30" s="1">
        <f t="shared" si="20"/>
        <v>0</v>
      </c>
      <c r="AF30" s="1">
        <f t="shared" si="20"/>
        <v>1.7271586508660716E-2</v>
      </c>
      <c r="AG30" s="1">
        <f t="shared" si="20"/>
        <v>0.44307637885394779</v>
      </c>
      <c r="AH30" s="1">
        <f t="shared" si="20"/>
        <v>0</v>
      </c>
      <c r="AI30" s="1">
        <f t="shared" si="20"/>
        <v>5.0944801615248544E-2</v>
      </c>
      <c r="AJ30" s="1">
        <f t="shared" si="20"/>
        <v>0.37360400603918037</v>
      </c>
      <c r="AK30" s="1">
        <f t="shared" si="20"/>
        <v>1.998244353132506</v>
      </c>
      <c r="AL30" s="1">
        <f t="shared" si="20"/>
        <v>0</v>
      </c>
      <c r="AM30" s="1">
        <f t="shared" si="20"/>
        <v>0.20520529203973795</v>
      </c>
      <c r="AN30" s="1">
        <f t="shared" si="20"/>
        <v>1.9668770583608166</v>
      </c>
    </row>
    <row r="31" spans="1:40" x14ac:dyDescent="0.25">
      <c r="A31" s="1" t="s">
        <v>15</v>
      </c>
      <c r="C31" s="1"/>
      <c r="H31" s="1">
        <f t="shared" ref="H31:I33" si="21">LN(1+H14)</f>
        <v>3.8815637979434374</v>
      </c>
      <c r="I31" s="1">
        <f t="shared" si="21"/>
        <v>0.51146824382007416</v>
      </c>
      <c r="P31" s="1">
        <f t="shared" ref="P31:Q31" si="22">LN(1+P14)</f>
        <v>4.4188406077965983</v>
      </c>
      <c r="Q31" s="1">
        <f t="shared" si="22"/>
        <v>0.89661577022995642</v>
      </c>
      <c r="R31" s="1">
        <f t="shared" ref="R31:AN31" si="23">LN(1+R14)</f>
        <v>0</v>
      </c>
      <c r="S31" s="1">
        <f t="shared" si="23"/>
        <v>0</v>
      </c>
      <c r="T31" s="1">
        <f t="shared" si="23"/>
        <v>3.5025498759224432</v>
      </c>
      <c r="U31" s="1">
        <f t="shared" si="23"/>
        <v>4.5375335372722798</v>
      </c>
      <c r="V31" s="1">
        <f t="shared" si="23"/>
        <v>3.4133751695554273</v>
      </c>
      <c r="W31" s="1">
        <f t="shared" si="23"/>
        <v>3.4133751695554273</v>
      </c>
      <c r="X31" s="1">
        <f t="shared" si="23"/>
        <v>0</v>
      </c>
      <c r="Y31" s="1">
        <f t="shared" si="23"/>
        <v>0</v>
      </c>
      <c r="Z31" s="1">
        <f t="shared" si="23"/>
        <v>0</v>
      </c>
      <c r="AA31" s="1">
        <f t="shared" si="23"/>
        <v>1.862251209800185E-2</v>
      </c>
      <c r="AB31" s="1">
        <f t="shared" si="23"/>
        <v>3.6904556935450979E-2</v>
      </c>
      <c r="AC31" s="1">
        <f t="shared" si="23"/>
        <v>3.6904556935450979E-2</v>
      </c>
      <c r="AD31" s="1">
        <f t="shared" si="23"/>
        <v>0</v>
      </c>
      <c r="AE31" s="1">
        <f t="shared" si="23"/>
        <v>0</v>
      </c>
      <c r="AF31" s="1">
        <f t="shared" si="23"/>
        <v>0</v>
      </c>
      <c r="AG31" s="1">
        <f t="shared" si="23"/>
        <v>0.26294246627602519</v>
      </c>
      <c r="AH31" s="1">
        <f t="shared" si="23"/>
        <v>5.4858360552046764E-2</v>
      </c>
      <c r="AI31" s="1">
        <f t="shared" si="23"/>
        <v>0</v>
      </c>
      <c r="AJ31" s="1">
        <f t="shared" si="23"/>
        <v>0.21862206659536376</v>
      </c>
      <c r="AK31" s="1">
        <f t="shared" si="23"/>
        <v>1.0482931252227528</v>
      </c>
      <c r="AL31" s="1">
        <f t="shared" si="23"/>
        <v>5.1639576003627577E-2</v>
      </c>
      <c r="AM31" s="1">
        <f t="shared" si="23"/>
        <v>0</v>
      </c>
      <c r="AN31" s="1">
        <f t="shared" si="23"/>
        <v>1.0295413701431644</v>
      </c>
    </row>
    <row r="32" spans="1:40" x14ac:dyDescent="0.25">
      <c r="A32" s="1" t="s">
        <v>8</v>
      </c>
      <c r="B32" s="1">
        <f>LN(1+B15)</f>
        <v>4.219507705176107</v>
      </c>
      <c r="C32" s="1">
        <f>LN(1+C15)</f>
        <v>0.23284129733005365</v>
      </c>
      <c r="H32" s="1">
        <f t="shared" si="21"/>
        <v>3.8918202981106265</v>
      </c>
      <c r="I32" s="1">
        <f t="shared" si="21"/>
        <v>1.1557544296763949</v>
      </c>
      <c r="N32" s="1">
        <f>LN(1+N15)</f>
        <v>3.8712010109078911</v>
      </c>
      <c r="O32" s="1">
        <f>LN(1+O15)</f>
        <v>0.91629073187415511</v>
      </c>
      <c r="P32" s="1">
        <f t="shared" ref="P32:Q32" si="24">LN(1+P15)</f>
        <v>4.3174881135363101</v>
      </c>
      <c r="Q32" s="1">
        <f t="shared" si="24"/>
        <v>2.7601419571480688</v>
      </c>
      <c r="R32" s="1">
        <f t="shared" ref="R32:AN32" si="25">LN(1+R15)</f>
        <v>5.1959738930710958E-2</v>
      </c>
      <c r="S32" s="1">
        <f t="shared" si="25"/>
        <v>8.6177696241052412E-2</v>
      </c>
      <c r="T32" s="1">
        <f t="shared" si="25"/>
        <v>4.1431347263915326</v>
      </c>
      <c r="U32" s="1">
        <f t="shared" si="25"/>
        <v>4.4381706452919216</v>
      </c>
      <c r="V32" s="1">
        <f t="shared" si="25"/>
        <v>1.925500471006022</v>
      </c>
      <c r="W32" s="1">
        <f t="shared" si="25"/>
        <v>1.925500471006022</v>
      </c>
      <c r="X32" s="1">
        <f t="shared" si="25"/>
        <v>2.4970086347759147E-2</v>
      </c>
      <c r="Y32" s="1">
        <f t="shared" si="25"/>
        <v>0</v>
      </c>
      <c r="Z32" s="1">
        <f t="shared" si="25"/>
        <v>0</v>
      </c>
      <c r="AA32" s="1">
        <f t="shared" si="25"/>
        <v>0</v>
      </c>
      <c r="AB32" s="1">
        <f t="shared" si="25"/>
        <v>2.4970086347759147E-2</v>
      </c>
      <c r="AC32" s="1">
        <f t="shared" si="25"/>
        <v>0.14124492949230441</v>
      </c>
      <c r="AD32" s="1">
        <f t="shared" si="25"/>
        <v>0</v>
      </c>
      <c r="AE32" s="1">
        <f t="shared" si="25"/>
        <v>0</v>
      </c>
      <c r="AF32" s="1">
        <f t="shared" si="25"/>
        <v>0.24539725125281756</v>
      </c>
      <c r="AG32" s="1">
        <f t="shared" si="25"/>
        <v>0.69882006057013302</v>
      </c>
      <c r="AH32" s="1">
        <f t="shared" si="25"/>
        <v>4.9331827087794301E-2</v>
      </c>
      <c r="AI32" s="1">
        <f t="shared" si="25"/>
        <v>0.39231539583006342</v>
      </c>
      <c r="AJ32" s="1">
        <f t="shared" si="25"/>
        <v>0.35755950834846656</v>
      </c>
      <c r="AK32" s="1">
        <f t="shared" si="25"/>
        <v>1.8041697493531399</v>
      </c>
      <c r="AL32" s="1">
        <f t="shared" si="25"/>
        <v>0.34910774852126264</v>
      </c>
      <c r="AM32" s="1">
        <f t="shared" si="25"/>
        <v>0.23178496674471644</v>
      </c>
      <c r="AN32" s="1">
        <f t="shared" si="25"/>
        <v>1.6857089229141837</v>
      </c>
    </row>
    <row r="33" spans="1:40" x14ac:dyDescent="0.25">
      <c r="A33" s="1" t="s">
        <v>13</v>
      </c>
      <c r="B33" s="1">
        <f>LN(1+B16)</f>
        <v>4.4006030202468169</v>
      </c>
      <c r="C33" s="1">
        <f>LN(1+C16)</f>
        <v>1.8314563657521596</v>
      </c>
      <c r="F33" s="1">
        <f>LN(1+F16)</f>
        <v>4.0073331852324712</v>
      </c>
      <c r="G33" s="1">
        <f>LN(1+G16)</f>
        <v>0.32975134894380953</v>
      </c>
      <c r="H33" s="1">
        <f t="shared" si="21"/>
        <v>3.8918202981106265</v>
      </c>
      <c r="I33" s="1">
        <f t="shared" si="21"/>
        <v>0.6226075596677858</v>
      </c>
      <c r="J33" s="1">
        <f>LN(1+J16)</f>
        <v>4.3040650932041702</v>
      </c>
      <c r="K33" s="1">
        <f>LN(1+K16)</f>
        <v>1.6145528665802777</v>
      </c>
      <c r="L33" s="1">
        <f>LN(1+L16)</f>
        <v>4.1431347263915326</v>
      </c>
      <c r="M33" s="1">
        <f>LN(1+M16)</f>
        <v>0.10792126307183958</v>
      </c>
      <c r="N33" s="1">
        <f>LN(1+N16)</f>
        <v>3.8918202981106265</v>
      </c>
      <c r="O33" s="1">
        <f>LN(1+O16)</f>
        <v>0.21831292911259062</v>
      </c>
      <c r="P33" s="1">
        <f t="shared" ref="P33:Q33" si="26">LN(1+P16)</f>
        <v>4.3174881135363101</v>
      </c>
      <c r="Q33" s="1">
        <f t="shared" si="26"/>
        <v>0.94561049945149034</v>
      </c>
      <c r="R33" s="1">
        <f t="shared" ref="R33:AN33" si="27">LN(1+R16)</f>
        <v>3.742986278834297E-3</v>
      </c>
      <c r="S33" s="1">
        <f t="shared" si="27"/>
        <v>1.980262729617973E-2</v>
      </c>
      <c r="T33" s="1">
        <f t="shared" si="27"/>
        <v>4.3405533864673069</v>
      </c>
      <c r="U33" s="1">
        <f t="shared" si="27"/>
        <v>4.282206299391671</v>
      </c>
      <c r="V33" s="1">
        <f t="shared" si="27"/>
        <v>3.463084858726992</v>
      </c>
      <c r="W33" s="1">
        <f t="shared" si="27"/>
        <v>3.3983693511817572</v>
      </c>
      <c r="X33" s="1">
        <f t="shared" si="27"/>
        <v>3.2423005438113398E-2</v>
      </c>
      <c r="Y33" s="1">
        <f t="shared" si="27"/>
        <v>0</v>
      </c>
      <c r="Z33" s="1">
        <f t="shared" si="27"/>
        <v>8.204837626685375E-3</v>
      </c>
      <c r="AA33" s="1">
        <f t="shared" si="27"/>
        <v>5.6068495475923061E-2</v>
      </c>
      <c r="AB33" s="1">
        <f t="shared" si="27"/>
        <v>6.3827690208130339E-2</v>
      </c>
      <c r="AC33" s="1">
        <f t="shared" si="27"/>
        <v>0.18042488364878029</v>
      </c>
      <c r="AD33" s="1">
        <f t="shared" si="27"/>
        <v>1.6342903373783503E-2</v>
      </c>
      <c r="AE33" s="1">
        <f t="shared" si="27"/>
        <v>8.204837626685375E-3</v>
      </c>
      <c r="AF33" s="1">
        <f t="shared" si="27"/>
        <v>7.9167767056617877E-2</v>
      </c>
      <c r="AG33" s="1">
        <f t="shared" si="27"/>
        <v>0.63208478786579281</v>
      </c>
      <c r="AH33" s="1">
        <f t="shared" si="27"/>
        <v>0.13827789560266363</v>
      </c>
      <c r="AI33" s="1">
        <f t="shared" si="27"/>
        <v>0.26607108837455745</v>
      </c>
      <c r="AJ33" s="1">
        <f t="shared" si="27"/>
        <v>0.32729720950180885</v>
      </c>
      <c r="AK33" s="1">
        <f t="shared" si="27"/>
        <v>1.4397162124652976</v>
      </c>
      <c r="AL33" s="1">
        <f t="shared" si="27"/>
        <v>0.35905705348050582</v>
      </c>
      <c r="AM33" s="1">
        <f t="shared" si="27"/>
        <v>0.27275781942608207</v>
      </c>
      <c r="AN33" s="1">
        <f t="shared" si="27"/>
        <v>1.2452887129201629</v>
      </c>
    </row>
    <row r="34" spans="1:40" x14ac:dyDescent="0.25">
      <c r="A34" s="1" t="s">
        <v>74</v>
      </c>
      <c r="B34" s="1">
        <f t="shared" ref="B34:O34" si="28">AVERAGE(B19:B33)</f>
        <v>4.2378550178829935</v>
      </c>
      <c r="C34" s="1">
        <f t="shared" si="28"/>
        <v>1.1854706353375686</v>
      </c>
      <c r="D34" s="1">
        <f t="shared" si="28"/>
        <v>4.1532304143581396</v>
      </c>
      <c r="E34" s="1">
        <f t="shared" si="28"/>
        <v>1.8370096318136455</v>
      </c>
      <c r="F34" s="1">
        <f t="shared" si="28"/>
        <v>3.861595367012594</v>
      </c>
      <c r="G34" s="1">
        <f t="shared" si="28"/>
        <v>1.3628799454998475</v>
      </c>
      <c r="H34" s="1">
        <f t="shared" si="28"/>
        <v>3.8221245449107526</v>
      </c>
      <c r="I34" s="1">
        <f t="shared" si="28"/>
        <v>1.0321278754409566</v>
      </c>
      <c r="J34" s="1">
        <f t="shared" si="28"/>
        <v>4.2772640558944053</v>
      </c>
      <c r="K34" s="1">
        <f t="shared" si="28"/>
        <v>1.0014530663318475</v>
      </c>
      <c r="L34" s="1">
        <f t="shared" si="28"/>
        <v>4.2850524587528618</v>
      </c>
      <c r="M34" s="1">
        <f t="shared" si="28"/>
        <v>1.1978530435087538</v>
      </c>
      <c r="N34" s="1">
        <f t="shared" si="28"/>
        <v>4.025589026102967</v>
      </c>
      <c r="O34" s="1">
        <f t="shared" si="28"/>
        <v>0.75857421671920422</v>
      </c>
      <c r="P34" s="1">
        <f t="shared" ref="P34:Q34" si="29">AVERAGE(P19:P33)</f>
        <v>4.3506212217426308</v>
      </c>
      <c r="Q34" s="1">
        <f t="shared" si="29"/>
        <v>1.7990878101665486</v>
      </c>
      <c r="R34" s="1">
        <f t="shared" ref="R34:AN34" si="30">AVERAGE(R19:R33)</f>
        <v>0.14420118053265266</v>
      </c>
      <c r="S34" s="1">
        <f t="shared" si="30"/>
        <v>0.21097028143364588</v>
      </c>
      <c r="T34" s="1">
        <f t="shared" si="30"/>
        <v>3.5368980493487361</v>
      </c>
      <c r="U34" s="1">
        <f t="shared" si="30"/>
        <v>4.1217373008336899</v>
      </c>
      <c r="V34" s="1">
        <f t="shared" si="30"/>
        <v>3.7180541648191689</v>
      </c>
      <c r="W34" s="1">
        <f t="shared" si="30"/>
        <v>3.6790471272295142</v>
      </c>
      <c r="X34" s="1">
        <f t="shared" si="30"/>
        <v>7.0143031663020716E-2</v>
      </c>
      <c r="Y34" s="1">
        <f t="shared" si="30"/>
        <v>9.3689160266990673E-2</v>
      </c>
      <c r="Z34" s="1">
        <f t="shared" si="30"/>
        <v>0.19413293693525496</v>
      </c>
      <c r="AA34" s="1">
        <f t="shared" si="30"/>
        <v>1.5464007418701638E-2</v>
      </c>
      <c r="AB34" s="1">
        <f t="shared" si="30"/>
        <v>0.10356996758313119</v>
      </c>
      <c r="AC34" s="1">
        <f t="shared" si="30"/>
        <v>6.8057091601718661E-2</v>
      </c>
      <c r="AD34" s="1">
        <f t="shared" si="30"/>
        <v>4.8236971422728619E-2</v>
      </c>
      <c r="AE34" s="1">
        <f t="shared" si="30"/>
        <v>0.12960595489712542</v>
      </c>
      <c r="AF34" s="1">
        <f t="shared" si="30"/>
        <v>0.33389029779214785</v>
      </c>
      <c r="AG34" s="1">
        <f t="shared" si="30"/>
        <v>0.95022793739886735</v>
      </c>
      <c r="AH34" s="1">
        <f t="shared" si="30"/>
        <v>0.3616220586793355</v>
      </c>
      <c r="AI34" s="1">
        <f t="shared" si="30"/>
        <v>0.51104807937062491</v>
      </c>
      <c r="AJ34" s="1">
        <f t="shared" si="30"/>
        <v>0.22040848956484282</v>
      </c>
      <c r="AK34" s="1">
        <f t="shared" si="30"/>
        <v>1.4875022331884955</v>
      </c>
      <c r="AL34" s="1">
        <f t="shared" si="30"/>
        <v>0.5307493783097208</v>
      </c>
      <c r="AM34" s="1">
        <f t="shared" si="30"/>
        <v>0.49984364091550387</v>
      </c>
      <c r="AN34" s="1">
        <f t="shared" si="30"/>
        <v>0.94003155902830982</v>
      </c>
    </row>
    <row r="35" spans="1:40" x14ac:dyDescent="0.25">
      <c r="A35" s="1" t="s">
        <v>75</v>
      </c>
      <c r="B35" s="1">
        <f t="shared" ref="B35:O35" si="31">STDEV(B19:B33)</f>
        <v>9.3764953623927477E-2</v>
      </c>
      <c r="C35" s="1">
        <f t="shared" si="31"/>
        <v>0.56405794590583658</v>
      </c>
      <c r="D35" s="1">
        <f t="shared" si="31"/>
        <v>5.2446279918384547E-2</v>
      </c>
      <c r="E35" s="1">
        <f t="shared" si="31"/>
        <v>0.59113163297131444</v>
      </c>
      <c r="F35" s="1">
        <f t="shared" si="31"/>
        <v>0.12115168898614238</v>
      </c>
      <c r="G35" s="1">
        <f t="shared" si="31"/>
        <v>0.61862973125345988</v>
      </c>
      <c r="H35" s="1">
        <f t="shared" si="31"/>
        <v>5.8953480289725115E-2</v>
      </c>
      <c r="I35" s="1">
        <f t="shared" si="31"/>
        <v>0.30865976849817683</v>
      </c>
      <c r="J35" s="1">
        <f t="shared" si="31"/>
        <v>8.8120898002653492E-2</v>
      </c>
      <c r="K35" s="1">
        <f t="shared" si="31"/>
        <v>0.47271601898145266</v>
      </c>
      <c r="L35" s="1">
        <f t="shared" si="31"/>
        <v>8.1492890010092772E-2</v>
      </c>
      <c r="M35" s="1">
        <f t="shared" si="31"/>
        <v>0.64682213365462715</v>
      </c>
      <c r="N35" s="1">
        <f t="shared" si="31"/>
        <v>0.12381735420427468</v>
      </c>
      <c r="O35" s="1">
        <f t="shared" si="31"/>
        <v>0.22715139186362671</v>
      </c>
      <c r="P35" s="1">
        <f t="shared" ref="P35:Q35" si="32">STDEV(P19:P33)</f>
        <v>9.6301338157403146E-2</v>
      </c>
      <c r="Q35" s="1">
        <f t="shared" si="32"/>
        <v>0.75446637805628736</v>
      </c>
      <c r="R35" s="1">
        <f t="shared" ref="R35:AN35" si="33">STDEV(R19:R33)</f>
        <v>0.16599108145148284</v>
      </c>
      <c r="S35" s="1">
        <f t="shared" si="33"/>
        <v>0.19656459456229133</v>
      </c>
      <c r="T35" s="1">
        <f t="shared" si="33"/>
        <v>0.51336196634838616</v>
      </c>
      <c r="U35" s="1">
        <f t="shared" si="33"/>
        <v>0.49226682527894194</v>
      </c>
      <c r="V35" s="1">
        <f t="shared" si="33"/>
        <v>1.2864184472216507</v>
      </c>
      <c r="W35" s="1">
        <f t="shared" si="33"/>
        <v>1.2526607371460106</v>
      </c>
      <c r="X35" s="1">
        <f t="shared" si="33"/>
        <v>8.4938848292722038E-2</v>
      </c>
      <c r="Y35" s="1">
        <f t="shared" si="33"/>
        <v>0.11755095595730874</v>
      </c>
      <c r="Z35" s="1">
        <f t="shared" si="33"/>
        <v>0.27905779308500872</v>
      </c>
      <c r="AA35" s="1">
        <f t="shared" si="33"/>
        <v>2.6572320641266745E-2</v>
      </c>
      <c r="AB35" s="1">
        <f t="shared" si="33"/>
        <v>0.11780858728245146</v>
      </c>
      <c r="AC35" s="1">
        <f t="shared" si="33"/>
        <v>5.2688634487220561E-2</v>
      </c>
      <c r="AD35" s="1">
        <f t="shared" si="33"/>
        <v>8.1985149488757222E-2</v>
      </c>
      <c r="AE35" s="1">
        <f t="shared" si="33"/>
        <v>0.17705457084446946</v>
      </c>
      <c r="AF35" s="1">
        <f t="shared" si="33"/>
        <v>0.37719046768188697</v>
      </c>
      <c r="AG35" s="1">
        <f t="shared" si="33"/>
        <v>0.63137751902946559</v>
      </c>
      <c r="AH35" s="1">
        <f t="shared" si="33"/>
        <v>0.40712715020704626</v>
      </c>
      <c r="AI35" s="1">
        <f t="shared" si="33"/>
        <v>0.47669469662038605</v>
      </c>
      <c r="AJ35" s="1">
        <f t="shared" si="33"/>
        <v>0.12360002205124315</v>
      </c>
      <c r="AK35" s="1">
        <f t="shared" si="33"/>
        <v>0.51180795522870892</v>
      </c>
      <c r="AL35" s="1">
        <f t="shared" si="33"/>
        <v>0.51053294579425179</v>
      </c>
      <c r="AM35" s="1">
        <f t="shared" si="33"/>
        <v>0.40539472301104384</v>
      </c>
      <c r="AN35" s="1">
        <f t="shared" si="33"/>
        <v>0.68695408105278033</v>
      </c>
    </row>
    <row r="36" spans="1:40" x14ac:dyDescent="0.25">
      <c r="A36" s="1" t="s">
        <v>7</v>
      </c>
      <c r="B36" s="1">
        <f t="shared" ref="B36:O36" si="34">(B19-B$34)/B$35</f>
        <v>-3.9977765048211059E-2</v>
      </c>
      <c r="C36" s="1">
        <f t="shared" si="34"/>
        <v>0.79237796203038502</v>
      </c>
      <c r="D36" s="1">
        <f t="shared" si="34"/>
        <v>-0.19249578773399395</v>
      </c>
      <c r="E36" s="1">
        <f t="shared" si="34"/>
        <v>0.35135688626542855</v>
      </c>
      <c r="F36" s="1">
        <f t="shared" si="34"/>
        <v>1.0514808387545596</v>
      </c>
      <c r="G36" s="1">
        <f t="shared" si="34"/>
        <v>1.1591724161155239</v>
      </c>
      <c r="H36" s="1">
        <f t="shared" si="34"/>
        <v>0.11054227072457136</v>
      </c>
      <c r="I36" s="1">
        <f t="shared" si="34"/>
        <v>1.5796233418341192</v>
      </c>
      <c r="J36" s="1">
        <f t="shared" si="34"/>
        <v>0.14974183823669535</v>
      </c>
      <c r="K36" s="1">
        <f t="shared" si="34"/>
        <v>-4.024102661676375E-2</v>
      </c>
      <c r="L36" s="1">
        <f t="shared" si="34"/>
        <v>0.56055051585250892</v>
      </c>
      <c r="M36" s="1">
        <f t="shared" si="34"/>
        <v>-9.6455665246772376E-2</v>
      </c>
      <c r="N36" s="1">
        <f t="shared" si="34"/>
        <v>0.4195568394802548</v>
      </c>
      <c r="O36" s="1">
        <f t="shared" si="34"/>
        <v>0.50225154228998015</v>
      </c>
      <c r="R36" s="1">
        <f t="shared" ref="C36:AN43" si="35">(R19-R$34)/R$35</f>
        <v>2.1663804172604313</v>
      </c>
      <c r="S36" s="1">
        <f t="shared" si="35"/>
        <v>1.6560616615916774</v>
      </c>
      <c r="T36" s="1">
        <f t="shared" si="35"/>
        <v>-0.8685014185251233</v>
      </c>
      <c r="U36" s="1">
        <f t="shared" si="35"/>
        <v>0.62399679191256274</v>
      </c>
      <c r="V36" s="1">
        <f t="shared" si="35"/>
        <v>0.87019845421062647</v>
      </c>
      <c r="W36" s="1">
        <f t="shared" si="35"/>
        <v>0.83937934516412582</v>
      </c>
      <c r="X36" s="1">
        <f t="shared" si="35"/>
        <v>1.3206975063322806</v>
      </c>
      <c r="Y36" s="1">
        <f t="shared" si="35"/>
        <v>2.06534327498276</v>
      </c>
      <c r="Z36" s="1">
        <f t="shared" si="35"/>
        <v>1.9057130086515048</v>
      </c>
      <c r="AA36" s="1">
        <f t="shared" si="35"/>
        <v>-0.58195923598355481</v>
      </c>
      <c r="AB36" s="1">
        <f t="shared" si="35"/>
        <v>1.7724065984969535</v>
      </c>
      <c r="AC36" s="1">
        <f t="shared" si="35"/>
        <v>-0.66935249170827615</v>
      </c>
      <c r="AD36" s="1">
        <f t="shared" si="35"/>
        <v>3.2217751052054315</v>
      </c>
      <c r="AE36" s="1">
        <f t="shared" si="35"/>
        <v>0.74981577113298525</v>
      </c>
      <c r="AF36" s="1">
        <f t="shared" si="35"/>
        <v>6.8451857888481623E-3</v>
      </c>
      <c r="AG36" s="1">
        <f t="shared" si="35"/>
        <v>1.1463007065651125</v>
      </c>
      <c r="AH36" s="1">
        <f t="shared" si="35"/>
        <v>1.7827770243805445</v>
      </c>
      <c r="AI36" s="1">
        <f t="shared" si="35"/>
        <v>0.73513386763688349</v>
      </c>
      <c r="AJ36" s="1">
        <f t="shared" si="35"/>
        <v>-8.6472141391225721E-2</v>
      </c>
      <c r="AK36" s="1">
        <f t="shared" si="35"/>
        <v>0.12363266308731113</v>
      </c>
      <c r="AL36" s="1">
        <f t="shared" si="35"/>
        <v>1.0939910938287096</v>
      </c>
      <c r="AM36" s="1">
        <f t="shared" si="35"/>
        <v>0.70315986317165724</v>
      </c>
      <c r="AN36" s="1">
        <f t="shared" si="35"/>
        <v>-0.72963699253207159</v>
      </c>
    </row>
    <row r="37" spans="1:40" x14ac:dyDescent="0.25">
      <c r="A37" s="1" t="s">
        <v>6</v>
      </c>
      <c r="B37" s="1">
        <f t="shared" ref="B37:S50" si="36">(B20-B$34)/B$35</f>
        <v>0.84928422161556361</v>
      </c>
      <c r="C37" s="1">
        <f t="shared" si="36"/>
        <v>0.16294238828923815</v>
      </c>
      <c r="D37" s="1">
        <f t="shared" si="36"/>
        <v>0.40340049991002142</v>
      </c>
      <c r="E37" s="1">
        <f t="shared" si="36"/>
        <v>0.60641458860374386</v>
      </c>
      <c r="F37" s="1">
        <f t="shared" si="36"/>
        <v>-0.82867397193707337</v>
      </c>
      <c r="G37" s="1">
        <f t="shared" si="36"/>
        <v>0.47694945092814228</v>
      </c>
      <c r="H37" s="1">
        <f t="shared" si="36"/>
        <v>-1.4325689715404921</v>
      </c>
      <c r="I37" s="1">
        <f t="shared" si="36"/>
        <v>0.91603089707692131</v>
      </c>
      <c r="J37" s="1">
        <f t="shared" si="36"/>
        <v>-0.57228548243694755</v>
      </c>
      <c r="K37" s="1">
        <f t="shared" si="36"/>
        <v>-0.98428932533478464</v>
      </c>
      <c r="L37" s="1">
        <f t="shared" si="36"/>
        <v>0.31593758215549023</v>
      </c>
      <c r="M37" s="1">
        <f t="shared" si="36"/>
        <v>-2.0497275909684014E-2</v>
      </c>
      <c r="N37" s="1">
        <f t="shared" si="36"/>
        <v>0.9493475372978647</v>
      </c>
      <c r="O37" s="1">
        <f t="shared" si="36"/>
        <v>0.45677363146557792</v>
      </c>
      <c r="R37" s="1">
        <f t="shared" si="36"/>
        <v>0.14115011870771271</v>
      </c>
      <c r="S37" s="1">
        <f t="shared" si="36"/>
        <v>0.85196499735627174</v>
      </c>
      <c r="T37" s="1">
        <f t="shared" si="35"/>
        <v>7.724027565449032E-2</v>
      </c>
      <c r="U37" s="1">
        <f t="shared" si="35"/>
        <v>-0.64728453405158104</v>
      </c>
      <c r="V37" s="1">
        <f t="shared" si="35"/>
        <v>1.2166205768105678</v>
      </c>
      <c r="W37" s="1">
        <f t="shared" si="35"/>
        <v>1.2457577922801115</v>
      </c>
      <c r="X37" s="1">
        <f t="shared" si="35"/>
        <v>2.7073779008023311</v>
      </c>
      <c r="Y37" s="1">
        <f t="shared" si="35"/>
        <v>0.39193881268732783</v>
      </c>
      <c r="Z37" s="1">
        <f t="shared" si="35"/>
        <v>1.309703079637097</v>
      </c>
      <c r="AA37" s="1">
        <f t="shared" si="35"/>
        <v>-0.58195923598355481</v>
      </c>
      <c r="AB37" s="1">
        <f t="shared" si="35"/>
        <v>1.3479008665441621</v>
      </c>
      <c r="AC37" s="1">
        <f t="shared" si="35"/>
        <v>-0.36567520908061751</v>
      </c>
      <c r="AD37" s="1">
        <f t="shared" si="35"/>
        <v>6.7474750019122622E-3</v>
      </c>
      <c r="AE37" s="1">
        <f t="shared" si="35"/>
        <v>2.6656980945830924</v>
      </c>
      <c r="AF37" s="1">
        <f t="shared" si="35"/>
        <v>1.5174034003192562</v>
      </c>
      <c r="AG37" s="1">
        <f t="shared" si="35"/>
        <v>1.7433080644974044</v>
      </c>
      <c r="AH37" s="1">
        <f t="shared" si="35"/>
        <v>1.1841459851420151</v>
      </c>
      <c r="AI37" s="1">
        <f t="shared" si="35"/>
        <v>1.5857099512031221</v>
      </c>
      <c r="AJ37" s="1">
        <f t="shared" si="35"/>
        <v>-1.0121220666825899</v>
      </c>
      <c r="AK37" s="1">
        <f t="shared" si="35"/>
        <v>0.69409708042386342</v>
      </c>
      <c r="AL37" s="1">
        <f t="shared" si="35"/>
        <v>0.8555891292427007</v>
      </c>
      <c r="AM37" s="1">
        <f t="shared" si="35"/>
        <v>1.989528859367137</v>
      </c>
      <c r="AN37" s="1">
        <f t="shared" si="35"/>
        <v>-0.36702325166186128</v>
      </c>
    </row>
    <row r="38" spans="1:40" x14ac:dyDescent="0.25">
      <c r="A38" s="1" t="s">
        <v>5</v>
      </c>
      <c r="C38" s="1"/>
      <c r="D38" s="1">
        <f t="shared" si="35"/>
        <v>-1.28234265444974</v>
      </c>
      <c r="E38" s="1">
        <f t="shared" si="35"/>
        <v>0.23172174644301297</v>
      </c>
      <c r="F38" s="1">
        <f t="shared" si="35"/>
        <v>-0.45342229812873441</v>
      </c>
      <c r="G38" s="1">
        <f t="shared" si="35"/>
        <v>-0.57003965777298593</v>
      </c>
      <c r="H38" s="1">
        <f t="shared" si="35"/>
        <v>0.11054227072457136</v>
      </c>
      <c r="I38" s="1">
        <f t="shared" si="35"/>
        <v>-0.44966144944518954</v>
      </c>
      <c r="L38" s="1">
        <f t="shared" si="35"/>
        <v>0.39801821704238538</v>
      </c>
      <c r="M38" s="1">
        <f t="shared" si="35"/>
        <v>-0.62862432119171241</v>
      </c>
      <c r="N38" s="1">
        <f t="shared" si="35"/>
        <v>0.9493475372978647</v>
      </c>
      <c r="O38" s="1">
        <f t="shared" si="35"/>
        <v>0.62022507968255425</v>
      </c>
      <c r="R38" s="1">
        <f t="shared" si="35"/>
        <v>0.89443620784869027</v>
      </c>
      <c r="S38" s="1">
        <f t="shared" si="35"/>
        <v>1.0568538748655791</v>
      </c>
      <c r="T38" s="1">
        <f t="shared" si="35"/>
        <v>-1.0541602441726086</v>
      </c>
      <c r="U38" s="1">
        <f t="shared" si="35"/>
        <v>0.72237147697900872</v>
      </c>
      <c r="V38" s="1">
        <f t="shared" si="35"/>
        <v>1.1047392961999145</v>
      </c>
      <c r="W38" s="1">
        <f t="shared" si="35"/>
        <v>1.1100380708449458</v>
      </c>
      <c r="X38" s="1">
        <f t="shared" si="35"/>
        <v>8.0269624678815862E-2</v>
      </c>
      <c r="Y38" s="1">
        <f t="shared" si="35"/>
        <v>2.06534327498276</v>
      </c>
      <c r="Z38" s="1">
        <f t="shared" si="35"/>
        <v>1.2477392229072708</v>
      </c>
      <c r="AA38" s="1">
        <f t="shared" si="35"/>
        <v>1.6108830419123532</v>
      </c>
      <c r="AB38" s="1">
        <f t="shared" si="35"/>
        <v>8.2835368363047279E-2</v>
      </c>
      <c r="AC38" s="1">
        <f t="shared" si="35"/>
        <v>-0.54729788936609269</v>
      </c>
      <c r="AD38" s="1">
        <f t="shared" si="35"/>
        <v>-0.58836230370408049</v>
      </c>
      <c r="AE38" s="1">
        <f t="shared" si="35"/>
        <v>1.0871085866575361</v>
      </c>
      <c r="AF38" s="1">
        <f t="shared" si="35"/>
        <v>2.2639838431020669</v>
      </c>
      <c r="AG38" s="1">
        <f t="shared" si="35"/>
        <v>1.257157317246508</v>
      </c>
      <c r="AH38" s="1">
        <f t="shared" si="35"/>
        <v>1.4013853462265005</v>
      </c>
      <c r="AI38" s="1">
        <f t="shared" si="35"/>
        <v>1.7721763641463375</v>
      </c>
      <c r="AJ38" s="1">
        <f t="shared" si="35"/>
        <v>-0.58243100002622983</v>
      </c>
      <c r="AK38" s="1">
        <f t="shared" si="35"/>
        <v>0.16929825218361957</v>
      </c>
      <c r="AL38" s="1">
        <f t="shared" si="35"/>
        <v>1.0639586444075309</v>
      </c>
      <c r="AM38" s="1">
        <f t="shared" si="35"/>
        <v>1.3931750008890507</v>
      </c>
      <c r="AN38" s="1">
        <f t="shared" si="35"/>
        <v>-1.3684052325414235</v>
      </c>
    </row>
    <row r="39" spans="1:40" x14ac:dyDescent="0.25">
      <c r="A39" s="1" t="s">
        <v>23</v>
      </c>
      <c r="B39" s="1">
        <f t="shared" si="36"/>
        <v>-0.75923670123908948</v>
      </c>
      <c r="C39" s="1">
        <f t="shared" si="35"/>
        <v>0.11359200519627284</v>
      </c>
      <c r="D39" s="1">
        <f t="shared" si="35"/>
        <v>-0.19249578773399395</v>
      </c>
      <c r="E39" s="1">
        <f t="shared" si="35"/>
        <v>-0.29996939924503585</v>
      </c>
      <c r="F39" s="1">
        <f t="shared" si="35"/>
        <v>-1.2218013760024202</v>
      </c>
      <c r="G39" s="1">
        <f t="shared" si="35"/>
        <v>4.455567401994031E-2</v>
      </c>
      <c r="H39" s="1">
        <f t="shared" si="35"/>
        <v>0.47534185703010851</v>
      </c>
      <c r="I39" s="1">
        <f t="shared" si="35"/>
        <v>-0.18590433486199545</v>
      </c>
      <c r="J39" s="1">
        <f t="shared" si="35"/>
        <v>2.1407414930621562</v>
      </c>
      <c r="K39" s="1">
        <f t="shared" si="35"/>
        <v>-0.9346780321691629</v>
      </c>
      <c r="L39" s="1">
        <f t="shared" si="35"/>
        <v>0.87929594750971996</v>
      </c>
      <c r="M39" s="1">
        <f t="shared" si="35"/>
        <v>2.80231276635452E-2</v>
      </c>
      <c r="R39" s="1">
        <f t="shared" si="35"/>
        <v>0.76721899077733269</v>
      </c>
      <c r="S39" s="1">
        <f t="shared" si="35"/>
        <v>0.85196499735627174</v>
      </c>
      <c r="T39" s="1">
        <f t="shared" si="35"/>
        <v>-1.6145486081531011</v>
      </c>
      <c r="U39" s="1">
        <f t="shared" si="35"/>
        <v>-1.5707694861091446</v>
      </c>
      <c r="V39" s="1">
        <f t="shared" si="35"/>
        <v>0.6264978848062096</v>
      </c>
      <c r="W39" s="1">
        <f t="shared" si="35"/>
        <v>0.50950728515297794</v>
      </c>
      <c r="X39" s="1">
        <f t="shared" si="35"/>
        <v>-0.25139106454564775</v>
      </c>
      <c r="Y39" s="1">
        <f t="shared" si="35"/>
        <v>0.75399128663107384</v>
      </c>
      <c r="Z39" s="1">
        <f t="shared" si="35"/>
        <v>1.13486415602184</v>
      </c>
      <c r="AA39" s="1">
        <f t="shared" si="35"/>
        <v>2.4302996011023654</v>
      </c>
      <c r="AB39" s="1">
        <f t="shared" si="35"/>
        <v>1.2383723072637465</v>
      </c>
      <c r="AC39" s="1">
        <f t="shared" si="35"/>
        <v>-1.2916844830781422</v>
      </c>
      <c r="AD39" s="1">
        <f t="shared" si="35"/>
        <v>-0.38674893769470092</v>
      </c>
      <c r="AE39" s="1">
        <f t="shared" si="35"/>
        <v>-2.5092896059837656E-2</v>
      </c>
      <c r="AF39" s="1">
        <f t="shared" si="35"/>
        <v>0.33309969989023092</v>
      </c>
      <c r="AG39" s="1">
        <f t="shared" si="35"/>
        <v>0.67740481908185657</v>
      </c>
      <c r="AH39" s="1">
        <f t="shared" si="35"/>
        <v>1.227774754018784</v>
      </c>
      <c r="AI39" s="1">
        <f t="shared" si="35"/>
        <v>0.12176861402250201</v>
      </c>
      <c r="AJ39" s="1">
        <f t="shared" si="35"/>
        <v>-0.53606632618653371</v>
      </c>
      <c r="AK39" s="1">
        <f t="shared" si="35"/>
        <v>-0.62980007596058585</v>
      </c>
      <c r="AL39" s="1">
        <f t="shared" si="35"/>
        <v>0.80263412788944266</v>
      </c>
      <c r="AM39" s="1">
        <f t="shared" si="35"/>
        <v>-0.12217423408342698</v>
      </c>
      <c r="AN39" s="1">
        <f t="shared" si="35"/>
        <v>-1.2613236531611305</v>
      </c>
    </row>
    <row r="40" spans="1:40" x14ac:dyDescent="0.25">
      <c r="A40" s="1" t="s">
        <v>1</v>
      </c>
      <c r="B40" s="1">
        <f t="shared" si="36"/>
        <v>-0.51405428140976817</v>
      </c>
      <c r="C40" s="1">
        <f t="shared" si="35"/>
        <v>0.8198972967787298</v>
      </c>
      <c r="D40" s="1">
        <f t="shared" si="35"/>
        <v>-1.1227841560483542</v>
      </c>
      <c r="E40" s="1">
        <f t="shared" si="35"/>
        <v>0.96719310628583288</v>
      </c>
      <c r="F40" s="1">
        <f t="shared" si="35"/>
        <v>0.24948006380240956</v>
      </c>
      <c r="G40" s="1">
        <f t="shared" si="35"/>
        <v>0.55938950847848512</v>
      </c>
      <c r="H40" s="1">
        <f t="shared" si="35"/>
        <v>0.11054227072457136</v>
      </c>
      <c r="I40" s="1">
        <f t="shared" si="35"/>
        <v>-0.19867165232653286</v>
      </c>
      <c r="J40" s="1">
        <f t="shared" si="35"/>
        <v>0.14974183823669535</v>
      </c>
      <c r="K40" s="1">
        <f t="shared" si="35"/>
        <v>0.33999757055265839</v>
      </c>
      <c r="L40" s="1">
        <f t="shared" si="35"/>
        <v>0.87929594750971996</v>
      </c>
      <c r="M40" s="1">
        <f t="shared" si="35"/>
        <v>1.8002295180901933</v>
      </c>
      <c r="R40" s="1">
        <f t="shared" si="35"/>
        <v>1.877451078548863</v>
      </c>
      <c r="S40" s="1">
        <f t="shared" si="35"/>
        <v>1.7445401729461611</v>
      </c>
      <c r="T40" s="1">
        <f t="shared" si="35"/>
        <v>-1.8197849181338932</v>
      </c>
      <c r="U40" s="1">
        <f t="shared" si="35"/>
        <v>-1.1229035047793163</v>
      </c>
      <c r="V40" s="1">
        <f t="shared" si="35"/>
        <v>1.5674588388255801</v>
      </c>
      <c r="W40" s="1">
        <f t="shared" si="35"/>
        <v>1.5662347190657115</v>
      </c>
      <c r="X40" s="1">
        <f t="shared" si="35"/>
        <v>1.3206975063322806</v>
      </c>
      <c r="Y40" s="1">
        <f t="shared" si="35"/>
        <v>0.31764184166204529</v>
      </c>
      <c r="Z40" s="1">
        <f t="shared" si="35"/>
        <v>1.120501463071288</v>
      </c>
      <c r="AA40" s="1">
        <f t="shared" si="35"/>
        <v>-0.58195923598355481</v>
      </c>
      <c r="AB40" s="1">
        <f t="shared" si="35"/>
        <v>1.216295973440799</v>
      </c>
      <c r="AC40" s="1">
        <f t="shared" si="35"/>
        <v>-1.2916844830781422</v>
      </c>
      <c r="AD40" s="1">
        <f t="shared" si="35"/>
        <v>1.0098327745932683</v>
      </c>
      <c r="AE40" s="1">
        <f t="shared" si="35"/>
        <v>1.0871085866575361</v>
      </c>
      <c r="AF40" s="1">
        <f t="shared" si="35"/>
        <v>-0.40183608543899513</v>
      </c>
      <c r="AG40" s="1">
        <f t="shared" si="35"/>
        <v>0.60106047617276415</v>
      </c>
      <c r="AH40" s="1">
        <f t="shared" si="35"/>
        <v>0.91063893637490589</v>
      </c>
      <c r="AI40" s="1">
        <f t="shared" si="35"/>
        <v>0.20708745650023994</v>
      </c>
      <c r="AJ40" s="1">
        <f t="shared" si="35"/>
        <v>-1.6230244860756917</v>
      </c>
      <c r="AK40" s="1">
        <f t="shared" si="35"/>
        <v>-0.232865537554348</v>
      </c>
      <c r="AL40" s="1">
        <f t="shared" si="35"/>
        <v>0.42871462568241275</v>
      </c>
      <c r="AM40" s="1">
        <f t="shared" si="35"/>
        <v>0.79284477482929627</v>
      </c>
      <c r="AN40" s="1">
        <f t="shared" si="35"/>
        <v>-0.74063063755398217</v>
      </c>
    </row>
    <row r="41" spans="1:40" x14ac:dyDescent="0.25">
      <c r="A41" s="1" t="s">
        <v>12</v>
      </c>
      <c r="B41" s="1">
        <f t="shared" si="36"/>
        <v>1.403433047189685</v>
      </c>
      <c r="C41" s="1">
        <f t="shared" si="35"/>
        <v>-2.1016823607258788</v>
      </c>
      <c r="H41" s="1">
        <f t="shared" si="35"/>
        <v>-0.26227552749125521</v>
      </c>
      <c r="I41" s="1">
        <f t="shared" si="35"/>
        <v>0.78756426804775548</v>
      </c>
      <c r="J41" s="1">
        <f t="shared" si="35"/>
        <v>-6.7854151728227331E-3</v>
      </c>
      <c r="K41" s="1">
        <f t="shared" si="35"/>
        <v>-1.2607737717622536</v>
      </c>
      <c r="N41" s="1">
        <f t="shared" si="35"/>
        <v>-0.60044335464384158</v>
      </c>
      <c r="O41" s="1">
        <f t="shared" si="35"/>
        <v>-4.783003121778126E-2</v>
      </c>
      <c r="P41" s="1">
        <f t="shared" ref="P41:Q41" si="37">(P24-P$34)/P$35</f>
        <v>1.491333415361666</v>
      </c>
      <c r="Q41" s="1">
        <f t="shared" si="37"/>
        <v>-1.2935757135516834</v>
      </c>
      <c r="R41" s="1">
        <f t="shared" si="35"/>
        <v>-0.61701897247795057</v>
      </c>
      <c r="S41" s="1">
        <f t="shared" si="35"/>
        <v>-0.63486807209854212</v>
      </c>
      <c r="T41" s="1">
        <f t="shared" si="35"/>
        <v>0.23001285804134847</v>
      </c>
      <c r="U41" s="1">
        <f t="shared" si="35"/>
        <v>0.45322278743048061</v>
      </c>
      <c r="V41" s="1">
        <f t="shared" si="35"/>
        <v>-1.1767321425992119</v>
      </c>
      <c r="W41" s="1">
        <f t="shared" si="35"/>
        <v>-1.1773043206005191</v>
      </c>
      <c r="X41" s="1">
        <f t="shared" si="35"/>
        <v>-0.71421132883049676</v>
      </c>
      <c r="Y41" s="1">
        <f t="shared" si="35"/>
        <v>-0.40126551288301132</v>
      </c>
      <c r="Z41" s="1">
        <f t="shared" si="35"/>
        <v>-0.69567287402762734</v>
      </c>
      <c r="AA41" s="1">
        <f t="shared" si="35"/>
        <v>-0.22524428878307304</v>
      </c>
      <c r="AB41" s="1">
        <f t="shared" si="35"/>
        <v>-0.71897546038535198</v>
      </c>
      <c r="AC41" s="1">
        <f t="shared" si="35"/>
        <v>-0.23700064669424314</v>
      </c>
      <c r="AD41" s="1">
        <f t="shared" si="35"/>
        <v>-0.35821715641773927</v>
      </c>
      <c r="AE41" s="1">
        <f t="shared" si="35"/>
        <v>-0.7320113470042835</v>
      </c>
      <c r="AF41" s="1">
        <f t="shared" si="35"/>
        <v>-0.64402083403468324</v>
      </c>
      <c r="AG41" s="1">
        <f t="shared" si="35"/>
        <v>-0.68691754053092668</v>
      </c>
      <c r="AH41" s="1">
        <f t="shared" si="35"/>
        <v>-0.68623269241631646</v>
      </c>
      <c r="AI41" s="1">
        <f t="shared" si="35"/>
        <v>-0.77453742730734121</v>
      </c>
      <c r="AJ41" s="1">
        <f t="shared" si="35"/>
        <v>-0.30814665029022265</v>
      </c>
      <c r="AK41" s="1">
        <f t="shared" si="35"/>
        <v>-1.5244414294568631</v>
      </c>
      <c r="AL41" s="1">
        <f t="shared" si="35"/>
        <v>-0.96836022460989735</v>
      </c>
      <c r="AM41" s="1">
        <f t="shared" si="35"/>
        <v>-0.87276073586318104</v>
      </c>
      <c r="AN41" s="1">
        <f t="shared" si="35"/>
        <v>-0.4853667811465327</v>
      </c>
    </row>
    <row r="42" spans="1:40" x14ac:dyDescent="0.25">
      <c r="A42" s="1" t="s">
        <v>4</v>
      </c>
      <c r="B42" s="1">
        <f t="shared" si="36"/>
        <v>-0.84223296094255684</v>
      </c>
      <c r="C42" s="1">
        <f t="shared" si="35"/>
        <v>-0.54570496610959773</v>
      </c>
      <c r="D42" s="1">
        <f t="shared" si="35"/>
        <v>1.1230002130179462</v>
      </c>
      <c r="E42" s="1">
        <f t="shared" si="35"/>
        <v>0.23482073441702006</v>
      </c>
      <c r="H42" s="1">
        <f t="shared" si="35"/>
        <v>-0.64347195120731793</v>
      </c>
      <c r="I42" s="1">
        <f t="shared" si="35"/>
        <v>0.78545713047887877</v>
      </c>
      <c r="J42" s="1">
        <f t="shared" si="35"/>
        <v>-0.90854848335960148</v>
      </c>
      <c r="K42" s="1">
        <f t="shared" si="35"/>
        <v>-0.18015538090117864</v>
      </c>
      <c r="L42" s="1">
        <f t="shared" si="35"/>
        <v>-1.357973546447049</v>
      </c>
      <c r="M42" s="1">
        <f t="shared" si="35"/>
        <v>-0.10663878617780782</v>
      </c>
      <c r="N42" s="1">
        <f t="shared" si="35"/>
        <v>-1.0803713974670142</v>
      </c>
      <c r="O42" s="1">
        <f t="shared" si="35"/>
        <v>0.49431554584475362</v>
      </c>
      <c r="P42" s="1">
        <f t="shared" ref="P42:Q42" si="38">(P25-P$34)/P$35</f>
        <v>-1.6714874662811872</v>
      </c>
      <c r="Q42" s="1">
        <f t="shared" si="38"/>
        <v>1.0651704227494598</v>
      </c>
      <c r="R42" s="1">
        <f t="shared" si="35"/>
        <v>0.17923930810392069</v>
      </c>
      <c r="S42" s="1">
        <f t="shared" si="35"/>
        <v>0.26146103853691932</v>
      </c>
      <c r="T42" s="1">
        <f t="shared" si="35"/>
        <v>0.22159840308037318</v>
      </c>
      <c r="U42" s="1">
        <f t="shared" si="35"/>
        <v>-7.6062559047877371E-2</v>
      </c>
      <c r="V42" s="1">
        <f t="shared" si="35"/>
        <v>0.43815831398166788</v>
      </c>
      <c r="W42" s="1">
        <f t="shared" si="35"/>
        <v>0.48110550417048947</v>
      </c>
      <c r="X42" s="1">
        <f t="shared" si="35"/>
        <v>-0.3640538944344146</v>
      </c>
      <c r="Y42" s="1">
        <f t="shared" si="35"/>
        <v>0.46559251182235623</v>
      </c>
      <c r="Z42" s="1">
        <f t="shared" si="35"/>
        <v>-0.4868669937839406</v>
      </c>
      <c r="AA42" s="1">
        <f t="shared" si="35"/>
        <v>-0.58195923598355481</v>
      </c>
      <c r="AB42" s="1">
        <f t="shared" si="35"/>
        <v>0.94680205074005919</v>
      </c>
      <c r="AC42" s="1">
        <f t="shared" si="35"/>
        <v>-0.18577409669094624</v>
      </c>
      <c r="AD42" s="1">
        <f t="shared" si="35"/>
        <v>0.35035698406988647</v>
      </c>
      <c r="AE42" s="1">
        <f t="shared" si="35"/>
        <v>-9.1933631040910221E-2</v>
      </c>
      <c r="AF42" s="1">
        <f t="shared" si="35"/>
        <v>1.2529096267442463</v>
      </c>
      <c r="AG42" s="1">
        <f t="shared" si="35"/>
        <v>1.1243718186893836</v>
      </c>
      <c r="AH42" s="1">
        <f t="shared" si="35"/>
        <v>0.17233033392767341</v>
      </c>
      <c r="AI42" s="1">
        <f t="shared" si="35"/>
        <v>1.3810375589513915</v>
      </c>
      <c r="AJ42" s="1">
        <f t="shared" si="35"/>
        <v>2.0193777924846446</v>
      </c>
      <c r="AK42" s="1">
        <f t="shared" si="35"/>
        <v>1.0156371803726445</v>
      </c>
      <c r="AL42" s="1">
        <f t="shared" si="35"/>
        <v>1.8096682717199788</v>
      </c>
      <c r="AM42" s="1">
        <f t="shared" si="35"/>
        <v>0.57530918323542368</v>
      </c>
      <c r="AN42" s="1">
        <f t="shared" si="35"/>
        <v>0.26862185077774059</v>
      </c>
    </row>
    <row r="43" spans="1:40" x14ac:dyDescent="0.25">
      <c r="A43" s="1" t="s">
        <v>76</v>
      </c>
      <c r="B43" s="1">
        <f t="shared" si="36"/>
        <v>3.7025930836345013E-2</v>
      </c>
      <c r="C43" s="1">
        <f t="shared" si="35"/>
        <v>0.62845091134608688</v>
      </c>
      <c r="H43" s="1">
        <f t="shared" si="35"/>
        <v>-1.8413243403606834</v>
      </c>
      <c r="I43" s="1">
        <f t="shared" si="35"/>
        <v>-0.62135585099528268</v>
      </c>
      <c r="J43" s="1">
        <f t="shared" si="35"/>
        <v>0.75511447871621951</v>
      </c>
      <c r="K43" s="1">
        <f t="shared" si="35"/>
        <v>-0.2985193396072171</v>
      </c>
      <c r="N43" s="1">
        <f t="shared" si="35"/>
        <v>-0.52315652294202009</v>
      </c>
      <c r="O43" s="1">
        <f t="shared" si="35"/>
        <v>-0.8758847002937532</v>
      </c>
      <c r="P43" s="1">
        <f t="shared" ref="P43:Q43" si="39">(P26-P$34)/P$35</f>
        <v>-7.0775754723224338E-2</v>
      </c>
      <c r="Q43" s="1">
        <f t="shared" si="39"/>
        <v>0.80731602065226504</v>
      </c>
      <c r="R43" s="1">
        <f t="shared" si="35"/>
        <v>-0.57001665099386922</v>
      </c>
      <c r="S43" s="1">
        <f t="shared" si="35"/>
        <v>-0.4967405058071126</v>
      </c>
      <c r="T43" s="1">
        <f t="shared" si="35"/>
        <v>0.43692770607904119</v>
      </c>
      <c r="U43" s="1">
        <f t="shared" si="35"/>
        <v>0.64280859121255107</v>
      </c>
      <c r="V43" s="1">
        <f t="shared" si="35"/>
        <v>-1.6407086961220665</v>
      </c>
      <c r="W43" s="1">
        <f t="shared" ref="C43:AN50" si="40">(W26-W$34)/W$35</f>
        <v>-1.6537844878403687</v>
      </c>
      <c r="X43" s="1">
        <f t="shared" si="40"/>
        <v>-0.60366426422374075</v>
      </c>
      <c r="Y43" s="1">
        <f t="shared" si="40"/>
        <v>-0.79700891842186283</v>
      </c>
      <c r="Z43" s="1">
        <f t="shared" si="40"/>
        <v>-0.69567287402762734</v>
      </c>
      <c r="AA43" s="1">
        <f t="shared" si="40"/>
        <v>-0.58195923598355481</v>
      </c>
      <c r="AB43" s="1">
        <f t="shared" si="40"/>
        <v>-0.7986788212899919</v>
      </c>
      <c r="AC43" s="1">
        <f t="shared" si="40"/>
        <v>0.10192666796861193</v>
      </c>
      <c r="AD43" s="1">
        <f t="shared" si="40"/>
        <v>-0.2447527946361078</v>
      </c>
      <c r="AE43" s="1">
        <f t="shared" si="40"/>
        <v>-0.7320113470042835</v>
      </c>
      <c r="AF43" s="1">
        <f t="shared" si="40"/>
        <v>-0.83517967838319451</v>
      </c>
      <c r="AG43" s="1">
        <f t="shared" si="40"/>
        <v>-1.2803714379984488</v>
      </c>
      <c r="AH43" s="1">
        <f t="shared" si="40"/>
        <v>-0.86494677288337996</v>
      </c>
      <c r="AI43" s="1">
        <f t="shared" si="40"/>
        <v>-0.97447709619823419</v>
      </c>
      <c r="AJ43" s="1">
        <f t="shared" si="40"/>
        <v>-1.189166624493716</v>
      </c>
      <c r="AK43" s="1">
        <f t="shared" si="40"/>
        <v>-1.5763202143440007</v>
      </c>
      <c r="AL43" s="1">
        <f t="shared" si="40"/>
        <v>-1.0284008353994036</v>
      </c>
      <c r="AM43" s="1">
        <f t="shared" si="40"/>
        <v>-0.95897098043333295</v>
      </c>
      <c r="AN43" s="1">
        <f t="shared" si="40"/>
        <v>-0.47122905902121115</v>
      </c>
    </row>
    <row r="44" spans="1:40" x14ac:dyDescent="0.25">
      <c r="A44" s="1" t="s">
        <v>3</v>
      </c>
      <c r="B44" s="1">
        <f t="shared" si="36"/>
        <v>-1.4420276192798482</v>
      </c>
      <c r="C44" s="1">
        <f t="shared" si="40"/>
        <v>-0.15398833985038635</v>
      </c>
      <c r="J44" s="1">
        <f t="shared" si="40"/>
        <v>-0.48975387536162018</v>
      </c>
      <c r="K44" s="1">
        <f t="shared" si="40"/>
        <v>0.1585475933215876</v>
      </c>
      <c r="N44" s="1">
        <f t="shared" si="40"/>
        <v>1.2636444829866831</v>
      </c>
      <c r="O44" s="1">
        <f t="shared" si="40"/>
        <v>0.92246199124856076</v>
      </c>
      <c r="P44" s="1">
        <f t="shared" ref="P44:Q44" si="41">(P27-P$34)/P$35</f>
        <v>1.3158238001683973</v>
      </c>
      <c r="Q44" s="1">
        <f t="shared" si="41"/>
        <v>-0.38929958578265422</v>
      </c>
      <c r="R44" s="1">
        <f t="shared" si="40"/>
        <v>-0.44425710248562589</v>
      </c>
      <c r="S44" s="1">
        <f t="shared" si="40"/>
        <v>-0.31821741069219095</v>
      </c>
      <c r="T44" s="1">
        <f t="shared" si="40"/>
        <v>-2.0526500643453148E-2</v>
      </c>
      <c r="U44" s="1">
        <f t="shared" si="40"/>
        <v>-0.13012602047046978</v>
      </c>
      <c r="V44" s="1">
        <f t="shared" si="40"/>
        <v>-0.31537538638190693</v>
      </c>
      <c r="W44" s="1">
        <f t="shared" si="40"/>
        <v>-0.29273502902880855</v>
      </c>
      <c r="X44" s="1">
        <f t="shared" si="40"/>
        <v>-0.27811792251663886</v>
      </c>
      <c r="Y44" s="1">
        <f t="shared" si="40"/>
        <v>-0.24798300355810135</v>
      </c>
      <c r="Z44" s="1">
        <f t="shared" si="40"/>
        <v>-0.69567287402762734</v>
      </c>
      <c r="AA44" s="1">
        <f t="shared" si="40"/>
        <v>-0.22524428878307304</v>
      </c>
      <c r="AB44" s="1">
        <f t="shared" si="40"/>
        <v>-0.87913767554836619</v>
      </c>
      <c r="AC44" s="1">
        <f t="shared" si="40"/>
        <v>-0.58209061268302642</v>
      </c>
      <c r="AD44" s="1">
        <f t="shared" si="40"/>
        <v>0.19883539661140712</v>
      </c>
      <c r="AE44" s="1">
        <f t="shared" si="40"/>
        <v>0.11552788262425571</v>
      </c>
      <c r="AF44" s="1">
        <f t="shared" si="40"/>
        <v>0.65906043810718351</v>
      </c>
      <c r="AG44" s="1">
        <f t="shared" si="40"/>
        <v>-3.2777009226921281E-3</v>
      </c>
      <c r="AH44" s="1">
        <f t="shared" si="40"/>
        <v>-0.56024430190621388</v>
      </c>
      <c r="AI44" s="1">
        <f t="shared" si="40"/>
        <v>0.50800511029141227</v>
      </c>
      <c r="AJ44" s="1">
        <f t="shared" si="40"/>
        <v>-0.24418889869827023</v>
      </c>
      <c r="AK44" s="1">
        <f t="shared" si="40"/>
        <v>-1.1650072665719524</v>
      </c>
      <c r="AL44" s="1">
        <f t="shared" si="40"/>
        <v>-1.039598683458161</v>
      </c>
      <c r="AM44" s="1">
        <f t="shared" si="40"/>
        <v>0.13058022700025201</v>
      </c>
      <c r="AN44" s="1">
        <f t="shared" si="40"/>
        <v>-0.59590209082195811</v>
      </c>
    </row>
    <row r="45" spans="1:40" x14ac:dyDescent="0.25">
      <c r="A45" s="1" t="s">
        <v>11</v>
      </c>
      <c r="B45" s="1">
        <f t="shared" si="36"/>
        <v>-1.0101886454438518</v>
      </c>
      <c r="C45" s="1">
        <f t="shared" si="40"/>
        <v>0.51490434020141318</v>
      </c>
      <c r="D45" s="1">
        <f t="shared" si="40"/>
        <v>1.2637176730381314</v>
      </c>
      <c r="E45" s="1">
        <f t="shared" si="40"/>
        <v>-2.0915376627700026</v>
      </c>
      <c r="J45" s="1">
        <f t="shared" si="40"/>
        <v>-1.5221057949140941</v>
      </c>
      <c r="K45" s="1">
        <f t="shared" si="40"/>
        <v>1.9031389516416577</v>
      </c>
      <c r="L45" s="1">
        <f t="shared" si="40"/>
        <v>6.634913051751537E-2</v>
      </c>
      <c r="M45" s="1">
        <f t="shared" si="40"/>
        <v>0.7090198096683068</v>
      </c>
      <c r="N45" s="1">
        <f t="shared" si="40"/>
        <v>0.9493475372978647</v>
      </c>
      <c r="O45" s="1">
        <f t="shared" si="40"/>
        <v>-0.38821696208147188</v>
      </c>
      <c r="P45" s="1">
        <f t="shared" ref="P45:Q45" si="42">(P28-P$34)/P$35</f>
        <v>0.19549708326605877</v>
      </c>
      <c r="Q45" s="1">
        <f t="shared" si="42"/>
        <v>0.43711856031520052</v>
      </c>
      <c r="R45" s="1">
        <f t="shared" si="40"/>
        <v>-0.38651759057229251</v>
      </c>
      <c r="S45" s="1">
        <f t="shared" si="40"/>
        <v>-0.14574712553644803</v>
      </c>
      <c r="T45" s="1">
        <f t="shared" si="40"/>
        <v>0.16744579712216268</v>
      </c>
      <c r="U45" s="1">
        <f t="shared" si="40"/>
        <v>-2.3809221048299709</v>
      </c>
      <c r="V45" s="1">
        <f t="shared" si="40"/>
        <v>-3.9692221936238878E-2</v>
      </c>
      <c r="W45" s="1">
        <f t="shared" si="40"/>
        <v>-9.6225327120904522E-3</v>
      </c>
      <c r="X45" s="1">
        <f t="shared" si="40"/>
        <v>-0.3640538944344146</v>
      </c>
      <c r="Y45" s="1">
        <f t="shared" si="40"/>
        <v>-0.62854897579603253</v>
      </c>
      <c r="Z45" s="1">
        <f t="shared" si="40"/>
        <v>-0.69567287402762734</v>
      </c>
      <c r="AA45" s="1">
        <f t="shared" si="40"/>
        <v>-0.58195923598355481</v>
      </c>
      <c r="AB45" s="1">
        <f t="shared" si="40"/>
        <v>-0.87913767554836619</v>
      </c>
      <c r="AC45" s="1">
        <f t="shared" si="40"/>
        <v>1.5252419103031849</v>
      </c>
      <c r="AD45" s="1">
        <f t="shared" si="40"/>
        <v>-0.46699482538372206</v>
      </c>
      <c r="AE45" s="1">
        <f t="shared" si="40"/>
        <v>-0.51049369306168013</v>
      </c>
      <c r="AF45" s="1">
        <f t="shared" si="40"/>
        <v>-0.63251894846143208</v>
      </c>
      <c r="AG45" s="1">
        <f t="shared" si="40"/>
        <v>-0.76059773064349512</v>
      </c>
      <c r="AH45" s="1">
        <f t="shared" si="40"/>
        <v>-0.72204324878855242</v>
      </c>
      <c r="AI45" s="1">
        <f t="shared" si="40"/>
        <v>-0.68959551030719857</v>
      </c>
      <c r="AJ45" s="1">
        <f t="shared" si="40"/>
        <v>-0.30814665029022265</v>
      </c>
      <c r="AK45" s="1">
        <f t="shared" si="40"/>
        <v>0.6494858379254882</v>
      </c>
      <c r="AL45" s="1">
        <f t="shared" si="40"/>
        <v>0.69153997868885986</v>
      </c>
      <c r="AM45" s="1">
        <f t="shared" si="40"/>
        <v>0.78345066583596523</v>
      </c>
      <c r="AN45" s="1">
        <f t="shared" si="40"/>
        <v>0.44962798249401797</v>
      </c>
    </row>
    <row r="46" spans="1:40" x14ac:dyDescent="0.25">
      <c r="A46" s="1" t="s">
        <v>9</v>
      </c>
      <c r="C46" s="1"/>
      <c r="P46" s="1">
        <f t="shared" ref="P46:Q46" si="43">(P29-P$34)/P$35</f>
        <v>-1.2098971766615483</v>
      </c>
      <c r="Q46" s="1">
        <f t="shared" si="43"/>
        <v>-0.40844437224404584</v>
      </c>
      <c r="R46" s="1">
        <f t="shared" si="40"/>
        <v>-0.86872848391436563</v>
      </c>
      <c r="S46" s="1">
        <f t="shared" si="40"/>
        <v>-1.0732872921668983</v>
      </c>
      <c r="T46" s="1">
        <f t="shared" si="40"/>
        <v>1.4206287524329306</v>
      </c>
      <c r="U46" s="1">
        <f t="shared" si="40"/>
        <v>0.85029965724121459</v>
      </c>
      <c r="V46" s="1">
        <f t="shared" si="40"/>
        <v>0.27699491099742529</v>
      </c>
      <c r="W46" s="1">
        <f t="shared" si="40"/>
        <v>0.31559894004818728</v>
      </c>
      <c r="X46" s="1">
        <f t="shared" si="40"/>
        <v>-0.8258062485294011</v>
      </c>
      <c r="Y46" s="1">
        <f t="shared" si="40"/>
        <v>-0.79700891842186283</v>
      </c>
      <c r="Z46" s="1">
        <f t="shared" si="40"/>
        <v>-0.69567287402762734</v>
      </c>
      <c r="AA46" s="1">
        <f t="shared" si="40"/>
        <v>-0.58195923598355481</v>
      </c>
      <c r="AB46" s="1">
        <f t="shared" si="40"/>
        <v>-0.87913767554836619</v>
      </c>
      <c r="AC46" s="1">
        <f t="shared" si="40"/>
        <v>0.3194137652693288</v>
      </c>
      <c r="AD46" s="1">
        <f t="shared" si="40"/>
        <v>-0.58836230370408049</v>
      </c>
      <c r="AE46" s="1">
        <f t="shared" si="40"/>
        <v>-0.7320113470042835</v>
      </c>
      <c r="AF46" s="1">
        <f t="shared" si="40"/>
        <v>-0.88520343540002344</v>
      </c>
      <c r="AG46" s="1">
        <f t="shared" si="40"/>
        <v>-1.0245666588241178</v>
      </c>
      <c r="AH46" s="1">
        <f t="shared" si="40"/>
        <v>-0.88822879656989484</v>
      </c>
      <c r="AI46" s="1">
        <f t="shared" si="40"/>
        <v>-1.0720657959775794</v>
      </c>
      <c r="AJ46" s="1">
        <f t="shared" si="40"/>
        <v>0.67096341350944</v>
      </c>
      <c r="AK46" s="1">
        <f t="shared" si="40"/>
        <v>1.8111619463435242</v>
      </c>
      <c r="AL46" s="1">
        <f t="shared" si="40"/>
        <v>-1.039598683458161</v>
      </c>
      <c r="AM46" s="1">
        <f t="shared" si="40"/>
        <v>-1.2329801365023862</v>
      </c>
      <c r="AN46" s="1">
        <f t="shared" si="40"/>
        <v>2.1463410833031049</v>
      </c>
    </row>
    <row r="47" spans="1:40" x14ac:dyDescent="0.25">
      <c r="A47" s="1" t="s">
        <v>16</v>
      </c>
      <c r="B47" s="1">
        <f t="shared" si="36"/>
        <v>0.77794639343698291</v>
      </c>
      <c r="C47" s="1">
        <f t="shared" si="40"/>
        <v>0.31284924860333735</v>
      </c>
      <c r="P47" s="1">
        <f t="shared" ref="P47:Q47" si="44">(P30-P$34)/P$35</f>
        <v>-7.0775754723224338E-2</v>
      </c>
      <c r="Q47" s="1">
        <f t="shared" si="44"/>
        <v>0.83530065497727879</v>
      </c>
      <c r="R47" s="1">
        <f t="shared" si="40"/>
        <v>-0.86872848391436563</v>
      </c>
      <c r="S47" s="1">
        <f t="shared" si="40"/>
        <v>-1.0732872921668983</v>
      </c>
      <c r="T47" s="1">
        <f t="shared" si="40"/>
        <v>0.14418649636630013</v>
      </c>
      <c r="U47" s="1">
        <f t="shared" si="40"/>
        <v>0.82192437887554459</v>
      </c>
      <c r="V47" s="1">
        <f t="shared" si="40"/>
        <v>-1.099670817111162</v>
      </c>
      <c r="W47" s="1">
        <f t="shared" si="40"/>
        <v>-1.0981662844702909</v>
      </c>
      <c r="X47" s="1">
        <f t="shared" si="40"/>
        <v>-0.22602413893828563</v>
      </c>
      <c r="Y47" s="1">
        <f t="shared" si="40"/>
        <v>-0.79700891842186283</v>
      </c>
      <c r="Z47" s="1">
        <f t="shared" si="40"/>
        <v>-0.69567287402762734</v>
      </c>
      <c r="AA47" s="1">
        <f t="shared" si="40"/>
        <v>-0.58195923598355481</v>
      </c>
      <c r="AB47" s="1">
        <f t="shared" si="40"/>
        <v>-0.87913767554836619</v>
      </c>
      <c r="AC47" s="1">
        <f t="shared" si="40"/>
        <v>0.29349556310656039</v>
      </c>
      <c r="AD47" s="1">
        <f t="shared" si="40"/>
        <v>-0.58836230370408049</v>
      </c>
      <c r="AE47" s="1">
        <f t="shared" si="40"/>
        <v>-0.7320113470042835</v>
      </c>
      <c r="AF47" s="1">
        <f t="shared" si="40"/>
        <v>-0.83941334262592093</v>
      </c>
      <c r="AG47" s="1">
        <f t="shared" si="40"/>
        <v>-0.80324614554616636</v>
      </c>
      <c r="AH47" s="1">
        <f t="shared" si="40"/>
        <v>-0.88822879656989484</v>
      </c>
      <c r="AI47" s="1">
        <f t="shared" si="40"/>
        <v>-0.96519487423997463</v>
      </c>
      <c r="AJ47" s="1">
        <f t="shared" si="40"/>
        <v>1.2394457050406062</v>
      </c>
      <c r="AK47" s="1">
        <f t="shared" si="40"/>
        <v>0.99791750934347612</v>
      </c>
      <c r="AL47" s="1">
        <f t="shared" si="40"/>
        <v>-1.039598683458161</v>
      </c>
      <c r="AM47" s="1">
        <f t="shared" si="40"/>
        <v>-0.72679374484048054</v>
      </c>
      <c r="AN47" s="1">
        <f t="shared" si="40"/>
        <v>1.4947804047671298</v>
      </c>
    </row>
    <row r="48" spans="1:40" x14ac:dyDescent="0.25">
      <c r="A48" s="1" t="s">
        <v>15</v>
      </c>
      <c r="C48" s="1"/>
      <c r="H48" s="1">
        <f t="shared" si="40"/>
        <v>1.0082399332587728</v>
      </c>
      <c r="I48" s="1">
        <f t="shared" si="40"/>
        <v>-1.686839960239126</v>
      </c>
      <c r="P48" s="1">
        <f t="shared" ref="P48:Q48" si="45">(P31-P$34)/P$35</f>
        <v>0.70839499594973321</v>
      </c>
      <c r="Q48" s="1">
        <f t="shared" si="45"/>
        <v>-1.1961726409354492</v>
      </c>
      <c r="R48" s="1">
        <f t="shared" si="40"/>
        <v>-0.86872848391436563</v>
      </c>
      <c r="S48" s="1">
        <f t="shared" si="40"/>
        <v>-1.0732872921668983</v>
      </c>
      <c r="T48" s="1">
        <f t="shared" si="40"/>
        <v>-6.6908294104092242E-2</v>
      </c>
      <c r="U48" s="1">
        <f t="shared" si="40"/>
        <v>0.84465622115197347</v>
      </c>
      <c r="V48" s="1">
        <f t="shared" si="40"/>
        <v>-0.23684283750887886</v>
      </c>
      <c r="W48" s="1">
        <f t="shared" si="40"/>
        <v>-0.21208612180132544</v>
      </c>
      <c r="X48" s="1">
        <f t="shared" si="40"/>
        <v>-0.8258062485294011</v>
      </c>
      <c r="Y48" s="1">
        <f t="shared" si="40"/>
        <v>-0.79700891842186283</v>
      </c>
      <c r="Z48" s="1">
        <f t="shared" si="40"/>
        <v>-0.69567287402762734</v>
      </c>
      <c r="AA48" s="1">
        <f t="shared" si="40"/>
        <v>0.11886446509286296</v>
      </c>
      <c r="AB48" s="1">
        <f t="shared" si="40"/>
        <v>-0.56587904316216664</v>
      </c>
      <c r="AC48" s="1">
        <f t="shared" si="40"/>
        <v>-0.59125720317962727</v>
      </c>
      <c r="AD48" s="1">
        <f t="shared" si="40"/>
        <v>-0.58836230370408049</v>
      </c>
      <c r="AE48" s="1">
        <f t="shared" si="40"/>
        <v>-0.7320113470042835</v>
      </c>
      <c r="AF48" s="1">
        <f t="shared" si="40"/>
        <v>-0.88520343540002344</v>
      </c>
      <c r="AG48" s="1">
        <f t="shared" si="40"/>
        <v>-1.0885491649739392</v>
      </c>
      <c r="AH48" s="1">
        <f t="shared" si="40"/>
        <v>-0.75348376538209938</v>
      </c>
      <c r="AI48" s="1">
        <f t="shared" si="40"/>
        <v>-1.0720657959775794</v>
      </c>
      <c r="AJ48" s="1">
        <f t="shared" si="40"/>
        <v>-1.4453257692287723E-2</v>
      </c>
      <c r="AK48" s="1">
        <f t="shared" si="40"/>
        <v>-0.85815217109995034</v>
      </c>
      <c r="AL48" s="1">
        <f t="shared" si="40"/>
        <v>-0.93845031207677965</v>
      </c>
      <c r="AM48" s="1">
        <f t="shared" si="40"/>
        <v>-1.2329801365023862</v>
      </c>
      <c r="AN48" s="1">
        <f t="shared" si="40"/>
        <v>0.13029955507022792</v>
      </c>
    </row>
    <row r="49" spans="1:40" x14ac:dyDescent="0.25">
      <c r="A49" s="1" t="s">
        <v>8</v>
      </c>
      <c r="B49" s="1">
        <f t="shared" si="36"/>
        <v>-0.19567345791556523</v>
      </c>
      <c r="C49" s="1">
        <f t="shared" si="40"/>
        <v>-1.6888855922021639</v>
      </c>
      <c r="H49" s="1">
        <f t="shared" si="40"/>
        <v>1.1822160940686821</v>
      </c>
      <c r="I49" s="1">
        <f t="shared" si="40"/>
        <v>0.40052694537081679</v>
      </c>
      <c r="N49" s="1">
        <f t="shared" si="40"/>
        <v>-1.2469012618406097</v>
      </c>
      <c r="O49" s="1">
        <f t="shared" si="40"/>
        <v>0.69432334911528104</v>
      </c>
      <c r="P49" s="1">
        <f t="shared" ref="P49:Q49" si="46">(P32-P$34)/P$35</f>
        <v>-0.34405657117832633</v>
      </c>
      <c r="Q49" s="1">
        <f t="shared" si="46"/>
        <v>1.2738197154092668</v>
      </c>
      <c r="R49" s="1">
        <f t="shared" si="40"/>
        <v>-0.55570119066247992</v>
      </c>
      <c r="S49" s="1">
        <f t="shared" si="40"/>
        <v>-0.63486807209854212</v>
      </c>
      <c r="T49" s="1">
        <f t="shared" si="40"/>
        <v>1.180914669925863</v>
      </c>
      <c r="U49" s="1">
        <f t="shared" si="40"/>
        <v>0.64280859121255107</v>
      </c>
      <c r="V49" s="1">
        <f t="shared" si="40"/>
        <v>-1.3934452647850508</v>
      </c>
      <c r="W49" s="1">
        <f t="shared" si="40"/>
        <v>-1.3998576024811562</v>
      </c>
      <c r="X49" s="1">
        <f t="shared" si="40"/>
        <v>-0.53182903021693317</v>
      </c>
      <c r="Y49" s="1">
        <f t="shared" si="40"/>
        <v>-0.79700891842186283</v>
      </c>
      <c r="Z49" s="1">
        <f t="shared" si="40"/>
        <v>-0.69567287402762734</v>
      </c>
      <c r="AA49" s="1">
        <f t="shared" si="40"/>
        <v>-0.58195923598355481</v>
      </c>
      <c r="AB49" s="1">
        <f t="shared" si="40"/>
        <v>-0.6671829537088434</v>
      </c>
      <c r="AC49" s="1">
        <f t="shared" si="40"/>
        <v>1.3890630987663422</v>
      </c>
      <c r="AD49" s="1">
        <f t="shared" si="40"/>
        <v>-0.58836230370408049</v>
      </c>
      <c r="AE49" s="1">
        <f t="shared" si="40"/>
        <v>-0.7320113470042835</v>
      </c>
      <c r="AF49" s="1">
        <f t="shared" si="40"/>
        <v>-0.23461103639014314</v>
      </c>
      <c r="AG49" s="1">
        <f t="shared" si="40"/>
        <v>-0.39818946549631812</v>
      </c>
      <c r="AH49" s="1">
        <f t="shared" si="40"/>
        <v>-0.76705823090581071</v>
      </c>
      <c r="AI49" s="1">
        <f t="shared" si="40"/>
        <v>-0.24907489926432683</v>
      </c>
      <c r="AJ49" s="1">
        <f t="shared" si="40"/>
        <v>1.1096358763331167</v>
      </c>
      <c r="AK49" s="1">
        <f t="shared" si="40"/>
        <v>0.61872331785686463</v>
      </c>
      <c r="AL49" s="1">
        <f t="shared" si="40"/>
        <v>-0.35578826260834684</v>
      </c>
      <c r="AM49" s="1">
        <f t="shared" si="40"/>
        <v>-0.66122881960524416</v>
      </c>
      <c r="AN49" s="1">
        <f t="shared" si="40"/>
        <v>1.0854835635346953</v>
      </c>
    </row>
    <row r="50" spans="1:40" x14ac:dyDescent="0.25">
      <c r="A50" s="1" t="s">
        <v>13</v>
      </c>
      <c r="B50" s="1">
        <f t="shared" si="36"/>
        <v>1.735701838200371</v>
      </c>
      <c r="C50" s="1">
        <f t="shared" si="40"/>
        <v>1.145247106442556</v>
      </c>
      <c r="F50" s="1">
        <f t="shared" si="40"/>
        <v>1.2029367435112441</v>
      </c>
      <c r="G50" s="1">
        <f t="shared" si="40"/>
        <v>-1.6700273917691049</v>
      </c>
      <c r="H50" s="1">
        <f t="shared" si="40"/>
        <v>1.1822160940686821</v>
      </c>
      <c r="I50" s="1">
        <f t="shared" si="40"/>
        <v>-1.3267693349403575</v>
      </c>
      <c r="J50" s="1">
        <f t="shared" si="40"/>
        <v>0.30413940299334985</v>
      </c>
      <c r="K50" s="1">
        <f t="shared" si="40"/>
        <v>1.2969727608754584</v>
      </c>
      <c r="L50" s="1">
        <f t="shared" si="40"/>
        <v>-1.7414737941402361</v>
      </c>
      <c r="M50" s="1">
        <f t="shared" si="40"/>
        <v>-1.6850564068960678</v>
      </c>
      <c r="N50" s="1">
        <f t="shared" si="40"/>
        <v>-1.0803713974670142</v>
      </c>
      <c r="O50" s="1">
        <f t="shared" si="40"/>
        <v>-2.3784194460536985</v>
      </c>
      <c r="P50" s="1">
        <f t="shared" ref="P50:Q50" si="47">(P33-P$34)/P$35</f>
        <v>-0.34405657117832633</v>
      </c>
      <c r="Q50" s="1">
        <f t="shared" si="47"/>
        <v>-1.1312330615896367</v>
      </c>
      <c r="R50" s="1">
        <f t="shared" si="40"/>
        <v>-0.84617916231163648</v>
      </c>
      <c r="S50" s="1">
        <f t="shared" si="40"/>
        <v>-0.97254367991935142</v>
      </c>
      <c r="T50" s="1">
        <f t="shared" si="40"/>
        <v>1.5654750250297682</v>
      </c>
      <c r="U50" s="1">
        <f t="shared" si="40"/>
        <v>0.32597971327247494</v>
      </c>
      <c r="V50" s="1">
        <f t="shared" si="40"/>
        <v>-0.1982009093874923</v>
      </c>
      <c r="W50" s="1">
        <f t="shared" si="40"/>
        <v>-0.22406527779200372</v>
      </c>
      <c r="X50" s="1">
        <f t="shared" si="40"/>
        <v>-0.44408450294633145</v>
      </c>
      <c r="Y50" s="1">
        <f t="shared" si="40"/>
        <v>-0.79700891842186283</v>
      </c>
      <c r="Z50" s="1">
        <f t="shared" ref="Z50:AN50" si="48">(Z33-Z$34)/Z$35</f>
        <v>-0.6662709442840421</v>
      </c>
      <c r="AA50" s="1">
        <f t="shared" si="48"/>
        <v>1.5280745933105579</v>
      </c>
      <c r="AB50" s="1">
        <f t="shared" si="48"/>
        <v>-0.33734618410894729</v>
      </c>
      <c r="AC50" s="1">
        <f t="shared" si="48"/>
        <v>2.1326761101450833</v>
      </c>
      <c r="AD50" s="1">
        <f t="shared" si="48"/>
        <v>-0.38902250282923262</v>
      </c>
      <c r="AE50" s="1">
        <f t="shared" si="48"/>
        <v>-0.68567061946727581</v>
      </c>
      <c r="AF50" s="1">
        <f t="shared" si="48"/>
        <v>-0.67531539781741412</v>
      </c>
      <c r="AG50" s="1">
        <f t="shared" si="48"/>
        <v>-0.50388735731692591</v>
      </c>
      <c r="AH50" s="1">
        <f t="shared" si="48"/>
        <v>-0.54858577464826219</v>
      </c>
      <c r="AI50" s="1">
        <f t="shared" si="48"/>
        <v>-0.51390752347965374</v>
      </c>
      <c r="AJ50" s="1">
        <f t="shared" si="48"/>
        <v>0.8647953144591769</v>
      </c>
      <c r="AK50" s="1">
        <f t="shared" si="48"/>
        <v>-9.3367092549087177E-2</v>
      </c>
      <c r="AL50" s="1">
        <f t="shared" si="48"/>
        <v>-0.33630018639072934</v>
      </c>
      <c r="AM50" s="1">
        <f t="shared" si="48"/>
        <v>-0.56015978649834441</v>
      </c>
      <c r="AN50" s="1">
        <f t="shared" si="48"/>
        <v>0.44436325849325498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topLeftCell="A28" workbookViewId="0">
      <selection activeCell="L22" sqref="L22"/>
    </sheetView>
  </sheetViews>
  <sheetFormatPr defaultRowHeight="13.8" x14ac:dyDescent="0.25"/>
  <cols>
    <col min="1" max="1" width="8.88671875" style="1"/>
    <col min="2" max="2" width="9.5546875" style="3" bestFit="1" customWidth="1"/>
    <col min="3" max="16384" width="8.88671875" style="1"/>
  </cols>
  <sheetData>
    <row r="1" spans="1:29" x14ac:dyDescent="0.25">
      <c r="A1" s="1" t="s">
        <v>33</v>
      </c>
      <c r="B1" s="3" t="s">
        <v>32</v>
      </c>
      <c r="C1" s="1" t="s">
        <v>31</v>
      </c>
      <c r="D1" s="1" t="s">
        <v>30</v>
      </c>
      <c r="E1" s="1" t="s">
        <v>100</v>
      </c>
      <c r="F1" s="1" t="s">
        <v>101</v>
      </c>
      <c r="G1" s="1" t="s">
        <v>94</v>
      </c>
      <c r="H1" s="1" t="s">
        <v>95</v>
      </c>
      <c r="I1" s="1" t="s">
        <v>98</v>
      </c>
      <c r="J1" s="1" t="s">
        <v>99</v>
      </c>
      <c r="K1" s="12" t="s">
        <v>49</v>
      </c>
      <c r="L1" s="12" t="s">
        <v>48</v>
      </c>
      <c r="M1" s="12" t="s">
        <v>84</v>
      </c>
      <c r="N1" s="12" t="s">
        <v>85</v>
      </c>
      <c r="O1" s="12" t="s">
        <v>51</v>
      </c>
      <c r="P1" s="12" t="s">
        <v>50</v>
      </c>
      <c r="Q1" s="3" t="s">
        <v>58</v>
      </c>
      <c r="R1" s="3" t="s">
        <v>59</v>
      </c>
      <c r="S1" s="3" t="s">
        <v>79</v>
      </c>
      <c r="T1" s="3" t="s">
        <v>80</v>
      </c>
      <c r="U1" s="3" t="s">
        <v>81</v>
      </c>
      <c r="V1" s="3" t="s">
        <v>41</v>
      </c>
      <c r="W1" s="3" t="s">
        <v>40</v>
      </c>
      <c r="X1" s="3" t="s">
        <v>39</v>
      </c>
      <c r="Y1" s="3" t="s">
        <v>87</v>
      </c>
      <c r="Z1" s="3" t="s">
        <v>88</v>
      </c>
      <c r="AA1" s="3" t="s">
        <v>37</v>
      </c>
      <c r="AB1" s="3" t="s">
        <v>36</v>
      </c>
      <c r="AC1" s="3" t="s">
        <v>89</v>
      </c>
    </row>
    <row r="2" spans="1:29" x14ac:dyDescent="0.25">
      <c r="A2" s="1">
        <v>47</v>
      </c>
      <c r="B2" s="3">
        <v>1.0143592427894188</v>
      </c>
      <c r="C2" s="1">
        <v>42.5</v>
      </c>
      <c r="D2" s="3">
        <v>2.7967855273937552</v>
      </c>
      <c r="G2" s="1">
        <v>43</v>
      </c>
      <c r="H2" s="3">
        <v>0.64747639905060428</v>
      </c>
      <c r="I2" s="1">
        <v>52</v>
      </c>
      <c r="J2" s="3">
        <v>1.237767849701322</v>
      </c>
      <c r="K2" s="12">
        <v>0.11</v>
      </c>
      <c r="L2" s="12">
        <v>0.27</v>
      </c>
      <c r="M2" s="12">
        <v>15.333333333333334</v>
      </c>
      <c r="N2" s="12">
        <v>23.819999999999993</v>
      </c>
      <c r="O2" s="13">
        <v>186.63594779812217</v>
      </c>
      <c r="P2" s="13">
        <v>178.63594779812217</v>
      </c>
      <c r="Q2" s="3">
        <v>0.10714285714285714</v>
      </c>
      <c r="R2" s="3">
        <v>0.10714285714285714</v>
      </c>
      <c r="S2" s="3">
        <v>0</v>
      </c>
      <c r="T2" s="3">
        <v>0.14285714285714285</v>
      </c>
      <c r="U2" s="3">
        <v>3.8214285714285716</v>
      </c>
      <c r="V2" s="3">
        <v>5.4642857142857153</v>
      </c>
      <c r="W2" s="3">
        <v>0.3571428571428571</v>
      </c>
      <c r="X2" s="3">
        <v>4.9285714285714288</v>
      </c>
      <c r="Y2" s="3">
        <v>0</v>
      </c>
      <c r="Z2" s="3">
        <v>0.64278698090362496</v>
      </c>
      <c r="AA2" s="3">
        <v>9.0232622898933842E-2</v>
      </c>
      <c r="AB2" s="3">
        <v>0.5525543580046911</v>
      </c>
      <c r="AC2" s="3">
        <v>0</v>
      </c>
    </row>
    <row r="3" spans="1:29" x14ac:dyDescent="0.25">
      <c r="A3" s="1">
        <v>44</v>
      </c>
      <c r="B3" s="3">
        <v>1.2282764999469744</v>
      </c>
      <c r="C3" s="1">
        <v>44.5</v>
      </c>
      <c r="D3" s="3">
        <v>2.5841537172655462</v>
      </c>
      <c r="G3" s="1">
        <v>35</v>
      </c>
      <c r="H3" s="3">
        <v>1</v>
      </c>
      <c r="K3" s="12">
        <v>0.14499999999999999</v>
      </c>
      <c r="L3" s="12">
        <v>0.25</v>
      </c>
      <c r="M3" s="12">
        <v>10.25</v>
      </c>
      <c r="N3" s="12">
        <v>38.9</v>
      </c>
      <c r="O3" s="13">
        <v>58.017421575033566</v>
      </c>
      <c r="P3" s="13">
        <v>44.017421575033566</v>
      </c>
      <c r="Q3" s="3">
        <v>6.6666666666666666E-2</v>
      </c>
      <c r="R3" s="3">
        <v>0.15555555555555556</v>
      </c>
      <c r="S3" s="3">
        <v>2.2222222222222223E-2</v>
      </c>
      <c r="T3" s="3">
        <v>0.1111111111111111</v>
      </c>
      <c r="U3" s="3">
        <v>0.68888888888888888</v>
      </c>
      <c r="V3" s="3">
        <v>1.6</v>
      </c>
      <c r="W3" s="3">
        <v>0.37777777777777777</v>
      </c>
      <c r="X3" s="3">
        <v>0.82222222222222219</v>
      </c>
      <c r="Y3" s="3">
        <v>4.4444444444444446E-2</v>
      </c>
      <c r="Z3" s="3">
        <v>1.3861602580910506</v>
      </c>
      <c r="AA3" s="3">
        <v>0.39598968007559532</v>
      </c>
      <c r="AB3" s="3">
        <v>0.37350391449945747</v>
      </c>
      <c r="AC3" s="3">
        <v>0.61666666351599786</v>
      </c>
    </row>
    <row r="4" spans="1:29" x14ac:dyDescent="0.25">
      <c r="A4" s="1">
        <v>43</v>
      </c>
      <c r="B4" s="3">
        <v>0.46083057013495199</v>
      </c>
      <c r="C4" s="1">
        <v>40</v>
      </c>
      <c r="D4" s="3">
        <v>1.1298509809462749</v>
      </c>
      <c r="G4" s="1">
        <v>40</v>
      </c>
      <c r="H4" s="3">
        <v>0.58791096664767961</v>
      </c>
      <c r="K4" s="12">
        <v>0.13166666666666668</v>
      </c>
      <c r="L4" s="12">
        <v>0.34</v>
      </c>
      <c r="M4" s="12">
        <v>33.416666666666664</v>
      </c>
      <c r="N4" s="12">
        <v>48</v>
      </c>
      <c r="O4" s="13">
        <v>233.4084049575504</v>
      </c>
      <c r="P4" s="13">
        <v>215.4084049575504</v>
      </c>
      <c r="Q4" s="3">
        <v>0.38571428571428573</v>
      </c>
      <c r="R4" s="3">
        <v>0.25714285714285712</v>
      </c>
      <c r="S4" s="3">
        <v>0</v>
      </c>
      <c r="T4" s="3">
        <v>0.14285714285714285</v>
      </c>
      <c r="U4" s="3">
        <v>5.7142857142857141E-2</v>
      </c>
      <c r="V4" s="3">
        <v>1.2142857142857142</v>
      </c>
      <c r="W4" s="3">
        <v>0.95714285714285707</v>
      </c>
      <c r="X4" s="3">
        <v>5.7142857142857141E-2</v>
      </c>
      <c r="Y4" s="3">
        <v>0</v>
      </c>
      <c r="Z4" s="3">
        <v>0.87814062394352577</v>
      </c>
      <c r="AA4" s="3">
        <v>0.80913604348744683</v>
      </c>
      <c r="AB4" s="3">
        <v>6.9004580456078962E-2</v>
      </c>
      <c r="AC4" s="3">
        <v>0</v>
      </c>
    </row>
    <row r="5" spans="1:29" x14ac:dyDescent="0.25">
      <c r="A5" s="1">
        <v>46</v>
      </c>
      <c r="B5" s="3">
        <v>1</v>
      </c>
      <c r="C5" s="1">
        <v>38</v>
      </c>
      <c r="D5" s="3">
        <v>0.96706922340162382</v>
      </c>
      <c r="G5" s="1">
        <v>39</v>
      </c>
      <c r="H5" s="3">
        <v>0.67469778705834504</v>
      </c>
      <c r="I5" s="1">
        <v>52</v>
      </c>
      <c r="J5" s="3">
        <v>0.37431330206996893</v>
      </c>
      <c r="K5" s="12">
        <v>0.435</v>
      </c>
      <c r="L5" s="12">
        <v>0.47</v>
      </c>
      <c r="M5" s="12">
        <v>14</v>
      </c>
      <c r="N5" s="12">
        <v>11.86</v>
      </c>
      <c r="O5" s="13">
        <v>1011.5898716991419</v>
      </c>
      <c r="P5" s="13">
        <v>933.5898716991419</v>
      </c>
      <c r="Q5" s="3">
        <v>0.52631578947368429</v>
      </c>
      <c r="R5" s="3">
        <v>0.11278195488721805</v>
      </c>
      <c r="S5" s="3">
        <v>0</v>
      </c>
      <c r="T5" s="3">
        <v>0.30075187969924816</v>
      </c>
      <c r="U5" s="3">
        <v>2.0676691729323311</v>
      </c>
      <c r="V5" s="3">
        <v>4.7368421052631584</v>
      </c>
      <c r="W5" s="3">
        <v>1.1278195488721807</v>
      </c>
      <c r="X5" s="3">
        <v>3.4586466165413539</v>
      </c>
      <c r="Y5" s="3">
        <v>0.11278195488721805</v>
      </c>
      <c r="Z5" s="3">
        <v>2.1739050614458391</v>
      </c>
      <c r="AA5" s="3">
        <v>0.83873769335678361</v>
      </c>
      <c r="AB5" s="3">
        <v>0.29462293021438979</v>
      </c>
      <c r="AC5" s="3">
        <v>1.0405444378746662</v>
      </c>
    </row>
    <row r="6" spans="1:29" x14ac:dyDescent="0.25">
      <c r="A6" s="1">
        <v>52</v>
      </c>
      <c r="B6" s="3">
        <v>1.6969722485305634</v>
      </c>
      <c r="C6" s="1">
        <v>47</v>
      </c>
      <c r="D6" s="3">
        <v>3.6210450857119572</v>
      </c>
      <c r="G6" s="1">
        <v>48</v>
      </c>
      <c r="H6" s="3">
        <v>0.47311451773123214</v>
      </c>
      <c r="I6" s="1">
        <v>60</v>
      </c>
      <c r="J6" s="3">
        <v>0.66748851771833162</v>
      </c>
      <c r="K6" s="12">
        <v>0.23250000000000001</v>
      </c>
      <c r="L6" s="12">
        <v>0.55000000000000004</v>
      </c>
      <c r="M6" s="12">
        <v>7.75</v>
      </c>
      <c r="N6" s="12">
        <v>18.879999999999995</v>
      </c>
      <c r="O6" s="13">
        <v>480.98376823571158</v>
      </c>
      <c r="P6" s="13">
        <v>476.98376823571158</v>
      </c>
      <c r="Q6" s="3">
        <v>0.25714285714285712</v>
      </c>
      <c r="R6" s="3">
        <v>0.2</v>
      </c>
      <c r="S6" s="3">
        <v>0</v>
      </c>
      <c r="T6" s="3">
        <v>0.45714285714285713</v>
      </c>
      <c r="U6" s="3">
        <v>1.8</v>
      </c>
      <c r="V6" s="3">
        <v>3.9142857142857141</v>
      </c>
      <c r="W6" s="3">
        <v>1.0285714285714285</v>
      </c>
      <c r="X6" s="3">
        <v>2.4571428571428569</v>
      </c>
      <c r="Y6" s="3">
        <v>2.8571428571428571E-2</v>
      </c>
      <c r="Z6" s="3">
        <v>2.6507510308786539</v>
      </c>
      <c r="AA6" s="3">
        <v>1.0705500229029741</v>
      </c>
      <c r="AB6" s="3">
        <v>1.4307586762798985</v>
      </c>
      <c r="AC6" s="3">
        <v>0.14944233169578125</v>
      </c>
    </row>
    <row r="7" spans="1:29" x14ac:dyDescent="0.25">
      <c r="C7" s="1">
        <v>47</v>
      </c>
      <c r="D7" s="3">
        <v>0.24272961385638536</v>
      </c>
      <c r="E7" s="1">
        <v>42</v>
      </c>
      <c r="F7" s="3">
        <v>8.6725013574397283E-2</v>
      </c>
      <c r="K7" s="12">
        <v>0</v>
      </c>
      <c r="L7" s="12">
        <v>0</v>
      </c>
      <c r="M7" s="12">
        <v>29.166666666666668</v>
      </c>
      <c r="N7" s="12">
        <v>30.060000000000002</v>
      </c>
      <c r="O7" s="13">
        <v>19.5500609612128</v>
      </c>
      <c r="P7" s="13">
        <v>11.550060961212798</v>
      </c>
      <c r="Q7" s="3">
        <v>0</v>
      </c>
      <c r="R7" s="3">
        <v>0</v>
      </c>
      <c r="S7" s="3">
        <v>2.8571428571428571E-2</v>
      </c>
      <c r="T7" s="3">
        <v>0.14285714285714285</v>
      </c>
      <c r="U7" s="3">
        <v>0.26666666666666666</v>
      </c>
      <c r="V7" s="3">
        <v>1.4285714285714286</v>
      </c>
      <c r="W7" s="3">
        <v>0.17142857142857143</v>
      </c>
      <c r="X7" s="3">
        <v>0.54285714285714293</v>
      </c>
      <c r="Y7" s="3">
        <v>0.61904761904761907</v>
      </c>
      <c r="Z7" s="3">
        <v>1.9498730260967756</v>
      </c>
      <c r="AA7" s="3">
        <v>0.11490343088928733</v>
      </c>
      <c r="AB7" s="3">
        <v>8.8916009016042186E-2</v>
      </c>
      <c r="AC7" s="3">
        <v>1.7460535861914459</v>
      </c>
    </row>
    <row r="8" spans="1:29" x14ac:dyDescent="0.25">
      <c r="A8" s="1">
        <v>48</v>
      </c>
      <c r="B8" s="3">
        <v>1.6095490186434969</v>
      </c>
      <c r="E8" s="1">
        <v>54</v>
      </c>
      <c r="F8" s="3">
        <v>0.25792006428470571</v>
      </c>
      <c r="G8" s="1">
        <v>36</v>
      </c>
      <c r="H8" s="3">
        <v>1.5785075474438992</v>
      </c>
      <c r="I8" s="1">
        <v>47.5</v>
      </c>
      <c r="J8" s="3">
        <v>2</v>
      </c>
      <c r="K8" s="12">
        <v>1.3333333333333334E-2</v>
      </c>
      <c r="L8" s="12">
        <v>0.05</v>
      </c>
      <c r="M8" s="12">
        <v>22.5</v>
      </c>
      <c r="N8" s="12">
        <v>24.599999999999994</v>
      </c>
      <c r="O8" s="13">
        <v>26.728531705044063</v>
      </c>
      <c r="P8" s="13">
        <v>20.728531705044063</v>
      </c>
      <c r="Q8" s="3">
        <v>0.11428571428571428</v>
      </c>
      <c r="R8" s="3">
        <v>2.8571428571428571E-2</v>
      </c>
      <c r="S8" s="3">
        <v>0.11428571428571428</v>
      </c>
      <c r="T8" s="3">
        <v>0.5714285714285714</v>
      </c>
      <c r="U8" s="3">
        <v>4.7142857142857144</v>
      </c>
      <c r="V8" s="3">
        <v>8.3714285714285719</v>
      </c>
      <c r="W8" s="3">
        <v>0.88571428571428568</v>
      </c>
      <c r="X8" s="3">
        <v>7.2</v>
      </c>
      <c r="Y8" s="3">
        <v>0.17142857142857143</v>
      </c>
      <c r="Z8" s="3">
        <v>2.6475086687290328</v>
      </c>
      <c r="AA8" s="3">
        <v>0.88652408579702802</v>
      </c>
      <c r="AB8" s="3">
        <v>1.1026804673886736</v>
      </c>
      <c r="AC8" s="3">
        <v>0.65830411554333101</v>
      </c>
    </row>
    <row r="9" spans="1:29" x14ac:dyDescent="0.25">
      <c r="A9" s="1">
        <v>43</v>
      </c>
      <c r="B9" s="3">
        <v>0.5</v>
      </c>
      <c r="E9" s="1">
        <v>48.5</v>
      </c>
      <c r="F9" s="3">
        <v>0.13674692702076063</v>
      </c>
      <c r="G9" s="1">
        <v>40</v>
      </c>
      <c r="H9" s="3">
        <v>0.79584065554477945</v>
      </c>
      <c r="K9" s="12">
        <v>0</v>
      </c>
      <c r="L9" s="12">
        <v>0</v>
      </c>
      <c r="M9" s="12">
        <v>20.142857142857142</v>
      </c>
      <c r="N9" s="12">
        <v>39.94</v>
      </c>
      <c r="O9" s="13">
        <v>82.690431996717322</v>
      </c>
      <c r="P9" s="13">
        <v>54.690431996717308</v>
      </c>
      <c r="Q9" s="3">
        <v>2.8571428571428571E-2</v>
      </c>
      <c r="R9" s="3">
        <v>1.4285714285714285E-2</v>
      </c>
      <c r="S9" s="3">
        <v>0.11428571428571428</v>
      </c>
      <c r="T9" s="3">
        <v>0.37142857142857144</v>
      </c>
      <c r="U9" s="3">
        <v>1.1571428571428573</v>
      </c>
      <c r="V9" s="3">
        <v>4.1999999999999993</v>
      </c>
      <c r="W9" s="3">
        <v>0.52857142857142858</v>
      </c>
      <c r="X9" s="3">
        <v>2.5857142857142859</v>
      </c>
      <c r="Y9" s="3">
        <v>0.68571428571428561</v>
      </c>
      <c r="Z9" s="3">
        <v>3.2589672847401623</v>
      </c>
      <c r="AA9" s="3">
        <v>0.30308664206921265</v>
      </c>
      <c r="AB9" s="3">
        <v>1.038829896758811</v>
      </c>
      <c r="AC9" s="3">
        <v>1.9170507459121386</v>
      </c>
    </row>
    <row r="10" spans="1:29" x14ac:dyDescent="0.25">
      <c r="A10" s="1">
        <v>44.5</v>
      </c>
      <c r="B10" s="3">
        <v>2.6320223816190911</v>
      </c>
      <c r="E10" s="1">
        <v>52</v>
      </c>
      <c r="F10" s="3">
        <v>0.50756945180060997</v>
      </c>
      <c r="G10" s="1">
        <v>40</v>
      </c>
      <c r="H10" s="3">
        <v>0.20821489575822935</v>
      </c>
      <c r="I10" s="1">
        <v>48</v>
      </c>
      <c r="J10" s="3">
        <v>0.03</v>
      </c>
      <c r="K10" s="12">
        <v>0</v>
      </c>
      <c r="L10" s="12">
        <v>0</v>
      </c>
      <c r="M10" s="12">
        <v>18.833333333333332</v>
      </c>
      <c r="N10" s="12">
        <v>47.22</v>
      </c>
      <c r="O10" s="13">
        <v>47.791855914509071</v>
      </c>
      <c r="P10" s="13">
        <v>47.791855914509071</v>
      </c>
      <c r="Q10" s="3">
        <v>5.7142857142857141E-2</v>
      </c>
      <c r="R10" s="3">
        <v>0</v>
      </c>
      <c r="S10" s="3">
        <v>5.7142857142857141E-2</v>
      </c>
      <c r="T10" s="3">
        <v>0.21428571428571427</v>
      </c>
      <c r="U10" s="3">
        <v>3.2714285714285714</v>
      </c>
      <c r="V10" s="3">
        <v>4.7285714285714286</v>
      </c>
      <c r="W10" s="3">
        <v>0.34285714285714286</v>
      </c>
      <c r="X10" s="3">
        <v>4</v>
      </c>
      <c r="Y10" s="3">
        <v>0.1</v>
      </c>
      <c r="Z10" s="3">
        <v>0.90205337895973636</v>
      </c>
      <c r="AA10" s="3">
        <v>0.27307769961579886</v>
      </c>
      <c r="AB10" s="3">
        <v>0.35354968555656463</v>
      </c>
      <c r="AC10" s="3">
        <v>0.27542599378737287</v>
      </c>
    </row>
    <row r="11" spans="1:29" x14ac:dyDescent="0.25">
      <c r="A11" s="1">
        <v>44</v>
      </c>
      <c r="B11" s="3">
        <v>1.3113561171874821</v>
      </c>
      <c r="E11" s="1">
        <v>46</v>
      </c>
      <c r="F11" s="3">
        <v>0.35717099139737907</v>
      </c>
      <c r="G11" s="1">
        <v>43</v>
      </c>
      <c r="H11" s="3">
        <v>0.39</v>
      </c>
      <c r="K11" s="12">
        <v>0</v>
      </c>
      <c r="L11" s="12">
        <v>0</v>
      </c>
      <c r="M11" s="12">
        <v>27.866666666666667</v>
      </c>
      <c r="N11" s="12">
        <v>4.3199999999999932</v>
      </c>
      <c r="O11" s="13">
        <v>12.7020828821951</v>
      </c>
      <c r="P11" s="13">
        <v>8.7020828821951</v>
      </c>
      <c r="Q11" s="3">
        <v>0.11428571428571428</v>
      </c>
      <c r="R11" s="3">
        <v>1.4285714285714285E-2</v>
      </c>
      <c r="S11" s="3">
        <v>4.2857142857142858E-2</v>
      </c>
      <c r="T11" s="3">
        <v>0.22857142857142856</v>
      </c>
      <c r="U11" s="3">
        <v>1.6</v>
      </c>
      <c r="V11" s="3">
        <v>3.785714285714286</v>
      </c>
      <c r="W11" s="3">
        <v>0.44285714285714289</v>
      </c>
      <c r="X11" s="3">
        <v>1.7714285714285716</v>
      </c>
      <c r="Y11" s="3">
        <v>9.9999999999999992E-2</v>
      </c>
      <c r="Z11" s="3">
        <v>1.0572297801176365</v>
      </c>
      <c r="AA11" s="3">
        <v>0.61874199774774996</v>
      </c>
      <c r="AB11" s="3">
        <v>0.13142828371284732</v>
      </c>
      <c r="AC11" s="3">
        <v>0.3070594986570393</v>
      </c>
    </row>
    <row r="12" spans="1:29" x14ac:dyDescent="0.25">
      <c r="K12" s="12">
        <v>0</v>
      </c>
      <c r="L12" s="12">
        <v>0</v>
      </c>
      <c r="M12" s="12">
        <v>33.857142857142854</v>
      </c>
      <c r="N12" s="12">
        <v>63.08</v>
      </c>
      <c r="O12" s="13">
        <v>47.457539595369099</v>
      </c>
      <c r="P12" s="13">
        <v>15.457539595369099</v>
      </c>
      <c r="Q12" s="3">
        <v>0</v>
      </c>
      <c r="R12" s="3">
        <v>0</v>
      </c>
      <c r="S12" s="3">
        <v>0</v>
      </c>
      <c r="T12" s="3">
        <v>0</v>
      </c>
      <c r="U12" s="3">
        <v>2.0263424518743668E-2</v>
      </c>
      <c r="V12" s="3">
        <v>0.38500506585612965</v>
      </c>
      <c r="W12" s="3">
        <v>0</v>
      </c>
      <c r="X12" s="3">
        <v>8.1053698074974673E-2</v>
      </c>
      <c r="Y12" s="3">
        <v>0.303951367781155</v>
      </c>
      <c r="Z12" s="3">
        <v>1.3549708753436001</v>
      </c>
      <c r="AA12" s="3">
        <v>0</v>
      </c>
      <c r="AB12" s="3">
        <v>0.14494997000180776</v>
      </c>
      <c r="AC12" s="3">
        <v>1.2100209053417923</v>
      </c>
    </row>
    <row r="13" spans="1:29" x14ac:dyDescent="0.25">
      <c r="K13" s="12">
        <v>0</v>
      </c>
      <c r="L13" s="12">
        <v>0</v>
      </c>
      <c r="M13" s="12">
        <v>76</v>
      </c>
      <c r="N13" s="12">
        <v>77.38</v>
      </c>
      <c r="O13" s="13">
        <v>37.96133290492719</v>
      </c>
      <c r="P13" s="13">
        <v>13.96133290492719</v>
      </c>
      <c r="Q13" s="3">
        <v>0</v>
      </c>
      <c r="R13" s="3">
        <v>0</v>
      </c>
      <c r="S13" s="3">
        <v>4.7619047619047616E-2</v>
      </c>
      <c r="T13" s="3">
        <v>0</v>
      </c>
      <c r="U13" s="3">
        <v>0</v>
      </c>
      <c r="V13" s="3">
        <v>0.90476190476190466</v>
      </c>
      <c r="W13" s="3">
        <v>9.5238095238095233E-2</v>
      </c>
      <c r="X13" s="3">
        <v>0</v>
      </c>
      <c r="Y13" s="3">
        <v>0.80952380952380953</v>
      </c>
      <c r="Z13" s="3">
        <v>3.7055092215177701</v>
      </c>
      <c r="AA13" s="3">
        <v>0.45965912497660588</v>
      </c>
      <c r="AB13" s="3">
        <v>0</v>
      </c>
      <c r="AC13" s="3">
        <v>3.2458500965411647</v>
      </c>
    </row>
    <row r="14" spans="1:29" x14ac:dyDescent="0.25">
      <c r="K14" s="12">
        <v>0</v>
      </c>
      <c r="L14" s="12">
        <v>0</v>
      </c>
      <c r="M14" s="12">
        <v>33</v>
      </c>
      <c r="N14" s="12">
        <v>73.22</v>
      </c>
      <c r="O14" s="13">
        <v>20.959878645143522</v>
      </c>
      <c r="P14" s="13">
        <v>16.959878645143522</v>
      </c>
      <c r="Q14" s="3">
        <v>0</v>
      </c>
      <c r="R14" s="3">
        <v>0</v>
      </c>
      <c r="S14" s="3">
        <v>0</v>
      </c>
      <c r="T14" s="3">
        <v>0</v>
      </c>
      <c r="U14" s="3">
        <v>6.0150375939849621E-2</v>
      </c>
      <c r="V14" s="3">
        <v>1.112781954887218</v>
      </c>
      <c r="W14" s="3">
        <v>0</v>
      </c>
      <c r="X14" s="3">
        <v>6.0150375939849621E-2</v>
      </c>
      <c r="Y14" s="3">
        <v>1.0526315789473684</v>
      </c>
      <c r="Z14" s="3">
        <v>5.0890214152068509</v>
      </c>
      <c r="AA14" s="3">
        <v>0</v>
      </c>
      <c r="AB14" s="3">
        <v>0</v>
      </c>
      <c r="AC14" s="3">
        <v>5.0890214152068509</v>
      </c>
    </row>
    <row r="15" spans="1:29" x14ac:dyDescent="0.25">
      <c r="E15" s="1">
        <v>51.5</v>
      </c>
      <c r="F15" s="3">
        <v>0.58003804988555052</v>
      </c>
      <c r="G15" s="1">
        <v>53</v>
      </c>
      <c r="H15" s="3">
        <v>0.61294576687568225</v>
      </c>
      <c r="I15" s="1">
        <v>58</v>
      </c>
      <c r="J15" s="3">
        <v>1.23</v>
      </c>
      <c r="K15" s="12">
        <v>4.4444444444444444E-3</v>
      </c>
      <c r="L15" s="12">
        <v>0.04</v>
      </c>
      <c r="M15" s="12">
        <v>41.777777777777779</v>
      </c>
      <c r="N15" s="12">
        <v>36.299999999999997</v>
      </c>
      <c r="O15" s="13">
        <v>45.209961193930951</v>
      </c>
      <c r="P15" s="13">
        <v>17.209961193930955</v>
      </c>
      <c r="Q15" s="3">
        <v>0</v>
      </c>
      <c r="R15" s="3">
        <v>0</v>
      </c>
      <c r="S15" s="3">
        <v>3.3333333333333333E-2</v>
      </c>
      <c r="T15" s="3">
        <v>4.4444444444444446E-2</v>
      </c>
      <c r="U15" s="3">
        <v>0.5</v>
      </c>
      <c r="V15" s="3">
        <v>1.5333333333333334</v>
      </c>
      <c r="W15" s="3">
        <v>7.7777777777777779E-2</v>
      </c>
      <c r="X15" s="3">
        <v>0.85555555555555562</v>
      </c>
      <c r="Y15" s="3">
        <v>0.51111111111111107</v>
      </c>
      <c r="Z15" s="3">
        <v>2.600451959784023</v>
      </c>
      <c r="AA15" s="3">
        <v>2.4511230006279E-2</v>
      </c>
      <c r="AB15" s="3">
        <v>0.48420231705999989</v>
      </c>
      <c r="AC15" s="3">
        <v>2.0917384127177443</v>
      </c>
    </row>
    <row r="16" spans="1:29" x14ac:dyDescent="0.25">
      <c r="A16" s="1">
        <v>50.5</v>
      </c>
      <c r="B16" s="3">
        <v>0.4877331677804036</v>
      </c>
      <c r="G16" s="1">
        <v>38</v>
      </c>
      <c r="H16" s="3">
        <v>0.90606306896580857</v>
      </c>
      <c r="K16" s="12">
        <v>0</v>
      </c>
      <c r="L16" s="12">
        <v>0</v>
      </c>
      <c r="M16" s="12">
        <v>58.571428571428569</v>
      </c>
      <c r="N16" s="12">
        <v>50.339999999999996</v>
      </c>
      <c r="O16" s="13">
        <v>71.941995533450466</v>
      </c>
      <c r="P16" s="13">
        <v>67.941995533450466</v>
      </c>
      <c r="Q16" s="3">
        <v>0.1388888888888889</v>
      </c>
      <c r="R16" s="3">
        <v>5.5555555555555552E-2</v>
      </c>
      <c r="S16" s="3">
        <v>5.5555555555555552E-2</v>
      </c>
      <c r="T16" s="3">
        <v>0.44444444444444442</v>
      </c>
      <c r="U16" s="3">
        <v>0.1111111111111111</v>
      </c>
      <c r="V16" s="3">
        <v>1.0833333333333333</v>
      </c>
      <c r="W16" s="3">
        <v>0.72222222222222221</v>
      </c>
      <c r="X16" s="3">
        <v>0.19444444444444442</v>
      </c>
      <c r="Y16" s="3">
        <v>2.7777777777777776E-2</v>
      </c>
      <c r="Z16" s="3">
        <v>0.51840494855859087</v>
      </c>
      <c r="AA16" s="3">
        <v>0.42429770182103921</v>
      </c>
      <c r="AB16" s="3">
        <v>3.0840965776258722E-3</v>
      </c>
      <c r="AC16" s="3">
        <v>9.1023150159925834E-2</v>
      </c>
    </row>
    <row r="17" spans="1:29" x14ac:dyDescent="0.25">
      <c r="A17" s="1">
        <f>AVERAGE(A2:A16)</f>
        <v>46.2</v>
      </c>
      <c r="B17" s="1">
        <f t="shared" ref="B17:J17" si="0">AVERAGE(B2:B16)</f>
        <v>1.1941099246632383</v>
      </c>
      <c r="C17" s="1">
        <f t="shared" si="0"/>
        <v>43.166666666666664</v>
      </c>
      <c r="D17" s="1">
        <f t="shared" si="0"/>
        <v>1.8902723580959238</v>
      </c>
      <c r="E17" s="1">
        <f t="shared" si="0"/>
        <v>49</v>
      </c>
      <c r="F17" s="1">
        <f t="shared" si="0"/>
        <v>0.32102841632723389</v>
      </c>
      <c r="G17" s="1">
        <f t="shared" si="0"/>
        <v>41.363636363636367</v>
      </c>
      <c r="H17" s="1">
        <f t="shared" si="0"/>
        <v>0.71588832773420541</v>
      </c>
      <c r="I17" s="1">
        <f t="shared" si="0"/>
        <v>52.916666666666664</v>
      </c>
      <c r="J17" s="1">
        <f t="shared" si="0"/>
        <v>0.9232616115816038</v>
      </c>
    </row>
    <row r="18" spans="1:29" x14ac:dyDescent="0.25">
      <c r="B18" s="1">
        <f>STDEV(B2:B16)/SQRT(COUNT(B2:B16))</f>
        <v>0.2133440285968459</v>
      </c>
      <c r="H18" s="1">
        <f>STDEV(H2:H16)/SQRT(COUNT(H2:H16))</f>
        <v>0.10969449453244931</v>
      </c>
      <c r="J18" s="1">
        <f>STDEV(J2:J16)/SQRT(COUNT(J2:J16))</f>
        <v>0.28965776349714345</v>
      </c>
    </row>
    <row r="19" spans="1:29" s="9" customFormat="1" x14ac:dyDescent="0.25">
      <c r="A19" s="9">
        <f>LN(1+A2)</f>
        <v>3.8712010109078911</v>
      </c>
      <c r="B19" s="9">
        <f>LN(1+B2)</f>
        <v>0.70030115117504965</v>
      </c>
      <c r="C19" s="9">
        <f t="shared" ref="C19:AB19" si="1">LN(1+C2)</f>
        <v>3.7727609380946383</v>
      </c>
      <c r="D19" s="9">
        <f t="shared" si="1"/>
        <v>1.3341547949015775</v>
      </c>
      <c r="G19" s="9">
        <f t="shared" si="1"/>
        <v>3.784189633918261</v>
      </c>
      <c r="H19" s="9">
        <f t="shared" si="1"/>
        <v>0.49924466198120637</v>
      </c>
      <c r="I19" s="9">
        <f t="shared" si="1"/>
        <v>3.970291913552122</v>
      </c>
      <c r="J19" s="9">
        <f t="shared" si="1"/>
        <v>0.80547887336599866</v>
      </c>
      <c r="K19" s="9">
        <f t="shared" ref="K19:L19" si="2">LN(1+K2)</f>
        <v>0.10436001532424286</v>
      </c>
      <c r="L19" s="9">
        <f t="shared" si="2"/>
        <v>0.23901690047049992</v>
      </c>
      <c r="M19" s="9">
        <f t="shared" si="1"/>
        <v>2.7932080094425169</v>
      </c>
      <c r="N19" s="9">
        <f t="shared" si="1"/>
        <v>3.2116497797764607</v>
      </c>
      <c r="O19" s="9">
        <f t="shared" si="1"/>
        <v>5.2345036376084488</v>
      </c>
      <c r="P19" s="9">
        <f t="shared" si="1"/>
        <v>5.1909322906177673</v>
      </c>
      <c r="Q19" s="9">
        <f t="shared" si="1"/>
        <v>0.10178269430994238</v>
      </c>
      <c r="R19" s="9">
        <f t="shared" si="1"/>
        <v>0.10178269430994238</v>
      </c>
      <c r="S19" s="9">
        <f t="shared" si="1"/>
        <v>0</v>
      </c>
      <c r="T19" s="9">
        <f t="shared" si="1"/>
        <v>0.13353139262452257</v>
      </c>
      <c r="U19" s="9">
        <f t="shared" si="1"/>
        <v>1.5730702682632254</v>
      </c>
      <c r="V19" s="9">
        <f t="shared" si="1"/>
        <v>1.866292521090622</v>
      </c>
      <c r="W19" s="9">
        <f t="shared" si="1"/>
        <v>0.30538164955118191</v>
      </c>
      <c r="X19" s="9">
        <f t="shared" si="1"/>
        <v>1.7797832781813394</v>
      </c>
      <c r="Y19" s="9">
        <f t="shared" si="1"/>
        <v>0</v>
      </c>
      <c r="Z19" s="9">
        <f t="shared" si="1"/>
        <v>0.49639417812585507</v>
      </c>
      <c r="AA19" s="9">
        <f t="shared" si="1"/>
        <v>8.6391088974812347E-2</v>
      </c>
      <c r="AB19" s="9">
        <f t="shared" si="1"/>
        <v>0.43990154742007914</v>
      </c>
      <c r="AC19" s="9">
        <f>LN(1+AC2)</f>
        <v>0</v>
      </c>
    </row>
    <row r="20" spans="1:29" s="9" customFormat="1" x14ac:dyDescent="0.25">
      <c r="A20" s="9">
        <f t="shared" ref="A20" si="3">LN(1+A3)</f>
        <v>3.8066624897703196</v>
      </c>
      <c r="B20" s="9">
        <f t="shared" ref="B20:D23" si="4">LN(1+B3)</f>
        <v>0.80122841667511524</v>
      </c>
      <c r="C20" s="9">
        <f t="shared" si="4"/>
        <v>3.8177123259569048</v>
      </c>
      <c r="D20" s="9">
        <f t="shared" si="4"/>
        <v>1.2765223840549789</v>
      </c>
      <c r="G20" s="9">
        <f t="shared" ref="G20:H23" si="5">LN(1+G3)</f>
        <v>3.5835189384561099</v>
      </c>
      <c r="H20" s="9">
        <f t="shared" si="5"/>
        <v>0.69314718055994529</v>
      </c>
      <c r="K20" s="9">
        <f t="shared" ref="K20:L20" si="6">LN(1+K3)</f>
        <v>0.13540463700620298</v>
      </c>
      <c r="L20" s="9">
        <f t="shared" si="6"/>
        <v>0.22314355131420976</v>
      </c>
      <c r="M20" s="9">
        <f t="shared" ref="M20:Q23" si="7">LN(1+M3)</f>
        <v>2.4203681286504293</v>
      </c>
      <c r="N20" s="9">
        <f t="shared" si="7"/>
        <v>3.6863763238958178</v>
      </c>
      <c r="O20" s="9">
        <f t="shared" si="7"/>
        <v>4.0778326812516568</v>
      </c>
      <c r="P20" s="9">
        <f t="shared" si="7"/>
        <v>3.8070495609604573</v>
      </c>
      <c r="Q20" s="9">
        <f t="shared" si="7"/>
        <v>6.4538521137571164E-2</v>
      </c>
      <c r="R20" s="9">
        <f t="shared" ref="R20:AC20" si="8">LN(1+R3)</f>
        <v>0.14458122881110749</v>
      </c>
      <c r="S20" s="9">
        <f t="shared" si="8"/>
        <v>2.1978906718775167E-2</v>
      </c>
      <c r="T20" s="9">
        <f t="shared" si="8"/>
        <v>0.10536051565782635</v>
      </c>
      <c r="U20" s="9">
        <f t="shared" si="8"/>
        <v>0.52407085051601132</v>
      </c>
      <c r="V20" s="9">
        <f t="shared" si="8"/>
        <v>0.95551144502743635</v>
      </c>
      <c r="W20" s="9">
        <f t="shared" si="8"/>
        <v>0.32047189527477177</v>
      </c>
      <c r="X20" s="9">
        <f t="shared" si="8"/>
        <v>0.60005675749393339</v>
      </c>
      <c r="Y20" s="9">
        <f t="shared" si="8"/>
        <v>4.3485111939738891E-2</v>
      </c>
      <c r="Z20" s="9">
        <f t="shared" si="8"/>
        <v>0.86968548742649709</v>
      </c>
      <c r="AA20" s="9">
        <f t="shared" si="8"/>
        <v>0.33360361181686421</v>
      </c>
      <c r="AB20" s="9">
        <f t="shared" si="8"/>
        <v>0.31736507656693685</v>
      </c>
      <c r="AC20" s="9">
        <f t="shared" si="8"/>
        <v>0.48036641433241484</v>
      </c>
    </row>
    <row r="21" spans="1:29" s="9" customFormat="1" x14ac:dyDescent="0.25">
      <c r="A21" s="9">
        <f t="shared" ref="A21" si="9">LN(1+A4)</f>
        <v>3.784189633918261</v>
      </c>
      <c r="B21" s="9">
        <f t="shared" si="4"/>
        <v>0.37900515762135867</v>
      </c>
      <c r="C21" s="9">
        <f t="shared" si="4"/>
        <v>3.713572066704308</v>
      </c>
      <c r="D21" s="9">
        <f t="shared" si="4"/>
        <v>0.75605201527682497</v>
      </c>
      <c r="G21" s="9">
        <f t="shared" si="5"/>
        <v>3.713572066704308</v>
      </c>
      <c r="H21" s="9">
        <f t="shared" si="5"/>
        <v>0.46241929491039679</v>
      </c>
      <c r="K21" s="9">
        <f t="shared" ref="K21:L21" si="10">LN(1+K4)</f>
        <v>0.12369147234254969</v>
      </c>
      <c r="L21" s="9">
        <f t="shared" si="10"/>
        <v>0.29266961396282004</v>
      </c>
      <c r="M21" s="9">
        <f t="shared" si="7"/>
        <v>3.5385409431730324</v>
      </c>
      <c r="N21" s="9">
        <f t="shared" si="7"/>
        <v>3.8918202981106265</v>
      </c>
      <c r="O21" s="9">
        <f t="shared" si="7"/>
        <v>5.4570649143874324</v>
      </c>
      <c r="P21" s="9">
        <f t="shared" si="7"/>
        <v>5.37716738613282</v>
      </c>
      <c r="Q21" s="9">
        <f t="shared" si="7"/>
        <v>0.3262157364540238</v>
      </c>
      <c r="R21" s="9">
        <f t="shared" ref="R21:AC21" si="11">LN(1+R4)</f>
        <v>0.22884157242884745</v>
      </c>
      <c r="S21" s="9">
        <f t="shared" si="11"/>
        <v>0</v>
      </c>
      <c r="T21" s="9">
        <f t="shared" si="11"/>
        <v>0.13353139262452257</v>
      </c>
      <c r="U21" s="9">
        <f t="shared" si="11"/>
        <v>5.5569851154810786E-2</v>
      </c>
      <c r="V21" s="9">
        <f t="shared" si="11"/>
        <v>0.79492987486988764</v>
      </c>
      <c r="W21" s="9">
        <f t="shared" si="11"/>
        <v>0.67148568377876594</v>
      </c>
      <c r="X21" s="9">
        <f t="shared" si="11"/>
        <v>5.5569851154810786E-2</v>
      </c>
      <c r="Y21" s="9">
        <f t="shared" si="11"/>
        <v>0</v>
      </c>
      <c r="Z21" s="9">
        <f t="shared" si="11"/>
        <v>0.63028225761187218</v>
      </c>
      <c r="AA21" s="9">
        <f t="shared" si="11"/>
        <v>0.59284940728226632</v>
      </c>
      <c r="AB21" s="9">
        <f t="shared" si="11"/>
        <v>6.6727916838292545E-2</v>
      </c>
      <c r="AC21" s="9">
        <f t="shared" si="11"/>
        <v>0</v>
      </c>
    </row>
    <row r="22" spans="1:29" s="9" customFormat="1" x14ac:dyDescent="0.25">
      <c r="A22" s="9">
        <f t="shared" ref="A22" si="12">LN(1+A5)</f>
        <v>3.8501476017100584</v>
      </c>
      <c r="B22" s="9">
        <f t="shared" si="4"/>
        <v>0.69314718055994529</v>
      </c>
      <c r="C22" s="9">
        <f t="shared" si="4"/>
        <v>3.6635616461296463</v>
      </c>
      <c r="D22" s="9">
        <f t="shared" si="4"/>
        <v>0.67654473116268432</v>
      </c>
      <c r="G22" s="9">
        <f t="shared" si="5"/>
        <v>3.6888794541139363</v>
      </c>
      <c r="H22" s="9">
        <f t="shared" si="5"/>
        <v>0.51563272336155752</v>
      </c>
      <c r="I22" s="9">
        <f>LN(1+I5)</f>
        <v>3.970291913552122</v>
      </c>
      <c r="J22" s="9">
        <f>LN(1+J5)</f>
        <v>0.31795418969210348</v>
      </c>
      <c r="K22" s="9">
        <f t="shared" ref="K22:L22" si="13">LN(1+K5)</f>
        <v>0.36116484921158448</v>
      </c>
      <c r="L22" s="9">
        <f t="shared" si="13"/>
        <v>0.38526240079064489</v>
      </c>
      <c r="M22" s="9">
        <f t="shared" si="7"/>
        <v>2.7080502011022101</v>
      </c>
      <c r="N22" s="9">
        <f t="shared" si="7"/>
        <v>2.5541217188094731</v>
      </c>
      <c r="O22" s="9">
        <f t="shared" si="7"/>
        <v>6.9202665572135578</v>
      </c>
      <c r="P22" s="9">
        <f t="shared" si="7"/>
        <v>6.8401077931641012</v>
      </c>
      <c r="Q22" s="9">
        <f t="shared" si="7"/>
        <v>0.4228568508200336</v>
      </c>
      <c r="R22" s="9">
        <f t="shared" ref="R22:AC22" si="14">LN(1+R5)</f>
        <v>0.10686314554236125</v>
      </c>
      <c r="S22" s="9">
        <f t="shared" si="14"/>
        <v>0</v>
      </c>
      <c r="T22" s="9">
        <f t="shared" si="14"/>
        <v>0.26294246627602519</v>
      </c>
      <c r="U22" s="9">
        <f t="shared" si="14"/>
        <v>1.120918046182408</v>
      </c>
      <c r="V22" s="9">
        <f t="shared" si="14"/>
        <v>1.7469089030627034</v>
      </c>
      <c r="W22" s="9">
        <f t="shared" si="14"/>
        <v>0.75509776942148399</v>
      </c>
      <c r="X22" s="9">
        <f t="shared" si="14"/>
        <v>1.4948452707759718</v>
      </c>
      <c r="Y22" s="9">
        <f t="shared" si="14"/>
        <v>0.10686314554236125</v>
      </c>
      <c r="Z22" s="9">
        <f t="shared" si="14"/>
        <v>1.1549627103291518</v>
      </c>
      <c r="AA22" s="9">
        <f t="shared" si="14"/>
        <v>0.6090792999712259</v>
      </c>
      <c r="AB22" s="9">
        <f t="shared" si="14"/>
        <v>0.25821947917262206</v>
      </c>
      <c r="AC22" s="9">
        <f t="shared" si="14"/>
        <v>0.7132166535607537</v>
      </c>
    </row>
    <row r="23" spans="1:29" s="9" customFormat="1" x14ac:dyDescent="0.25">
      <c r="A23" s="9">
        <f t="shared" ref="A23" si="15">LN(1+A6)</f>
        <v>3.970291913552122</v>
      </c>
      <c r="B23" s="9">
        <f t="shared" si="4"/>
        <v>0.99212975434957829</v>
      </c>
      <c r="C23" s="9">
        <f t="shared" si="4"/>
        <v>3.8712010109078911</v>
      </c>
      <c r="D23" s="9">
        <f t="shared" si="4"/>
        <v>1.530620888540805</v>
      </c>
      <c r="G23" s="9">
        <f t="shared" si="5"/>
        <v>3.8918202981106265</v>
      </c>
      <c r="H23" s="9">
        <f t="shared" si="5"/>
        <v>0.38737887901470758</v>
      </c>
      <c r="I23" s="9">
        <f>LN(1+I6)</f>
        <v>4.1108738641733114</v>
      </c>
      <c r="J23" s="9">
        <f>LN(1+J6)</f>
        <v>0.51131861285789559</v>
      </c>
      <c r="K23" s="9">
        <f t="shared" ref="K23:L23" si="16">LN(1+K6)</f>
        <v>0.20904462693470807</v>
      </c>
      <c r="L23" s="9">
        <f t="shared" si="16"/>
        <v>0.43825493093115531</v>
      </c>
      <c r="M23" s="9">
        <f t="shared" si="7"/>
        <v>2.1690537003695232</v>
      </c>
      <c r="N23" s="9">
        <f t="shared" si="7"/>
        <v>2.9897142012284279</v>
      </c>
      <c r="O23" s="9">
        <f t="shared" si="7"/>
        <v>6.1779104376240364</v>
      </c>
      <c r="P23" s="9">
        <f t="shared" si="7"/>
        <v>6.1695767742490064</v>
      </c>
      <c r="Q23" s="9">
        <f t="shared" si="7"/>
        <v>0.22884157242884745</v>
      </c>
      <c r="R23" s="9">
        <f t="shared" ref="R23:AC23" si="17">LN(1+R6)</f>
        <v>0.18232155679395459</v>
      </c>
      <c r="S23" s="9">
        <f t="shared" si="17"/>
        <v>0</v>
      </c>
      <c r="T23" s="9">
        <f t="shared" si="17"/>
        <v>0.37647757123491205</v>
      </c>
      <c r="U23" s="9">
        <f t="shared" si="17"/>
        <v>1.0296194171811581</v>
      </c>
      <c r="V23" s="9">
        <f t="shared" si="17"/>
        <v>1.5921464153240394</v>
      </c>
      <c r="W23" s="9">
        <f t="shared" si="17"/>
        <v>0.70733181555190172</v>
      </c>
      <c r="X23" s="9">
        <f t="shared" si="17"/>
        <v>1.2404424841073274</v>
      </c>
      <c r="Y23" s="9">
        <f t="shared" si="17"/>
        <v>2.8170876966696224E-2</v>
      </c>
      <c r="Z23" s="9">
        <f t="shared" si="17"/>
        <v>1.2949329083128898</v>
      </c>
      <c r="AA23" s="9">
        <f t="shared" si="17"/>
        <v>0.72781428352954702</v>
      </c>
      <c r="AB23" s="9">
        <f t="shared" si="17"/>
        <v>0.88820342108515249</v>
      </c>
      <c r="AC23" s="9">
        <f t="shared" si="17"/>
        <v>0.13927689579889502</v>
      </c>
    </row>
    <row r="24" spans="1:29" s="9" customFormat="1" x14ac:dyDescent="0.25">
      <c r="C24" s="9">
        <f t="shared" ref="C24:AC24" si="18">LN(1+C7)</f>
        <v>3.8712010109078911</v>
      </c>
      <c r="D24" s="9">
        <f t="shared" si="18"/>
        <v>0.21731026179966637</v>
      </c>
      <c r="E24" s="9">
        <f t="shared" si="18"/>
        <v>3.7612001156935624</v>
      </c>
      <c r="F24" s="9">
        <f t="shared" si="18"/>
        <v>8.3168598742435415E-2</v>
      </c>
      <c r="K24" s="9">
        <f t="shared" ref="K24:L24" si="19">LN(1+K7)</f>
        <v>0</v>
      </c>
      <c r="L24" s="9">
        <f t="shared" si="19"/>
        <v>0</v>
      </c>
      <c r="M24" s="9">
        <f t="shared" si="18"/>
        <v>3.4067375620377707</v>
      </c>
      <c r="N24" s="9">
        <f t="shared" si="18"/>
        <v>3.4359208177205409</v>
      </c>
      <c r="O24" s="9">
        <f t="shared" si="18"/>
        <v>3.0228639074202182</v>
      </c>
      <c r="P24" s="9">
        <f t="shared" si="18"/>
        <v>2.5297255230331506</v>
      </c>
      <c r="Q24" s="9">
        <f t="shared" si="18"/>
        <v>0</v>
      </c>
      <c r="R24" s="9">
        <f t="shared" si="18"/>
        <v>0</v>
      </c>
      <c r="S24" s="9">
        <f t="shared" si="18"/>
        <v>2.8170876966696224E-2</v>
      </c>
      <c r="T24" s="9">
        <f t="shared" si="18"/>
        <v>0.13353139262452257</v>
      </c>
      <c r="U24" s="9">
        <f t="shared" si="18"/>
        <v>0.23638877806423034</v>
      </c>
      <c r="V24" s="9">
        <f t="shared" si="18"/>
        <v>0.88730319500090293</v>
      </c>
      <c r="W24" s="9">
        <f t="shared" si="18"/>
        <v>0.15822400521489419</v>
      </c>
      <c r="X24" s="9">
        <f t="shared" si="18"/>
        <v>0.43363598507486073</v>
      </c>
      <c r="Y24" s="9">
        <f t="shared" si="18"/>
        <v>0.48183808689273838</v>
      </c>
      <c r="Z24" s="9">
        <f t="shared" si="18"/>
        <v>1.0817621274243019</v>
      </c>
      <c r="AA24" s="9">
        <f t="shared" si="18"/>
        <v>0.10876779209339646</v>
      </c>
      <c r="AB24" s="9">
        <f t="shared" si="18"/>
        <v>8.5182714269373988E-2</v>
      </c>
      <c r="AC24" s="9">
        <f t="shared" si="18"/>
        <v>1.0101648214275729</v>
      </c>
    </row>
    <row r="25" spans="1:29" s="9" customFormat="1" x14ac:dyDescent="0.25">
      <c r="A25" s="9">
        <f t="shared" ref="A25" si="20">LN(1+A8)</f>
        <v>3.8918202981106265</v>
      </c>
      <c r="B25" s="9">
        <f>LN(1+B8)</f>
        <v>0.95917741661296252</v>
      </c>
      <c r="E25" s="9">
        <f t="shared" ref="E25:J25" si="21">LN(1+E8)</f>
        <v>4.0073331852324712</v>
      </c>
      <c r="F25" s="9">
        <f t="shared" si="21"/>
        <v>0.22945961435532697</v>
      </c>
      <c r="G25" s="9">
        <f t="shared" si="21"/>
        <v>3.6109179126442243</v>
      </c>
      <c r="H25" s="9">
        <f t="shared" si="21"/>
        <v>0.94721076157222861</v>
      </c>
      <c r="I25" s="9">
        <f t="shared" si="21"/>
        <v>3.8815637979434374</v>
      </c>
      <c r="J25" s="9">
        <f t="shared" si="21"/>
        <v>1.0986122886681098</v>
      </c>
      <c r="K25" s="9">
        <f t="shared" ref="K25:L25" si="22">LN(1+K8)</f>
        <v>1.3245226750020723E-2</v>
      </c>
      <c r="L25" s="9">
        <f t="shared" si="22"/>
        <v>4.8790164169432049E-2</v>
      </c>
      <c r="M25" s="9">
        <f t="shared" ref="M25:Q28" si="23">LN(1+M8)</f>
        <v>3.1570004211501135</v>
      </c>
      <c r="N25" s="9">
        <f t="shared" si="23"/>
        <v>3.2425923514855164</v>
      </c>
      <c r="O25" s="9">
        <f t="shared" si="23"/>
        <v>3.3224619085339184</v>
      </c>
      <c r="P25" s="9">
        <f t="shared" si="23"/>
        <v>3.0786262220380354</v>
      </c>
      <c r="Q25" s="9">
        <f t="shared" si="23"/>
        <v>0.10821358464023279</v>
      </c>
      <c r="R25" s="9">
        <f t="shared" ref="R25:AC25" si="24">LN(1+R8)</f>
        <v>2.8170876966696224E-2</v>
      </c>
      <c r="S25" s="9">
        <f t="shared" si="24"/>
        <v>0.10821358464023279</v>
      </c>
      <c r="T25" s="9">
        <f t="shared" si="24"/>
        <v>0.45198512374305722</v>
      </c>
      <c r="U25" s="9">
        <f t="shared" si="24"/>
        <v>1.742969305058623</v>
      </c>
      <c r="V25" s="9">
        <f t="shared" si="24"/>
        <v>2.2376655468947302</v>
      </c>
      <c r="W25" s="9">
        <f t="shared" si="24"/>
        <v>0.63430668053701189</v>
      </c>
      <c r="X25" s="9">
        <f t="shared" si="24"/>
        <v>2.1041341542702074</v>
      </c>
      <c r="Y25" s="9">
        <f t="shared" si="24"/>
        <v>0.15822400521489419</v>
      </c>
      <c r="Z25" s="9">
        <f t="shared" si="24"/>
        <v>1.2940443780340585</v>
      </c>
      <c r="AA25" s="9">
        <f t="shared" si="24"/>
        <v>0.6347360277921047</v>
      </c>
      <c r="AB25" s="9">
        <f t="shared" si="24"/>
        <v>0.74321294384900316</v>
      </c>
      <c r="AC25" s="9">
        <f t="shared" si="24"/>
        <v>0.5057954630193936</v>
      </c>
    </row>
    <row r="26" spans="1:29" s="9" customFormat="1" x14ac:dyDescent="0.25">
      <c r="A26" s="9">
        <f t="shared" ref="A26" si="25">LN(1+A9)</f>
        <v>3.784189633918261</v>
      </c>
      <c r="B26" s="9">
        <f>LN(1+B9)</f>
        <v>0.40546510810816438</v>
      </c>
      <c r="E26" s="9">
        <f t="shared" ref="E26:H28" si="26">LN(1+E9)</f>
        <v>3.9019726695746448</v>
      </c>
      <c r="F26" s="9">
        <f t="shared" si="26"/>
        <v>0.1281706104167212</v>
      </c>
      <c r="G26" s="9">
        <f t="shared" si="26"/>
        <v>3.713572066704308</v>
      </c>
      <c r="H26" s="9">
        <f t="shared" si="26"/>
        <v>0.58547324408696411</v>
      </c>
      <c r="K26" s="9">
        <f t="shared" ref="K26:L26" si="27">LN(1+K9)</f>
        <v>0</v>
      </c>
      <c r="L26" s="9">
        <f t="shared" si="27"/>
        <v>0</v>
      </c>
      <c r="M26" s="9">
        <f t="shared" si="23"/>
        <v>3.0513021247088017</v>
      </c>
      <c r="N26" s="9">
        <f t="shared" si="23"/>
        <v>3.7121075802331434</v>
      </c>
      <c r="O26" s="9">
        <f t="shared" si="23"/>
        <v>4.4271246578992738</v>
      </c>
      <c r="P26" s="9">
        <f t="shared" si="23"/>
        <v>4.0198083547400545</v>
      </c>
      <c r="Q26" s="9">
        <f t="shared" si="23"/>
        <v>2.8170876966696224E-2</v>
      </c>
      <c r="R26" s="9">
        <f t="shared" ref="R26:AC26" si="28">LN(1+R9)</f>
        <v>1.4184634991956381E-2</v>
      </c>
      <c r="S26" s="9">
        <f t="shared" si="28"/>
        <v>0.10821358464023279</v>
      </c>
      <c r="T26" s="9">
        <f t="shared" si="28"/>
        <v>0.31585294941847725</v>
      </c>
      <c r="U26" s="9">
        <f t="shared" si="28"/>
        <v>0.76878459476556549</v>
      </c>
      <c r="V26" s="9">
        <f t="shared" si="28"/>
        <v>1.6486586255873816</v>
      </c>
      <c r="W26" s="9">
        <f t="shared" si="28"/>
        <v>0.42433359241254714</v>
      </c>
      <c r="X26" s="9">
        <f t="shared" si="28"/>
        <v>1.276957697082425</v>
      </c>
      <c r="Y26" s="9">
        <f t="shared" si="28"/>
        <v>0.52218938241630564</v>
      </c>
      <c r="Z26" s="9">
        <f t="shared" si="28"/>
        <v>1.4490267094699592</v>
      </c>
      <c r="AA26" s="9">
        <f t="shared" si="28"/>
        <v>0.26473579022923038</v>
      </c>
      <c r="AB26" s="9">
        <f t="shared" si="28"/>
        <v>0.71237606327598602</v>
      </c>
      <c r="AC26" s="9">
        <f t="shared" si="28"/>
        <v>1.0705730873445287</v>
      </c>
    </row>
    <row r="27" spans="1:29" s="9" customFormat="1" x14ac:dyDescent="0.25">
      <c r="A27" s="9">
        <f t="shared" ref="A27" si="29">LN(1+A10)</f>
        <v>3.8177123259569048</v>
      </c>
      <c r="B27" s="9">
        <f>LN(1+B10)</f>
        <v>1.2897896230601178</v>
      </c>
      <c r="E27" s="9">
        <f t="shared" si="26"/>
        <v>3.970291913552122</v>
      </c>
      <c r="F27" s="9">
        <f t="shared" si="26"/>
        <v>0.41049871940415039</v>
      </c>
      <c r="G27" s="9">
        <f t="shared" si="26"/>
        <v>3.713572066704308</v>
      </c>
      <c r="H27" s="9">
        <f t="shared" si="26"/>
        <v>0.18914397753098419</v>
      </c>
      <c r="I27" s="9">
        <f>LN(1+I10)</f>
        <v>3.8918202981106265</v>
      </c>
      <c r="J27" s="9">
        <f>LN(1+J10)</f>
        <v>2.9558802241544429E-2</v>
      </c>
      <c r="K27" s="9">
        <f t="shared" ref="K27:L27" si="30">LN(1+K10)</f>
        <v>0</v>
      </c>
      <c r="L27" s="9">
        <f t="shared" si="30"/>
        <v>0</v>
      </c>
      <c r="M27" s="9">
        <f t="shared" si="23"/>
        <v>2.9873640238834742</v>
      </c>
      <c r="N27" s="9">
        <f t="shared" si="23"/>
        <v>3.8757738727530251</v>
      </c>
      <c r="O27" s="9">
        <f t="shared" si="23"/>
        <v>3.8875634119341522</v>
      </c>
      <c r="P27" s="9">
        <f t="shared" si="23"/>
        <v>3.8875634119341522</v>
      </c>
      <c r="Q27" s="9">
        <f t="shared" si="23"/>
        <v>5.5569851154810786E-2</v>
      </c>
      <c r="R27" s="9">
        <f t="shared" ref="R27:AC27" si="31">LN(1+R10)</f>
        <v>0</v>
      </c>
      <c r="S27" s="9">
        <f t="shared" si="31"/>
        <v>5.5569851154810786E-2</v>
      </c>
      <c r="T27" s="9">
        <f t="shared" si="31"/>
        <v>0.1941560144409574</v>
      </c>
      <c r="U27" s="9">
        <f t="shared" si="31"/>
        <v>1.4519483313413275</v>
      </c>
      <c r="V27" s="9">
        <f t="shared" si="31"/>
        <v>1.7454661852572102</v>
      </c>
      <c r="W27" s="9">
        <f t="shared" si="31"/>
        <v>0.29479954022064497</v>
      </c>
      <c r="X27" s="9">
        <f t="shared" si="31"/>
        <v>1.6094379124341003</v>
      </c>
      <c r="Y27" s="9">
        <f t="shared" si="31"/>
        <v>9.5310179804324935E-2</v>
      </c>
      <c r="Z27" s="9">
        <f t="shared" si="31"/>
        <v>0.64293402837699443</v>
      </c>
      <c r="AA27" s="9">
        <f t="shared" si="31"/>
        <v>0.24143735433146304</v>
      </c>
      <c r="AB27" s="9">
        <f t="shared" si="31"/>
        <v>0.30273053834309777</v>
      </c>
      <c r="AC27" s="9">
        <f t="shared" si="31"/>
        <v>0.24328023558155593</v>
      </c>
    </row>
    <row r="28" spans="1:29" s="9" customFormat="1" x14ac:dyDescent="0.25">
      <c r="A28" s="9">
        <f t="shared" ref="A28" si="32">LN(1+A11)</f>
        <v>3.8066624897703196</v>
      </c>
      <c r="B28" s="9">
        <f>LN(1+B11)</f>
        <v>0.83783441599673558</v>
      </c>
      <c r="E28" s="9">
        <f t="shared" si="26"/>
        <v>3.8501476017100584</v>
      </c>
      <c r="F28" s="9">
        <f t="shared" si="26"/>
        <v>0.30540237983963986</v>
      </c>
      <c r="G28" s="9">
        <f t="shared" si="26"/>
        <v>3.784189633918261</v>
      </c>
      <c r="H28" s="9">
        <f t="shared" si="26"/>
        <v>0.32930374714260047</v>
      </c>
      <c r="K28" s="9">
        <f t="shared" ref="K28:L28" si="33">LN(1+K11)</f>
        <v>0</v>
      </c>
      <c r="L28" s="9">
        <f t="shared" si="33"/>
        <v>0</v>
      </c>
      <c r="M28" s="9">
        <f t="shared" si="23"/>
        <v>3.3626875269002796</v>
      </c>
      <c r="N28" s="9">
        <f t="shared" si="23"/>
        <v>1.6714733033535518</v>
      </c>
      <c r="O28" s="9">
        <f t="shared" si="23"/>
        <v>2.6175478564746224</v>
      </c>
      <c r="P28" s="9">
        <f t="shared" si="23"/>
        <v>2.27234059258133</v>
      </c>
      <c r="Q28" s="9">
        <f t="shared" si="23"/>
        <v>0.10821358464023279</v>
      </c>
      <c r="R28" s="9">
        <f t="shared" ref="R28:AC28" si="34">LN(1+R11)</f>
        <v>1.4184634991956381E-2</v>
      </c>
      <c r="S28" s="9">
        <f t="shared" si="34"/>
        <v>4.1964199099032207E-2</v>
      </c>
      <c r="T28" s="9">
        <f t="shared" si="34"/>
        <v>0.20585205420414882</v>
      </c>
      <c r="U28" s="9">
        <f t="shared" si="34"/>
        <v>0.95551144502743635</v>
      </c>
      <c r="V28" s="9">
        <f t="shared" si="34"/>
        <v>1.5656352897757075</v>
      </c>
      <c r="W28" s="9">
        <f t="shared" si="34"/>
        <v>0.36662527479190044</v>
      </c>
      <c r="X28" s="9">
        <f t="shared" si="34"/>
        <v>1.0193629170139691</v>
      </c>
      <c r="Y28" s="9">
        <f t="shared" si="34"/>
        <v>9.5310179804324935E-2</v>
      </c>
      <c r="Z28" s="9">
        <f t="shared" si="34"/>
        <v>0.72136031085780827</v>
      </c>
      <c r="AA28" s="9">
        <f t="shared" si="34"/>
        <v>0.48164930297719832</v>
      </c>
      <c r="AB28" s="9">
        <f t="shared" si="34"/>
        <v>0.12348080247678825</v>
      </c>
      <c r="AC28" s="9">
        <f t="shared" si="34"/>
        <v>0.26777995667942206</v>
      </c>
    </row>
    <row r="29" spans="1:29" s="9" customFormat="1" x14ac:dyDescent="0.25">
      <c r="K29" s="9">
        <f t="shared" ref="K29:L29" si="35">LN(1+K12)</f>
        <v>0</v>
      </c>
      <c r="L29" s="9">
        <f t="shared" si="35"/>
        <v>0</v>
      </c>
      <c r="M29" s="9">
        <f t="shared" ref="M29:AC29" si="36">LN(1+M12)</f>
        <v>3.5512580762378887</v>
      </c>
      <c r="N29" s="9">
        <f t="shared" si="36"/>
        <v>4.160132302760104</v>
      </c>
      <c r="O29" s="9">
        <f t="shared" si="36"/>
        <v>3.8806879422333513</v>
      </c>
      <c r="P29" s="9">
        <f t="shared" si="36"/>
        <v>2.8007837062733971</v>
      </c>
      <c r="Q29" s="9">
        <f t="shared" si="36"/>
        <v>0</v>
      </c>
      <c r="R29" s="9">
        <f t="shared" si="36"/>
        <v>0</v>
      </c>
      <c r="S29" s="9">
        <f t="shared" si="36"/>
        <v>0</v>
      </c>
      <c r="T29" s="9">
        <f t="shared" si="36"/>
        <v>0</v>
      </c>
      <c r="U29" s="9">
        <f t="shared" si="36"/>
        <v>2.0060853285080678E-2</v>
      </c>
      <c r="V29" s="9">
        <f t="shared" si="36"/>
        <v>0.325703797290468</v>
      </c>
      <c r="W29" s="9">
        <f t="shared" si="36"/>
        <v>0</v>
      </c>
      <c r="X29" s="9">
        <f t="shared" si="36"/>
        <v>7.7936211868271862E-2</v>
      </c>
      <c r="Y29" s="9">
        <f t="shared" si="36"/>
        <v>0.26539916816264503</v>
      </c>
      <c r="Z29" s="9">
        <f t="shared" si="36"/>
        <v>0.8565283602342002</v>
      </c>
      <c r="AA29" s="9">
        <f t="shared" si="36"/>
        <v>0</v>
      </c>
      <c r="AB29" s="9">
        <f t="shared" si="36"/>
        <v>0.13536094173001301</v>
      </c>
      <c r="AC29" s="9">
        <f t="shared" si="36"/>
        <v>0.79300197491559654</v>
      </c>
    </row>
    <row r="30" spans="1:29" s="9" customFormat="1" x14ac:dyDescent="0.25">
      <c r="K30" s="9">
        <f t="shared" ref="K30:L30" si="37">LN(1+K13)</f>
        <v>0</v>
      </c>
      <c r="L30" s="9">
        <f t="shared" si="37"/>
        <v>0</v>
      </c>
      <c r="M30" s="9">
        <f t="shared" ref="M30:AC30" si="38">LN(1+M13)</f>
        <v>4.3438054218536841</v>
      </c>
      <c r="N30" s="9">
        <f t="shared" si="38"/>
        <v>4.361568792771485</v>
      </c>
      <c r="O30" s="9">
        <f t="shared" si="38"/>
        <v>3.6625696903279006</v>
      </c>
      <c r="P30" s="9">
        <f t="shared" si="38"/>
        <v>2.7054690665002874</v>
      </c>
      <c r="Q30" s="9">
        <f t="shared" si="38"/>
        <v>0</v>
      </c>
      <c r="R30" s="9">
        <f t="shared" si="38"/>
        <v>0</v>
      </c>
      <c r="S30" s="9">
        <f t="shared" si="38"/>
        <v>4.6520015634892907E-2</v>
      </c>
      <c r="T30" s="9">
        <f t="shared" si="38"/>
        <v>0</v>
      </c>
      <c r="U30" s="9">
        <f t="shared" si="38"/>
        <v>0</v>
      </c>
      <c r="V30" s="9">
        <f t="shared" si="38"/>
        <v>0.64435701639051324</v>
      </c>
      <c r="W30" s="9">
        <f t="shared" si="38"/>
        <v>9.0971778205726786E-2</v>
      </c>
      <c r="X30" s="9">
        <f t="shared" si="38"/>
        <v>0</v>
      </c>
      <c r="Y30" s="9">
        <f t="shared" si="38"/>
        <v>0.59306372200296276</v>
      </c>
      <c r="Z30" s="9">
        <f t="shared" si="38"/>
        <v>1.5487339970465397</v>
      </c>
      <c r="AA30" s="9">
        <f t="shared" si="38"/>
        <v>0.37820293241704983</v>
      </c>
      <c r="AB30" s="9">
        <f t="shared" si="38"/>
        <v>0</v>
      </c>
      <c r="AC30" s="9">
        <f t="shared" si="38"/>
        <v>1.4459420580278755</v>
      </c>
    </row>
    <row r="31" spans="1:29" s="9" customFormat="1" x14ac:dyDescent="0.25">
      <c r="K31" s="9">
        <f t="shared" ref="K31:L31" si="39">LN(1+K14)</f>
        <v>0</v>
      </c>
      <c r="L31" s="9">
        <f t="shared" si="39"/>
        <v>0</v>
      </c>
      <c r="M31" s="9">
        <f t="shared" ref="M31:AC31" si="40">LN(1+M14)</f>
        <v>3.5263605246161616</v>
      </c>
      <c r="N31" s="9">
        <f t="shared" si="40"/>
        <v>4.3070336556324511</v>
      </c>
      <c r="O31" s="9">
        <f t="shared" si="40"/>
        <v>3.0892170904486251</v>
      </c>
      <c r="P31" s="9">
        <f t="shared" si="40"/>
        <v>2.8881403058993054</v>
      </c>
      <c r="Q31" s="9">
        <f t="shared" si="40"/>
        <v>0</v>
      </c>
      <c r="R31" s="9">
        <f t="shared" si="40"/>
        <v>0</v>
      </c>
      <c r="S31" s="9">
        <f t="shared" si="40"/>
        <v>0</v>
      </c>
      <c r="T31" s="9">
        <f t="shared" si="40"/>
        <v>0</v>
      </c>
      <c r="U31" s="9">
        <f t="shared" si="40"/>
        <v>5.8410762156414511E-2</v>
      </c>
      <c r="V31" s="9">
        <f t="shared" si="40"/>
        <v>0.74800554111199202</v>
      </c>
      <c r="W31" s="9">
        <f t="shared" si="40"/>
        <v>0</v>
      </c>
      <c r="X31" s="9">
        <f t="shared" si="40"/>
        <v>5.8410762156414511E-2</v>
      </c>
      <c r="Y31" s="9">
        <f t="shared" si="40"/>
        <v>0.71912266696320581</v>
      </c>
      <c r="Z31" s="9">
        <f t="shared" si="40"/>
        <v>1.8064873816520886</v>
      </c>
      <c r="AA31" s="9">
        <f t="shared" si="40"/>
        <v>0</v>
      </c>
      <c r="AB31" s="9">
        <f t="shared" si="40"/>
        <v>0</v>
      </c>
      <c r="AC31" s="9">
        <f t="shared" si="40"/>
        <v>1.8064873816520886</v>
      </c>
    </row>
    <row r="32" spans="1:29" s="9" customFormat="1" x14ac:dyDescent="0.25">
      <c r="E32" s="9">
        <f t="shared" ref="E32:AB32" si="41">LN(1+E15)</f>
        <v>3.9608131695975781</v>
      </c>
      <c r="F32" s="9">
        <f t="shared" si="41"/>
        <v>0.45744892895494832</v>
      </c>
      <c r="G32" s="9">
        <f t="shared" si="41"/>
        <v>3.9889840465642745</v>
      </c>
      <c r="H32" s="9">
        <f t="shared" si="41"/>
        <v>0.47806217605809648</v>
      </c>
      <c r="I32" s="9">
        <f t="shared" si="41"/>
        <v>4.0775374439057197</v>
      </c>
      <c r="J32" s="9">
        <f t="shared" si="41"/>
        <v>0.80200158547202738</v>
      </c>
      <c r="K32" s="9">
        <f>LN(1+K15)</f>
        <v>4.4345970678657748E-3</v>
      </c>
      <c r="L32" s="9">
        <f t="shared" ref="L32" si="42">LN(1+L15)</f>
        <v>3.9220713153281329E-2</v>
      </c>
      <c r="M32" s="9">
        <f t="shared" si="41"/>
        <v>3.7560187569515651</v>
      </c>
      <c r="N32" s="9">
        <f t="shared" si="41"/>
        <v>3.6189933266497696</v>
      </c>
      <c r="O32" s="9">
        <f t="shared" si="41"/>
        <v>3.8331953851053875</v>
      </c>
      <c r="P32" s="9">
        <f t="shared" si="41"/>
        <v>2.901968762706546</v>
      </c>
      <c r="Q32" s="9">
        <f t="shared" si="41"/>
        <v>0</v>
      </c>
      <c r="R32" s="9">
        <f t="shared" si="41"/>
        <v>0</v>
      </c>
      <c r="S32" s="9">
        <f t="shared" si="41"/>
        <v>3.278982282299097E-2</v>
      </c>
      <c r="T32" s="9">
        <f t="shared" si="41"/>
        <v>4.3485111939738891E-2</v>
      </c>
      <c r="U32" s="9">
        <f t="shared" si="41"/>
        <v>0.40546510810816438</v>
      </c>
      <c r="V32" s="9">
        <f t="shared" si="41"/>
        <v>0.92953595862417571</v>
      </c>
      <c r="W32" s="9">
        <f t="shared" si="41"/>
        <v>7.4901308173117701E-2</v>
      </c>
      <c r="X32" s="9">
        <f t="shared" si="41"/>
        <v>0.61818414208649008</v>
      </c>
      <c r="Y32" s="9">
        <f t="shared" si="41"/>
        <v>0.41284521540578689</v>
      </c>
      <c r="Z32" s="9">
        <f t="shared" si="41"/>
        <v>1.2810593819664784</v>
      </c>
      <c r="AA32" s="9">
        <f t="shared" si="41"/>
        <v>2.421565008747718E-2</v>
      </c>
      <c r="AB32" s="9">
        <f t="shared" si="41"/>
        <v>0.39487746770346571</v>
      </c>
      <c r="AC32" s="9">
        <f>LN(1+AC15)</f>
        <v>1.1287335258260183</v>
      </c>
    </row>
    <row r="33" spans="1:29" s="9" customFormat="1" x14ac:dyDescent="0.25">
      <c r="A33" s="9">
        <f t="shared" ref="A33" si="43">LN(1+A16)</f>
        <v>3.9415818076696905</v>
      </c>
      <c r="B33" s="9">
        <f>LN(1+B16)</f>
        <v>0.39725359760243389</v>
      </c>
      <c r="G33" s="9">
        <f t="shared" ref="G33:AC33" si="44">LN(1+G16)</f>
        <v>3.6635616461296463</v>
      </c>
      <c r="H33" s="9">
        <f t="shared" si="44"/>
        <v>0.64503989438330378</v>
      </c>
      <c r="K33" s="9">
        <f>LN(1+K16)</f>
        <v>0</v>
      </c>
      <c r="L33" s="9">
        <f t="shared" ref="L33" si="45">LN(1+L16)</f>
        <v>0</v>
      </c>
      <c r="M33" s="9">
        <f t="shared" si="44"/>
        <v>4.087176072743488</v>
      </c>
      <c r="N33" s="9">
        <f t="shared" si="44"/>
        <v>3.9384701754429945</v>
      </c>
      <c r="O33" s="9">
        <f t="shared" si="44"/>
        <v>4.2896645435674481</v>
      </c>
      <c r="P33" s="9">
        <f t="shared" si="44"/>
        <v>4.233265506614825</v>
      </c>
      <c r="Q33" s="9">
        <f t="shared" si="44"/>
        <v>0.13005312824819776</v>
      </c>
      <c r="R33" s="9">
        <f t="shared" si="44"/>
        <v>5.4067221270275793E-2</v>
      </c>
      <c r="S33" s="9">
        <f t="shared" si="44"/>
        <v>5.4067221270275793E-2</v>
      </c>
      <c r="T33" s="9">
        <f t="shared" si="44"/>
        <v>0.36772478012531734</v>
      </c>
      <c r="U33" s="9">
        <f t="shared" si="44"/>
        <v>0.10536051565782635</v>
      </c>
      <c r="V33" s="9">
        <f t="shared" si="44"/>
        <v>0.73396917508020032</v>
      </c>
      <c r="W33" s="9">
        <f t="shared" si="44"/>
        <v>0.54361544658898164</v>
      </c>
      <c r="X33" s="9">
        <f t="shared" si="44"/>
        <v>0.17768117723745241</v>
      </c>
      <c r="Y33" s="9">
        <f t="shared" si="44"/>
        <v>2.7398974188114347E-2</v>
      </c>
      <c r="Z33" s="9">
        <f t="shared" si="44"/>
        <v>0.4176604079294583</v>
      </c>
      <c r="AA33" s="9">
        <f t="shared" si="44"/>
        <v>0.35367885140731525</v>
      </c>
      <c r="AB33" s="9">
        <f t="shared" si="44"/>
        <v>3.0793505074976336E-3</v>
      </c>
      <c r="AC33" s="9">
        <f t="shared" si="44"/>
        <v>8.711592583747392E-2</v>
      </c>
    </row>
    <row r="34" spans="1:29" s="9" customFormat="1" x14ac:dyDescent="0.25">
      <c r="A34" s="9">
        <f>AVERAGE(A19:A33)</f>
        <v>3.8524459205284449</v>
      </c>
      <c r="B34" s="9">
        <f>AVERAGE(B19:B33)</f>
        <v>0.74553318217614617</v>
      </c>
      <c r="C34" s="9">
        <f t="shared" ref="C34:AC34" si="46">AVERAGE(C19:C33)</f>
        <v>3.7850014997835473</v>
      </c>
      <c r="D34" s="9">
        <f t="shared" si="46"/>
        <v>0.96520084595608957</v>
      </c>
      <c r="E34" s="9">
        <f t="shared" si="46"/>
        <v>3.9086264425600734</v>
      </c>
      <c r="F34" s="9">
        <f t="shared" si="46"/>
        <v>0.2690248086188704</v>
      </c>
      <c r="G34" s="9">
        <f t="shared" si="46"/>
        <v>3.7397070694516601</v>
      </c>
      <c r="H34" s="9">
        <f t="shared" si="46"/>
        <v>0.52109604914563556</v>
      </c>
      <c r="I34" s="9">
        <f t="shared" si="46"/>
        <v>3.9837298718728893</v>
      </c>
      <c r="J34" s="9">
        <f t="shared" si="46"/>
        <v>0.59415405871627991</v>
      </c>
      <c r="K34" s="9">
        <f>AVERAGE(K19:K33)</f>
        <v>6.3423028309144966E-2</v>
      </c>
      <c r="L34" s="9">
        <f t="shared" ref="L34" si="47">AVERAGE(L19:L33)</f>
        <v>0.11109055165280289</v>
      </c>
      <c r="M34" s="9">
        <f t="shared" si="46"/>
        <v>3.2572620995880617</v>
      </c>
      <c r="N34" s="9">
        <f t="shared" si="46"/>
        <v>3.5105165667082261</v>
      </c>
      <c r="O34" s="9">
        <f t="shared" si="46"/>
        <v>4.2600316414686681</v>
      </c>
      <c r="P34" s="9">
        <f t="shared" si="46"/>
        <v>3.9135016838296823</v>
      </c>
      <c r="Q34" s="9">
        <f t="shared" si="46"/>
        <v>0.10496376005337259</v>
      </c>
      <c r="R34" s="9">
        <f t="shared" si="46"/>
        <v>5.8333171073806526E-2</v>
      </c>
      <c r="S34" s="9">
        <f t="shared" si="46"/>
        <v>3.3165870863195973E-2</v>
      </c>
      <c r="T34" s="9">
        <f t="shared" si="46"/>
        <v>0.18162871766093519</v>
      </c>
      <c r="U34" s="9">
        <f t="shared" si="46"/>
        <v>0.66987654178415224</v>
      </c>
      <c r="V34" s="9">
        <f t="shared" si="46"/>
        <v>1.2281392993591982</v>
      </c>
      <c r="W34" s="9">
        <f t="shared" si="46"/>
        <v>0.35650309598152874</v>
      </c>
      <c r="X34" s="9">
        <f t="shared" si="46"/>
        <v>0.83642924006250496</v>
      </c>
      <c r="Y34" s="9">
        <f t="shared" si="46"/>
        <v>0.23661471435360665</v>
      </c>
      <c r="Z34" s="9">
        <f t="shared" si="46"/>
        <v>1.0363903083198769</v>
      </c>
      <c r="AA34" s="9">
        <f t="shared" si="46"/>
        <v>0.32247742619399677</v>
      </c>
      <c r="AB34" s="9">
        <f t="shared" si="46"/>
        <v>0.29804788421588724</v>
      </c>
      <c r="AC34" s="9">
        <f t="shared" si="46"/>
        <v>0.64611562626690577</v>
      </c>
    </row>
    <row r="35" spans="1:29" s="9" customFormat="1" x14ac:dyDescent="0.25">
      <c r="A35" s="9">
        <f>STDEV(A19:A33)</f>
        <v>6.5367993121133589E-2</v>
      </c>
      <c r="B35" s="9">
        <f>STDEV(B19:B33)</f>
        <v>0.29634219433305331</v>
      </c>
      <c r="C35" s="9">
        <f t="shared" ref="C35:AC35" si="48">STDEV(C19:C33)</f>
        <v>8.4770682315359225E-2</v>
      </c>
      <c r="D35" s="9">
        <f t="shared" si="48"/>
        <v>0.49782604450454193</v>
      </c>
      <c r="E35" s="9">
        <f t="shared" si="48"/>
        <v>9.1068847819666093E-2</v>
      </c>
      <c r="F35" s="9">
        <f t="shared" si="48"/>
        <v>0.15019299900004923</v>
      </c>
      <c r="G35" s="9">
        <f t="shared" si="48"/>
        <v>0.11859464953748232</v>
      </c>
      <c r="H35" s="9">
        <f t="shared" si="48"/>
        <v>0.20033491789575564</v>
      </c>
      <c r="I35" s="9">
        <f t="shared" si="48"/>
        <v>9.4033918569593686E-2</v>
      </c>
      <c r="J35" s="9">
        <f t="shared" si="48"/>
        <v>0.38581154980240134</v>
      </c>
      <c r="K35" s="9">
        <f>STDEV(K19:K33)</f>
        <v>0.10640978979267506</v>
      </c>
      <c r="L35" s="9">
        <f t="shared" ref="L35" si="49">STDEV(L19:L33)</f>
        <v>0.1585366592466646</v>
      </c>
      <c r="M35" s="9">
        <f t="shared" si="48"/>
        <v>0.5925972162423363</v>
      </c>
      <c r="N35" s="9">
        <f t="shared" si="48"/>
        <v>0.71016537784410005</v>
      </c>
      <c r="O35" s="9">
        <f t="shared" si="48"/>
        <v>1.2100635389946774</v>
      </c>
      <c r="P35" s="9">
        <f t="shared" si="48"/>
        <v>1.4048871680776678</v>
      </c>
      <c r="Q35" s="9">
        <f t="shared" si="48"/>
        <v>0.12847260536389832</v>
      </c>
      <c r="R35" s="9">
        <f t="shared" si="48"/>
        <v>7.6237731357712155E-2</v>
      </c>
      <c r="S35" s="9">
        <f t="shared" si="48"/>
        <v>3.7041440802357682E-2</v>
      </c>
      <c r="T35" s="9">
        <f t="shared" si="48"/>
        <v>0.14684046384694541</v>
      </c>
      <c r="U35" s="9">
        <f t="shared" si="48"/>
        <v>0.61080553119405667</v>
      </c>
      <c r="V35" s="9">
        <f t="shared" si="48"/>
        <v>0.56591434861883272</v>
      </c>
      <c r="W35" s="9">
        <f t="shared" si="48"/>
        <v>0.26036934915628768</v>
      </c>
      <c r="X35" s="9">
        <f t="shared" si="48"/>
        <v>0.71256465347160369</v>
      </c>
      <c r="Y35" s="9">
        <f t="shared" si="48"/>
        <v>0.24390419836287472</v>
      </c>
      <c r="Z35" s="9">
        <f t="shared" si="48"/>
        <v>0.41305171289369375</v>
      </c>
      <c r="AA35" s="9">
        <f t="shared" si="48"/>
        <v>0.24710278482231676</v>
      </c>
      <c r="AB35" s="9">
        <f t="shared" si="48"/>
        <v>0.28909166546955201</v>
      </c>
      <c r="AC35" s="9">
        <f t="shared" si="48"/>
        <v>0.5551545999472044</v>
      </c>
    </row>
    <row r="36" spans="1:29" s="9" customFormat="1" x14ac:dyDescent="0.25">
      <c r="A36" s="9">
        <f>(A19-A$34)/A$35</f>
        <v>0.2869154992213257</v>
      </c>
      <c r="B36" s="9">
        <f>(B19-B$34)/B$35</f>
        <v>-0.15263446065416222</v>
      </c>
      <c r="C36" s="9">
        <f t="shared" ref="C36:AC45" si="50">(C19-C$34)/C$35</f>
        <v>-0.14439616804513034</v>
      </c>
      <c r="D36" s="9">
        <f t="shared" si="50"/>
        <v>0.74113026632161627</v>
      </c>
      <c r="G36" s="9">
        <f t="shared" si="50"/>
        <v>0.37508070254503373</v>
      </c>
      <c r="H36" s="9">
        <f t="shared" si="50"/>
        <v>-0.10907428117847918</v>
      </c>
      <c r="I36" s="9">
        <f t="shared" si="50"/>
        <v>-0.14290543800769095</v>
      </c>
      <c r="J36" s="9">
        <f t="shared" si="50"/>
        <v>0.54774102734340546</v>
      </c>
      <c r="K36" s="9">
        <f>(K19-K$34)/K$35</f>
        <v>0.38471072158734659</v>
      </c>
      <c r="L36" s="9">
        <f t="shared" ref="L36" si="51">(L19-L$34)/L$35</f>
        <v>0.8069196703499254</v>
      </c>
      <c r="M36" s="9">
        <f t="shared" si="50"/>
        <v>-0.78308516716989574</v>
      </c>
      <c r="N36" s="9">
        <f t="shared" si="50"/>
        <v>-0.42084111145921632</v>
      </c>
      <c r="O36" s="9">
        <f t="shared" si="50"/>
        <v>0.80530646923662663</v>
      </c>
      <c r="P36" s="9">
        <f t="shared" si="50"/>
        <v>0.90927630048469732</v>
      </c>
      <c r="Q36" s="9">
        <f t="shared" si="50"/>
        <v>-2.4760654105362326E-2</v>
      </c>
      <c r="R36" s="9">
        <f t="shared" si="50"/>
        <v>0.56992151343365671</v>
      </c>
      <c r="S36" s="9">
        <f t="shared" si="50"/>
        <v>-0.8953720520797066</v>
      </c>
      <c r="T36" s="9">
        <f t="shared" si="50"/>
        <v>-0.32754816878367649</v>
      </c>
      <c r="U36" s="9">
        <f t="shared" si="50"/>
        <v>1.4786927759370976</v>
      </c>
      <c r="V36" s="9">
        <f t="shared" si="50"/>
        <v>1.1276498348007908</v>
      </c>
      <c r="W36" s="9">
        <f t="shared" si="50"/>
        <v>-0.19634202949004181</v>
      </c>
      <c r="X36" s="9">
        <f t="shared" si="50"/>
        <v>1.323885535891836</v>
      </c>
      <c r="Y36" s="9">
        <f t="shared" si="50"/>
        <v>-0.97011333114314435</v>
      </c>
      <c r="Z36" s="9">
        <f t="shared" si="50"/>
        <v>-1.3073329884314013</v>
      </c>
      <c r="AA36" s="9">
        <f t="shared" si="50"/>
        <v>-0.9554175497817482</v>
      </c>
      <c r="AB36" s="9">
        <f t="shared" si="50"/>
        <v>0.49068748825321068</v>
      </c>
      <c r="AC36" s="9">
        <f t="shared" si="50"/>
        <v>-1.1638480998416509</v>
      </c>
    </row>
    <row r="37" spans="1:29" s="9" customFormat="1" x14ac:dyDescent="0.25">
      <c r="A37" s="9">
        <f t="shared" ref="A37" si="52">(A20-A$34)/A$35</f>
        <v>-0.70039523277521942</v>
      </c>
      <c r="B37" s="9">
        <f t="shared" ref="B37:Q50" si="53">(B20-B$34)/B$35</f>
        <v>0.18794230306729207</v>
      </c>
      <c r="C37" s="9">
        <f t="shared" si="53"/>
        <v>0.38587428200316365</v>
      </c>
      <c r="D37" s="9">
        <f t="shared" si="53"/>
        <v>0.62536209492359929</v>
      </c>
      <c r="G37" s="9">
        <f t="shared" si="53"/>
        <v>-1.3169913786556307</v>
      </c>
      <c r="H37" s="9">
        <f t="shared" si="53"/>
        <v>0.85881749033803789</v>
      </c>
      <c r="K37" s="9">
        <f>(K20-K$34)/K$35</f>
        <v>0.67645663840990899</v>
      </c>
      <c r="L37" s="9">
        <f t="shared" ref="L37" si="54">(L20-L$34)/L$35</f>
        <v>0.70679551463908064</v>
      </c>
      <c r="M37" s="9">
        <f t="shared" si="53"/>
        <v>-1.4122475570242867</v>
      </c>
      <c r="N37" s="9">
        <f t="shared" si="53"/>
        <v>0.24763211876290253</v>
      </c>
      <c r="O37" s="9">
        <f t="shared" si="53"/>
        <v>-0.15056974641875623</v>
      </c>
      <c r="P37" s="9">
        <f t="shared" si="53"/>
        <v>-7.5772720605659274E-2</v>
      </c>
      <c r="Q37" s="9">
        <f t="shared" si="53"/>
        <v>-0.31466038071927505</v>
      </c>
      <c r="R37" s="9">
        <f t="shared" si="50"/>
        <v>1.1313040957714198</v>
      </c>
      <c r="S37" s="9">
        <f t="shared" si="50"/>
        <v>-0.30201212215559275</v>
      </c>
      <c r="T37" s="9">
        <f t="shared" si="50"/>
        <v>-0.51939499511936049</v>
      </c>
      <c r="U37" s="9">
        <f t="shared" si="50"/>
        <v>-0.23871049593003366</v>
      </c>
      <c r="V37" s="9">
        <f t="shared" si="50"/>
        <v>-0.48174755596343477</v>
      </c>
      <c r="W37" s="9">
        <f t="shared" si="50"/>
        <v>-0.13838495515510588</v>
      </c>
      <c r="X37" s="9">
        <f t="shared" si="50"/>
        <v>-0.3317207518180541</v>
      </c>
      <c r="Y37" s="9">
        <f t="shared" si="50"/>
        <v>-0.79182565823050832</v>
      </c>
      <c r="Z37" s="9">
        <f t="shared" si="50"/>
        <v>-0.40359309909528024</v>
      </c>
      <c r="AA37" s="9">
        <f t="shared" si="50"/>
        <v>4.5026548894897718E-2</v>
      </c>
      <c r="AB37" s="9">
        <f t="shared" si="50"/>
        <v>6.682030185710823E-2</v>
      </c>
      <c r="AC37" s="9">
        <f t="shared" si="50"/>
        <v>-0.29856406116468065</v>
      </c>
    </row>
    <row r="38" spans="1:29" s="9" customFormat="1" x14ac:dyDescent="0.25">
      <c r="A38" s="9">
        <f t="shared" ref="A38" si="55">(A21-A$34)/A$35</f>
        <v>-1.044185133291426</v>
      </c>
      <c r="B38" s="9">
        <f t="shared" si="53"/>
        <v>-1.2368404890153903</v>
      </c>
      <c r="C38" s="9">
        <f t="shared" si="50"/>
        <v>-0.84261953694688307</v>
      </c>
      <c r="D38" s="9">
        <f t="shared" si="50"/>
        <v>-0.42012432452669002</v>
      </c>
      <c r="G38" s="9">
        <f t="shared" si="50"/>
        <v>-0.22037252818131622</v>
      </c>
      <c r="H38" s="9">
        <f t="shared" si="50"/>
        <v>-0.29289329514573814</v>
      </c>
      <c r="K38" s="9">
        <f t="shared" ref="K38:L38" si="56">(K21-K$34)/K$35</f>
        <v>0.56638063237254355</v>
      </c>
      <c r="L38" s="9">
        <f t="shared" si="56"/>
        <v>1.1453443208204686</v>
      </c>
      <c r="M38" s="9">
        <f t="shared" si="50"/>
        <v>0.47465434510233118</v>
      </c>
      <c r="N38" s="9">
        <f t="shared" si="50"/>
        <v>0.53692244552945034</v>
      </c>
      <c r="O38" s="9">
        <f t="shared" si="50"/>
        <v>0.98923175051887047</v>
      </c>
      <c r="P38" s="9">
        <f t="shared" si="50"/>
        <v>1.041838615627686</v>
      </c>
      <c r="Q38" s="9">
        <f t="shared" si="50"/>
        <v>1.7221724100165601</v>
      </c>
      <c r="R38" s="9">
        <f t="shared" si="50"/>
        <v>2.2365356145634103</v>
      </c>
      <c r="S38" s="9">
        <f t="shared" si="50"/>
        <v>-0.8953720520797066</v>
      </c>
      <c r="T38" s="9">
        <f t="shared" si="50"/>
        <v>-0.32754816878367649</v>
      </c>
      <c r="U38" s="9">
        <f t="shared" si="50"/>
        <v>-1.0057320362316307</v>
      </c>
      <c r="V38" s="9">
        <f t="shared" si="50"/>
        <v>-0.76550351753158219</v>
      </c>
      <c r="W38" s="9">
        <f t="shared" si="50"/>
        <v>1.2097529483325156</v>
      </c>
      <c r="X38" s="9">
        <f t="shared" si="50"/>
        <v>-1.0958435632519232</v>
      </c>
      <c r="Y38" s="9">
        <f t="shared" si="50"/>
        <v>-0.97011333114314435</v>
      </c>
      <c r="Z38" s="9">
        <f t="shared" si="50"/>
        <v>-0.98318936353745101</v>
      </c>
      <c r="AA38" s="9">
        <f t="shared" si="50"/>
        <v>1.0941680858946405</v>
      </c>
      <c r="AB38" s="9">
        <f t="shared" si="50"/>
        <v>-0.80016131562242498</v>
      </c>
      <c r="AC38" s="9">
        <f t="shared" si="50"/>
        <v>-1.1638480998416509</v>
      </c>
    </row>
    <row r="39" spans="1:29" s="9" customFormat="1" x14ac:dyDescent="0.25">
      <c r="A39" s="9">
        <f t="shared" ref="A39" si="57">(A22-A$34)/A$35</f>
        <v>-3.5159696797291466E-2</v>
      </c>
      <c r="B39" s="9">
        <f t="shared" si="53"/>
        <v>-0.1767753719111807</v>
      </c>
      <c r="C39" s="9">
        <f t="shared" si="50"/>
        <v>-1.4325690243016698</v>
      </c>
      <c r="D39" s="9">
        <f t="shared" si="50"/>
        <v>-0.57983329313493093</v>
      </c>
      <c r="G39" s="9">
        <f t="shared" si="50"/>
        <v>-0.4285827019680139</v>
      </c>
      <c r="H39" s="9">
        <f t="shared" si="50"/>
        <v>-2.727096125559543E-2</v>
      </c>
      <c r="I39" s="9">
        <f t="shared" si="50"/>
        <v>-0.14290543800769095</v>
      </c>
      <c r="J39" s="9">
        <f t="shared" si="50"/>
        <v>-0.71589321046929766</v>
      </c>
      <c r="K39" s="9">
        <f t="shared" ref="K39:L39" si="58">(K22-K$34)/K$35</f>
        <v>2.7980679360663037</v>
      </c>
      <c r="L39" s="9">
        <f t="shared" si="58"/>
        <v>1.7293908578662711</v>
      </c>
      <c r="M39" s="9">
        <f t="shared" si="50"/>
        <v>-0.92678784751708532</v>
      </c>
      <c r="N39" s="9">
        <f t="shared" si="50"/>
        <v>-1.3467213099041091</v>
      </c>
      <c r="O39" s="9">
        <f t="shared" si="50"/>
        <v>2.198425809900046</v>
      </c>
      <c r="P39" s="9">
        <f t="shared" si="50"/>
        <v>2.0831609654026142</v>
      </c>
      <c r="Q39" s="9">
        <f t="shared" si="50"/>
        <v>2.4744037054921528</v>
      </c>
      <c r="R39" s="9">
        <f t="shared" si="50"/>
        <v>0.63656110438083569</v>
      </c>
      <c r="S39" s="9">
        <f t="shared" si="50"/>
        <v>-0.8953720520797066</v>
      </c>
      <c r="T39" s="9">
        <f t="shared" si="50"/>
        <v>0.55375573247878629</v>
      </c>
      <c r="U39" s="9">
        <f t="shared" si="50"/>
        <v>0.73843716430746775</v>
      </c>
      <c r="V39" s="9">
        <f t="shared" si="50"/>
        <v>0.91669279100205059</v>
      </c>
      <c r="W39" s="9">
        <f t="shared" si="50"/>
        <v>1.5308817060517261</v>
      </c>
      <c r="X39" s="9">
        <f t="shared" si="50"/>
        <v>0.92400882854022359</v>
      </c>
      <c r="Y39" s="9">
        <f t="shared" si="50"/>
        <v>-0.53197759481861873</v>
      </c>
      <c r="Z39" s="9">
        <f t="shared" si="50"/>
        <v>0.28706430286561141</v>
      </c>
      <c r="AA39" s="9">
        <f t="shared" si="50"/>
        <v>1.1598488215473364</v>
      </c>
      <c r="AB39" s="9">
        <f t="shared" si="50"/>
        <v>-0.13777085194958699</v>
      </c>
      <c r="AC39" s="9">
        <f t="shared" si="50"/>
        <v>0.12086908277483296</v>
      </c>
    </row>
    <row r="40" spans="1:29" s="9" customFormat="1" x14ac:dyDescent="0.25">
      <c r="A40" s="9">
        <f t="shared" ref="A40" si="59">(A23-A$34)/A$35</f>
        <v>1.8028087967347619</v>
      </c>
      <c r="B40" s="9">
        <f t="shared" si="53"/>
        <v>0.83213452855885572</v>
      </c>
      <c r="C40" s="9">
        <f t="shared" si="50"/>
        <v>1.0168552236452362</v>
      </c>
      <c r="D40" s="9">
        <f t="shared" si="50"/>
        <v>1.1357783483333943</v>
      </c>
      <c r="G40" s="9">
        <f t="shared" si="50"/>
        <v>1.2826314614715428</v>
      </c>
      <c r="H40" s="9">
        <f t="shared" si="50"/>
        <v>-0.66746811557088503</v>
      </c>
      <c r="I40" s="9">
        <f t="shared" si="50"/>
        <v>1.3521077738169966</v>
      </c>
      <c r="J40" s="9">
        <f t="shared" si="50"/>
        <v>-0.21470442214809179</v>
      </c>
      <c r="K40" s="9">
        <f t="shared" ref="K40:L40" si="60">(K23-K$34)/K$35</f>
        <v>1.368498132636921</v>
      </c>
      <c r="L40" s="9">
        <f t="shared" si="60"/>
        <v>2.0636512768275423</v>
      </c>
      <c r="M40" s="9">
        <f t="shared" si="50"/>
        <v>-1.8363373458263552</v>
      </c>
      <c r="N40" s="9">
        <f t="shared" si="50"/>
        <v>-0.73335364089535771</v>
      </c>
      <c r="O40" s="9">
        <f t="shared" si="50"/>
        <v>1.5849405707643622</v>
      </c>
      <c r="P40" s="9">
        <f t="shared" si="50"/>
        <v>1.6058763591003198</v>
      </c>
      <c r="Q40" s="9">
        <f t="shared" si="50"/>
        <v>0.96423523150784785</v>
      </c>
      <c r="R40" s="9">
        <f t="shared" si="50"/>
        <v>1.6263388680650384</v>
      </c>
      <c r="S40" s="9">
        <f t="shared" si="50"/>
        <v>-0.8953720520797066</v>
      </c>
      <c r="T40" s="9">
        <f t="shared" si="50"/>
        <v>1.3269425093690217</v>
      </c>
      <c r="U40" s="9">
        <f t="shared" si="50"/>
        <v>0.58896466555197802</v>
      </c>
      <c r="V40" s="9">
        <f t="shared" si="50"/>
        <v>0.64321944982175294</v>
      </c>
      <c r="W40" s="9">
        <f t="shared" si="50"/>
        <v>1.3474271096318129</v>
      </c>
      <c r="X40" s="9">
        <f t="shared" si="50"/>
        <v>0.56698468283050008</v>
      </c>
      <c r="Y40" s="9">
        <f t="shared" si="50"/>
        <v>-0.85461356871271543</v>
      </c>
      <c r="Z40" s="9">
        <f t="shared" si="50"/>
        <v>0.62593276319266455</v>
      </c>
      <c r="AA40" s="9">
        <f t="shared" si="50"/>
        <v>1.6403573016265853</v>
      </c>
      <c r="AB40" s="9">
        <f t="shared" si="50"/>
        <v>2.0414131825997668</v>
      </c>
      <c r="AC40" s="9">
        <f t="shared" si="50"/>
        <v>-0.91296862264351497</v>
      </c>
    </row>
    <row r="41" spans="1:29" s="9" customFormat="1" x14ac:dyDescent="0.25">
      <c r="C41" s="9">
        <f t="shared" si="50"/>
        <v>1.0168552236452362</v>
      </c>
      <c r="D41" s="9">
        <f t="shared" si="50"/>
        <v>-1.5023130919169894</v>
      </c>
      <c r="E41" s="9">
        <f t="shared" si="50"/>
        <v>-1.6188447575228317</v>
      </c>
      <c r="F41" s="9">
        <f t="shared" si="50"/>
        <v>-1.237449222758872</v>
      </c>
      <c r="K41" s="9">
        <f t="shared" ref="K41:L41" si="61">(K24-K$34)/K$35</f>
        <v>-0.59602625315505342</v>
      </c>
      <c r="L41" s="9">
        <f t="shared" si="61"/>
        <v>-0.70072469156776485</v>
      </c>
      <c r="M41" s="9">
        <f t="shared" si="50"/>
        <v>0.25223787482083376</v>
      </c>
      <c r="N41" s="9">
        <f t="shared" si="50"/>
        <v>-0.10503996859737212</v>
      </c>
      <c r="O41" s="9">
        <f t="shared" si="50"/>
        <v>-1.0223989849956894</v>
      </c>
      <c r="P41" s="9">
        <f t="shared" si="50"/>
        <v>-0.98497316527559819</v>
      </c>
      <c r="Q41" s="9">
        <f t="shared" si="50"/>
        <v>-0.81701277681777384</v>
      </c>
      <c r="R41" s="9">
        <f t="shared" si="50"/>
        <v>-0.76514830694664404</v>
      </c>
      <c r="S41" s="9">
        <f t="shared" si="50"/>
        <v>-0.13484880145865757</v>
      </c>
      <c r="T41" s="9">
        <f t="shared" si="50"/>
        <v>-0.32754816878367649</v>
      </c>
      <c r="U41" s="9">
        <f t="shared" si="50"/>
        <v>-0.7096984908969336</v>
      </c>
      <c r="V41" s="9">
        <f t="shared" si="50"/>
        <v>-0.60227507075962616</v>
      </c>
      <c r="W41" s="9">
        <f t="shared" si="50"/>
        <v>-0.76153007798017269</v>
      </c>
      <c r="X41" s="9">
        <f t="shared" si="50"/>
        <v>-0.56527257284688748</v>
      </c>
      <c r="Y41" s="9">
        <f t="shared" si="50"/>
        <v>1.0054085751090449</v>
      </c>
      <c r="Z41" s="9">
        <f t="shared" si="50"/>
        <v>0.10984537211228623</v>
      </c>
      <c r="AA41" s="9">
        <f t="shared" si="50"/>
        <v>-0.86486129346648877</v>
      </c>
      <c r="AB41" s="9">
        <f t="shared" si="50"/>
        <v>-0.73632413304192212</v>
      </c>
      <c r="AC41" s="9">
        <f t="shared" si="50"/>
        <v>0.65576182777786307</v>
      </c>
    </row>
    <row r="42" spans="1:29" s="9" customFormat="1" x14ac:dyDescent="0.25">
      <c r="A42" s="9">
        <f t="shared" ref="A42" si="62">(A25-A$34)/A$35</f>
        <v>0.60234949402862625</v>
      </c>
      <c r="B42" s="9">
        <f t="shared" si="53"/>
        <v>0.72093761375305765</v>
      </c>
      <c r="E42" s="9">
        <f t="shared" si="50"/>
        <v>1.0838694574005832</v>
      </c>
      <c r="F42" s="9">
        <f t="shared" si="50"/>
        <v>-0.26342901817634301</v>
      </c>
      <c r="G42" s="9">
        <f t="shared" si="50"/>
        <v>-1.0859609376115353</v>
      </c>
      <c r="H42" s="9">
        <f t="shared" si="50"/>
        <v>2.127011690734423</v>
      </c>
      <c r="I42" s="9">
        <f t="shared" si="50"/>
        <v>-1.0864810855865763</v>
      </c>
      <c r="J42" s="9">
        <f t="shared" si="50"/>
        <v>1.3075249567054046</v>
      </c>
      <c r="K42" s="9">
        <f t="shared" ref="K42:L42" si="63">(K25-K$34)/K$35</f>
        <v>-0.4715524920863845</v>
      </c>
      <c r="L42" s="9">
        <f t="shared" si="63"/>
        <v>-0.39297149176354651</v>
      </c>
      <c r="M42" s="9">
        <f t="shared" si="50"/>
        <v>-0.16919026227242226</v>
      </c>
      <c r="N42" s="9">
        <f t="shared" si="50"/>
        <v>-0.37727017337294932</v>
      </c>
      <c r="O42" s="9">
        <f t="shared" si="50"/>
        <v>-0.77481033245054554</v>
      </c>
      <c r="P42" s="9">
        <f t="shared" si="50"/>
        <v>-0.59426513442643369</v>
      </c>
      <c r="Q42" s="9">
        <f t="shared" si="50"/>
        <v>2.5295856479714707E-2</v>
      </c>
      <c r="R42" s="9">
        <f t="shared" si="50"/>
        <v>-0.39563472797461602</v>
      </c>
      <c r="S42" s="9">
        <f t="shared" si="50"/>
        <v>2.0260473715768645</v>
      </c>
      <c r="T42" s="9">
        <f t="shared" si="50"/>
        <v>1.8411573962604724</v>
      </c>
      <c r="U42" s="9">
        <f t="shared" si="50"/>
        <v>1.756848470538068</v>
      </c>
      <c r="V42" s="9">
        <f t="shared" si="50"/>
        <v>1.7838852292743168</v>
      </c>
      <c r="W42" s="9">
        <f t="shared" si="50"/>
        <v>1.0669596304468638</v>
      </c>
      <c r="X42" s="9">
        <f t="shared" si="50"/>
        <v>1.7790735311265642</v>
      </c>
      <c r="Y42" s="9">
        <f t="shared" si="50"/>
        <v>-0.32139958912099037</v>
      </c>
      <c r="Z42" s="9">
        <f t="shared" si="50"/>
        <v>0.62378162750893484</v>
      </c>
      <c r="AA42" s="9">
        <f t="shared" si="50"/>
        <v>1.2636790063804522</v>
      </c>
      <c r="AB42" s="9">
        <f t="shared" si="50"/>
        <v>1.539875108160121</v>
      </c>
      <c r="AC42" s="9">
        <f t="shared" si="50"/>
        <v>-0.252758714889252</v>
      </c>
    </row>
    <row r="43" spans="1:29" s="9" customFormat="1" x14ac:dyDescent="0.25">
      <c r="A43" s="9">
        <f t="shared" ref="A43" si="64">(A26-A$34)/A$35</f>
        <v>-1.044185133291426</v>
      </c>
      <c r="B43" s="9">
        <f t="shared" si="53"/>
        <v>-1.1475519874358013</v>
      </c>
      <c r="E43" s="9">
        <f t="shared" si="50"/>
        <v>-7.3063107140702271E-2</v>
      </c>
      <c r="F43" s="9">
        <f t="shared" si="50"/>
        <v>-0.93782133082050667</v>
      </c>
      <c r="G43" s="9">
        <f t="shared" si="50"/>
        <v>-0.22037252818131622</v>
      </c>
      <c r="H43" s="9">
        <f t="shared" si="50"/>
        <v>0.3213478489797133</v>
      </c>
      <c r="K43" s="9">
        <f t="shared" ref="K43:L43" si="65">(K26-K$34)/K$35</f>
        <v>-0.59602625315505342</v>
      </c>
      <c r="L43" s="9">
        <f t="shared" si="65"/>
        <v>-0.70072469156776485</v>
      </c>
      <c r="M43" s="9">
        <f t="shared" si="50"/>
        <v>-0.34755474584449425</v>
      </c>
      <c r="N43" s="9">
        <f t="shared" si="50"/>
        <v>0.28386488529883214</v>
      </c>
      <c r="O43" s="9">
        <f t="shared" si="50"/>
        <v>0.13808615088875981</v>
      </c>
      <c r="P43" s="9">
        <f t="shared" si="50"/>
        <v>7.566918776533027E-2</v>
      </c>
      <c r="Q43" s="9">
        <f t="shared" si="50"/>
        <v>-0.59773741545258408</v>
      </c>
      <c r="R43" s="9">
        <f t="shared" si="50"/>
        <v>-0.57909037028794164</v>
      </c>
      <c r="S43" s="9">
        <f t="shared" si="50"/>
        <v>2.0260473715768645</v>
      </c>
      <c r="T43" s="9">
        <f t="shared" si="50"/>
        <v>0.91408204687671457</v>
      </c>
      <c r="U43" s="9">
        <f t="shared" si="50"/>
        <v>0.16193051295403144</v>
      </c>
      <c r="V43" s="9">
        <f t="shared" si="50"/>
        <v>0.74307945584786894</v>
      </c>
      <c r="W43" s="9">
        <f t="shared" si="50"/>
        <v>0.26051644193458001</v>
      </c>
      <c r="X43" s="9">
        <f t="shared" si="50"/>
        <v>0.61822945451149225</v>
      </c>
      <c r="Y43" s="9">
        <f t="shared" si="50"/>
        <v>1.1708476933956995</v>
      </c>
      <c r="Z43" s="9">
        <f t="shared" si="50"/>
        <v>0.99899452845576664</v>
      </c>
      <c r="AA43" s="9">
        <f t="shared" si="50"/>
        <v>-0.23367456585439311</v>
      </c>
      <c r="AB43" s="9">
        <f t="shared" si="50"/>
        <v>1.4332069324348511</v>
      </c>
      <c r="AC43" s="9">
        <f t="shared" si="50"/>
        <v>0.76457523925405491</v>
      </c>
    </row>
    <row r="44" spans="1:29" s="9" customFormat="1" x14ac:dyDescent="0.25">
      <c r="A44" s="9">
        <f t="shared" ref="A44" si="66">(A27-A$34)/A$35</f>
        <v>-0.53135476420662353</v>
      </c>
      <c r="B44" s="9">
        <f t="shared" si="53"/>
        <v>1.8365809907997517</v>
      </c>
      <c r="E44" s="9">
        <f t="shared" si="50"/>
        <v>0.67713024232126118</v>
      </c>
      <c r="F44" s="9">
        <f t="shared" si="50"/>
        <v>0.94194743914284318</v>
      </c>
      <c r="G44" s="9">
        <f t="shared" si="50"/>
        <v>-0.22037252818131622</v>
      </c>
      <c r="H44" s="9">
        <f t="shared" si="50"/>
        <v>-1.6569855874420392</v>
      </c>
      <c r="I44" s="9">
        <f t="shared" si="50"/>
        <v>-0.97740873889288526</v>
      </c>
      <c r="J44" s="9">
        <f t="shared" si="50"/>
        <v>-1.4633964606914973</v>
      </c>
      <c r="K44" s="9">
        <f t="shared" ref="K44:L44" si="67">(K27-K$34)/K$35</f>
        <v>-0.59602625315505342</v>
      </c>
      <c r="L44" s="9">
        <f t="shared" si="67"/>
        <v>-0.70072469156776485</v>
      </c>
      <c r="M44" s="9">
        <f t="shared" si="50"/>
        <v>-0.45544944914863644</v>
      </c>
      <c r="N44" s="9">
        <f t="shared" si="50"/>
        <v>0.51432710948770377</v>
      </c>
      <c r="O44" s="9">
        <f t="shared" si="50"/>
        <v>-0.30780881956327932</v>
      </c>
      <c r="P44" s="9">
        <f t="shared" si="50"/>
        <v>-1.8462886191082453E-2</v>
      </c>
      <c r="Q44" s="9">
        <f t="shared" si="50"/>
        <v>-0.38447036049945188</v>
      </c>
      <c r="R44" s="9">
        <f t="shared" si="50"/>
        <v>-0.76514830694664404</v>
      </c>
      <c r="S44" s="9">
        <f t="shared" si="50"/>
        <v>0.60483555192023752</v>
      </c>
      <c r="T44" s="9">
        <f t="shared" si="50"/>
        <v>8.5312293708630915E-2</v>
      </c>
      <c r="U44" s="9">
        <f t="shared" si="50"/>
        <v>1.2803940855419436</v>
      </c>
      <c r="V44" s="9">
        <f t="shared" si="50"/>
        <v>0.91414343382633256</v>
      </c>
      <c r="W44" s="9">
        <f t="shared" si="50"/>
        <v>-0.23698471406419647</v>
      </c>
      <c r="X44" s="9">
        <f t="shared" si="50"/>
        <v>1.0848260134789305</v>
      </c>
      <c r="Y44" s="9">
        <f t="shared" si="50"/>
        <v>-0.57934441267407899</v>
      </c>
      <c r="Z44" s="9">
        <f t="shared" si="50"/>
        <v>-0.95255937128662982</v>
      </c>
      <c r="AA44" s="9">
        <f t="shared" si="50"/>
        <v>-0.32796098158427028</v>
      </c>
      <c r="AB44" s="9">
        <f t="shared" si="50"/>
        <v>1.6197817808426992E-2</v>
      </c>
      <c r="AC44" s="9">
        <f t="shared" si="50"/>
        <v>-0.72562740311196161</v>
      </c>
    </row>
    <row r="45" spans="1:29" s="9" customFormat="1" x14ac:dyDescent="0.25">
      <c r="A45" s="9">
        <f t="shared" ref="A45" si="68">(A28-A$34)/A$35</f>
        <v>-0.70039523277521942</v>
      </c>
      <c r="B45" s="9">
        <f t="shared" si="53"/>
        <v>0.3114684158572904</v>
      </c>
      <c r="E45" s="9">
        <f t="shared" si="50"/>
        <v>-0.64213880212709373</v>
      </c>
      <c r="F45" s="9">
        <f t="shared" si="50"/>
        <v>0.24220550533622098</v>
      </c>
      <c r="G45" s="9">
        <f t="shared" si="50"/>
        <v>0.37508070254503373</v>
      </c>
      <c r="H45" s="9">
        <f t="shared" si="50"/>
        <v>-0.95735832783196739</v>
      </c>
      <c r="K45" s="9">
        <f t="shared" ref="K45:L45" si="69">(K28-K$34)/K$35</f>
        <v>-0.59602625315505342</v>
      </c>
      <c r="L45" s="9">
        <f t="shared" si="69"/>
        <v>-0.70072469156776485</v>
      </c>
      <c r="M45" s="9">
        <f t="shared" si="50"/>
        <v>0.17790402050944723</v>
      </c>
      <c r="N45" s="9">
        <f t="shared" si="50"/>
        <v>-2.5895985931299408</v>
      </c>
      <c r="O45" s="9">
        <f t="shared" si="50"/>
        <v>-1.3573533389483197</v>
      </c>
      <c r="P45" s="9">
        <f t="shared" si="50"/>
        <v>-1.1681799994614388</v>
      </c>
      <c r="Q45" s="9">
        <f t="shared" si="50"/>
        <v>2.5295856479714707E-2</v>
      </c>
      <c r="R45" s="9">
        <f t="shared" si="50"/>
        <v>-0.57909037028794164</v>
      </c>
      <c r="S45" s="9">
        <f t="shared" si="50"/>
        <v>0.23752662005729058</v>
      </c>
      <c r="T45" s="9">
        <f t="shared" si="50"/>
        <v>0.1649636340597648</v>
      </c>
      <c r="U45" s="9">
        <f t="shared" si="50"/>
        <v>0.46763640578843441</v>
      </c>
      <c r="V45" s="9">
        <f t="shared" si="50"/>
        <v>0.59637291621991939</v>
      </c>
      <c r="W45" s="9">
        <f t="shared" si="50"/>
        <v>3.8876230413341858E-2</v>
      </c>
      <c r="X45" s="9">
        <f t="shared" si="50"/>
        <v>0.25672572455034665</v>
      </c>
      <c r="Y45" s="9">
        <f t="shared" si="50"/>
        <v>-0.57934441267407899</v>
      </c>
      <c r="Z45" s="9">
        <f t="shared" si="50"/>
        <v>-0.76268899904827947</v>
      </c>
      <c r="AA45" s="9">
        <f t="shared" si="50"/>
        <v>0.64415250074035646</v>
      </c>
      <c r="AB45" s="9">
        <f t="shared" si="50"/>
        <v>-0.60384681604556645</v>
      </c>
      <c r="AC45" s="9">
        <f t="shared" si="50"/>
        <v>-0.68149605465480012</v>
      </c>
    </row>
    <row r="46" spans="1:29" s="9" customFormat="1" x14ac:dyDescent="0.25">
      <c r="K46" s="9">
        <f t="shared" ref="K46:L46" si="70">(K29-K$34)/K$35</f>
        <v>-0.59602625315505342</v>
      </c>
      <c r="L46" s="9">
        <f t="shared" si="70"/>
        <v>-0.70072469156776485</v>
      </c>
      <c r="M46" s="9">
        <f t="shared" ref="E46:AC50" si="71">(M29-M$34)/M$35</f>
        <v>0.49611433970962243</v>
      </c>
      <c r="N46" s="9">
        <f t="shared" si="71"/>
        <v>0.91473867400289632</v>
      </c>
      <c r="O46" s="9">
        <f t="shared" si="71"/>
        <v>-0.31349072756169155</v>
      </c>
      <c r="P46" s="9">
        <f t="shared" si="71"/>
        <v>-0.79203369696858794</v>
      </c>
      <c r="Q46" s="9">
        <f t="shared" si="71"/>
        <v>-0.81701277681777384</v>
      </c>
      <c r="R46" s="9">
        <f t="shared" si="71"/>
        <v>-0.76514830694664404</v>
      </c>
      <c r="S46" s="9">
        <f t="shared" si="71"/>
        <v>-0.8953720520797066</v>
      </c>
      <c r="T46" s="9">
        <f t="shared" si="71"/>
        <v>-1.2369119035898051</v>
      </c>
      <c r="U46" s="9">
        <f t="shared" si="71"/>
        <v>-1.0638667387781418</v>
      </c>
      <c r="V46" s="9">
        <f t="shared" si="71"/>
        <v>-1.5946503287488807</v>
      </c>
      <c r="W46" s="9">
        <f t="shared" si="71"/>
        <v>-1.3692206749248983</v>
      </c>
      <c r="X46" s="9">
        <f t="shared" si="71"/>
        <v>-1.0644550280439355</v>
      </c>
      <c r="Y46" s="9">
        <f t="shared" si="71"/>
        <v>0.11801540933794658</v>
      </c>
      <c r="Z46" s="9">
        <f t="shared" si="71"/>
        <v>-0.43544656146231109</v>
      </c>
      <c r="AA46" s="9">
        <f t="shared" si="71"/>
        <v>-1.3050335568896132</v>
      </c>
      <c r="AB46" s="9">
        <f t="shared" si="71"/>
        <v>-0.56275210224975825</v>
      </c>
      <c r="AC46" s="9">
        <f t="shared" si="71"/>
        <v>0.26458638487848207</v>
      </c>
    </row>
    <row r="47" spans="1:29" s="9" customFormat="1" x14ac:dyDescent="0.25">
      <c r="K47" s="9">
        <f t="shared" ref="K47:L47" si="72">(K30-K$34)/K$35</f>
        <v>-0.59602625315505342</v>
      </c>
      <c r="L47" s="9">
        <f t="shared" si="72"/>
        <v>-0.70072469156776485</v>
      </c>
      <c r="M47" s="9">
        <f t="shared" si="71"/>
        <v>1.8335275503914823</v>
      </c>
      <c r="N47" s="9">
        <f t="shared" si="71"/>
        <v>1.1983859712323053</v>
      </c>
      <c r="O47" s="9">
        <f t="shared" si="71"/>
        <v>-0.4937442802690673</v>
      </c>
      <c r="P47" s="9">
        <f t="shared" si="71"/>
        <v>-0.85987874669135711</v>
      </c>
      <c r="Q47" s="9">
        <f t="shared" si="71"/>
        <v>-0.81701277681777384</v>
      </c>
      <c r="R47" s="9">
        <f t="shared" si="71"/>
        <v>-0.76514830694664404</v>
      </c>
      <c r="S47" s="9">
        <f t="shared" si="71"/>
        <v>0.36051904252188116</v>
      </c>
      <c r="T47" s="9">
        <f t="shared" si="71"/>
        <v>-1.2369119035898051</v>
      </c>
      <c r="U47" s="9">
        <f t="shared" si="71"/>
        <v>-1.0967100125544349</v>
      </c>
      <c r="V47" s="9">
        <f t="shared" si="71"/>
        <v>-1.0315735665537737</v>
      </c>
      <c r="W47" s="9">
        <f t="shared" si="71"/>
        <v>-1.0198255617884415</v>
      </c>
      <c r="X47" s="9">
        <f t="shared" si="71"/>
        <v>-1.1738292602466807</v>
      </c>
      <c r="Y47" s="9">
        <f t="shared" si="71"/>
        <v>1.4614303896443799</v>
      </c>
      <c r="Z47" s="9">
        <f t="shared" si="71"/>
        <v>1.2403863069284102</v>
      </c>
      <c r="AA47" s="9">
        <f t="shared" si="71"/>
        <v>0.22551549252317565</v>
      </c>
      <c r="AB47" s="9">
        <f t="shared" si="71"/>
        <v>-1.0309805498259117</v>
      </c>
      <c r="AC47" s="9">
        <f t="shared" si="71"/>
        <v>1.4407273790706836</v>
      </c>
    </row>
    <row r="48" spans="1:29" s="9" customFormat="1" x14ac:dyDescent="0.25">
      <c r="K48" s="9">
        <f t="shared" ref="K48:L48" si="73">(K31-K$34)/K$35</f>
        <v>-0.59602625315505342</v>
      </c>
      <c r="L48" s="9">
        <f t="shared" si="73"/>
        <v>-0.70072469156776485</v>
      </c>
      <c r="M48" s="9">
        <f t="shared" si="71"/>
        <v>0.45410004916063418</v>
      </c>
      <c r="N48" s="9">
        <f t="shared" si="71"/>
        <v>1.1215938058572625</v>
      </c>
      <c r="O48" s="9">
        <f t="shared" si="71"/>
        <v>-0.96756452309335539</v>
      </c>
      <c r="P48" s="9">
        <f t="shared" si="71"/>
        <v>-0.7298531876644565</v>
      </c>
      <c r="Q48" s="9">
        <f t="shared" si="71"/>
        <v>-0.81701277681777384</v>
      </c>
      <c r="R48" s="9">
        <f t="shared" si="71"/>
        <v>-0.76514830694664404</v>
      </c>
      <c r="S48" s="9">
        <f t="shared" si="71"/>
        <v>-0.8953720520797066</v>
      </c>
      <c r="T48" s="9">
        <f t="shared" si="71"/>
        <v>-1.2369119035898051</v>
      </c>
      <c r="U48" s="9">
        <f t="shared" si="71"/>
        <v>-1.001080947044455</v>
      </c>
      <c r="V48" s="9">
        <f t="shared" si="71"/>
        <v>-0.84842124858473345</v>
      </c>
      <c r="W48" s="9">
        <f t="shared" si="71"/>
        <v>-1.3692206749248983</v>
      </c>
      <c r="X48" s="9">
        <f t="shared" si="71"/>
        <v>-1.0918566815173849</v>
      </c>
      <c r="Y48" s="9">
        <f t="shared" si="71"/>
        <v>1.9782683358805313</v>
      </c>
      <c r="Z48" s="9">
        <f t="shared" si="71"/>
        <v>1.8644083762228822</v>
      </c>
      <c r="AA48" s="9">
        <f t="shared" si="71"/>
        <v>-1.3050335568896132</v>
      </c>
      <c r="AB48" s="9">
        <f t="shared" si="71"/>
        <v>-1.0309805498259117</v>
      </c>
      <c r="AC48" s="9">
        <f t="shared" si="71"/>
        <v>2.0901776829292871</v>
      </c>
    </row>
    <row r="49" spans="1:29" s="9" customFormat="1" x14ac:dyDescent="0.25">
      <c r="E49" s="9">
        <f t="shared" si="71"/>
        <v>0.57304696706874458</v>
      </c>
      <c r="F49" s="9">
        <f t="shared" si="71"/>
        <v>1.2545466272766559</v>
      </c>
      <c r="G49" s="9">
        <f t="shared" si="71"/>
        <v>2.1019243118032018</v>
      </c>
      <c r="H49" s="9">
        <f t="shared" si="71"/>
        <v>-0.21480964746211534</v>
      </c>
      <c r="I49" s="9">
        <f t="shared" si="71"/>
        <v>0.99759292667788002</v>
      </c>
      <c r="J49" s="9">
        <f t="shared" si="71"/>
        <v>0.53872810926007642</v>
      </c>
      <c r="K49" s="9">
        <f t="shared" ref="K49:L49" si="74">(K32-K$34)/K$35</f>
        <v>-0.55435154374621076</v>
      </c>
      <c r="L49" s="9">
        <f t="shared" si="74"/>
        <v>-0.45333261619762305</v>
      </c>
      <c r="M49" s="9">
        <f t="shared" si="71"/>
        <v>0.84164529244015585</v>
      </c>
      <c r="N49" s="9">
        <f t="shared" si="71"/>
        <v>0.15274858973110483</v>
      </c>
      <c r="O49" s="9">
        <f t="shared" si="71"/>
        <v>-0.35273871380167093</v>
      </c>
      <c r="P49" s="9">
        <f t="shared" si="71"/>
        <v>-0.72001007917755766</v>
      </c>
      <c r="Q49" s="9">
        <f t="shared" si="71"/>
        <v>-0.81701277681777384</v>
      </c>
      <c r="R49" s="9">
        <f t="shared" si="71"/>
        <v>-0.76514830694664404</v>
      </c>
      <c r="S49" s="9">
        <f t="shared" si="71"/>
        <v>-1.0152089985146244E-2</v>
      </c>
      <c r="T49" s="9">
        <f t="shared" si="71"/>
        <v>-0.94077342240750472</v>
      </c>
      <c r="U49" s="9">
        <f t="shared" si="71"/>
        <v>-0.43288971722160569</v>
      </c>
      <c r="V49" s="9">
        <f t="shared" si="71"/>
        <v>-0.52764758741988438</v>
      </c>
      <c r="W49" s="9">
        <f t="shared" si="71"/>
        <v>-1.0815473815213883</v>
      </c>
      <c r="X49" s="9">
        <f t="shared" si="71"/>
        <v>-0.30628111696633875</v>
      </c>
      <c r="Y49" s="9">
        <f t="shared" si="71"/>
        <v>0.72253984242611846</v>
      </c>
      <c r="Z49" s="9">
        <f t="shared" si="71"/>
        <v>0.59234489534624324</v>
      </c>
      <c r="AA49" s="9">
        <f t="shared" si="71"/>
        <v>-1.2070352680201057</v>
      </c>
      <c r="AB49" s="9">
        <f t="shared" si="71"/>
        <v>0.33494422376482125</v>
      </c>
      <c r="AC49" s="9">
        <f t="shared" si="71"/>
        <v>0.86933963909334411</v>
      </c>
    </row>
    <row r="50" spans="1:29" s="9" customFormat="1" x14ac:dyDescent="0.25">
      <c r="A50" s="9">
        <f t="shared" ref="A50" si="75">(A33-A$34)/A$35</f>
        <v>1.3636014031525736</v>
      </c>
      <c r="B50" s="9">
        <f t="shared" si="53"/>
        <v>-1.1752615430197144</v>
      </c>
      <c r="G50" s="9">
        <f t="shared" si="71"/>
        <v>-0.64206457558566099</v>
      </c>
      <c r="H50" s="9">
        <f t="shared" si="71"/>
        <v>0.61868318583464543</v>
      </c>
      <c r="K50" s="9">
        <f t="shared" ref="K50:L50" si="76">(K33-K$34)/K$35</f>
        <v>-0.59602625315505342</v>
      </c>
      <c r="L50" s="9">
        <f t="shared" si="76"/>
        <v>-0.70072469156776485</v>
      </c>
      <c r="M50" s="9">
        <f t="shared" si="71"/>
        <v>1.4004689026686921</v>
      </c>
      <c r="N50" s="9">
        <f t="shared" si="71"/>
        <v>0.60261119745648239</v>
      </c>
      <c r="O50" s="9">
        <f t="shared" si="71"/>
        <v>2.4488715793716965E-2</v>
      </c>
      <c r="P50" s="9">
        <f t="shared" si="71"/>
        <v>0.22760818808152491</v>
      </c>
      <c r="Q50" s="9">
        <f t="shared" si="71"/>
        <v>0.19528963488955176</v>
      </c>
      <c r="R50" s="9">
        <f t="shared" si="71"/>
        <v>-5.5955885983996985E-2</v>
      </c>
      <c r="S50" s="9">
        <f t="shared" si="71"/>
        <v>0.5642693684244986</v>
      </c>
      <c r="T50" s="9">
        <f t="shared" si="71"/>
        <v>1.2673350218939214</v>
      </c>
      <c r="U50" s="9">
        <f t="shared" si="71"/>
        <v>-0.92421564196178785</v>
      </c>
      <c r="V50" s="9">
        <f t="shared" si="71"/>
        <v>-0.87322423523112047</v>
      </c>
      <c r="W50" s="9">
        <f t="shared" si="71"/>
        <v>0.71864200303829928</v>
      </c>
      <c r="X50" s="9">
        <f t="shared" si="71"/>
        <v>-0.92447479623868867</v>
      </c>
      <c r="Y50" s="9">
        <f t="shared" si="71"/>
        <v>-0.85777834727644264</v>
      </c>
      <c r="Z50" s="9">
        <f t="shared" si="71"/>
        <v>-1.4979477897714462</v>
      </c>
      <c r="AA50" s="9">
        <f t="shared" si="71"/>
        <v>0.12626901487878564</v>
      </c>
      <c r="AB50" s="9">
        <f t="shared" si="71"/>
        <v>-1.0203287363172238</v>
      </c>
      <c r="AC50" s="9">
        <f t="shared" si="71"/>
        <v>-1.0069261796310309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2"/>
  <sheetViews>
    <sheetView topLeftCell="A5" zoomScale="85" zoomScaleNormal="85" workbookViewId="0">
      <selection activeCell="A11" sqref="A11"/>
    </sheetView>
  </sheetViews>
  <sheetFormatPr defaultColWidth="6.21875" defaultRowHeight="13.8" x14ac:dyDescent="0.25"/>
  <cols>
    <col min="1" max="16384" width="6.21875" style="1"/>
  </cols>
  <sheetData>
    <row r="1" spans="1:46" x14ac:dyDescent="0.25">
      <c r="A1" s="5" t="s">
        <v>62</v>
      </c>
      <c r="B1" s="1" t="s">
        <v>35</v>
      </c>
      <c r="C1" s="1" t="s">
        <v>34</v>
      </c>
      <c r="D1" s="1" t="s">
        <v>33</v>
      </c>
      <c r="E1" s="1" t="s">
        <v>32</v>
      </c>
      <c r="F1" s="1" t="s">
        <v>31</v>
      </c>
      <c r="G1" s="1" t="s">
        <v>30</v>
      </c>
      <c r="H1" s="1" t="s">
        <v>65</v>
      </c>
      <c r="I1" s="1" t="s">
        <v>66</v>
      </c>
      <c r="J1" s="1" t="s">
        <v>27</v>
      </c>
      <c r="K1" s="1" t="s">
        <v>26</v>
      </c>
      <c r="N1" s="2" t="s">
        <v>63</v>
      </c>
      <c r="O1" s="2" t="s">
        <v>64</v>
      </c>
      <c r="P1" s="1" t="s">
        <v>50</v>
      </c>
      <c r="Q1" s="5" t="s">
        <v>56</v>
      </c>
      <c r="R1" s="5" t="s">
        <v>58</v>
      </c>
      <c r="S1" s="5" t="s">
        <v>59</v>
      </c>
      <c r="T1" s="5" t="s">
        <v>61</v>
      </c>
      <c r="U1" s="5" t="s">
        <v>60</v>
      </c>
      <c r="V1" s="5" t="s">
        <v>41</v>
      </c>
      <c r="W1" s="5" t="s">
        <v>40</v>
      </c>
      <c r="X1" s="5" t="s">
        <v>39</v>
      </c>
      <c r="Y1" s="5" t="s">
        <v>38</v>
      </c>
      <c r="Z1" s="5" t="s">
        <v>37</v>
      </c>
      <c r="AA1" s="5" t="s">
        <v>36</v>
      </c>
      <c r="AD1" s="1" t="s">
        <v>35</v>
      </c>
      <c r="AE1" s="1" t="s">
        <v>33</v>
      </c>
      <c r="AF1" s="1" t="s">
        <v>31</v>
      </c>
      <c r="AG1" s="1" t="s">
        <v>27</v>
      </c>
      <c r="AH1" s="1" t="s">
        <v>102</v>
      </c>
      <c r="AJ1" s="1" t="s">
        <v>110</v>
      </c>
      <c r="AK1" s="1" t="s">
        <v>111</v>
      </c>
      <c r="AL1" s="1" t="s">
        <v>112</v>
      </c>
      <c r="AM1" s="1" t="s">
        <v>113</v>
      </c>
      <c r="AN1" s="1" t="s">
        <v>118</v>
      </c>
      <c r="AP1" s="1" t="s">
        <v>110</v>
      </c>
      <c r="AQ1" s="1" t="s">
        <v>111</v>
      </c>
      <c r="AR1" s="1" t="s">
        <v>112</v>
      </c>
      <c r="AS1" s="1" t="s">
        <v>113</v>
      </c>
      <c r="AT1" s="1" t="s">
        <v>118</v>
      </c>
    </row>
    <row r="2" spans="1:46" x14ac:dyDescent="0.25">
      <c r="A2" s="5" t="s">
        <v>7</v>
      </c>
      <c r="B2" s="1">
        <v>69</v>
      </c>
      <c r="C2" s="1">
        <v>2.6928694008317402</v>
      </c>
      <c r="D2" s="1">
        <v>56.5</v>
      </c>
      <c r="E2" s="1">
        <v>3.1598964046737552</v>
      </c>
      <c r="F2" s="1">
        <v>50</v>
      </c>
      <c r="G2" s="1">
        <v>0.91409044963124131</v>
      </c>
      <c r="J2" s="1">
        <v>79</v>
      </c>
      <c r="K2" s="1">
        <v>3.6282038573889466</v>
      </c>
      <c r="N2" s="2">
        <v>0.76363636363636356</v>
      </c>
      <c r="O2" s="2">
        <v>1.1200000000000001</v>
      </c>
      <c r="P2" s="1">
        <v>862.91895220077004</v>
      </c>
      <c r="Q2" s="5">
        <v>0.2</v>
      </c>
      <c r="R2" s="5">
        <v>0.3</v>
      </c>
      <c r="S2" s="5">
        <v>0.68333333333333335</v>
      </c>
      <c r="T2" s="5">
        <v>3.3333333333333333E-2</v>
      </c>
      <c r="U2" s="5">
        <v>0.35</v>
      </c>
      <c r="V2" s="5">
        <v>1.6500000000000001</v>
      </c>
      <c r="W2" s="5">
        <v>1.2500000000000002</v>
      </c>
      <c r="X2" s="5">
        <v>0.39999999999999997</v>
      </c>
      <c r="Y2" s="5">
        <v>2.9591295033160505</v>
      </c>
      <c r="Z2" s="5">
        <v>1.5620654432296806</v>
      </c>
      <c r="AA2" s="5">
        <v>1.3970640600863702</v>
      </c>
      <c r="AB2" s="1">
        <f t="shared" ref="AB2:AB16" si="0">AVERAGE(C2,E2,G2,I2,K2)</f>
        <v>2.598765028131421</v>
      </c>
      <c r="AD2" s="1">
        <v>56.81818181818182</v>
      </c>
      <c r="AE2" s="1">
        <v>49.142857142857146</v>
      </c>
      <c r="AF2" s="1">
        <v>45.95</v>
      </c>
      <c r="AG2" s="1">
        <v>70.71875</v>
      </c>
      <c r="AH2" s="1">
        <v>78</v>
      </c>
      <c r="AJ2" s="1">
        <v>13.44989566026784</v>
      </c>
      <c r="AK2" s="1">
        <v>3.9384166930750899</v>
      </c>
      <c r="AL2" s="1">
        <v>5.0542335070817161</v>
      </c>
      <c r="AM2" s="1">
        <v>6.7135964136589532</v>
      </c>
      <c r="AN2" s="1" t="s">
        <v>117</v>
      </c>
      <c r="AO2" s="1" t="s">
        <v>107</v>
      </c>
      <c r="AP2" s="1">
        <v>2.7791054253559468</v>
      </c>
      <c r="AQ2" s="1">
        <v>0.55933464355112905</v>
      </c>
      <c r="AR2" s="1">
        <v>0.9929182775173101</v>
      </c>
      <c r="AS2" s="1">
        <v>2.1141099512931216</v>
      </c>
    </row>
    <row r="3" spans="1:46" x14ac:dyDescent="0.25">
      <c r="A3" s="5" t="s">
        <v>6</v>
      </c>
      <c r="B3" s="1">
        <v>77</v>
      </c>
      <c r="C3" s="1">
        <v>2.7555381550071152</v>
      </c>
      <c r="D3" s="1">
        <v>50</v>
      </c>
      <c r="E3" s="1">
        <v>2.6469832759373046</v>
      </c>
      <c r="F3" s="1">
        <v>47.5</v>
      </c>
      <c r="G3" s="1">
        <v>0.72689435135871294</v>
      </c>
      <c r="H3" s="1">
        <v>82</v>
      </c>
      <c r="I3" s="1">
        <v>9.3658539435174042</v>
      </c>
      <c r="J3" s="1">
        <v>48.5</v>
      </c>
      <c r="K3" s="1">
        <v>0.50576122731855944</v>
      </c>
      <c r="N3" s="2">
        <v>0.72272727272727277</v>
      </c>
      <c r="O3" s="2">
        <v>1.18</v>
      </c>
      <c r="P3" s="1">
        <v>946.00923805503623</v>
      </c>
      <c r="Q3" s="5">
        <v>0.31666666666666665</v>
      </c>
      <c r="R3" s="5">
        <v>1.7333333333333334</v>
      </c>
      <c r="S3" s="5">
        <v>2.3833333333333333</v>
      </c>
      <c r="T3" s="5">
        <v>0.38333333333333336</v>
      </c>
      <c r="U3" s="5">
        <v>0.23333333333333334</v>
      </c>
      <c r="V3" s="5">
        <v>5.6833333333333345</v>
      </c>
      <c r="W3" s="5">
        <v>5.0000000000000009</v>
      </c>
      <c r="X3" s="5">
        <v>0.68333333333333335</v>
      </c>
      <c r="Y3" s="5">
        <v>7.7490784945802416</v>
      </c>
      <c r="Z3" s="5">
        <v>6.4393697214905714</v>
      </c>
      <c r="AA3" s="5">
        <v>1.3097087730896713</v>
      </c>
      <c r="AB3" s="1">
        <f t="shared" si="0"/>
        <v>3.2002061906278194</v>
      </c>
      <c r="AD3" s="1">
        <v>64.63636363636364</v>
      </c>
      <c r="AE3" s="1">
        <v>49.714285714285715</v>
      </c>
      <c r="AF3" s="1">
        <v>46.3125</v>
      </c>
      <c r="AG3" s="1">
        <v>66.400000000000006</v>
      </c>
      <c r="AH3" s="1" t="s">
        <v>116</v>
      </c>
      <c r="AJ3" s="1">
        <v>4.1535377490158476</v>
      </c>
      <c r="AK3" s="1">
        <v>2.5693763553981697</v>
      </c>
      <c r="AL3" s="1">
        <v>1.4071143798711059</v>
      </c>
      <c r="AM3" s="1">
        <v>1.2298075329615428</v>
      </c>
      <c r="AN3" s="17">
        <v>12.299276181838746</v>
      </c>
      <c r="AO3" s="1" t="s">
        <v>108</v>
      </c>
      <c r="AP3" s="1">
        <v>0.78125744655901697</v>
      </c>
      <c r="AQ3" s="1">
        <v>0.34628759059408204</v>
      </c>
      <c r="AR3" s="1">
        <v>0.27168502171292946</v>
      </c>
      <c r="AS3" s="1">
        <v>0.28092774862117376</v>
      </c>
      <c r="AT3" s="1">
        <v>0.88139243597261918</v>
      </c>
    </row>
    <row r="4" spans="1:46" x14ac:dyDescent="0.25">
      <c r="A4" s="5" t="s">
        <v>5</v>
      </c>
      <c r="B4" s="1">
        <v>41.5</v>
      </c>
      <c r="C4" s="1">
        <v>5.6310988090007523</v>
      </c>
      <c r="D4" s="1">
        <v>55.5</v>
      </c>
      <c r="E4" s="1">
        <v>8.4748801522293746</v>
      </c>
      <c r="F4" s="1">
        <v>47.5</v>
      </c>
      <c r="G4" s="1">
        <v>1.3966437662855018</v>
      </c>
      <c r="H4" s="1">
        <v>76</v>
      </c>
      <c r="I4" s="1">
        <v>8.3794926912887409</v>
      </c>
      <c r="J4" s="1">
        <v>45</v>
      </c>
      <c r="K4" s="1">
        <v>0.21</v>
      </c>
      <c r="N4" s="2">
        <v>0.7877777777777778</v>
      </c>
      <c r="O4" s="2">
        <v>1.39</v>
      </c>
      <c r="P4" s="1">
        <v>492.32971699289521</v>
      </c>
      <c r="Q4" s="5">
        <v>0.28333333333333333</v>
      </c>
      <c r="R4" s="5">
        <v>0.7</v>
      </c>
      <c r="S4" s="5">
        <v>1.0333333333333334</v>
      </c>
      <c r="T4" s="5">
        <v>0.2</v>
      </c>
      <c r="U4" s="5">
        <v>0.18333333333333332</v>
      </c>
      <c r="V4" s="5">
        <v>2.583333333333333</v>
      </c>
      <c r="W4" s="5">
        <v>2.2833333333333337</v>
      </c>
      <c r="X4" s="5">
        <v>0.3</v>
      </c>
      <c r="Y4" s="5">
        <v>3.8707528095718575</v>
      </c>
      <c r="Z4" s="5">
        <v>3.6174866844598297</v>
      </c>
      <c r="AA4" s="5">
        <v>0.25326612511202806</v>
      </c>
      <c r="AB4" s="1">
        <f t="shared" si="0"/>
        <v>4.8184230837608739</v>
      </c>
      <c r="AD4" s="1">
        <v>62.928571428571431</v>
      </c>
      <c r="AE4" s="1">
        <v>48</v>
      </c>
      <c r="AF4" s="1">
        <v>43.642857142857146</v>
      </c>
      <c r="AG4" s="1">
        <v>49.666666666666664</v>
      </c>
      <c r="AH4" s="1">
        <v>82</v>
      </c>
      <c r="AJ4" s="1">
        <v>1.9976181178422843</v>
      </c>
      <c r="AK4" s="1">
        <v>0.96001585546947388</v>
      </c>
      <c r="AL4" s="1">
        <v>1.5974926012124755</v>
      </c>
      <c r="AM4" s="1">
        <v>1.2563567627514862</v>
      </c>
      <c r="AN4" s="17">
        <v>7.999934232524482</v>
      </c>
      <c r="AO4" s="1" t="s">
        <v>109</v>
      </c>
      <c r="AP4" s="1">
        <v>0.49056661791594736</v>
      </c>
      <c r="AQ4" s="1">
        <v>0.19535086344879959</v>
      </c>
      <c r="AR4" s="1">
        <v>0.5217907253777132</v>
      </c>
      <c r="AS4" s="1">
        <v>0.32938607630266442</v>
      </c>
      <c r="AT4" s="1">
        <v>1.1009569655592735</v>
      </c>
    </row>
    <row r="5" spans="1:46" x14ac:dyDescent="0.25">
      <c r="A5" s="5" t="s">
        <v>23</v>
      </c>
      <c r="B5" s="1">
        <v>53</v>
      </c>
      <c r="C5" s="1">
        <v>0.7896917710343011</v>
      </c>
      <c r="D5" s="1">
        <v>51.5</v>
      </c>
      <c r="E5" s="1">
        <v>2.4864410333536275</v>
      </c>
      <c r="F5" s="1">
        <v>40</v>
      </c>
      <c r="G5" s="1">
        <v>0.95501351161125647</v>
      </c>
      <c r="J5" s="1">
        <v>51</v>
      </c>
      <c r="K5" s="1">
        <v>2.2713753990280994</v>
      </c>
      <c r="N5" s="2">
        <v>0.47714285714285715</v>
      </c>
      <c r="O5" s="2">
        <v>0.88</v>
      </c>
      <c r="P5" s="1">
        <v>943.52614013122661</v>
      </c>
      <c r="Q5" s="5">
        <v>0.13333333333333333</v>
      </c>
      <c r="R5" s="5">
        <v>0.93333333333333335</v>
      </c>
      <c r="S5" s="5">
        <v>0.8</v>
      </c>
      <c r="T5" s="5">
        <v>0</v>
      </c>
      <c r="U5" s="5">
        <v>0.68333333333333335</v>
      </c>
      <c r="V5" s="5">
        <v>3.0166666666666662</v>
      </c>
      <c r="W5" s="5">
        <v>1.9166666666666667</v>
      </c>
      <c r="X5" s="5">
        <v>1.1000000000000001</v>
      </c>
      <c r="Y5" s="5">
        <v>3.9594182230430159</v>
      </c>
      <c r="Z5" s="5">
        <v>1.7829739187969997</v>
      </c>
      <c r="AA5" s="5">
        <v>2.176444304246016</v>
      </c>
      <c r="AB5" s="1">
        <f t="shared" si="0"/>
        <v>1.6256304287568211</v>
      </c>
      <c r="AD5" s="1">
        <v>58.227272727272727</v>
      </c>
      <c r="AE5" s="1">
        <v>51.846153846153847</v>
      </c>
      <c r="AF5" s="1">
        <v>43.846153846153847</v>
      </c>
      <c r="AG5" s="1">
        <v>57.846153846153847</v>
      </c>
      <c r="AH5" s="1">
        <v>73</v>
      </c>
      <c r="AJ5" s="1">
        <v>3.4684560183858157</v>
      </c>
      <c r="AK5" s="1">
        <v>3.8198878499726385</v>
      </c>
      <c r="AL5" s="1">
        <v>0.96570710838590834</v>
      </c>
      <c r="AM5" s="1">
        <v>2.0539886440768242</v>
      </c>
      <c r="AN5" s="17">
        <v>1.4685886207963328</v>
      </c>
      <c r="AO5" s="1" t="s">
        <v>106</v>
      </c>
      <c r="AP5" s="1">
        <v>0.45514563978370909</v>
      </c>
      <c r="AQ5" s="1">
        <v>0.72440481386615763</v>
      </c>
      <c r="AR5" s="1">
        <v>0.14498167328022574</v>
      </c>
      <c r="AS5" s="1">
        <v>0.49310455797897712</v>
      </c>
      <c r="AT5" s="1">
        <v>1.0450039872332226</v>
      </c>
    </row>
    <row r="6" spans="1:46" x14ac:dyDescent="0.25">
      <c r="A6" s="5" t="s">
        <v>1</v>
      </c>
      <c r="B6" s="1">
        <v>58</v>
      </c>
      <c r="C6" s="1">
        <v>3.0683433921432117</v>
      </c>
      <c r="D6" s="1">
        <v>50</v>
      </c>
      <c r="E6" s="1">
        <v>1.5939665868136728</v>
      </c>
      <c r="F6" s="1">
        <v>48</v>
      </c>
      <c r="G6" s="1">
        <v>1.2222976926577713</v>
      </c>
      <c r="H6" s="1">
        <v>75.5</v>
      </c>
      <c r="I6" s="1">
        <v>8.2237497181143198</v>
      </c>
      <c r="N6" s="2">
        <v>0.36086956521739133</v>
      </c>
      <c r="O6" s="2">
        <v>0.55000000000000004</v>
      </c>
      <c r="P6" s="1">
        <v>1611.890026788735</v>
      </c>
      <c r="Q6" s="5">
        <v>0.6</v>
      </c>
      <c r="R6" s="5">
        <v>1.1166666666666667</v>
      </c>
      <c r="S6" s="5">
        <v>2.7666666666666666</v>
      </c>
      <c r="T6" s="5">
        <v>0.18333333333333332</v>
      </c>
      <c r="U6" s="5">
        <v>0.11666666666666667</v>
      </c>
      <c r="V6" s="5">
        <v>5.1666666666666661</v>
      </c>
      <c r="W6" s="5">
        <v>4.9000000000000004</v>
      </c>
      <c r="X6" s="5">
        <v>0.26666666666666672</v>
      </c>
      <c r="Y6" s="5">
        <v>5.9993464628008173</v>
      </c>
      <c r="Z6" s="5">
        <v>5.7784746114325642</v>
      </c>
      <c r="AA6" s="5">
        <v>0.22087185136825258</v>
      </c>
      <c r="AB6" s="1">
        <f t="shared" si="0"/>
        <v>3.527089347432244</v>
      </c>
      <c r="AH6" s="1" t="s">
        <v>107</v>
      </c>
      <c r="AI6" s="1" t="s">
        <v>109</v>
      </c>
      <c r="AJ6" s="1" t="s">
        <v>108</v>
      </c>
      <c r="AK6" s="1" t="s">
        <v>106</v>
      </c>
    </row>
    <row r="7" spans="1:46" ht="15.6" x14ac:dyDescent="0.3">
      <c r="A7" s="5" t="s">
        <v>22</v>
      </c>
      <c r="B7" s="1">
        <v>59</v>
      </c>
      <c r="C7" s="1">
        <v>3.53841459687973</v>
      </c>
      <c r="D7" s="1">
        <v>52.5</v>
      </c>
      <c r="E7" s="1">
        <v>1.7320447030824533</v>
      </c>
      <c r="F7" s="1">
        <v>55</v>
      </c>
      <c r="G7" s="1">
        <v>0.34990644015715555</v>
      </c>
      <c r="J7" s="1">
        <v>60</v>
      </c>
      <c r="K7" s="1">
        <v>5.0108103758260789</v>
      </c>
      <c r="N7" s="2">
        <v>0.3</v>
      </c>
      <c r="O7" s="2">
        <v>0.42</v>
      </c>
      <c r="P7" s="1">
        <v>1478.6833295074175</v>
      </c>
      <c r="Q7" s="5">
        <v>8.3333333333333329E-2</v>
      </c>
      <c r="R7" s="5">
        <v>0.1</v>
      </c>
      <c r="S7" s="5">
        <v>0.05</v>
      </c>
      <c r="T7" s="5">
        <v>0</v>
      </c>
      <c r="U7" s="5">
        <v>0.38333333333333336</v>
      </c>
      <c r="V7" s="5">
        <v>0.81666666666666665</v>
      </c>
      <c r="W7" s="5">
        <v>0.28333333333333333</v>
      </c>
      <c r="X7" s="5">
        <v>0.53333333333333333</v>
      </c>
      <c r="Y7" s="5">
        <v>0.39679730932533364</v>
      </c>
      <c r="Z7" s="5">
        <v>0.16991380680932006</v>
      </c>
      <c r="AA7" s="5">
        <v>0.22688350251601358</v>
      </c>
      <c r="AB7" s="1">
        <f t="shared" si="0"/>
        <v>2.6577940289863546</v>
      </c>
      <c r="AG7" s="1" t="s">
        <v>114</v>
      </c>
      <c r="AH7" s="14">
        <v>3.71</v>
      </c>
      <c r="AI7" s="14">
        <v>1.1399999999999999</v>
      </c>
      <c r="AJ7" s="14">
        <v>0.74</v>
      </c>
      <c r="AK7" s="14">
        <v>1.97</v>
      </c>
      <c r="AM7" s="17"/>
      <c r="AN7" s="17" t="s">
        <v>57</v>
      </c>
      <c r="AO7" s="17" t="s">
        <v>52</v>
      </c>
      <c r="AP7" s="17" t="s">
        <v>126</v>
      </c>
    </row>
    <row r="8" spans="1:46" x14ac:dyDescent="0.25">
      <c r="A8" s="5" t="s">
        <v>21</v>
      </c>
      <c r="B8" s="1">
        <v>58</v>
      </c>
      <c r="C8" s="1">
        <v>3.4063276326137983</v>
      </c>
      <c r="D8" s="1">
        <v>51.5</v>
      </c>
      <c r="E8" s="1">
        <v>7.0403967905064935</v>
      </c>
      <c r="F8" s="1">
        <v>39.5</v>
      </c>
      <c r="G8" s="1">
        <v>1.9535846921646418</v>
      </c>
      <c r="J8" s="1">
        <v>64</v>
      </c>
      <c r="K8" s="1">
        <v>2.3597215116583836</v>
      </c>
      <c r="N8" s="2">
        <v>0.20458333333333334</v>
      </c>
      <c r="O8" s="2">
        <v>0.34</v>
      </c>
      <c r="P8" s="1">
        <v>1307.3425874379006</v>
      </c>
      <c r="Q8" s="5">
        <v>1.6666666666666666E-2</v>
      </c>
      <c r="R8" s="5">
        <v>8.3333333333333329E-2</v>
      </c>
      <c r="S8" s="5">
        <v>3.3333333333333333E-2</v>
      </c>
      <c r="T8" s="5">
        <v>0</v>
      </c>
      <c r="U8" s="5">
        <v>0.38333333333333336</v>
      </c>
      <c r="V8" s="5">
        <v>0.93333333333333346</v>
      </c>
      <c r="W8" s="5">
        <v>0.15</v>
      </c>
      <c r="X8" s="5">
        <v>0.78333333333333344</v>
      </c>
      <c r="Y8" s="5">
        <v>0.77825944702248828</v>
      </c>
      <c r="Z8" s="5">
        <v>0.22605841885644401</v>
      </c>
      <c r="AA8" s="5">
        <v>0.55220102816604433</v>
      </c>
      <c r="AB8" s="1">
        <f t="shared" si="0"/>
        <v>3.6900076567358293</v>
      </c>
      <c r="AG8" s="1" t="s">
        <v>105</v>
      </c>
      <c r="AH8" s="2">
        <v>2.6883631998538435</v>
      </c>
      <c r="AI8" s="2">
        <v>9.7127586139347438E-2</v>
      </c>
      <c r="AJ8" s="2">
        <v>0.22467690688421063</v>
      </c>
      <c r="AK8" s="2">
        <v>0.68504235462266094</v>
      </c>
      <c r="AM8" s="17" t="s">
        <v>127</v>
      </c>
      <c r="AN8" s="17" t="s">
        <v>116</v>
      </c>
      <c r="AO8" s="17" t="s">
        <v>117</v>
      </c>
      <c r="AP8" s="17"/>
    </row>
    <row r="9" spans="1:46" x14ac:dyDescent="0.25">
      <c r="A9" s="5" t="s">
        <v>20</v>
      </c>
      <c r="B9" s="1">
        <v>55</v>
      </c>
      <c r="C9" s="1">
        <v>6.502839970115855</v>
      </c>
      <c r="D9" s="1">
        <v>50</v>
      </c>
      <c r="E9" s="1">
        <v>3.287727453498376</v>
      </c>
      <c r="F9" s="1">
        <v>41.5</v>
      </c>
      <c r="G9" s="1">
        <v>1.1594973595689457</v>
      </c>
      <c r="H9" s="1">
        <v>72</v>
      </c>
      <c r="I9" s="1">
        <v>9.3016242266710272</v>
      </c>
      <c r="J9" s="1">
        <v>83</v>
      </c>
      <c r="K9" s="1">
        <v>5.8627737769078454</v>
      </c>
      <c r="N9" s="2">
        <v>0.17647058823529413</v>
      </c>
      <c r="O9" s="2">
        <v>0.35</v>
      </c>
      <c r="P9" s="1">
        <v>394.9860974812122</v>
      </c>
      <c r="Q9" s="5">
        <v>0</v>
      </c>
      <c r="R9" s="5">
        <v>0.35</v>
      </c>
      <c r="S9" s="5">
        <v>0.13333333333333333</v>
      </c>
      <c r="T9" s="5">
        <v>8.3333333333333329E-2</v>
      </c>
      <c r="U9" s="5">
        <v>1.0166666666666666</v>
      </c>
      <c r="V9" s="5">
        <v>2.0499999999999998</v>
      </c>
      <c r="W9" s="5">
        <v>0.56666666666666665</v>
      </c>
      <c r="X9" s="5">
        <v>1.4833333333333334</v>
      </c>
      <c r="Y9" s="5">
        <v>2.7831996900444436</v>
      </c>
      <c r="Z9" s="5">
        <v>0.79460455762428495</v>
      </c>
      <c r="AA9" s="5">
        <v>1.9885951324201585</v>
      </c>
      <c r="AB9" s="1">
        <f t="shared" si="0"/>
        <v>5.2228925573524094</v>
      </c>
      <c r="AG9" s="1" t="s">
        <v>115</v>
      </c>
      <c r="AH9" s="1">
        <v>9.5</v>
      </c>
      <c r="AI9" s="1">
        <v>24.4</v>
      </c>
      <c r="AJ9" s="1">
        <v>26.5</v>
      </c>
      <c r="AK9" s="1">
        <v>17.100000000000001</v>
      </c>
      <c r="AM9" s="17" t="s">
        <v>120</v>
      </c>
      <c r="AN9" s="17">
        <v>82</v>
      </c>
      <c r="AO9" s="17">
        <v>12.299276181838746</v>
      </c>
      <c r="AP9" s="17">
        <v>0.88139243597261918</v>
      </c>
    </row>
    <row r="10" spans="1:46" x14ac:dyDescent="0.25">
      <c r="A10" s="5" t="s">
        <v>19</v>
      </c>
      <c r="B10" s="1">
        <v>50</v>
      </c>
      <c r="C10" s="1">
        <v>3.0681437984274282</v>
      </c>
      <c r="D10" s="1">
        <v>51.5</v>
      </c>
      <c r="E10" s="1">
        <v>4.9033545141498713</v>
      </c>
      <c r="F10" s="1">
        <v>41</v>
      </c>
      <c r="G10" s="1">
        <v>0.92460381683759396</v>
      </c>
      <c r="J10" s="1">
        <v>50.5</v>
      </c>
      <c r="K10" s="1">
        <v>0.98781963554858798</v>
      </c>
      <c r="N10" s="2">
        <v>0.15470588235294117</v>
      </c>
      <c r="O10" s="2">
        <v>0.3</v>
      </c>
      <c r="P10" s="1">
        <v>1022.591365869273</v>
      </c>
      <c r="Q10" s="5">
        <v>0.11666666666666667</v>
      </c>
      <c r="R10" s="5">
        <v>0.53333333333333333</v>
      </c>
      <c r="S10" s="5">
        <v>0.05</v>
      </c>
      <c r="T10" s="5">
        <v>0</v>
      </c>
      <c r="U10" s="5">
        <v>2.3833333333333333</v>
      </c>
      <c r="V10" s="5">
        <v>6.3500000000000005</v>
      </c>
      <c r="W10" s="5">
        <v>0.7333333333333335</v>
      </c>
      <c r="X10" s="5">
        <v>5.6166666666666671</v>
      </c>
      <c r="Y10" s="5">
        <v>3.649714276077662</v>
      </c>
      <c r="Z10" s="5">
        <v>0.50437593314476803</v>
      </c>
      <c r="AA10" s="5">
        <v>3.1453383429328934</v>
      </c>
      <c r="AB10" s="1">
        <f t="shared" si="0"/>
        <v>2.4709804412408705</v>
      </c>
      <c r="AM10" s="17" t="s">
        <v>104</v>
      </c>
      <c r="AN10" s="17">
        <v>69.333333333333329</v>
      </c>
      <c r="AO10" s="17">
        <v>7.999934232524482</v>
      </c>
      <c r="AP10" s="17">
        <v>1.1009569655592735</v>
      </c>
    </row>
    <row r="11" spans="1:46" x14ac:dyDescent="0.25">
      <c r="A11" s="5" t="s">
        <v>18</v>
      </c>
      <c r="B11" s="1">
        <v>70</v>
      </c>
      <c r="C11" s="1">
        <v>2.9892919347915496</v>
      </c>
      <c r="D11" s="1">
        <v>52</v>
      </c>
      <c r="E11" s="1">
        <v>2.4626689711530694</v>
      </c>
      <c r="F11" s="1">
        <v>45</v>
      </c>
      <c r="G11" s="1">
        <v>1.7487059682239008</v>
      </c>
      <c r="H11" s="1">
        <v>71.5</v>
      </c>
      <c r="I11" s="1">
        <v>7.0584275558450358</v>
      </c>
      <c r="J11" s="1">
        <v>47.5</v>
      </c>
      <c r="K11" s="1">
        <v>0.74830381824569325</v>
      </c>
      <c r="N11" s="2">
        <v>0.12368421052631577</v>
      </c>
      <c r="O11" s="2">
        <v>0.23</v>
      </c>
      <c r="P11" s="1">
        <v>244.42319917847098</v>
      </c>
      <c r="Q11" s="5">
        <v>0.21666666666666667</v>
      </c>
      <c r="R11" s="5">
        <v>1.55</v>
      </c>
      <c r="S11" s="5">
        <v>1.4333333333333333</v>
      </c>
      <c r="T11" s="5">
        <v>0.1</v>
      </c>
      <c r="U11" s="5">
        <v>6.6666666666666666E-2</v>
      </c>
      <c r="V11" s="5">
        <v>3.45</v>
      </c>
      <c r="W11" s="5">
        <v>3.3000000000000003</v>
      </c>
      <c r="X11" s="5">
        <v>0.15</v>
      </c>
      <c r="Y11" s="5">
        <v>3.2352607116403145</v>
      </c>
      <c r="Z11" s="5">
        <v>3.0905089399578198</v>
      </c>
      <c r="AA11" s="5">
        <v>0.14475177168249453</v>
      </c>
      <c r="AB11" s="1">
        <f t="shared" si="0"/>
        <v>3.0014796496518494</v>
      </c>
      <c r="AM11" s="17" t="s">
        <v>119</v>
      </c>
      <c r="AN11" s="17">
        <v>78</v>
      </c>
      <c r="AO11" s="17">
        <v>1.4685886207963328</v>
      </c>
      <c r="AP11" s="17">
        <v>1.0450039872332226</v>
      </c>
    </row>
    <row r="12" spans="1:46" x14ac:dyDescent="0.25">
      <c r="A12" s="5" t="s">
        <v>9</v>
      </c>
      <c r="D12" s="1">
        <v>51.5</v>
      </c>
      <c r="E12" s="1">
        <v>1.4072760063550032</v>
      </c>
      <c r="F12" s="1">
        <v>33</v>
      </c>
      <c r="G12" s="1">
        <v>0.42771523665119782</v>
      </c>
      <c r="J12" s="1">
        <v>62</v>
      </c>
      <c r="K12" s="1">
        <v>2.0259467593453033</v>
      </c>
      <c r="N12" s="2">
        <v>0</v>
      </c>
      <c r="O12" s="2">
        <v>0</v>
      </c>
      <c r="P12" s="1">
        <v>216.8344271612462</v>
      </c>
      <c r="Q12" s="5">
        <v>0.14285714285714285</v>
      </c>
      <c r="R12" s="5">
        <v>0.62857142857142856</v>
      </c>
      <c r="S12" s="5">
        <v>0</v>
      </c>
      <c r="T12" s="5">
        <v>0</v>
      </c>
      <c r="U12" s="5">
        <v>0.45714285714285713</v>
      </c>
      <c r="V12" s="5">
        <v>1.5142857142857142</v>
      </c>
      <c r="W12" s="5">
        <v>0.79999999999999993</v>
      </c>
      <c r="X12" s="5">
        <v>0.6</v>
      </c>
      <c r="Y12" s="5">
        <v>2.6450820288959811</v>
      </c>
      <c r="Z12" s="5">
        <v>0.69131976295755904</v>
      </c>
      <c r="AA12" s="5">
        <v>0.36347828455063647</v>
      </c>
      <c r="AB12" s="1">
        <f t="shared" si="0"/>
        <v>1.286979334117168</v>
      </c>
    </row>
    <row r="13" spans="1:46" x14ac:dyDescent="0.25">
      <c r="A13" s="5" t="s">
        <v>16</v>
      </c>
      <c r="F13" s="1">
        <v>38</v>
      </c>
      <c r="G13" s="1">
        <v>0.35250518948931353</v>
      </c>
      <c r="N13" s="2">
        <v>8.3333333333333332E-3</v>
      </c>
      <c r="O13" s="2">
        <v>0.05</v>
      </c>
      <c r="P13" s="1">
        <v>176.10050372281381</v>
      </c>
      <c r="Q13" s="5">
        <v>0</v>
      </c>
      <c r="R13" s="5">
        <v>0</v>
      </c>
      <c r="S13" s="5">
        <v>5.7142857142857141E-2</v>
      </c>
      <c r="T13" s="5">
        <v>0</v>
      </c>
      <c r="U13" s="5">
        <v>0</v>
      </c>
      <c r="V13" s="5">
        <v>0.54285714285714282</v>
      </c>
      <c r="W13" s="5">
        <v>0.14285714285714285</v>
      </c>
      <c r="X13" s="5">
        <v>0.14285714285714285</v>
      </c>
      <c r="Y13" s="5">
        <v>2.0051039783925253</v>
      </c>
      <c r="Z13" s="5">
        <v>9.3518736243134018E-2</v>
      </c>
      <c r="AA13" s="5">
        <v>0.33658359754808592</v>
      </c>
      <c r="AB13" s="1">
        <f t="shared" si="0"/>
        <v>0.35250518948931353</v>
      </c>
    </row>
    <row r="14" spans="1:46" x14ac:dyDescent="0.25">
      <c r="A14" s="5" t="s">
        <v>15</v>
      </c>
      <c r="B14" s="1">
        <v>50</v>
      </c>
      <c r="C14" s="1">
        <v>3.7104567413984948</v>
      </c>
      <c r="D14" s="1">
        <v>52</v>
      </c>
      <c r="E14" s="1">
        <v>1.7807837403675428</v>
      </c>
      <c r="F14" s="1">
        <v>44</v>
      </c>
      <c r="G14" s="1">
        <v>0.42273393437957552</v>
      </c>
      <c r="H14" s="1">
        <v>68</v>
      </c>
      <c r="I14" s="1">
        <v>4.485285078736081</v>
      </c>
      <c r="J14" s="1">
        <v>53.5</v>
      </c>
      <c r="K14" s="1">
        <v>0.67215665103498445</v>
      </c>
      <c r="N14" s="2">
        <v>9.4500000000000001E-2</v>
      </c>
      <c r="O14" s="2">
        <v>0.22600000000000001</v>
      </c>
      <c r="P14" s="1">
        <v>131.44524604183641</v>
      </c>
      <c r="Q14" s="5">
        <v>0.22857142857142856</v>
      </c>
      <c r="R14" s="5">
        <v>0.34285714285714286</v>
      </c>
      <c r="S14" s="5">
        <v>0.17142857142857143</v>
      </c>
      <c r="T14" s="5">
        <v>8.5714285714285715E-2</v>
      </c>
      <c r="U14" s="5">
        <v>1.1714285714285715</v>
      </c>
      <c r="V14" s="5">
        <v>2.7714285714285714</v>
      </c>
      <c r="W14" s="5">
        <v>1.3714285714285714</v>
      </c>
      <c r="X14" s="5">
        <v>1.3428571428571427</v>
      </c>
      <c r="Y14" s="5">
        <v>5.9493937610027796</v>
      </c>
      <c r="Z14" s="5">
        <v>1.8112743256034201</v>
      </c>
      <c r="AA14" s="5">
        <v>3.5549209141737066</v>
      </c>
      <c r="AB14" s="1">
        <f t="shared" si="0"/>
        <v>2.2142832291833359</v>
      </c>
    </row>
    <row r="15" spans="1:46" x14ac:dyDescent="0.25">
      <c r="A15" s="5" t="s">
        <v>8</v>
      </c>
      <c r="D15" s="1">
        <v>49.5</v>
      </c>
      <c r="E15" s="1">
        <v>8.6821224175237486</v>
      </c>
      <c r="J15" s="1">
        <v>66</v>
      </c>
      <c r="K15" s="1">
        <v>1.4189793606962326</v>
      </c>
      <c r="N15" s="2">
        <v>0.20124999999999998</v>
      </c>
      <c r="O15" s="2">
        <v>0.33</v>
      </c>
      <c r="P15" s="1">
        <v>410.31424083615792</v>
      </c>
      <c r="Q15" s="5">
        <v>0</v>
      </c>
      <c r="R15" s="5">
        <v>0.22857142857142856</v>
      </c>
      <c r="S15" s="5">
        <v>0</v>
      </c>
      <c r="T15" s="5">
        <v>0</v>
      </c>
      <c r="U15" s="5">
        <v>0.6</v>
      </c>
      <c r="V15" s="5">
        <v>0.97142857142857142</v>
      </c>
      <c r="W15" s="5">
        <v>0.22857142857142856</v>
      </c>
      <c r="X15" s="5">
        <v>0.7142857142857143</v>
      </c>
      <c r="Y15" s="5">
        <v>2.0330277819746203</v>
      </c>
      <c r="Z15" s="5">
        <v>0.16680450347290013</v>
      </c>
      <c r="AA15" s="5">
        <v>1.4833806054520666</v>
      </c>
      <c r="AB15" s="1">
        <f t="shared" si="0"/>
        <v>5.0505508891099904</v>
      </c>
    </row>
    <row r="16" spans="1:46" x14ac:dyDescent="0.25">
      <c r="A16" s="5" t="s">
        <v>13</v>
      </c>
      <c r="J16" s="1">
        <v>42</v>
      </c>
      <c r="K16" s="1">
        <v>1</v>
      </c>
      <c r="N16" s="2">
        <v>0</v>
      </c>
      <c r="O16" s="2">
        <v>0</v>
      </c>
      <c r="P16" s="1">
        <v>36.240247934923801</v>
      </c>
      <c r="Q16" s="5">
        <v>0</v>
      </c>
      <c r="R16" s="5">
        <v>5.7142857142857141E-2</v>
      </c>
      <c r="S16" s="5">
        <v>0</v>
      </c>
      <c r="T16" s="5">
        <v>0</v>
      </c>
      <c r="U16" s="5">
        <v>0.31428571428571428</v>
      </c>
      <c r="V16" s="5">
        <v>2</v>
      </c>
      <c r="W16" s="5">
        <v>5.7142857142857141E-2</v>
      </c>
      <c r="X16" s="5">
        <v>1.8857142857142857</v>
      </c>
      <c r="Y16" s="5">
        <v>1.8498466922750563</v>
      </c>
      <c r="Z16" s="5">
        <v>9.5483218467270106E-2</v>
      </c>
      <c r="AA16" s="5">
        <v>1.1065973146553056</v>
      </c>
      <c r="AB16" s="1">
        <f t="shared" si="0"/>
        <v>1</v>
      </c>
    </row>
    <row r="17" spans="1:31" x14ac:dyDescent="0.25">
      <c r="B17" s="1">
        <f>AVERAGE(B2:B16)</f>
        <v>58.227272727272727</v>
      </c>
      <c r="C17" s="1">
        <f t="shared" ref="C17:K17" si="1">AVERAGE(C2:C16)</f>
        <v>3.4684560183858157</v>
      </c>
      <c r="D17" s="1">
        <f t="shared" si="1"/>
        <v>51.846153846153847</v>
      </c>
      <c r="E17" s="1">
        <f t="shared" si="1"/>
        <v>3.8198878499726385</v>
      </c>
      <c r="F17" s="1">
        <f t="shared" si="1"/>
        <v>43.846153846153847</v>
      </c>
      <c r="G17" s="1">
        <f t="shared" si="1"/>
        <v>0.96570710838590834</v>
      </c>
      <c r="H17" s="1">
        <f t="shared" si="1"/>
        <v>74.166666666666671</v>
      </c>
      <c r="I17" s="1">
        <f t="shared" si="1"/>
        <v>7.8024055356954358</v>
      </c>
      <c r="J17" s="1">
        <f t="shared" si="1"/>
        <v>57.846153846153847</v>
      </c>
      <c r="K17" s="1">
        <f t="shared" si="1"/>
        <v>2.0539886440768242</v>
      </c>
      <c r="P17" s="1">
        <f>AVERAGE(P2:P16)</f>
        <v>685.04235462266092</v>
      </c>
    </row>
    <row r="18" spans="1:31" x14ac:dyDescent="0.25">
      <c r="C18" s="1">
        <f>STDEV(C2:C16)/SQRT(COUNT(C2:C16))</f>
        <v>0.45514563978370909</v>
      </c>
      <c r="E18" s="1">
        <f>STDEV(E2:E16)/SQRT(COUNT(E2:E16))</f>
        <v>0.72440481386615763</v>
      </c>
      <c r="G18" s="1">
        <f>STDEV(G2:G16)/SQRT(COUNT(G2:G16))</f>
        <v>0.14498167328022574</v>
      </c>
      <c r="K18" s="1">
        <f>STDEV(K2:K16)/SQRT(COUNT(K2:K16))</f>
        <v>0.49310455797897712</v>
      </c>
    </row>
    <row r="19" spans="1:31" x14ac:dyDescent="0.25">
      <c r="A19" s="1" t="s">
        <v>72</v>
      </c>
      <c r="B19" s="1" t="s">
        <v>35</v>
      </c>
      <c r="C19" s="1" t="s">
        <v>34</v>
      </c>
      <c r="D19" s="1" t="s">
        <v>33</v>
      </c>
      <c r="E19" s="1" t="s">
        <v>32</v>
      </c>
      <c r="F19" s="1" t="s">
        <v>31</v>
      </c>
      <c r="G19" s="1" t="s">
        <v>30</v>
      </c>
      <c r="J19" s="1" t="s">
        <v>67</v>
      </c>
      <c r="K19" s="1" t="s">
        <v>68</v>
      </c>
      <c r="N19" s="1" t="s">
        <v>49</v>
      </c>
      <c r="O19" s="1" t="s">
        <v>48</v>
      </c>
      <c r="P19" s="1" t="s">
        <v>50</v>
      </c>
      <c r="Q19" s="1" t="s">
        <v>56</v>
      </c>
      <c r="R19" s="1" t="s">
        <v>58</v>
      </c>
      <c r="S19" s="1" t="s">
        <v>59</v>
      </c>
      <c r="T19" s="1" t="s">
        <v>60</v>
      </c>
      <c r="U19" s="1" t="s">
        <v>41</v>
      </c>
      <c r="V19" s="1" t="s">
        <v>40</v>
      </c>
      <c r="W19" s="1" t="s">
        <v>39</v>
      </c>
      <c r="X19" s="1" t="s">
        <v>38</v>
      </c>
      <c r="Y19" s="1" t="s">
        <v>37</v>
      </c>
      <c r="Z19" s="1" t="s">
        <v>36</v>
      </c>
      <c r="AB19" s="1" t="s">
        <v>50</v>
      </c>
    </row>
    <row r="20" spans="1:31" x14ac:dyDescent="0.25">
      <c r="A20" s="1" t="s">
        <v>7</v>
      </c>
      <c r="B20" s="1">
        <v>53.5</v>
      </c>
      <c r="C20" s="1">
        <v>1.6047926504122074</v>
      </c>
      <c r="D20" s="1">
        <v>47</v>
      </c>
      <c r="E20" s="1">
        <v>2.9263150257210127</v>
      </c>
      <c r="F20" s="1">
        <v>43.5</v>
      </c>
      <c r="G20" s="1">
        <v>0.95963741107938416</v>
      </c>
      <c r="N20" s="1">
        <v>1.0844444444444443</v>
      </c>
      <c r="O20" s="1">
        <v>1.24</v>
      </c>
      <c r="P20" s="1">
        <v>2038.9251573853912</v>
      </c>
      <c r="Q20" s="1">
        <v>0</v>
      </c>
      <c r="R20" s="1">
        <v>0.3</v>
      </c>
      <c r="S20" s="1">
        <v>0.21666666666666667</v>
      </c>
      <c r="T20" s="1">
        <v>0</v>
      </c>
      <c r="U20" s="1">
        <v>0.60000000000000009</v>
      </c>
      <c r="V20" s="1">
        <v>0.60000000000000009</v>
      </c>
      <c r="W20" s="1">
        <v>0</v>
      </c>
      <c r="X20" s="1">
        <v>0.99422887307976127</v>
      </c>
      <c r="Y20" s="1">
        <v>0.99422887307976127</v>
      </c>
      <c r="Z20" s="1">
        <v>0</v>
      </c>
      <c r="AB20" s="1">
        <v>685.04235462266092</v>
      </c>
      <c r="AC20" s="1">
        <v>2688.3631998538435</v>
      </c>
      <c r="AD20" s="1">
        <v>97.127586139347443</v>
      </c>
      <c r="AE20" s="1">
        <v>224.67690688421064</v>
      </c>
    </row>
    <row r="21" spans="1:31" x14ac:dyDescent="0.25">
      <c r="A21" s="1" t="s">
        <v>6</v>
      </c>
      <c r="B21" s="1">
        <v>56.5</v>
      </c>
      <c r="C21" s="1">
        <v>23.135986422796712</v>
      </c>
      <c r="D21" s="1">
        <v>44.5</v>
      </c>
      <c r="E21" s="1">
        <v>3.0678029003582057</v>
      </c>
      <c r="F21" s="1">
        <v>47.5</v>
      </c>
      <c r="G21" s="1">
        <v>3.9698486042644161</v>
      </c>
      <c r="N21" s="1">
        <v>0.95428571428571429</v>
      </c>
      <c r="O21" s="1">
        <v>1.31</v>
      </c>
      <c r="P21" s="1">
        <v>6856.4203859192394</v>
      </c>
      <c r="Q21" s="1">
        <v>0.45</v>
      </c>
      <c r="R21" s="1">
        <v>1.3</v>
      </c>
      <c r="S21" s="1">
        <v>3.9166666666666665</v>
      </c>
      <c r="T21" s="1">
        <v>0</v>
      </c>
      <c r="U21" s="1">
        <v>5.9666666666666668</v>
      </c>
      <c r="V21" s="1">
        <v>5.9333333333333336</v>
      </c>
      <c r="W21" s="1">
        <v>3.3333333333333333E-2</v>
      </c>
      <c r="X21" s="1">
        <v>6.0160246031188702</v>
      </c>
      <c r="Y21" s="1">
        <v>5.9948114502376439</v>
      </c>
      <c r="Z21" s="1">
        <v>2.1213152881226251E-2</v>
      </c>
      <c r="AB21" s="1">
        <f>AB20/1000</f>
        <v>0.68504235462266094</v>
      </c>
      <c r="AC21" s="1">
        <f t="shared" ref="AC21:AE21" si="2">AC20/1000</f>
        <v>2.6883631998538435</v>
      </c>
      <c r="AD21" s="1">
        <f t="shared" si="2"/>
        <v>9.7127586139347438E-2</v>
      </c>
      <c r="AE21" s="1">
        <f t="shared" si="2"/>
        <v>0.22467690688421063</v>
      </c>
    </row>
    <row r="22" spans="1:31" x14ac:dyDescent="0.25">
      <c r="A22" s="1" t="s">
        <v>5</v>
      </c>
      <c r="B22" s="1">
        <v>60.5</v>
      </c>
      <c r="C22" s="1">
        <v>9.6637461421786455</v>
      </c>
      <c r="D22" s="1">
        <v>53.5</v>
      </c>
      <c r="E22" s="1">
        <v>2.0815003281727371</v>
      </c>
      <c r="F22" s="1">
        <v>48</v>
      </c>
      <c r="G22" s="1">
        <v>8.7871699095764253</v>
      </c>
      <c r="N22" s="1">
        <v>0.80461538461538473</v>
      </c>
      <c r="O22" s="1">
        <v>1</v>
      </c>
      <c r="P22" s="1">
        <v>1600.9991831927873</v>
      </c>
      <c r="Q22" s="1">
        <v>0.3</v>
      </c>
      <c r="R22" s="1">
        <v>0.9</v>
      </c>
      <c r="S22" s="1">
        <v>1.6166666666666667</v>
      </c>
      <c r="T22" s="1">
        <v>1.6666666666666666E-2</v>
      </c>
      <c r="U22" s="1">
        <v>3.25</v>
      </c>
      <c r="V22" s="1">
        <v>3.2166666666666663</v>
      </c>
      <c r="W22" s="1">
        <v>3.3333333333333333E-2</v>
      </c>
      <c r="X22" s="1">
        <v>5.1702669511277213</v>
      </c>
      <c r="Y22" s="1">
        <v>5.124851307685856</v>
      </c>
      <c r="Z22" s="1">
        <v>4.5415643441865786E-2</v>
      </c>
    </row>
    <row r="23" spans="1:31" x14ac:dyDescent="0.25">
      <c r="A23" s="1" t="s">
        <v>23</v>
      </c>
      <c r="B23" s="1">
        <v>58</v>
      </c>
      <c r="C23" s="1">
        <v>21.836059145335888</v>
      </c>
      <c r="D23" s="1">
        <v>49</v>
      </c>
      <c r="E23" s="1">
        <v>3.9878331469833839</v>
      </c>
      <c r="F23" s="1">
        <v>43.5</v>
      </c>
      <c r="G23" s="1">
        <v>7.3391756077162142</v>
      </c>
      <c r="J23" s="1">
        <v>70.75</v>
      </c>
      <c r="K23" s="1">
        <v>6.5606379832826009</v>
      </c>
      <c r="N23" s="1">
        <v>0.74299999999999988</v>
      </c>
      <c r="O23" s="1">
        <v>1.26</v>
      </c>
      <c r="P23" s="1">
        <v>3240.5922130264112</v>
      </c>
      <c r="Q23" s="1">
        <v>0.3</v>
      </c>
      <c r="R23" s="1">
        <v>0.58333333333333337</v>
      </c>
      <c r="S23" s="1">
        <v>0.8833333333333333</v>
      </c>
      <c r="T23" s="1">
        <v>0.23333333333333334</v>
      </c>
      <c r="U23" s="1">
        <v>2.0999999999999996</v>
      </c>
      <c r="V23" s="1">
        <v>1.8666666666666665</v>
      </c>
      <c r="W23" s="1">
        <v>0.23333333333333334</v>
      </c>
      <c r="X23" s="1">
        <v>2.717016836491807</v>
      </c>
      <c r="Y23" s="1">
        <v>2.6078307280534103</v>
      </c>
      <c r="Z23" s="1">
        <v>0.10918610843839667</v>
      </c>
    </row>
    <row r="24" spans="1:31" x14ac:dyDescent="0.25">
      <c r="A24" s="1" t="s">
        <v>1</v>
      </c>
      <c r="B24" s="1">
        <v>58</v>
      </c>
      <c r="C24" s="1">
        <v>26.344236460732382</v>
      </c>
      <c r="D24" s="1">
        <v>50</v>
      </c>
      <c r="E24" s="1">
        <v>1.3601673895764259</v>
      </c>
      <c r="F24" s="1">
        <v>48.5</v>
      </c>
      <c r="G24" s="1">
        <v>10.478773534549525</v>
      </c>
      <c r="N24" s="1">
        <v>0.71857142857142864</v>
      </c>
      <c r="O24" s="1">
        <v>1.56</v>
      </c>
      <c r="P24" s="1">
        <v>828.29663479697695</v>
      </c>
      <c r="Q24" s="1">
        <v>0.6166666666666667</v>
      </c>
      <c r="R24" s="1">
        <v>0.68333333333333335</v>
      </c>
      <c r="S24" s="1">
        <v>3.3166666666666669</v>
      </c>
      <c r="T24" s="1">
        <v>0</v>
      </c>
      <c r="U24" s="1">
        <v>4.7</v>
      </c>
      <c r="V24" s="1">
        <v>4.6500000000000004</v>
      </c>
      <c r="W24" s="1">
        <v>0.05</v>
      </c>
      <c r="X24" s="1">
        <v>4.5146491565189493</v>
      </c>
      <c r="Y24" s="1">
        <v>4.4744067211120706</v>
      </c>
      <c r="Z24" s="1">
        <v>4.0242435406879468E-2</v>
      </c>
    </row>
    <row r="25" spans="1:31" x14ac:dyDescent="0.25">
      <c r="A25" s="1" t="s">
        <v>22</v>
      </c>
      <c r="B25" s="1">
        <v>57</v>
      </c>
      <c r="C25" s="1">
        <v>11.643082104712581</v>
      </c>
      <c r="D25" s="1">
        <v>50</v>
      </c>
      <c r="E25" s="1">
        <v>4.4940322612091261</v>
      </c>
      <c r="F25" s="1">
        <v>47</v>
      </c>
      <c r="G25" s="1">
        <v>3.6619468423251966</v>
      </c>
      <c r="J25" s="1">
        <v>87</v>
      </c>
      <c r="K25" s="1">
        <v>18.84314261041844</v>
      </c>
      <c r="N25" s="1">
        <v>0.44000000000000011</v>
      </c>
      <c r="O25" s="1">
        <v>0.56000000000000005</v>
      </c>
      <c r="P25" s="1">
        <v>2000</v>
      </c>
      <c r="Q25" s="1">
        <v>8.3333333333333329E-2</v>
      </c>
      <c r="R25" s="1">
        <v>0.15</v>
      </c>
      <c r="S25" s="1">
        <v>0.45</v>
      </c>
      <c r="T25" s="1">
        <v>0.11666666666666667</v>
      </c>
      <c r="U25" s="1">
        <v>0.95000000000000007</v>
      </c>
      <c r="V25" s="1">
        <v>0.75</v>
      </c>
      <c r="W25" s="1">
        <v>0.2</v>
      </c>
      <c r="X25" s="1">
        <v>0.72702734365688515</v>
      </c>
      <c r="Y25" s="1">
        <v>0.51550387056550395</v>
      </c>
      <c r="Z25" s="1">
        <v>0.21152347309138114</v>
      </c>
    </row>
    <row r="26" spans="1:31" x14ac:dyDescent="0.25">
      <c r="A26" s="1" t="s">
        <v>21</v>
      </c>
      <c r="B26" s="1">
        <v>59</v>
      </c>
      <c r="C26" s="1">
        <v>23.229582042671332</v>
      </c>
      <c r="D26" s="1">
        <v>46.5</v>
      </c>
      <c r="E26" s="1">
        <v>5.5989128305037905</v>
      </c>
      <c r="F26" s="1">
        <v>48</v>
      </c>
      <c r="G26" s="1">
        <v>1.5312350419939667</v>
      </c>
      <c r="N26" s="1">
        <v>0.36736842105263151</v>
      </c>
      <c r="O26" s="1">
        <v>0.59</v>
      </c>
      <c r="P26" s="1">
        <v>2630.2157972209361</v>
      </c>
      <c r="Q26" s="1">
        <v>0.18333333333333332</v>
      </c>
      <c r="R26" s="1">
        <v>0.25</v>
      </c>
      <c r="S26" s="1">
        <v>6.6666666666666666E-2</v>
      </c>
      <c r="T26" s="1">
        <v>0.05</v>
      </c>
      <c r="U26" s="1">
        <v>0.6333333333333333</v>
      </c>
      <c r="V26" s="1">
        <v>0.5</v>
      </c>
      <c r="W26" s="1">
        <v>0.13333333333333333</v>
      </c>
      <c r="X26" s="1">
        <v>0.58607413417013265</v>
      </c>
      <c r="Y26" s="1">
        <v>0.44181242834635903</v>
      </c>
      <c r="Z26" s="1">
        <v>0.14426170582377368</v>
      </c>
    </row>
    <row r="27" spans="1:31" x14ac:dyDescent="0.25">
      <c r="A27" s="1" t="s">
        <v>20</v>
      </c>
      <c r="B27" s="1">
        <v>54</v>
      </c>
      <c r="C27" s="1">
        <v>13.248955017996604</v>
      </c>
      <c r="D27" s="1">
        <v>51</v>
      </c>
      <c r="E27" s="1">
        <v>9.5727902242048284</v>
      </c>
      <c r="N27" s="1">
        <v>0.5</v>
      </c>
      <c r="O27" s="1">
        <v>1</v>
      </c>
      <c r="P27" s="1">
        <v>3007.9063198350755</v>
      </c>
      <c r="Q27" s="1">
        <v>0.16666666666666666</v>
      </c>
      <c r="R27" s="1">
        <v>6.6666666666666666E-2</v>
      </c>
      <c r="S27" s="1">
        <v>1.6666666666666666E-2</v>
      </c>
      <c r="T27" s="1">
        <v>0.13333333333333333</v>
      </c>
      <c r="U27" s="1">
        <v>0.4</v>
      </c>
      <c r="V27" s="1">
        <v>0.26666666666666666</v>
      </c>
      <c r="W27" s="1">
        <v>0.13333333333333333</v>
      </c>
      <c r="X27" s="1">
        <v>0.42142100944203081</v>
      </c>
      <c r="Y27" s="1">
        <v>0.23677322825021987</v>
      </c>
      <c r="Z27" s="1">
        <v>0.18464778119181094</v>
      </c>
    </row>
    <row r="28" spans="1:31" x14ac:dyDescent="0.25">
      <c r="A28" s="1" t="s">
        <v>19</v>
      </c>
      <c r="D28" s="1">
        <v>49</v>
      </c>
      <c r="E28" s="1">
        <v>5.7174345580804529</v>
      </c>
      <c r="F28" s="1">
        <v>45</v>
      </c>
      <c r="G28" s="1">
        <v>4.8832826696925604</v>
      </c>
      <c r="J28" s="1">
        <v>75.75</v>
      </c>
      <c r="K28" s="1">
        <v>2.4688189249474752</v>
      </c>
      <c r="N28" s="1">
        <v>0.39562499999999995</v>
      </c>
      <c r="O28" s="1">
        <v>0.64</v>
      </c>
      <c r="P28" s="1">
        <v>6424.4815798042819</v>
      </c>
      <c r="Q28" s="1">
        <v>1.6666666666666666E-2</v>
      </c>
      <c r="R28" s="1">
        <v>0.11666666666666667</v>
      </c>
      <c r="S28" s="1">
        <v>6.6666666666666666E-2</v>
      </c>
      <c r="T28" s="1">
        <v>0.05</v>
      </c>
      <c r="U28" s="1">
        <v>0.41666666666666669</v>
      </c>
      <c r="V28" s="1">
        <v>0.21666666666666667</v>
      </c>
      <c r="W28" s="1">
        <v>0.2</v>
      </c>
      <c r="X28" s="1">
        <v>0.3682600455336692</v>
      </c>
      <c r="Y28" s="1">
        <v>0.20169953478797678</v>
      </c>
      <c r="Z28" s="1">
        <v>0.16656051074569245</v>
      </c>
    </row>
    <row r="29" spans="1:31" x14ac:dyDescent="0.25">
      <c r="A29" s="1" t="s">
        <v>18</v>
      </c>
      <c r="B29" s="1">
        <v>56.5</v>
      </c>
      <c r="C29" s="1">
        <v>13.125468439154709</v>
      </c>
      <c r="D29" s="1">
        <v>52</v>
      </c>
      <c r="E29" s="1">
        <v>4.3846753808048256</v>
      </c>
      <c r="F29" s="1">
        <v>47</v>
      </c>
      <c r="G29" s="1">
        <v>6.3543730890843797</v>
      </c>
      <c r="J29" s="1">
        <v>68</v>
      </c>
      <c r="K29" s="1">
        <v>10.208219074547904</v>
      </c>
      <c r="N29" s="1">
        <v>0.39041666666666669</v>
      </c>
      <c r="O29" s="1">
        <v>0.67</v>
      </c>
      <c r="P29" s="1">
        <v>5451.057169388594</v>
      </c>
      <c r="Q29" s="1">
        <v>0.66666666666666663</v>
      </c>
      <c r="R29" s="1">
        <v>0.8666666666666667</v>
      </c>
      <c r="S29" s="1">
        <v>2.25</v>
      </c>
      <c r="T29" s="1">
        <v>0.2</v>
      </c>
      <c r="U29" s="1">
        <v>4.4333333333333327</v>
      </c>
      <c r="V29" s="1">
        <v>4.1333333333333329</v>
      </c>
      <c r="W29" s="1">
        <v>0.30000000000000004</v>
      </c>
      <c r="X29" s="1">
        <v>3.4532452068191151</v>
      </c>
      <c r="Y29" s="1">
        <v>3.2844718359768574</v>
      </c>
      <c r="Z29" s="1">
        <v>0.16877337084225763</v>
      </c>
    </row>
    <row r="30" spans="1:31" x14ac:dyDescent="0.25">
      <c r="A30" s="1" t="s">
        <v>9</v>
      </c>
      <c r="D30" s="1">
        <v>45</v>
      </c>
      <c r="E30" s="1">
        <v>3.1599302928313033</v>
      </c>
      <c r="F30" s="1">
        <v>41.5</v>
      </c>
      <c r="G30" s="1">
        <v>2.5768923605350955</v>
      </c>
      <c r="J30" s="1">
        <v>66.75</v>
      </c>
      <c r="K30" s="1">
        <v>2.013907368464757</v>
      </c>
      <c r="N30" s="1">
        <v>0.14400000000000004</v>
      </c>
      <c r="O30" s="1">
        <v>0.46</v>
      </c>
      <c r="P30" s="1">
        <v>3391.2969284317778</v>
      </c>
      <c r="Q30" s="1">
        <v>2.8571428571428571E-2</v>
      </c>
      <c r="R30" s="1">
        <v>0.45714285714285713</v>
      </c>
      <c r="S30" s="1">
        <v>0.14285714285714285</v>
      </c>
      <c r="T30" s="1">
        <v>1.5142857142857142</v>
      </c>
      <c r="U30" s="1">
        <v>2.2285714285714282</v>
      </c>
      <c r="V30" s="1">
        <v>0.65714285714285714</v>
      </c>
      <c r="W30" s="1">
        <v>1.5428571428571427</v>
      </c>
      <c r="X30" s="1">
        <v>1.3438837386927207</v>
      </c>
      <c r="Y30" s="1">
        <v>0.69789616252776376</v>
      </c>
      <c r="Z30" s="1">
        <v>0.38620574905189242</v>
      </c>
    </row>
    <row r="31" spans="1:31" x14ac:dyDescent="0.25">
      <c r="A31" s="1" t="s">
        <v>16</v>
      </c>
      <c r="B31" s="1">
        <v>60</v>
      </c>
      <c r="C31" s="1">
        <v>0.33482536302182758</v>
      </c>
      <c r="N31" s="1">
        <v>0</v>
      </c>
      <c r="O31" s="1">
        <v>0</v>
      </c>
      <c r="P31" s="1">
        <v>1269.1816683438158</v>
      </c>
      <c r="Q31" s="1">
        <v>8.5714285714285715E-2</v>
      </c>
      <c r="R31" s="1">
        <v>0</v>
      </c>
      <c r="S31" s="1">
        <v>0</v>
      </c>
      <c r="T31" s="1">
        <v>0</v>
      </c>
      <c r="U31" s="1">
        <v>0.51428571428571435</v>
      </c>
      <c r="V31" s="1">
        <v>0.17142857142857143</v>
      </c>
      <c r="W31" s="1">
        <v>8.5714285714285715E-2</v>
      </c>
      <c r="X31" s="1">
        <v>1.9421079120585745</v>
      </c>
      <c r="Y31" s="1">
        <v>0.14783102976683551</v>
      </c>
      <c r="Z31" s="1">
        <v>0.10852126909417503</v>
      </c>
    </row>
    <row r="32" spans="1:31" x14ac:dyDescent="0.25">
      <c r="A32" s="1" t="s">
        <v>15</v>
      </c>
      <c r="B32" s="1">
        <v>52</v>
      </c>
      <c r="C32" s="1">
        <v>3.7821184739333815</v>
      </c>
      <c r="D32" s="1">
        <v>52</v>
      </c>
      <c r="E32" s="1">
        <v>1.6066369675565901</v>
      </c>
      <c r="J32" s="1">
        <v>70</v>
      </c>
      <c r="K32" s="1">
        <v>8.8134313102997748</v>
      </c>
      <c r="N32" s="1">
        <v>0.25200000000000006</v>
      </c>
      <c r="O32" s="1">
        <v>0.4</v>
      </c>
      <c r="P32" s="1">
        <v>711.94488283254077</v>
      </c>
      <c r="Q32" s="1">
        <v>0.11428571428571428</v>
      </c>
      <c r="R32" s="1">
        <v>8.5714285714285715E-2</v>
      </c>
      <c r="S32" s="1">
        <v>2.8571428571428571E-2</v>
      </c>
      <c r="T32" s="1">
        <v>0.17142857142857143</v>
      </c>
      <c r="U32" s="1">
        <v>0.54285714285714293</v>
      </c>
      <c r="V32" s="1">
        <v>0.22857142857142859</v>
      </c>
      <c r="W32" s="1">
        <v>0.25714285714285712</v>
      </c>
      <c r="X32" s="1">
        <v>0.86138905189829762</v>
      </c>
      <c r="Y32" s="1">
        <v>0.20175952561091812</v>
      </c>
      <c r="Z32" s="1">
        <v>0.12978255408172532</v>
      </c>
    </row>
    <row r="33" spans="1:26" x14ac:dyDescent="0.25">
      <c r="A33" s="1" t="s">
        <v>8</v>
      </c>
      <c r="D33" s="1">
        <v>47.5</v>
      </c>
      <c r="E33" s="1">
        <v>3.0435268331835235</v>
      </c>
      <c r="J33" s="1">
        <v>70</v>
      </c>
      <c r="K33" s="1">
        <v>4.5456140373106679</v>
      </c>
      <c r="N33" s="1">
        <v>0.17249999999999999</v>
      </c>
      <c r="O33" s="1">
        <v>0.35</v>
      </c>
      <c r="P33" s="1">
        <v>863.5840215111001</v>
      </c>
      <c r="Q33" s="1">
        <v>2.8571428571428571E-2</v>
      </c>
      <c r="R33" s="1">
        <v>0.31428571428571428</v>
      </c>
      <c r="S33" s="1">
        <v>0</v>
      </c>
      <c r="T33" s="1">
        <v>0.51428571428571423</v>
      </c>
      <c r="U33" s="1">
        <v>1.0285714285714285</v>
      </c>
      <c r="V33" s="1">
        <v>0.45714285714285713</v>
      </c>
      <c r="W33" s="1">
        <v>0.5714285714285714</v>
      </c>
      <c r="X33" s="1">
        <v>0.75919239139712935</v>
      </c>
      <c r="Y33" s="1">
        <v>0.45975525787432731</v>
      </c>
      <c r="Z33" s="1">
        <v>0.29943713352280199</v>
      </c>
    </row>
    <row r="34" spans="1:26" x14ac:dyDescent="0.25">
      <c r="A34" s="1" t="s">
        <v>13</v>
      </c>
      <c r="D34" s="1">
        <v>51</v>
      </c>
      <c r="E34" s="1">
        <v>4.1362755638650475</v>
      </c>
      <c r="J34" s="1">
        <v>57.5</v>
      </c>
      <c r="K34" s="1">
        <v>0.255</v>
      </c>
      <c r="N34" s="1">
        <v>0</v>
      </c>
      <c r="O34" s="1">
        <v>0</v>
      </c>
      <c r="P34" s="1">
        <v>10.546056118718775</v>
      </c>
      <c r="Q34" s="1">
        <v>0</v>
      </c>
      <c r="R34" s="1">
        <v>0</v>
      </c>
      <c r="S34" s="1">
        <v>0</v>
      </c>
      <c r="T34" s="1">
        <v>5.7142857142857141E-2</v>
      </c>
      <c r="U34" s="1">
        <v>1.8</v>
      </c>
      <c r="V34" s="1">
        <v>0</v>
      </c>
      <c r="W34" s="1">
        <v>1.4571428571428571</v>
      </c>
      <c r="X34" s="1">
        <v>3.6673966736833172</v>
      </c>
      <c r="Y34" s="1">
        <v>0</v>
      </c>
      <c r="Z34" s="1">
        <v>2.2194751882220598</v>
      </c>
    </row>
    <row r="35" spans="1:26" x14ac:dyDescent="0.25">
      <c r="B35" s="1">
        <f>AVERAGE(B20:B34)</f>
        <v>56.81818181818182</v>
      </c>
      <c r="C35" s="1">
        <f t="shared" ref="C35" si="3">AVERAGE(C20:C34)</f>
        <v>13.44989566026784</v>
      </c>
      <c r="D35" s="1">
        <f t="shared" ref="D35" si="4">AVERAGE(D20:D34)</f>
        <v>49.142857142857146</v>
      </c>
      <c r="E35" s="1">
        <f t="shared" ref="E35" si="5">AVERAGE(E20:E34)</f>
        <v>3.9384166930750899</v>
      </c>
      <c r="F35" s="1">
        <f t="shared" ref="F35" si="6">AVERAGE(F20:F34)</f>
        <v>45.95</v>
      </c>
      <c r="G35" s="1">
        <f t="shared" ref="G35" si="7">AVERAGE(G20:G34)</f>
        <v>5.0542335070817161</v>
      </c>
      <c r="J35" s="1">
        <f t="shared" ref="J35" si="8">AVERAGE(J20:J34)</f>
        <v>70.71875</v>
      </c>
      <c r="K35" s="1">
        <f t="shared" ref="K35" si="9">AVERAGE(K20:K34)</f>
        <v>6.7135964136589532</v>
      </c>
      <c r="P35" s="1">
        <f>AVERAGE(P20:P34)</f>
        <v>2688.3631998538435</v>
      </c>
    </row>
    <row r="36" spans="1:26" x14ac:dyDescent="0.25">
      <c r="C36" s="1">
        <f>STDEV(C20:C34)/SQRT(COUNT(C20:C34))</f>
        <v>2.7791054253559468</v>
      </c>
      <c r="E36" s="1">
        <f>STDEV(E20:E34)/SQRT(COUNT(E20:E34))</f>
        <v>0.55933464355112905</v>
      </c>
      <c r="G36" s="1">
        <f>STDEV(G20:G34)/SQRT(COUNT(G20:G34))</f>
        <v>0.9929182775173101</v>
      </c>
      <c r="K36" s="1">
        <f>STDEV(K20:K34)/SQRT(COUNT(K20:K34))</f>
        <v>2.1141099512931216</v>
      </c>
    </row>
    <row r="37" spans="1:26" x14ac:dyDescent="0.25">
      <c r="A37" s="1" t="s">
        <v>73</v>
      </c>
      <c r="B37" s="1" t="s">
        <v>35</v>
      </c>
      <c r="C37" s="1" t="s">
        <v>34</v>
      </c>
      <c r="D37" s="1" t="s">
        <v>33</v>
      </c>
      <c r="E37" s="1" t="s">
        <v>32</v>
      </c>
      <c r="F37" s="1" t="s">
        <v>31</v>
      </c>
      <c r="G37" s="1" t="s">
        <v>30</v>
      </c>
      <c r="J37" s="1" t="s">
        <v>27</v>
      </c>
      <c r="K37" s="1" t="s">
        <v>26</v>
      </c>
      <c r="N37" s="1" t="s">
        <v>49</v>
      </c>
      <c r="O37" s="1" t="s">
        <v>48</v>
      </c>
      <c r="P37" s="1" t="s">
        <v>50</v>
      </c>
      <c r="Q37" s="1" t="s">
        <v>56</v>
      </c>
      <c r="R37" s="1" t="s">
        <v>58</v>
      </c>
      <c r="S37" s="1" t="s">
        <v>59</v>
      </c>
      <c r="T37" s="1" t="s">
        <v>60</v>
      </c>
      <c r="U37" s="1" t="s">
        <v>41</v>
      </c>
      <c r="V37" s="1" t="s">
        <v>40</v>
      </c>
      <c r="W37" s="1" t="s">
        <v>39</v>
      </c>
      <c r="X37" s="1" t="s">
        <v>38</v>
      </c>
      <c r="Y37" s="1" t="s">
        <v>37</v>
      </c>
      <c r="Z37" s="1" t="s">
        <v>36</v>
      </c>
    </row>
    <row r="38" spans="1:26" x14ac:dyDescent="0.25">
      <c r="A38" s="1" t="s">
        <v>7</v>
      </c>
      <c r="B38" s="1">
        <v>63</v>
      </c>
      <c r="C38" s="1">
        <v>3.5693875343180386</v>
      </c>
      <c r="D38" s="1">
        <v>52</v>
      </c>
      <c r="E38" s="1">
        <v>0.93613343147918615</v>
      </c>
      <c r="F38" s="1">
        <v>49</v>
      </c>
      <c r="G38" s="1">
        <v>1.896759450714776</v>
      </c>
      <c r="J38" s="1">
        <v>83</v>
      </c>
      <c r="K38" s="1">
        <v>1.6435121984095573</v>
      </c>
      <c r="N38" s="1">
        <v>0.62000000000000011</v>
      </c>
      <c r="O38" s="1">
        <v>1.06</v>
      </c>
      <c r="P38" s="1">
        <v>22.410362156452404</v>
      </c>
      <c r="Q38" s="1">
        <v>0.9</v>
      </c>
      <c r="R38" s="1">
        <v>1.4</v>
      </c>
      <c r="S38" s="1">
        <v>0.5</v>
      </c>
      <c r="T38" s="1">
        <v>6.6666666666666666E-2</v>
      </c>
      <c r="U38" s="1">
        <v>4.0666666666666664</v>
      </c>
      <c r="V38" s="1">
        <v>3.7833333333333332</v>
      </c>
      <c r="W38" s="1">
        <v>0.28333333333333333</v>
      </c>
      <c r="X38" s="1">
        <v>6.9368144240680243</v>
      </c>
      <c r="Y38" s="1">
        <v>6.4285767723172178</v>
      </c>
      <c r="Z38" s="1">
        <v>0.50823765175080671</v>
      </c>
    </row>
    <row r="39" spans="1:26" x14ac:dyDescent="0.25">
      <c r="A39" s="1" t="s">
        <v>6</v>
      </c>
      <c r="B39" s="1">
        <v>68</v>
      </c>
      <c r="C39" s="1">
        <v>6.6973910595901742</v>
      </c>
      <c r="D39" s="1">
        <v>50</v>
      </c>
      <c r="E39" s="1">
        <v>1.8246142404759316</v>
      </c>
      <c r="F39" s="1">
        <v>50</v>
      </c>
      <c r="G39" s="1">
        <v>2.0373648963455624</v>
      </c>
      <c r="J39" s="1">
        <v>67</v>
      </c>
      <c r="K39" s="1">
        <v>1.21</v>
      </c>
      <c r="N39" s="1">
        <v>0.36166666666666664</v>
      </c>
      <c r="O39" s="1">
        <v>0.85</v>
      </c>
      <c r="P39" s="1">
        <v>52.738457597463388</v>
      </c>
      <c r="Q39" s="1">
        <v>1.0166666666666666</v>
      </c>
      <c r="R39" s="1">
        <v>1.7666666666666666</v>
      </c>
      <c r="S39" s="1">
        <v>1.5333333333333334</v>
      </c>
      <c r="T39" s="1">
        <v>0.33333333333333331</v>
      </c>
      <c r="U39" s="1">
        <v>5.7833333333333332</v>
      </c>
      <c r="V39" s="1">
        <v>5</v>
      </c>
      <c r="W39" s="1">
        <v>0.78333333333333321</v>
      </c>
      <c r="X39" s="1">
        <v>6.8914254996799107</v>
      </c>
      <c r="Y39" s="1">
        <v>6.1233513890493745</v>
      </c>
      <c r="Z39" s="1">
        <v>0.76807411063053643</v>
      </c>
    </row>
    <row r="40" spans="1:26" x14ac:dyDescent="0.25">
      <c r="A40" s="1" t="s">
        <v>5</v>
      </c>
      <c r="B40" s="1">
        <v>65</v>
      </c>
      <c r="C40" s="1">
        <v>1.1246750536587422</v>
      </c>
      <c r="D40" s="1">
        <v>54</v>
      </c>
      <c r="E40" s="1">
        <v>2.8214031251645126</v>
      </c>
      <c r="F40" s="1">
        <v>48</v>
      </c>
      <c r="G40" s="1">
        <v>0.84003181235857627</v>
      </c>
      <c r="J40" s="1">
        <v>82</v>
      </c>
      <c r="K40" s="1">
        <v>3.0697913855375973</v>
      </c>
      <c r="N40" s="1">
        <v>0.50125000000000008</v>
      </c>
      <c r="O40" s="1">
        <v>0.66</v>
      </c>
      <c r="P40" s="1">
        <v>18.996991139652426</v>
      </c>
      <c r="Q40" s="1">
        <v>1.1833333333333333</v>
      </c>
      <c r="R40" s="1">
        <v>0.91666666666666663</v>
      </c>
      <c r="S40" s="1">
        <v>0</v>
      </c>
      <c r="T40" s="1">
        <v>0.26666666666666666</v>
      </c>
      <c r="U40" s="1">
        <v>3.4</v>
      </c>
      <c r="V40" s="1">
        <v>2.9</v>
      </c>
      <c r="W40" s="1">
        <v>0.5</v>
      </c>
      <c r="X40" s="1">
        <v>4.7931617126585913</v>
      </c>
      <c r="Y40" s="1">
        <v>4.2914128619822298</v>
      </c>
      <c r="Z40" s="1">
        <v>0.50174885067636155</v>
      </c>
    </row>
    <row r="41" spans="1:26" x14ac:dyDescent="0.25">
      <c r="A41" s="1" t="s">
        <v>23</v>
      </c>
      <c r="B41" s="1">
        <v>65</v>
      </c>
      <c r="C41" s="1">
        <v>9.1155005436409944</v>
      </c>
      <c r="D41" s="1">
        <v>56</v>
      </c>
      <c r="E41" s="1">
        <v>4.822877865406797</v>
      </c>
      <c r="F41" s="1">
        <v>48</v>
      </c>
      <c r="G41" s="1">
        <v>0.54892245042776533</v>
      </c>
      <c r="J41" s="1">
        <v>63</v>
      </c>
      <c r="K41" s="1">
        <v>1.658563227147388</v>
      </c>
      <c r="N41" s="1">
        <v>0.58571428571428563</v>
      </c>
      <c r="O41" s="1">
        <v>0.78</v>
      </c>
      <c r="P41" s="1">
        <v>70.347580684472121</v>
      </c>
      <c r="Q41" s="1">
        <v>0.36666666666666664</v>
      </c>
      <c r="R41" s="1">
        <v>1.0333333333333334</v>
      </c>
      <c r="S41" s="1">
        <v>0.31666666666666665</v>
      </c>
      <c r="T41" s="1">
        <v>0.21666666666666667</v>
      </c>
      <c r="U41" s="1">
        <v>2.5</v>
      </c>
      <c r="V41" s="1">
        <v>2.166666666666667</v>
      </c>
      <c r="W41" s="1">
        <v>0.33333333333333331</v>
      </c>
      <c r="X41" s="1">
        <v>3.0969258749862756</v>
      </c>
      <c r="Y41" s="1">
        <v>2.5960922076727613</v>
      </c>
      <c r="Z41" s="1">
        <v>0.50083366731351442</v>
      </c>
    </row>
    <row r="42" spans="1:26" x14ac:dyDescent="0.25">
      <c r="A42" s="1" t="s">
        <v>1</v>
      </c>
      <c r="B42" s="1">
        <v>58</v>
      </c>
      <c r="C42" s="1">
        <v>6.0244230524598006</v>
      </c>
      <c r="D42" s="1">
        <v>45</v>
      </c>
      <c r="E42" s="1">
        <v>1.4326112964934528</v>
      </c>
      <c r="F42" s="1">
        <v>47</v>
      </c>
      <c r="G42" s="1">
        <v>1.4948449305636109</v>
      </c>
      <c r="J42" s="1">
        <v>66</v>
      </c>
      <c r="K42" s="1">
        <v>1.5396517307923387</v>
      </c>
      <c r="N42" s="1">
        <v>0.49578947368421045</v>
      </c>
      <c r="O42" s="1">
        <v>1</v>
      </c>
      <c r="P42" s="1">
        <v>114.7962561947618</v>
      </c>
      <c r="Q42" s="1">
        <v>0.33333333333333331</v>
      </c>
      <c r="R42" s="1">
        <v>1.7333333333333334</v>
      </c>
      <c r="S42" s="1">
        <v>1.65</v>
      </c>
      <c r="T42" s="1">
        <v>0.15</v>
      </c>
      <c r="U42" s="1">
        <v>5.7666666666666666</v>
      </c>
      <c r="V42" s="1">
        <v>5.45</v>
      </c>
      <c r="W42" s="1">
        <v>0.31666666666666665</v>
      </c>
      <c r="X42" s="1">
        <v>4.1162823364503165</v>
      </c>
      <c r="Y42" s="1">
        <v>3.906051928470796</v>
      </c>
      <c r="Z42" s="1">
        <v>0.2102304079795202</v>
      </c>
    </row>
    <row r="43" spans="1:26" x14ac:dyDescent="0.25">
      <c r="A43" s="1" t="s">
        <v>22</v>
      </c>
      <c r="B43" s="1">
        <v>58</v>
      </c>
      <c r="C43" s="1">
        <v>3.0526186944352514</v>
      </c>
      <c r="D43" s="1">
        <v>48</v>
      </c>
      <c r="E43" s="1">
        <v>4.2450362468217815</v>
      </c>
      <c r="J43" s="1">
        <v>61</v>
      </c>
      <c r="K43" s="1">
        <v>1.5800972281160028</v>
      </c>
      <c r="N43" s="1">
        <v>0.30499999999999999</v>
      </c>
      <c r="O43" s="1">
        <v>0.42</v>
      </c>
      <c r="P43" s="1">
        <v>319.10065733330316</v>
      </c>
      <c r="Q43" s="1">
        <v>0.05</v>
      </c>
      <c r="R43" s="1">
        <v>0.35</v>
      </c>
      <c r="S43" s="1">
        <v>0</v>
      </c>
      <c r="T43" s="1">
        <v>0.15</v>
      </c>
      <c r="U43" s="1">
        <v>0.96666666666666679</v>
      </c>
      <c r="V43" s="1">
        <v>0.53333333333333333</v>
      </c>
      <c r="W43" s="1">
        <v>0.43333333333333329</v>
      </c>
      <c r="X43" s="1">
        <v>0.91332859604849437</v>
      </c>
      <c r="Y43" s="1">
        <v>0.50571935842823901</v>
      </c>
      <c r="Z43" s="1">
        <v>0.40760923762025547</v>
      </c>
    </row>
    <row r="44" spans="1:26" x14ac:dyDescent="0.25">
      <c r="A44" s="1" t="s">
        <v>21</v>
      </c>
      <c r="B44" s="1">
        <v>66.5</v>
      </c>
      <c r="C44" s="1">
        <v>6.8576045100947836</v>
      </c>
      <c r="D44" s="1">
        <v>52</v>
      </c>
      <c r="E44" s="1">
        <v>3.8782486132258525</v>
      </c>
      <c r="F44" s="1">
        <v>42.5</v>
      </c>
      <c r="G44" s="1">
        <v>2.7428094717486333</v>
      </c>
      <c r="J44" s="1">
        <v>60</v>
      </c>
      <c r="K44" s="1">
        <v>0.89075562098612404</v>
      </c>
      <c r="N44" s="1">
        <v>0.35785714285714276</v>
      </c>
      <c r="O44" s="1">
        <v>0.56000000000000005</v>
      </c>
      <c r="P44" s="1">
        <v>15.408992264292531</v>
      </c>
      <c r="Q44" s="1">
        <v>8.3333333333333329E-2</v>
      </c>
      <c r="R44" s="1">
        <v>0.51666666666666672</v>
      </c>
      <c r="S44" s="1">
        <v>3.3333333333333333E-2</v>
      </c>
      <c r="T44" s="1">
        <v>0.11666666666666667</v>
      </c>
      <c r="U44" s="1">
        <v>1.0166666666666668</v>
      </c>
      <c r="V44" s="1">
        <v>0.68333333333333335</v>
      </c>
      <c r="W44" s="1">
        <v>0.21666666666666667</v>
      </c>
      <c r="X44" s="1">
        <v>1.8466823470367582</v>
      </c>
      <c r="Y44" s="1">
        <v>0.80316847797536739</v>
      </c>
      <c r="Z44" s="1">
        <v>0.20773030271069301</v>
      </c>
    </row>
    <row r="45" spans="1:26" x14ac:dyDescent="0.25">
      <c r="A45" s="1" t="s">
        <v>20</v>
      </c>
      <c r="D45" s="1">
        <v>44</v>
      </c>
      <c r="E45" s="1">
        <v>1.5218544575181812</v>
      </c>
      <c r="J45" s="1">
        <v>63</v>
      </c>
      <c r="K45" s="1">
        <v>0.12</v>
      </c>
      <c r="N45" s="1">
        <v>0.11866666666666668</v>
      </c>
      <c r="O45" s="1">
        <v>0.36</v>
      </c>
      <c r="P45" s="1">
        <v>55.776877599879796</v>
      </c>
      <c r="Q45" s="1">
        <v>0</v>
      </c>
      <c r="R45" s="1">
        <v>0.21666666666666667</v>
      </c>
      <c r="S45" s="1">
        <v>0</v>
      </c>
      <c r="T45" s="1">
        <v>0.2</v>
      </c>
      <c r="U45" s="1">
        <v>1.3500000000000003</v>
      </c>
      <c r="V45" s="1">
        <v>0.5</v>
      </c>
      <c r="W45" s="1">
        <v>0.85</v>
      </c>
      <c r="X45" s="1">
        <v>0.57611667158426383</v>
      </c>
      <c r="Y45" s="1">
        <v>0.13711112900312039</v>
      </c>
      <c r="Z45" s="1">
        <v>0.43900554258114344</v>
      </c>
    </row>
    <row r="46" spans="1:26" x14ac:dyDescent="0.25">
      <c r="A46" s="1" t="s">
        <v>19</v>
      </c>
      <c r="B46" s="1">
        <v>75</v>
      </c>
      <c r="C46" s="1">
        <v>2.748560730081183</v>
      </c>
      <c r="D46" s="1">
        <v>48</v>
      </c>
      <c r="E46" s="1">
        <v>2.9897891628414972</v>
      </c>
      <c r="J46" s="1">
        <v>63</v>
      </c>
      <c r="K46" s="1">
        <v>0.43570393862641882</v>
      </c>
      <c r="N46" s="1">
        <v>0.15600000000000003</v>
      </c>
      <c r="O46" s="1">
        <v>0.31</v>
      </c>
      <c r="P46" s="1">
        <v>290.46180205506306</v>
      </c>
      <c r="Q46" s="1">
        <v>0.15</v>
      </c>
      <c r="R46" s="1">
        <v>1.6666666666666666E-2</v>
      </c>
      <c r="S46" s="1">
        <v>0</v>
      </c>
      <c r="T46" s="1">
        <v>0.33333333333333331</v>
      </c>
      <c r="U46" s="1">
        <v>0.90000000000000013</v>
      </c>
      <c r="V46" s="1">
        <v>0.16666666666666666</v>
      </c>
      <c r="W46" s="1">
        <v>0.73333333333333339</v>
      </c>
      <c r="X46" s="1">
        <v>0.99041196749770488</v>
      </c>
      <c r="Y46" s="1">
        <v>8.7231919973503144E-2</v>
      </c>
      <c r="Z46" s="1">
        <v>0.90318004752420189</v>
      </c>
    </row>
    <row r="47" spans="1:26" x14ac:dyDescent="0.25">
      <c r="A47" s="1" t="s">
        <v>18</v>
      </c>
      <c r="D47" s="1">
        <v>52</v>
      </c>
      <c r="E47" s="1">
        <v>1.5121789906904515</v>
      </c>
      <c r="F47" s="1">
        <v>41</v>
      </c>
      <c r="G47" s="1">
        <v>0.74398110575982423</v>
      </c>
      <c r="N47" s="1">
        <v>0.14333333333333331</v>
      </c>
      <c r="O47" s="1">
        <v>0.24</v>
      </c>
      <c r="P47" s="1">
        <v>188.55958726315376</v>
      </c>
      <c r="Q47" s="1">
        <v>0</v>
      </c>
      <c r="R47" s="1">
        <v>0.2</v>
      </c>
      <c r="S47" s="1">
        <v>0.05</v>
      </c>
      <c r="T47" s="1">
        <v>1.6666666666666666E-2</v>
      </c>
      <c r="U47" s="1">
        <v>0.65000000000000024</v>
      </c>
      <c r="V47" s="1">
        <v>0.5</v>
      </c>
      <c r="W47" s="1">
        <v>0.13333333333333333</v>
      </c>
      <c r="X47" s="1">
        <v>0.37374863120455964</v>
      </c>
      <c r="Y47" s="1">
        <v>0.14060772580461367</v>
      </c>
      <c r="Z47" s="1">
        <v>0.13242105472884216</v>
      </c>
    </row>
    <row r="48" spans="1:26" x14ac:dyDescent="0.25">
      <c r="A48" s="1" t="s">
        <v>9</v>
      </c>
      <c r="B48" s="1">
        <v>66</v>
      </c>
      <c r="C48" s="1">
        <v>1.627189366698564</v>
      </c>
      <c r="J48" s="1">
        <v>56</v>
      </c>
      <c r="K48" s="1">
        <v>0.15</v>
      </c>
      <c r="N48" s="1">
        <v>7.4999999999999997E-3</v>
      </c>
      <c r="O48" s="1">
        <v>0.03</v>
      </c>
      <c r="P48" s="1">
        <v>8.000278520729891</v>
      </c>
      <c r="Q48" s="1">
        <v>5.7142857142857141E-2</v>
      </c>
      <c r="R48" s="1">
        <v>0.2857142857142857</v>
      </c>
      <c r="S48" s="1">
        <v>2.8571428571428571E-2</v>
      </c>
      <c r="T48" s="1">
        <v>0.14285714285714285</v>
      </c>
      <c r="U48" s="1">
        <v>1.4285714285714284</v>
      </c>
      <c r="V48" s="1">
        <v>0.51428571428571423</v>
      </c>
      <c r="W48" s="1">
        <v>0.82857142857142863</v>
      </c>
      <c r="X48" s="1">
        <v>2.1662323730596356</v>
      </c>
      <c r="Y48" s="1">
        <v>0.32134748491808102</v>
      </c>
      <c r="Z48" s="1">
        <v>1.0077216561648541</v>
      </c>
    </row>
    <row r="49" spans="1:29" x14ac:dyDescent="0.25">
      <c r="A49" s="1" t="s">
        <v>16</v>
      </c>
      <c r="B49" s="1">
        <v>69</v>
      </c>
      <c r="C49" s="1">
        <v>2.7896687489642344</v>
      </c>
      <c r="D49" s="1">
        <v>52</v>
      </c>
      <c r="E49" s="1">
        <v>3.912987885010113</v>
      </c>
      <c r="F49" s="1">
        <v>45</v>
      </c>
      <c r="G49" s="1">
        <v>0.95220092105009935</v>
      </c>
      <c r="N49" s="1">
        <v>0</v>
      </c>
      <c r="O49" s="1">
        <v>0</v>
      </c>
      <c r="P49" s="1">
        <v>57.029278666783043</v>
      </c>
      <c r="Q49" s="1">
        <v>8.5714285714285715E-2</v>
      </c>
      <c r="R49" s="1">
        <v>2.8571428571428571E-2</v>
      </c>
      <c r="S49" s="1">
        <v>8.5714285714285715E-2</v>
      </c>
      <c r="T49" s="1">
        <v>5.7142857142857141E-2</v>
      </c>
      <c r="U49" s="1">
        <v>0.80000000000000016</v>
      </c>
      <c r="V49" s="1">
        <v>0.25714285714285717</v>
      </c>
      <c r="W49" s="1">
        <v>0.19999999999999998</v>
      </c>
      <c r="X49" s="1">
        <v>3.4059262285431595</v>
      </c>
      <c r="Y49" s="1">
        <v>0.12967741390809959</v>
      </c>
      <c r="Z49" s="1">
        <v>0.19598801345404565</v>
      </c>
    </row>
    <row r="50" spans="1:29" x14ac:dyDescent="0.25">
      <c r="A50" s="1" t="s">
        <v>15</v>
      </c>
      <c r="B50" s="1">
        <v>57.5</v>
      </c>
      <c r="C50" s="1">
        <v>2.0818959452325672</v>
      </c>
      <c r="D50" s="1">
        <v>43</v>
      </c>
      <c r="E50" s="1">
        <v>2.6265992135147576</v>
      </c>
      <c r="N50" s="1">
        <v>0.13666666666666666</v>
      </c>
      <c r="O50" s="1">
        <v>0.19</v>
      </c>
      <c r="P50" s="1">
        <v>92.369968814146546</v>
      </c>
      <c r="Q50" s="1">
        <v>0.14285714285714285</v>
      </c>
      <c r="R50" s="1">
        <v>8.5714285714285715E-2</v>
      </c>
      <c r="S50" s="1">
        <v>0</v>
      </c>
      <c r="T50" s="1">
        <v>0</v>
      </c>
      <c r="U50" s="1">
        <v>0.25714285714285712</v>
      </c>
      <c r="V50" s="1">
        <v>0.22857142857142856</v>
      </c>
      <c r="W50" s="1">
        <v>2.8571428571428571E-2</v>
      </c>
      <c r="X50" s="1">
        <v>0.17777225601701105</v>
      </c>
      <c r="Y50" s="1">
        <v>0.16440252845312575</v>
      </c>
      <c r="Z50" s="1">
        <v>1.3369727563885308E-2</v>
      </c>
    </row>
    <row r="51" spans="1:29" x14ac:dyDescent="0.25">
      <c r="A51" s="1" t="s">
        <v>8</v>
      </c>
      <c r="D51" s="1">
        <v>49</v>
      </c>
      <c r="E51" s="1">
        <v>0.71947916084836561</v>
      </c>
      <c r="N51" s="1">
        <v>0.15600000000000003</v>
      </c>
      <c r="O51" s="1">
        <v>0.31</v>
      </c>
      <c r="P51" s="1">
        <v>84.746174888512471</v>
      </c>
      <c r="Q51" s="1">
        <v>0</v>
      </c>
      <c r="R51" s="1">
        <v>0.34285714285714286</v>
      </c>
      <c r="S51" s="1">
        <v>0</v>
      </c>
      <c r="T51" s="1">
        <v>0</v>
      </c>
      <c r="U51" s="1">
        <v>1.2571428571428569</v>
      </c>
      <c r="V51" s="1">
        <v>0.4</v>
      </c>
      <c r="W51" s="1">
        <v>0.17142857142857143</v>
      </c>
      <c r="X51" s="1">
        <v>12.459982347077162</v>
      </c>
      <c r="Y51" s="1">
        <v>8.8596507392121016</v>
      </c>
      <c r="Z51" s="1">
        <v>0.31565500359226473</v>
      </c>
    </row>
    <row r="52" spans="1:29" x14ac:dyDescent="0.25">
      <c r="A52" s="1" t="s">
        <v>13</v>
      </c>
      <c r="D52" s="1">
        <v>51</v>
      </c>
      <c r="E52" s="1">
        <v>2.7274552860835009</v>
      </c>
      <c r="N52" s="1">
        <v>0</v>
      </c>
      <c r="O52" s="1">
        <v>0</v>
      </c>
      <c r="P52" s="1">
        <v>66.170526911545124</v>
      </c>
      <c r="Q52" s="1">
        <v>0</v>
      </c>
      <c r="R52" s="1">
        <v>0.2857142857142857</v>
      </c>
      <c r="S52" s="1">
        <v>0.37142857142857144</v>
      </c>
      <c r="T52" s="1">
        <v>0</v>
      </c>
      <c r="U52" s="1">
        <v>0.88571428571428579</v>
      </c>
      <c r="V52" s="1">
        <v>0.7142857142857143</v>
      </c>
      <c r="W52" s="1">
        <v>0.11428571428571428</v>
      </c>
      <c r="X52" s="1">
        <v>1.1803589597003277</v>
      </c>
      <c r="Y52" s="1">
        <v>0.90169362579213341</v>
      </c>
      <c r="Z52" s="1">
        <v>0.15337502822061014</v>
      </c>
    </row>
    <row r="53" spans="1:29" x14ac:dyDescent="0.25">
      <c r="B53" s="1">
        <f>AVERAGE(B38:B52)</f>
        <v>64.63636363636364</v>
      </c>
      <c r="C53" s="1">
        <f t="shared" ref="C53" si="10">AVERAGE(C38:C52)</f>
        <v>4.1535377490158476</v>
      </c>
      <c r="D53" s="1">
        <f t="shared" ref="D53" si="11">AVERAGE(D38:D52)</f>
        <v>49.714285714285715</v>
      </c>
      <c r="E53" s="1">
        <f t="shared" ref="E53" si="12">AVERAGE(E38:E52)</f>
        <v>2.5693763553981697</v>
      </c>
      <c r="F53" s="1">
        <f t="shared" ref="F53" si="13">AVERAGE(F38:F52)</f>
        <v>46.3125</v>
      </c>
      <c r="G53" s="1">
        <f t="shared" ref="G53" si="14">AVERAGE(G38:G52)</f>
        <v>1.4071143798711059</v>
      </c>
      <c r="H53" s="1" t="e">
        <f t="shared" ref="H53" si="15">AVERAGE(H38:H52)</f>
        <v>#DIV/0!</v>
      </c>
      <c r="I53" s="1" t="e">
        <f t="shared" ref="I53" si="16">AVERAGE(I38:I52)</f>
        <v>#DIV/0!</v>
      </c>
      <c r="J53" s="1">
        <f t="shared" ref="J53" si="17">AVERAGE(J38:J52)</f>
        <v>66.400000000000006</v>
      </c>
      <c r="K53" s="1">
        <f t="shared" ref="K53" si="18">AVERAGE(K38:K52)</f>
        <v>1.2298075329615428</v>
      </c>
      <c r="P53" s="1">
        <f>AVERAGE(P38:P52)</f>
        <v>97.127586139347443</v>
      </c>
    </row>
    <row r="54" spans="1:29" x14ac:dyDescent="0.25">
      <c r="C54" s="1">
        <f>STDEV(C38:C52)/SQRT(COUNT(C38:C52))</f>
        <v>0.78125744655901697</v>
      </c>
      <c r="E54" s="1">
        <f>STDEV(E38:E52)/SQRT(COUNT(E38:E52))</f>
        <v>0.34628759059408204</v>
      </c>
      <c r="G54" s="1">
        <f>STDEV(G38:G52)/SQRT(COUNT(G38:G52))</f>
        <v>0.27168502171292946</v>
      </c>
      <c r="K54" s="1">
        <f>STDEV(K38:K52)/SQRT(COUNT(K38:K52))</f>
        <v>0.28092774862117376</v>
      </c>
    </row>
    <row r="55" spans="1:29" x14ac:dyDescent="0.25">
      <c r="A55" s="1" t="s">
        <v>104</v>
      </c>
      <c r="B55" s="1" t="s">
        <v>35</v>
      </c>
      <c r="C55" s="1" t="s">
        <v>34</v>
      </c>
      <c r="D55" s="1" t="s">
        <v>33</v>
      </c>
      <c r="E55" s="1" t="s">
        <v>32</v>
      </c>
      <c r="F55" s="1" t="s">
        <v>31</v>
      </c>
      <c r="G55" s="1" t="s">
        <v>30</v>
      </c>
      <c r="J55" s="1" t="s">
        <v>27</v>
      </c>
      <c r="K55" s="1" t="s">
        <v>26</v>
      </c>
      <c r="L55" s="1" t="s">
        <v>25</v>
      </c>
      <c r="M55" s="1" t="s">
        <v>24</v>
      </c>
      <c r="N55" s="1" t="s">
        <v>51</v>
      </c>
      <c r="O55" s="1" t="s">
        <v>50</v>
      </c>
      <c r="P55" s="1" t="s">
        <v>49</v>
      </c>
      <c r="Q55" s="1" t="s">
        <v>48</v>
      </c>
      <c r="R55" s="1" t="s">
        <v>47</v>
      </c>
      <c r="S55" s="1" t="s">
        <v>46</v>
      </c>
      <c r="T55" s="1" t="s">
        <v>45</v>
      </c>
      <c r="U55" s="1" t="s">
        <v>44</v>
      </c>
      <c r="V55" s="1" t="s">
        <v>43</v>
      </c>
      <c r="W55" s="1" t="s">
        <v>42</v>
      </c>
      <c r="X55" s="1" t="s">
        <v>41</v>
      </c>
      <c r="Y55" s="1" t="s">
        <v>40</v>
      </c>
      <c r="Z55" s="1" t="s">
        <v>39</v>
      </c>
      <c r="AA55" s="1" t="s">
        <v>38</v>
      </c>
      <c r="AB55" s="1" t="s">
        <v>37</v>
      </c>
      <c r="AC55" s="1" t="s">
        <v>36</v>
      </c>
    </row>
    <row r="56" spans="1:29" x14ac:dyDescent="0.25">
      <c r="A56" s="1" t="s">
        <v>7</v>
      </c>
      <c r="B56" s="1">
        <v>62</v>
      </c>
      <c r="C56" s="1">
        <v>0.9684813435519839</v>
      </c>
      <c r="D56" s="1">
        <v>47</v>
      </c>
      <c r="E56" s="1">
        <v>2.203376017403603</v>
      </c>
      <c r="F56" s="1">
        <v>49</v>
      </c>
      <c r="G56" s="1">
        <v>3.0598869103284798</v>
      </c>
      <c r="J56" s="1">
        <v>53</v>
      </c>
      <c r="K56" s="1">
        <v>0.8945631188788471</v>
      </c>
      <c r="L56" s="1">
        <v>70</v>
      </c>
      <c r="M56" s="1">
        <v>8.0127990199060903</v>
      </c>
      <c r="N56" s="1">
        <v>311.95564585114778</v>
      </c>
      <c r="O56" s="1">
        <v>85.44658558510487</v>
      </c>
      <c r="P56" s="1">
        <v>0.61285714285714288</v>
      </c>
      <c r="Q56" s="1">
        <v>0.96</v>
      </c>
      <c r="R56" s="1">
        <v>0.61666666666666703</v>
      </c>
      <c r="S56" s="1">
        <v>0.96666666666666701</v>
      </c>
      <c r="T56" s="1">
        <v>1.6666666666667</v>
      </c>
      <c r="U56" s="1">
        <v>0.15</v>
      </c>
      <c r="V56" s="1">
        <v>1.5</v>
      </c>
      <c r="W56" s="1">
        <v>0.5</v>
      </c>
      <c r="X56" s="1">
        <v>6.2166666666666668</v>
      </c>
      <c r="Y56" s="1">
        <v>3.9166666666666665</v>
      </c>
      <c r="Z56" s="1">
        <v>2.2999999999999998</v>
      </c>
      <c r="AA56" s="1">
        <v>8.7328547517850001</v>
      </c>
      <c r="AB56" s="1">
        <v>7.2126844989993</v>
      </c>
      <c r="AC56" s="1">
        <v>1.531586311791</v>
      </c>
    </row>
    <row r="57" spans="1:29" x14ac:dyDescent="0.25">
      <c r="A57" s="1" t="s">
        <v>6</v>
      </c>
      <c r="B57" s="1">
        <v>65</v>
      </c>
      <c r="C57" s="1">
        <v>1.3572589445193244</v>
      </c>
      <c r="D57" s="1">
        <v>54.5</v>
      </c>
      <c r="E57" s="1">
        <v>1.1740146447518636</v>
      </c>
      <c r="F57" s="1">
        <v>43</v>
      </c>
      <c r="G57" s="1">
        <v>1.4584295954487689</v>
      </c>
      <c r="J57" s="1">
        <v>46</v>
      </c>
      <c r="K57" s="1">
        <v>1</v>
      </c>
      <c r="L57" s="1">
        <v>78</v>
      </c>
      <c r="M57" s="1">
        <v>10.833714343382798</v>
      </c>
      <c r="N57" s="1">
        <v>214.0050842302042</v>
      </c>
      <c r="O57" s="1">
        <v>168.3517536881339</v>
      </c>
      <c r="P57" s="1">
        <v>0.45000000000000012</v>
      </c>
      <c r="Q57" s="1">
        <v>0.84</v>
      </c>
      <c r="R57" s="1">
        <v>0.16666666666666699</v>
      </c>
      <c r="S57" s="1">
        <v>0.81666666666666698</v>
      </c>
      <c r="T57" s="1">
        <v>0.65</v>
      </c>
      <c r="V57" s="1">
        <v>0.65</v>
      </c>
      <c r="W57" s="1">
        <v>0.16666666666666699</v>
      </c>
      <c r="X57" s="1">
        <v>2.9166666666666661</v>
      </c>
      <c r="Y57" s="1">
        <v>1.9666666666666668</v>
      </c>
      <c r="Z57" s="1">
        <v>0.95</v>
      </c>
      <c r="AA57" s="1">
        <v>4.8948719795480002</v>
      </c>
      <c r="AB57" s="1">
        <v>3.7371266831350001</v>
      </c>
      <c r="AC57" s="1">
        <v>1.1647359311191285</v>
      </c>
    </row>
    <row r="58" spans="1:29" x14ac:dyDescent="0.25">
      <c r="A58" s="1" t="s">
        <v>5</v>
      </c>
      <c r="B58" s="1">
        <v>60.5</v>
      </c>
      <c r="C58" s="1">
        <v>1.5287187026447084</v>
      </c>
      <c r="D58" s="1">
        <v>53</v>
      </c>
      <c r="E58" s="1">
        <v>1.5724806748934257</v>
      </c>
      <c r="F58" s="1">
        <v>49</v>
      </c>
      <c r="G58" s="1">
        <v>2.7896687489642344</v>
      </c>
      <c r="J58" s="1">
        <v>48</v>
      </c>
      <c r="K58" s="1">
        <v>0.5</v>
      </c>
      <c r="L58" s="1">
        <v>73</v>
      </c>
      <c r="M58" s="1">
        <v>1.855488791849355</v>
      </c>
      <c r="N58" s="1">
        <v>343.31440058472214</v>
      </c>
      <c r="O58" s="1">
        <v>323.31452894405936</v>
      </c>
      <c r="P58" s="1">
        <v>0.81400000000000006</v>
      </c>
      <c r="Q58" s="1">
        <v>0.94</v>
      </c>
      <c r="R58" s="1">
        <v>0.4</v>
      </c>
      <c r="S58" s="1">
        <v>0.98333333333333295</v>
      </c>
      <c r="T58" s="1">
        <v>1.2666666666666666</v>
      </c>
      <c r="V58" s="1">
        <v>1.25</v>
      </c>
      <c r="W58" s="1">
        <v>0.16666666666666699</v>
      </c>
      <c r="X58" s="1">
        <v>4.95</v>
      </c>
      <c r="Y58" s="1">
        <v>3.8333333333333002</v>
      </c>
      <c r="Z58" s="1">
        <v>1.8666666666666667</v>
      </c>
      <c r="AA58" s="1">
        <v>5.6472554812128326</v>
      </c>
      <c r="AB58" s="1">
        <v>4.8987284196822136</v>
      </c>
      <c r="AC58" s="1">
        <v>0.74852761536190004</v>
      </c>
    </row>
    <row r="59" spans="1:29" x14ac:dyDescent="0.25">
      <c r="A59" s="1" t="s">
        <v>23</v>
      </c>
      <c r="D59" s="1">
        <v>43</v>
      </c>
      <c r="E59" s="1">
        <v>1.0320070973945468</v>
      </c>
      <c r="F59" s="1">
        <v>44.5</v>
      </c>
      <c r="G59" s="1">
        <v>2.1700967290614444E-2</v>
      </c>
      <c r="J59" s="1">
        <v>46</v>
      </c>
      <c r="K59" s="1">
        <v>0.57499999999999996</v>
      </c>
      <c r="L59" s="1">
        <v>67</v>
      </c>
      <c r="M59" s="1">
        <v>3.4867792030654319</v>
      </c>
      <c r="N59" s="1">
        <v>290.5757407126269</v>
      </c>
      <c r="O59" s="1">
        <v>185.50815051213513</v>
      </c>
      <c r="P59" s="1">
        <v>0.49499999999999994</v>
      </c>
      <c r="Q59" s="1">
        <v>0.63</v>
      </c>
      <c r="S59" s="1">
        <v>0.28333333333333299</v>
      </c>
      <c r="T59" s="1">
        <v>0.2</v>
      </c>
      <c r="U59" s="1">
        <v>0.33333333333333298</v>
      </c>
      <c r="V59" s="1">
        <v>1.1000000000000001</v>
      </c>
      <c r="W59" s="1">
        <v>0.83333333333333304</v>
      </c>
      <c r="X59" s="1">
        <v>2.166666666666667</v>
      </c>
      <c r="Y59" s="1">
        <v>0.73333333333333395</v>
      </c>
      <c r="Z59" s="1">
        <v>1.4166666666666667</v>
      </c>
      <c r="AA59" s="1">
        <v>2.1765475732864612</v>
      </c>
      <c r="AB59" s="1">
        <v>1.1755625719139999</v>
      </c>
      <c r="AC59" s="1">
        <v>1.6899131617731999</v>
      </c>
    </row>
    <row r="60" spans="1:29" x14ac:dyDescent="0.25">
      <c r="A60" s="1" t="s">
        <v>1</v>
      </c>
      <c r="B60" s="1">
        <v>62</v>
      </c>
      <c r="C60" s="1">
        <v>2.4452949063900693</v>
      </c>
      <c r="D60" s="1">
        <v>43</v>
      </c>
      <c r="E60" s="1">
        <v>0.96503433233906111</v>
      </c>
      <c r="F60" s="1">
        <v>43</v>
      </c>
      <c r="G60" s="1">
        <v>3.0989545653695356</v>
      </c>
      <c r="J60" s="1">
        <v>42</v>
      </c>
      <c r="K60" s="1">
        <v>0.95000000000000007</v>
      </c>
      <c r="L60" s="1">
        <v>72</v>
      </c>
      <c r="M60" s="1">
        <v>3.7950701741899509</v>
      </c>
      <c r="N60" s="1">
        <v>1274.4592604407583</v>
      </c>
      <c r="O60" s="1">
        <v>1162.8172014375186</v>
      </c>
      <c r="P60" s="1">
        <v>0.28399999999999992</v>
      </c>
      <c r="Q60" s="1">
        <v>0.66</v>
      </c>
      <c r="R60" s="1">
        <v>0.85</v>
      </c>
      <c r="S60" s="1">
        <v>1.2333333333333334</v>
      </c>
      <c r="T60" s="1">
        <v>1.85</v>
      </c>
      <c r="V60" s="1">
        <v>0.91666666666666696</v>
      </c>
      <c r="W60" s="1">
        <v>0.66666666666666696</v>
      </c>
      <c r="X60" s="1">
        <v>7.1666666666666661</v>
      </c>
      <c r="Y60" s="1">
        <v>4.8833333333333337</v>
      </c>
      <c r="Z60" s="1">
        <v>2.2833333333333337</v>
      </c>
      <c r="AA60" s="1">
        <v>9.1327376954346864</v>
      </c>
      <c r="AB60" s="1">
        <v>6.6498523661859998</v>
      </c>
      <c r="AC60" s="1">
        <v>2.4828856647728212</v>
      </c>
    </row>
    <row r="61" spans="1:29" x14ac:dyDescent="0.25">
      <c r="A61" s="1" t="s">
        <v>22</v>
      </c>
      <c r="B61" s="1">
        <v>56</v>
      </c>
      <c r="C61" s="1">
        <v>0.51297400862989351</v>
      </c>
      <c r="D61" s="1">
        <v>48</v>
      </c>
      <c r="E61" s="1">
        <v>1.9154032208800362</v>
      </c>
      <c r="F61" s="1">
        <v>30</v>
      </c>
      <c r="G61" s="1">
        <v>0.11351029736349291</v>
      </c>
      <c r="J61" s="1">
        <v>63</v>
      </c>
      <c r="K61" s="1">
        <v>1.2000000000000002</v>
      </c>
      <c r="N61" s="1">
        <v>312.16936326004651</v>
      </c>
      <c r="O61" s="1">
        <v>222.29795664290853</v>
      </c>
      <c r="P61" s="1">
        <v>0.27176470588235291</v>
      </c>
      <c r="Q61" s="1">
        <v>0.51</v>
      </c>
      <c r="R61" s="1">
        <v>0.16666666666666699</v>
      </c>
      <c r="S61" s="1">
        <v>0.116666666666667</v>
      </c>
      <c r="T61" s="1">
        <v>0.5</v>
      </c>
      <c r="U61" s="1">
        <v>0.36666666666666697</v>
      </c>
      <c r="V61" s="1">
        <v>0.233333333333333</v>
      </c>
      <c r="X61" s="1">
        <v>0.93333333333333302</v>
      </c>
      <c r="Y61" s="1">
        <v>0.266666666666667</v>
      </c>
      <c r="Z61" s="1">
        <v>0.66666666666666696</v>
      </c>
      <c r="AA61" s="1">
        <v>0.39767771982189998</v>
      </c>
      <c r="AB61" s="1">
        <v>0.17359535679193999</v>
      </c>
      <c r="AC61" s="1">
        <v>0.21717242132914999</v>
      </c>
    </row>
    <row r="62" spans="1:29" x14ac:dyDescent="0.25">
      <c r="A62" s="1" t="s">
        <v>21</v>
      </c>
      <c r="B62" s="1">
        <v>67</v>
      </c>
      <c r="C62" s="1">
        <v>2.8880047868229313</v>
      </c>
      <c r="D62" s="1">
        <v>47</v>
      </c>
      <c r="E62" s="1">
        <v>0.78586712372220024</v>
      </c>
      <c r="J62" s="1">
        <v>45</v>
      </c>
      <c r="K62" s="1">
        <v>0.4</v>
      </c>
      <c r="L62" s="1">
        <v>53</v>
      </c>
      <c r="M62" s="1">
        <v>1.4542617491755525</v>
      </c>
      <c r="N62" s="1">
        <v>177.83133343431638</v>
      </c>
      <c r="O62" s="1">
        <v>157.13450441043949</v>
      </c>
      <c r="P62" s="1">
        <v>0.1607692307692308</v>
      </c>
      <c r="Q62" s="1">
        <v>0.32</v>
      </c>
      <c r="R62" s="1">
        <v>0.16666666666666699</v>
      </c>
      <c r="S62" s="1">
        <v>0.116666666666667</v>
      </c>
      <c r="U62" s="1">
        <v>0.25</v>
      </c>
      <c r="V62" s="1">
        <v>1.1666666666667</v>
      </c>
      <c r="W62" s="1">
        <v>0.266666666666667</v>
      </c>
      <c r="X62" s="1">
        <v>2.6666666666666998</v>
      </c>
      <c r="Y62" s="1">
        <v>0.31666666666666698</v>
      </c>
      <c r="Z62" s="1">
        <v>1.75</v>
      </c>
      <c r="AA62" s="1">
        <v>0.99416768112633003</v>
      </c>
      <c r="AB62" s="1">
        <v>0.15268481445189999</v>
      </c>
      <c r="AC62" s="1">
        <v>0.83788286667612999</v>
      </c>
    </row>
    <row r="63" spans="1:29" x14ac:dyDescent="0.25">
      <c r="A63" s="1" t="s">
        <v>20</v>
      </c>
      <c r="N63" s="1">
        <v>33.844040754804517</v>
      </c>
      <c r="O63" s="1">
        <v>33.844040754804517</v>
      </c>
      <c r="P63" s="1">
        <v>8.4285714285714283E-2</v>
      </c>
      <c r="Q63" s="1">
        <v>0.3</v>
      </c>
      <c r="S63" s="1">
        <v>0.83333333333333304</v>
      </c>
      <c r="U63" s="1">
        <v>0.33333333333333298</v>
      </c>
      <c r="V63" s="1">
        <v>0.33333333333333298</v>
      </c>
      <c r="X63" s="1">
        <v>0.16666666666666699</v>
      </c>
      <c r="Y63" s="1">
        <v>0.83333333333333304</v>
      </c>
      <c r="Z63" s="1">
        <v>0.66666666666666696</v>
      </c>
      <c r="AA63" s="1">
        <v>0.12924918466558999</v>
      </c>
      <c r="AB63" s="1">
        <v>0.2572536526118</v>
      </c>
      <c r="AC63" s="1">
        <v>0.39819437941965002</v>
      </c>
    </row>
    <row r="64" spans="1:29" x14ac:dyDescent="0.25">
      <c r="A64" s="1" t="s">
        <v>19</v>
      </c>
      <c r="D64" s="1">
        <v>31</v>
      </c>
      <c r="E64" s="1">
        <v>0.69222075787450965</v>
      </c>
      <c r="L64" s="1">
        <v>52</v>
      </c>
      <c r="M64" s="1">
        <v>0.32951874610839282</v>
      </c>
      <c r="N64" s="1">
        <v>531.44896767009845</v>
      </c>
      <c r="O64" s="1">
        <v>494.14914155906729</v>
      </c>
      <c r="P64" s="1">
        <v>0.11499999999999999</v>
      </c>
      <c r="Q64" s="1">
        <v>0.22</v>
      </c>
      <c r="S64" s="1">
        <v>0.1</v>
      </c>
      <c r="T64" s="1">
        <v>0.16666666666666699</v>
      </c>
      <c r="U64" s="1">
        <v>0.15</v>
      </c>
      <c r="V64" s="1">
        <v>0.5</v>
      </c>
      <c r="W64" s="1">
        <v>0.5</v>
      </c>
      <c r="X64" s="1">
        <v>0.61666666666666703</v>
      </c>
      <c r="Y64" s="1">
        <v>0.2</v>
      </c>
      <c r="Z64" s="1">
        <v>0.33333333333333298</v>
      </c>
      <c r="AA64" s="1">
        <v>1.5599966379493999</v>
      </c>
      <c r="AB64" s="1">
        <v>0.57362674738778996</v>
      </c>
      <c r="AC64" s="1">
        <v>0.34414361663493998</v>
      </c>
    </row>
    <row r="65" spans="1:29" x14ac:dyDescent="0.25">
      <c r="A65" s="1" t="s">
        <v>18</v>
      </c>
      <c r="D65" s="1">
        <v>44</v>
      </c>
      <c r="E65" s="1">
        <v>0.21326479551566446</v>
      </c>
      <c r="F65" s="1">
        <v>47</v>
      </c>
      <c r="G65" s="1">
        <v>0.64029712372220027</v>
      </c>
      <c r="J65" s="1">
        <v>42</v>
      </c>
      <c r="K65" s="1">
        <v>2.4546525329211861</v>
      </c>
      <c r="N65" s="1">
        <v>94.965276317126083</v>
      </c>
      <c r="O65" s="1">
        <v>62.264727396202765</v>
      </c>
      <c r="P65" s="1">
        <v>0.1293125</v>
      </c>
      <c r="Q65" s="1">
        <v>0.21</v>
      </c>
      <c r="S65" s="1">
        <v>0.266666666666667</v>
      </c>
      <c r="T65" s="1">
        <v>0.1</v>
      </c>
      <c r="U65" s="1">
        <v>0.33333333333333298</v>
      </c>
      <c r="V65" s="1">
        <v>0.41666666666666702</v>
      </c>
      <c r="X65" s="1">
        <v>0.98333333333333295</v>
      </c>
      <c r="Y65" s="1">
        <v>0.38333333333333303</v>
      </c>
      <c r="Z65" s="1">
        <v>0.58333333333333304</v>
      </c>
      <c r="AA65" s="1">
        <v>0.55351694581232003</v>
      </c>
      <c r="AB65" s="1">
        <v>0.26747868983918899</v>
      </c>
      <c r="AC65" s="1">
        <v>0.22167479463590001</v>
      </c>
    </row>
    <row r="66" spans="1:29" x14ac:dyDescent="0.25">
      <c r="A66" s="1" t="s">
        <v>9</v>
      </c>
      <c r="L66" s="1">
        <v>54</v>
      </c>
      <c r="M66" s="1">
        <v>0.50598211967977358</v>
      </c>
      <c r="N66" s="1">
        <v>65.023502022609335</v>
      </c>
      <c r="O66" s="1">
        <v>40.919654504231772</v>
      </c>
      <c r="P66" s="1">
        <v>0</v>
      </c>
      <c r="Q66" s="1">
        <v>0</v>
      </c>
      <c r="U66" s="1">
        <v>1.3174631746300001</v>
      </c>
      <c r="V66" s="1">
        <v>0.6349263492635</v>
      </c>
      <c r="W66" s="1">
        <v>0.15873158731590001</v>
      </c>
      <c r="X66" s="1">
        <v>1.9841269841269842</v>
      </c>
      <c r="Z66" s="1">
        <v>1.8571428571428572</v>
      </c>
      <c r="AA66" s="1">
        <v>2.1555584955180001</v>
      </c>
      <c r="AC66" s="1">
        <v>0.99947418777560004</v>
      </c>
    </row>
    <row r="67" spans="1:29" x14ac:dyDescent="0.25">
      <c r="A67" s="1" t="s">
        <v>16</v>
      </c>
      <c r="D67" s="1">
        <v>55.5</v>
      </c>
      <c r="E67" s="1">
        <v>0.7470394011849073</v>
      </c>
      <c r="N67" s="1">
        <v>183.64109155134639</v>
      </c>
      <c r="O67" s="1">
        <v>161.99437854247012</v>
      </c>
      <c r="P67" s="1">
        <v>0</v>
      </c>
      <c r="Q67" s="1">
        <v>0</v>
      </c>
      <c r="S67" s="1">
        <v>0.2</v>
      </c>
      <c r="U67" s="1">
        <v>0.2</v>
      </c>
      <c r="X67" s="1">
        <v>0.4</v>
      </c>
      <c r="Y67" s="1">
        <v>0.16</v>
      </c>
      <c r="Z67" s="1">
        <v>0.8</v>
      </c>
      <c r="AA67" s="1">
        <v>1.9861574181691521</v>
      </c>
      <c r="AB67" s="1">
        <v>0.12613471235292101</v>
      </c>
      <c r="AC67" s="1">
        <v>0.29638642228110001</v>
      </c>
    </row>
    <row r="68" spans="1:29" x14ac:dyDescent="0.25">
      <c r="A68" s="1" t="s">
        <v>15</v>
      </c>
      <c r="B68" s="1">
        <v>68</v>
      </c>
      <c r="C68" s="1">
        <v>4.2825941323370795</v>
      </c>
      <c r="D68" s="1">
        <v>53</v>
      </c>
      <c r="E68" s="1">
        <v>8.1632397757832237E-2</v>
      </c>
      <c r="N68" s="1">
        <v>129.46433368512649</v>
      </c>
      <c r="O68" s="1">
        <v>82.144219692111108</v>
      </c>
      <c r="P68" s="1">
        <v>0.11600000000000002</v>
      </c>
      <c r="Q68" s="1">
        <v>0.24</v>
      </c>
      <c r="R68" s="1">
        <v>0.66666666666666696</v>
      </c>
      <c r="S68" s="1">
        <v>0.66666666666666696</v>
      </c>
      <c r="V68" s="1">
        <v>0.22222222222222199</v>
      </c>
      <c r="X68" s="1">
        <v>0.37777777777777799</v>
      </c>
      <c r="Y68" s="1">
        <v>0.22222222222222199</v>
      </c>
      <c r="Z68" s="1">
        <v>0.88888888888888895</v>
      </c>
      <c r="AA68" s="1">
        <v>4.2424937777720997</v>
      </c>
      <c r="AB68" s="1">
        <v>3.197768715669</v>
      </c>
      <c r="AC68" s="1">
        <v>0.83229782635441896</v>
      </c>
    </row>
    <row r="69" spans="1:29" x14ac:dyDescent="0.25">
      <c r="A69" s="1" t="s">
        <v>8</v>
      </c>
      <c r="L69" s="1">
        <v>64</v>
      </c>
      <c r="M69" s="1">
        <v>2.1856363428134258</v>
      </c>
      <c r="N69" s="1">
        <v>221.96491288573731</v>
      </c>
      <c r="O69" s="1">
        <v>125.68568951639716</v>
      </c>
      <c r="P69" s="1">
        <v>0.17250000000000001</v>
      </c>
      <c r="Q69" s="1">
        <v>0.19</v>
      </c>
      <c r="S69" s="1">
        <v>0.25</v>
      </c>
      <c r="V69" s="1">
        <v>0.5</v>
      </c>
      <c r="W69" s="1">
        <v>0.25</v>
      </c>
      <c r="X69" s="1">
        <v>0.57499999999999996</v>
      </c>
      <c r="Y69" s="1">
        <v>0.25</v>
      </c>
      <c r="Z69" s="1">
        <v>0.125</v>
      </c>
      <c r="AA69" s="1">
        <v>2.4128967499640002</v>
      </c>
      <c r="AB69" s="1">
        <v>0.65972835561167698</v>
      </c>
      <c r="AC69" s="1">
        <v>0.296931267174111</v>
      </c>
    </row>
    <row r="70" spans="1:29" x14ac:dyDescent="0.25">
      <c r="A70" s="1" t="s">
        <v>13</v>
      </c>
      <c r="D70" s="1">
        <v>57</v>
      </c>
      <c r="E70" s="1">
        <v>0.13784980191603907</v>
      </c>
      <c r="J70" s="1">
        <v>62</v>
      </c>
      <c r="K70" s="1">
        <v>3.3329952129633429</v>
      </c>
      <c r="N70" s="1">
        <v>190.55408239748351</v>
      </c>
      <c r="O70" s="1">
        <v>64.281070077574526</v>
      </c>
      <c r="P70" s="1">
        <v>0</v>
      </c>
      <c r="Q70" s="1">
        <v>0</v>
      </c>
      <c r="S70" s="1">
        <v>0.25</v>
      </c>
      <c r="U70" s="1">
        <v>0.125</v>
      </c>
      <c r="V70" s="1">
        <v>0.125</v>
      </c>
      <c r="X70" s="1">
        <v>0.65</v>
      </c>
      <c r="Y70" s="1">
        <v>0.1</v>
      </c>
      <c r="Z70" s="1">
        <v>0.47499999999999998</v>
      </c>
      <c r="AA70" s="1">
        <v>1.1283275168522</v>
      </c>
      <c r="AB70" s="1">
        <v>0.57321746925869999</v>
      </c>
      <c r="AC70" s="1">
        <v>0.74675789671345805</v>
      </c>
    </row>
    <row r="71" spans="1:29" x14ac:dyDescent="0.25">
      <c r="B71" s="1">
        <f>AVERAGE(B56:B70)</f>
        <v>62.928571428571431</v>
      </c>
      <c r="C71" s="1">
        <f t="shared" ref="C71" si="19">AVERAGE(C56:C70)</f>
        <v>1.9976181178422843</v>
      </c>
      <c r="D71" s="1">
        <f t="shared" ref="D71" si="20">AVERAGE(D56:D70)</f>
        <v>48</v>
      </c>
      <c r="E71" s="1">
        <f t="shared" ref="E71" si="21">AVERAGE(E56:E70)</f>
        <v>0.96001585546947388</v>
      </c>
      <c r="F71" s="1">
        <f t="shared" ref="F71" si="22">AVERAGE(F56:F70)</f>
        <v>43.642857142857146</v>
      </c>
      <c r="G71" s="1">
        <f t="shared" ref="G71" si="23">AVERAGE(G56:G70)</f>
        <v>1.5974926012124755</v>
      </c>
      <c r="H71" s="1" t="e">
        <f t="shared" ref="H71" si="24">AVERAGE(H56:H70)</f>
        <v>#DIV/0!</v>
      </c>
      <c r="I71" s="1" t="e">
        <f t="shared" ref="I71" si="25">AVERAGE(I56:I70)</f>
        <v>#DIV/0!</v>
      </c>
      <c r="J71" s="1">
        <f t="shared" ref="J71" si="26">AVERAGE(J56:J70)</f>
        <v>49.666666666666664</v>
      </c>
      <c r="K71" s="1">
        <f t="shared" ref="K71" si="27">AVERAGE(K56:K70)</f>
        <v>1.2563567627514862</v>
      </c>
      <c r="O71" s="1">
        <f>AVERAGE(O56:O70)</f>
        <v>224.67690688421064</v>
      </c>
    </row>
    <row r="72" spans="1:29" x14ac:dyDescent="0.25">
      <c r="C72" s="1">
        <f>STDEV(C56:C70)/SQRT(COUNT(C56:C70))</f>
        <v>0.49056661791594736</v>
      </c>
      <c r="E72" s="1">
        <f>STDEV(E56:E70)/SQRT(COUNT(E56:E70))</f>
        <v>0.19535086344879959</v>
      </c>
      <c r="G72" s="1">
        <f>STDEV(G56:G70)/SQRT(COUNT(G56:G70))</f>
        <v>0.5217907253777132</v>
      </c>
      <c r="K72" s="1">
        <f>STDEV(K56:K70)/SQRT(COUNT(K56:K70))</f>
        <v>0.32938607630266442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tabSelected="1" workbookViewId="0">
      <selection activeCell="U11" sqref="U11"/>
    </sheetView>
  </sheetViews>
  <sheetFormatPr defaultRowHeight="13.8" x14ac:dyDescent="0.25"/>
  <cols>
    <col min="1" max="16384" width="8.88671875" style="2"/>
  </cols>
  <sheetData>
    <row r="1" spans="1:25" x14ac:dyDescent="0.25">
      <c r="O1" s="2" t="s">
        <v>107</v>
      </c>
      <c r="P1" s="2" t="s">
        <v>108</v>
      </c>
      <c r="Q1" s="2" t="s">
        <v>109</v>
      </c>
      <c r="R1" s="2" t="s">
        <v>106</v>
      </c>
      <c r="T1" s="15"/>
      <c r="U1" s="15"/>
      <c r="V1" s="15"/>
      <c r="W1" s="15"/>
    </row>
    <row r="2" spans="1:25" x14ac:dyDescent="0.25">
      <c r="C2" s="2" t="s">
        <v>33</v>
      </c>
      <c r="D2" s="2" t="s">
        <v>32</v>
      </c>
      <c r="E2" s="2" t="s">
        <v>94</v>
      </c>
      <c r="F2" s="2" t="s">
        <v>95</v>
      </c>
      <c r="I2" s="2" t="s">
        <v>102</v>
      </c>
      <c r="J2" s="2" t="s">
        <v>103</v>
      </c>
      <c r="K2" s="2" t="s">
        <v>98</v>
      </c>
      <c r="L2" s="2" t="s">
        <v>99</v>
      </c>
      <c r="N2" s="1" t="s">
        <v>114</v>
      </c>
      <c r="O2" s="12">
        <v>0.45151000000000002</v>
      </c>
      <c r="P2" s="12">
        <v>0.27864999999999995</v>
      </c>
      <c r="Q2" s="12">
        <v>4.36E-2</v>
      </c>
      <c r="R2" s="12">
        <v>8.9579999999999993E-2</v>
      </c>
      <c r="T2" s="15"/>
      <c r="U2" s="12"/>
      <c r="W2" s="15"/>
    </row>
    <row r="3" spans="1:25" x14ac:dyDescent="0.25">
      <c r="C3" s="2">
        <v>46.2</v>
      </c>
      <c r="D3" s="2">
        <v>1.1941099246632383</v>
      </c>
      <c r="E3" s="2">
        <v>41.363636363636367</v>
      </c>
      <c r="F3" s="2">
        <v>0.71588832773420541</v>
      </c>
      <c r="G3" s="2">
        <v>75.125</v>
      </c>
      <c r="H3" s="2">
        <v>0.71938195220964762</v>
      </c>
      <c r="I3" s="2">
        <v>68.5</v>
      </c>
      <c r="J3" s="2">
        <v>1.1667883205323779</v>
      </c>
      <c r="K3" s="2">
        <v>52.916666666666664</v>
      </c>
      <c r="L3" s="2">
        <v>0.9232616115816038</v>
      </c>
      <c r="N3" s="1" t="s">
        <v>105</v>
      </c>
      <c r="O3" s="16">
        <v>277.15374535740409</v>
      </c>
      <c r="P3" s="16">
        <v>78.082381694773844</v>
      </c>
      <c r="Q3" s="16">
        <v>58.210524569736172</v>
      </c>
      <c r="R3" s="16">
        <v>158.90860570653732</v>
      </c>
      <c r="T3" s="15"/>
      <c r="U3" s="12"/>
      <c r="W3" s="15"/>
    </row>
    <row r="4" spans="1:25" x14ac:dyDescent="0.25">
      <c r="N4" s="1" t="s">
        <v>115</v>
      </c>
      <c r="O4" s="7">
        <v>4.1206024999999862</v>
      </c>
      <c r="P4" s="7">
        <v>14.5</v>
      </c>
      <c r="Q4" s="7">
        <v>24.098489296636114</v>
      </c>
      <c r="R4" s="16">
        <v>11.010776639344272</v>
      </c>
      <c r="T4" s="15"/>
      <c r="U4" s="12"/>
      <c r="W4" s="15"/>
    </row>
    <row r="5" spans="1:25" x14ac:dyDescent="0.25">
      <c r="A5" s="2" t="s">
        <v>92</v>
      </c>
      <c r="B5" s="2" t="s">
        <v>93</v>
      </c>
      <c r="C5" s="2" t="s">
        <v>33</v>
      </c>
      <c r="D5" s="2" t="s">
        <v>32</v>
      </c>
      <c r="E5" s="2" t="s">
        <v>94</v>
      </c>
      <c r="F5" s="2" t="s">
        <v>95</v>
      </c>
      <c r="G5" s="2" t="s">
        <v>27</v>
      </c>
      <c r="H5" s="2" t="s">
        <v>26</v>
      </c>
      <c r="I5" s="2" t="s">
        <v>102</v>
      </c>
      <c r="J5" s="2" t="s">
        <v>103</v>
      </c>
      <c r="K5" s="2" t="s">
        <v>98</v>
      </c>
      <c r="L5" s="2" t="s">
        <v>99</v>
      </c>
      <c r="O5" s="2" t="s">
        <v>111</v>
      </c>
      <c r="P5" s="2" t="s">
        <v>124</v>
      </c>
      <c r="Q5" s="2" t="s">
        <v>113</v>
      </c>
      <c r="R5" s="2" t="s">
        <v>125</v>
      </c>
      <c r="S5" s="2" t="s">
        <v>118</v>
      </c>
      <c r="T5" s="2" t="s">
        <v>111</v>
      </c>
      <c r="U5" s="2" t="s">
        <v>124</v>
      </c>
      <c r="V5" s="2" t="s">
        <v>113</v>
      </c>
      <c r="W5" s="2" t="s">
        <v>125</v>
      </c>
      <c r="X5" s="2" t="s">
        <v>118</v>
      </c>
      <c r="Y5" s="15"/>
    </row>
    <row r="6" spans="1:25" x14ac:dyDescent="0.25">
      <c r="A6" s="2">
        <v>62.714285714285715</v>
      </c>
      <c r="B6" s="2">
        <v>6.0462933390021467</v>
      </c>
      <c r="C6" s="2">
        <v>46.833333333333336</v>
      </c>
      <c r="D6" s="2">
        <v>3.4882229312284907</v>
      </c>
      <c r="E6" s="2">
        <v>44.772727272727273</v>
      </c>
      <c r="F6" s="2">
        <v>1.9282408963385562</v>
      </c>
      <c r="G6" s="2">
        <v>71.8125</v>
      </c>
      <c r="H6" s="2">
        <v>3.0029670389927512</v>
      </c>
      <c r="I6" s="2">
        <v>76.849999999999994</v>
      </c>
      <c r="J6" s="2">
        <v>6.6422922432465699</v>
      </c>
      <c r="K6" s="2">
        <v>55.4</v>
      </c>
      <c r="L6" s="2">
        <v>1.1803285652986439</v>
      </c>
    </row>
    <row r="7" spans="1:25" x14ac:dyDescent="0.25">
      <c r="N7" s="2" t="s">
        <v>108</v>
      </c>
      <c r="O7" s="2">
        <v>3.4882229312284907</v>
      </c>
      <c r="P7" s="2">
        <v>1.9282408963385562</v>
      </c>
      <c r="Q7" s="2">
        <v>3.0029670389927512</v>
      </c>
      <c r="R7" s="2">
        <v>1.1803285652986439</v>
      </c>
      <c r="S7" s="2">
        <v>6.6422922432465699</v>
      </c>
      <c r="T7" s="2">
        <v>0.94628492767757766</v>
      </c>
      <c r="U7" s="2">
        <v>0.26507775612491535</v>
      </c>
      <c r="V7" s="2">
        <v>1.0297746618766248</v>
      </c>
      <c r="W7" s="2">
        <v>0.42505341649947898</v>
      </c>
      <c r="X7" s="2">
        <v>1.5943688857809604</v>
      </c>
    </row>
    <row r="8" spans="1:25" x14ac:dyDescent="0.25">
      <c r="A8" s="2" t="s">
        <v>121</v>
      </c>
      <c r="C8" s="2" t="s">
        <v>14</v>
      </c>
      <c r="E8" s="2" t="s">
        <v>122</v>
      </c>
      <c r="G8" s="2" t="s">
        <v>10</v>
      </c>
      <c r="I8" s="2" t="s">
        <v>123</v>
      </c>
      <c r="N8" s="2" t="s">
        <v>109</v>
      </c>
      <c r="O8" s="2">
        <v>0.43280661015569971</v>
      </c>
      <c r="P8" s="2">
        <v>0.44363868909085663</v>
      </c>
      <c r="Q8" s="2">
        <v>1.1602648916685072</v>
      </c>
      <c r="R8" s="2">
        <v>0.66547253100330228</v>
      </c>
      <c r="S8" s="2">
        <v>4.6307866327228258</v>
      </c>
      <c r="T8" s="17">
        <v>0.33686279073649716</v>
      </c>
      <c r="U8" s="17">
        <v>0.21793544589292321</v>
      </c>
      <c r="V8" s="17">
        <v>0.12765383400374147</v>
      </c>
      <c r="W8" s="17">
        <v>0.32</v>
      </c>
      <c r="X8" s="17">
        <v>1.47</v>
      </c>
      <c r="Y8" s="17"/>
    </row>
    <row r="9" spans="1:25" x14ac:dyDescent="0.25">
      <c r="A9" s="2">
        <v>47.6</v>
      </c>
      <c r="B9" s="2">
        <v>1.2587612204475898</v>
      </c>
      <c r="C9" s="2">
        <v>33.75</v>
      </c>
      <c r="D9" s="2">
        <v>0.43280661015569971</v>
      </c>
      <c r="E9" s="2">
        <v>34.583333333333336</v>
      </c>
      <c r="F9" s="2">
        <v>0.44363868909085663</v>
      </c>
      <c r="G9" s="2">
        <v>50</v>
      </c>
      <c r="H9" s="2">
        <v>1.1602648916685072</v>
      </c>
      <c r="I9" s="2">
        <v>72.75</v>
      </c>
      <c r="J9" s="2">
        <v>4.6307866327228258</v>
      </c>
      <c r="K9" s="2">
        <v>49.625</v>
      </c>
      <c r="L9" s="2">
        <v>0.66547253100330228</v>
      </c>
      <c r="N9" s="2" t="s">
        <v>106</v>
      </c>
      <c r="O9" s="2">
        <v>1.1941099246632383</v>
      </c>
      <c r="P9" s="2">
        <v>0.71588832773420541</v>
      </c>
      <c r="Q9" s="2">
        <v>0.71938195220964762</v>
      </c>
      <c r="R9" s="2">
        <v>0.9232616115816038</v>
      </c>
      <c r="S9" s="2">
        <v>1.1667883205323779</v>
      </c>
      <c r="T9" s="2">
        <v>0.67465305556212973</v>
      </c>
      <c r="U9" s="2">
        <v>0.36381547993182622</v>
      </c>
      <c r="V9" s="2">
        <v>0.36</v>
      </c>
      <c r="W9" s="2">
        <v>0.70951372060376849</v>
      </c>
      <c r="X9" s="2">
        <v>0.32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hz_fall11</vt:lpstr>
      <vt:lpstr>hz_win11</vt:lpstr>
      <vt:lpstr>hz_spr12</vt:lpstr>
      <vt:lpstr>hz_sum12</vt:lpstr>
      <vt:lpstr>br_spr13</vt:lpstr>
      <vt:lpstr>br_fall13</vt:lpstr>
      <vt:lpstr>HZ_seasonal</vt:lpstr>
      <vt:lpstr>br_seasonal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Zenbook</dc:creator>
  <cp:lastModifiedBy>Sophia</cp:lastModifiedBy>
  <dcterms:created xsi:type="dcterms:W3CDTF">2015-04-21T18:48:27Z</dcterms:created>
  <dcterms:modified xsi:type="dcterms:W3CDTF">2017-07-13T22:43:11Z</dcterms:modified>
</cp:coreProperties>
</file>