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IVED\OneDrive\Desktop\ENTRI ASSIGNMENTS\75 days Challenge\Day-08 17 Oct 2024\"/>
    </mc:Choice>
  </mc:AlternateContent>
  <xr:revisionPtr revIDLastSave="0" documentId="13_ncr:1_{36F34069-0459-46ED-9670-69DF8C17254B}" xr6:coauthVersionLast="47" xr6:coauthVersionMax="47" xr10:uidLastSave="{00000000-0000-0000-0000-000000000000}"/>
  <bookViews>
    <workbookView xWindow="-109" yWindow="-109" windowWidth="26301" windowHeight="14169" tabRatio="774" activeTab="2" xr2:uid="{00000000-000D-0000-FFFF-FFFF00000000}"/>
  </bookViews>
  <sheets>
    <sheet name="Sample-1" sheetId="4" r:id="rId1"/>
    <sheet name="Sample-2" sheetId="5" r:id="rId2"/>
    <sheet name="Sample-3" sheetId="6" r:id="rId3"/>
  </sheets>
  <definedNames>
    <definedName name="_xlnm._FilterDatabase" localSheetId="0" hidden="1">'Sample-1'!$A$5:$O$35</definedName>
    <definedName name="_xlnm._FilterDatabase" localSheetId="1" hidden="1">'Sample-2'!$A$5:$O$35</definedName>
    <definedName name="_xlnm._FilterDatabase" localSheetId="2" hidden="1">'Sample-3'!$A$5:$O$35</definedName>
    <definedName name="_xlnm.Criteria" localSheetId="0">'Sample-1'!$H$1:$H$2</definedName>
    <definedName name="_xlnm.Criteria" localSheetId="1">'Sample-2'!$H$1:$I$2</definedName>
    <definedName name="_xlnm.Criteria" localSheetId="2">'Sample-3'!$H$1:$H$2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6" l="1"/>
  <c r="K35" i="6"/>
  <c r="O34" i="6"/>
  <c r="K34" i="6"/>
  <c r="O33" i="6"/>
  <c r="K33" i="6"/>
  <c r="O32" i="6"/>
  <c r="K32" i="6"/>
  <c r="O31" i="6"/>
  <c r="K31" i="6"/>
  <c r="O30" i="6"/>
  <c r="K30" i="6"/>
  <c r="O29" i="6"/>
  <c r="K29" i="6"/>
  <c r="O28" i="6"/>
  <c r="K28" i="6"/>
  <c r="O27" i="6"/>
  <c r="K27" i="6"/>
  <c r="O26" i="6"/>
  <c r="K26" i="6"/>
  <c r="O25" i="6"/>
  <c r="K25" i="6"/>
  <c r="O24" i="6"/>
  <c r="K24" i="6"/>
  <c r="O23" i="6"/>
  <c r="K23" i="6"/>
  <c r="O22" i="6"/>
  <c r="K22" i="6"/>
  <c r="O21" i="6"/>
  <c r="K21" i="6"/>
  <c r="O20" i="6"/>
  <c r="K20" i="6"/>
  <c r="O19" i="6"/>
  <c r="K19" i="6"/>
  <c r="O18" i="6"/>
  <c r="K18" i="6"/>
  <c r="O17" i="6"/>
  <c r="K17" i="6"/>
  <c r="O16" i="6"/>
  <c r="K16" i="6"/>
  <c r="O15" i="6"/>
  <c r="K15" i="6"/>
  <c r="O14" i="6"/>
  <c r="K14" i="6"/>
  <c r="O13" i="6"/>
  <c r="K13" i="6"/>
  <c r="O12" i="6"/>
  <c r="K12" i="6"/>
  <c r="O11" i="6"/>
  <c r="K11" i="6"/>
  <c r="O10" i="6"/>
  <c r="K10" i="6"/>
  <c r="O9" i="6"/>
  <c r="K9" i="6"/>
  <c r="O8" i="6"/>
  <c r="K8" i="6"/>
  <c r="O7" i="6"/>
  <c r="K7" i="6"/>
  <c r="O6" i="6"/>
  <c r="K6" i="6"/>
  <c r="O35" i="5"/>
  <c r="K35" i="5"/>
  <c r="O34" i="5"/>
  <c r="K34" i="5"/>
  <c r="O33" i="5"/>
  <c r="K33" i="5"/>
  <c r="O32" i="5"/>
  <c r="K32" i="5"/>
  <c r="O31" i="5"/>
  <c r="K31" i="5"/>
  <c r="O30" i="5"/>
  <c r="K30" i="5"/>
  <c r="O29" i="5"/>
  <c r="K29" i="5"/>
  <c r="O28" i="5"/>
  <c r="K28" i="5"/>
  <c r="O27" i="5"/>
  <c r="K27" i="5"/>
  <c r="O26" i="5"/>
  <c r="K26" i="5"/>
  <c r="O25" i="5"/>
  <c r="K25" i="5"/>
  <c r="O24" i="5"/>
  <c r="K24" i="5"/>
  <c r="O23" i="5"/>
  <c r="K23" i="5"/>
  <c r="O22" i="5"/>
  <c r="K22" i="5"/>
  <c r="O21" i="5"/>
  <c r="K21" i="5"/>
  <c r="O20" i="5"/>
  <c r="K20" i="5"/>
  <c r="O19" i="5"/>
  <c r="K19" i="5"/>
  <c r="O18" i="5"/>
  <c r="K18" i="5"/>
  <c r="O17" i="5"/>
  <c r="K17" i="5"/>
  <c r="O16" i="5"/>
  <c r="K16" i="5"/>
  <c r="O15" i="5"/>
  <c r="K15" i="5"/>
  <c r="O14" i="5"/>
  <c r="K14" i="5"/>
  <c r="O13" i="5"/>
  <c r="K13" i="5"/>
  <c r="O12" i="5"/>
  <c r="K12" i="5"/>
  <c r="O11" i="5"/>
  <c r="K11" i="5"/>
  <c r="O10" i="5"/>
  <c r="K10" i="5"/>
  <c r="O9" i="5"/>
  <c r="K9" i="5"/>
  <c r="O8" i="5"/>
  <c r="K8" i="5"/>
  <c r="O7" i="5"/>
  <c r="K7" i="5"/>
  <c r="O6" i="5"/>
  <c r="K6" i="5"/>
  <c r="O30" i="4"/>
  <c r="O13" i="4"/>
  <c r="O33" i="4"/>
  <c r="O27" i="4"/>
  <c r="O31" i="4"/>
  <c r="O21" i="4"/>
  <c r="O7" i="4"/>
  <c r="O23" i="4"/>
  <c r="O24" i="4"/>
  <c r="O8" i="4"/>
  <c r="O28" i="4"/>
  <c r="O35" i="4"/>
  <c r="O18" i="4"/>
  <c r="O34" i="4"/>
  <c r="O19" i="4"/>
  <c r="O20" i="4"/>
  <c r="O25" i="4"/>
  <c r="O29" i="4"/>
  <c r="O11" i="4"/>
  <c r="O12" i="4"/>
  <c r="O14" i="4"/>
  <c r="O15" i="4"/>
  <c r="O10" i="4"/>
  <c r="O17" i="4"/>
  <c r="O32" i="4"/>
  <c r="O22" i="4"/>
  <c r="O9" i="4"/>
  <c r="O6" i="4"/>
  <c r="O16" i="4"/>
  <c r="O26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</calcChain>
</file>

<file path=xl/sharedStrings.xml><?xml version="1.0" encoding="utf-8"?>
<sst xmlns="http://schemas.openxmlformats.org/spreadsheetml/2006/main" count="866" uniqueCount="150">
  <si>
    <t>Row ID</t>
  </si>
  <si>
    <t>Ship Mode</t>
  </si>
  <si>
    <t>Customer ID</t>
  </si>
  <si>
    <t>Customer Name</t>
  </si>
  <si>
    <t>State</t>
  </si>
  <si>
    <t>Country</t>
  </si>
  <si>
    <t>Product ID</t>
  </si>
  <si>
    <t>Category</t>
  </si>
  <si>
    <t>Sub-Category</t>
  </si>
  <si>
    <t>Product Name</t>
  </si>
  <si>
    <t>Sales</t>
  </si>
  <si>
    <t>Quantity</t>
  </si>
  <si>
    <t>Profit</t>
  </si>
  <si>
    <t>Standard Class</t>
  </si>
  <si>
    <t>Sonia Cooley</t>
  </si>
  <si>
    <t>Distrito Federal</t>
  </si>
  <si>
    <t>Mexico</t>
  </si>
  <si>
    <t>Office Supplies</t>
  </si>
  <si>
    <t>Labels</t>
  </si>
  <si>
    <t>Hon File Folder Labels, Adjustable</t>
  </si>
  <si>
    <t>Kelly Williams</t>
  </si>
  <si>
    <t>Risaralda</t>
  </si>
  <si>
    <t>Colombia</t>
  </si>
  <si>
    <t>Furniture</t>
  </si>
  <si>
    <t>Furnishings</t>
  </si>
  <si>
    <t>Tenex Clock, Durable</t>
  </si>
  <si>
    <t>Bookcases</t>
  </si>
  <si>
    <t>Ikea 3-Shelf Cabinet, Mobile</t>
  </si>
  <si>
    <t>Binders</t>
  </si>
  <si>
    <t>Cardinal Binder, Clear</t>
  </si>
  <si>
    <t>Art</t>
  </si>
  <si>
    <t>Sanford Canvas, Water Color</t>
  </si>
  <si>
    <t>Envelopes</t>
  </si>
  <si>
    <t>GlobeWeis Mailers, with clear poly window</t>
  </si>
  <si>
    <t>Darren Powers</t>
  </si>
  <si>
    <t>Brazil</t>
  </si>
  <si>
    <t>Technology</t>
  </si>
  <si>
    <t>Machines</t>
  </si>
  <si>
    <t>Konica Card Printer, Red</t>
  </si>
  <si>
    <t>Supplies</t>
  </si>
  <si>
    <t>Elite Box Cutter, Easy Grip</t>
  </si>
  <si>
    <t>Accessories</t>
  </si>
  <si>
    <t>Enermax Router, Erganomic</t>
  </si>
  <si>
    <t>Wilson Jones Hole Reinforcements, Durable</t>
  </si>
  <si>
    <t>Tim Brockman</t>
  </si>
  <si>
    <t>Managua</t>
  </si>
  <si>
    <t>Nicaragua</t>
  </si>
  <si>
    <t>Fasteners</t>
  </si>
  <si>
    <t>Accos Staples, 12 Pack</t>
  </si>
  <si>
    <t>Chairs</t>
  </si>
  <si>
    <t>Hon Steel Folding Chair, Black</t>
  </si>
  <si>
    <t>Paul Knutson</t>
  </si>
  <si>
    <t>Kraft Mailers, Security-Tint</t>
  </si>
  <si>
    <t>Jim Karlsson</t>
  </si>
  <si>
    <t>Federal District</t>
  </si>
  <si>
    <t>Stanley Canvas, Easy-Erase</t>
  </si>
  <si>
    <t>Jim Epp</t>
  </si>
  <si>
    <t>Chiapas</t>
  </si>
  <si>
    <t>Hon Rocking Chair, Black</t>
  </si>
  <si>
    <t>Second Class</t>
  </si>
  <si>
    <t>Ted Butterfield</t>
  </si>
  <si>
    <t>Santiago</t>
  </si>
  <si>
    <t>Chile</t>
  </si>
  <si>
    <t>Enermax Mouse, USB</t>
  </si>
  <si>
    <t>Acme Box Cutter, Serrated</t>
  </si>
  <si>
    <t>First Class</t>
  </si>
  <si>
    <t>Stephanie Phelps</t>
  </si>
  <si>
    <t>Copiers</t>
  </si>
  <si>
    <t>HP Copy Machine, Color</t>
  </si>
  <si>
    <t>Storage</t>
  </si>
  <si>
    <t>Rogers Box, Single Width</t>
  </si>
  <si>
    <t>Francisco Morazán</t>
  </si>
  <si>
    <t>Honduras</t>
  </si>
  <si>
    <t>Phones</t>
  </si>
  <si>
    <t>Binney &amp; Smith Markers, Blue</t>
  </si>
  <si>
    <t>Appliances</t>
  </si>
  <si>
    <t>Don Miller</t>
  </si>
  <si>
    <t>Fiskars Box Cutter, Serrated</t>
  </si>
  <si>
    <t>Acme Letter Opener, Steel</t>
  </si>
  <si>
    <t>Kleencut Box Cutter, Steel</t>
  </si>
  <si>
    <t>Shaun Chance</t>
  </si>
  <si>
    <t>Artemisa</t>
  </si>
  <si>
    <t>Cuba</t>
  </si>
  <si>
    <t>Tables</t>
  </si>
  <si>
    <t>Chromcraft Coffee Table, Rectangular</t>
  </si>
  <si>
    <t>Ikea Stackable Bookrack, Mobile</t>
  </si>
  <si>
    <t>Anthony Rawles</t>
  </si>
  <si>
    <t>La Romana</t>
  </si>
  <si>
    <t>Dominican Republic</t>
  </si>
  <si>
    <t>Fiskars Trimmer, Serrated</t>
  </si>
  <si>
    <t>Robert Waldorf</t>
  </si>
  <si>
    <t>Motorola Speaker Phone, with Caller ID</t>
  </si>
  <si>
    <t>Meg Tillman</t>
  </si>
  <si>
    <t>Querétaro</t>
  </si>
  <si>
    <t>Panasonic Inkjet, White</t>
  </si>
  <si>
    <t>Hamilton Beach Stove, Black</t>
  </si>
  <si>
    <t>Kai Rey</t>
  </si>
  <si>
    <t>AR-1082536</t>
  </si>
  <si>
    <t>DP-1300018</t>
  </si>
  <si>
    <t>DM-1352582</t>
  </si>
  <si>
    <t>JE-1561082</t>
  </si>
  <si>
    <t>JK-1562518</t>
  </si>
  <si>
    <t>SC-2005055</t>
  </si>
  <si>
    <t>KW-1657028</t>
  </si>
  <si>
    <t>MT-1781582</t>
  </si>
  <si>
    <t>PK-1891093</t>
  </si>
  <si>
    <t>RW-1969082</t>
  </si>
  <si>
    <t>SC-2044031</t>
  </si>
  <si>
    <t>SC-2057582</t>
  </si>
  <si>
    <t>SP-2065082</t>
  </si>
  <si>
    <t>TB-2105526</t>
  </si>
  <si>
    <t>TB-2125093</t>
  </si>
  <si>
    <t>FUR-CH-4682</t>
  </si>
  <si>
    <t>OFF-AR-6106</t>
  </si>
  <si>
    <t>TEC-AC-4174</t>
  </si>
  <si>
    <t>FUR-BO-4865</t>
  </si>
  <si>
    <t>TEC-MA-5003</t>
  </si>
  <si>
    <t>OFF-EN-5034</t>
  </si>
  <si>
    <t>TEC-CO-4765</t>
  </si>
  <si>
    <t>OFF-ST-5688</t>
  </si>
  <si>
    <t>OFF-SU-4327</t>
  </si>
  <si>
    <t>OFF-BI-6398</t>
  </si>
  <si>
    <t>FUR-FU-6238</t>
  </si>
  <si>
    <t>FUR-TA-3757</t>
  </si>
  <si>
    <t>OFF-BI-3720</t>
  </si>
  <si>
    <t>OFF-SU-4116</t>
  </si>
  <si>
    <t>TEC-AC-4186</t>
  </si>
  <si>
    <t>OFF-SU-4976</t>
  </si>
  <si>
    <t>OFF-AR-5905</t>
  </si>
  <si>
    <t>OFF-SU-4305</t>
  </si>
  <si>
    <t>FUR-CH-4698</t>
  </si>
  <si>
    <t>FUR-BO-4845</t>
  </si>
  <si>
    <t>OFF-SU-2980</t>
  </si>
  <si>
    <t>OFF-SU-2967</t>
  </si>
  <si>
    <t>OFF-FA-2955</t>
  </si>
  <si>
    <t>TEC-MA-5548</t>
  </si>
  <si>
    <t>OFF-EN-4446</t>
  </si>
  <si>
    <t>OFF-AR-3488</t>
  </si>
  <si>
    <t>TEC-PH-5273</t>
  </si>
  <si>
    <t>OFF-AP-4505</t>
  </si>
  <si>
    <t>OFF-LA-4658</t>
  </si>
  <si>
    <t>Sao Paulo</t>
  </si>
  <si>
    <t>Unit SP</t>
  </si>
  <si>
    <t>Profit %</t>
  </si>
  <si>
    <t>To filter all Orders fom Country BRAZIL and Profit% &gt;20</t>
  </si>
  <si>
    <t>&gt;20</t>
  </si>
  <si>
    <t>C*</t>
  </si>
  <si>
    <t>To filter all Orders from Countries starting with the Letter -C</t>
  </si>
  <si>
    <t>To filter all Orders from Country BRAZIL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</si>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</sst>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$&quot;#,##0.00"/>
    <numFmt numFmtId="165" formatCode="[$$-45C]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0" fontId="0" fillId="0" borderId="1" xfId="0" applyFont="1" applyBorder="1"/>
    <xf numFmtId="43" fontId="1" fillId="2" borderId="2" xfId="0" applyNumberFormat="1" applyFont="1" applyFill="1" applyBorder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12">
    <dxf>
      <numFmt numFmtId="35" formatCode="_ * #,##0.00_ ;_ * \-#,##0.00_ ;_ * &quot;-&quot;??_ ;_ @_ "/>
    </dxf>
    <dxf>
      <numFmt numFmtId="164" formatCode="&quot;$&quot;#,##0.00"/>
    </dxf>
    <dxf>
      <numFmt numFmtId="164" formatCode="&quot;$&quot;#,##0.00"/>
    </dxf>
    <dxf>
      <numFmt numFmtId="165" formatCode="[$$-45C]#,##0.00"/>
    </dxf>
    <dxf>
      <numFmt numFmtId="35" formatCode="_ * #,##0.00_ ;_ * \-#,##0.00_ ;_ * &quot;-&quot;??_ ;_ @_ "/>
    </dxf>
    <dxf>
      <numFmt numFmtId="164" formatCode="&quot;$&quot;#,##0.00"/>
    </dxf>
    <dxf>
      <numFmt numFmtId="164" formatCode="&quot;$&quot;#,##0.00"/>
    </dxf>
    <dxf>
      <numFmt numFmtId="165" formatCode="[$$-45C]#,##0.00"/>
    </dxf>
    <dxf>
      <numFmt numFmtId="35" formatCode="_ * #,##0.00_ ;_ * \-#,##0.00_ ;_ * &quot;-&quot;??_ ;_ @_ "/>
    </dxf>
    <dxf>
      <numFmt numFmtId="164" formatCode="&quot;$&quot;#,##0.00"/>
    </dxf>
    <dxf>
      <numFmt numFmtId="164" formatCode="&quot;$&quot;#,##0.00"/>
    </dxf>
    <dxf>
      <numFmt numFmtId="165" formatCode="[$$-45C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6EFB6-4C6D-4A75-82C8-B28F2DC26B2B}" name="Table1" displayName="Table1" ref="A5:O35" totalsRowShown="0">
  <sortState xmlns:xlrd2="http://schemas.microsoft.com/office/spreadsheetml/2017/richdata2" ref="A6:O35">
    <sortCondition ref="A5:A35"/>
  </sortState>
  <tableColumns count="15">
    <tableColumn id="1" xr3:uid="{26E36E34-621C-4498-8BFB-53439C944C9D}" name="Row ID"/>
    <tableColumn id="5" xr3:uid="{F282EB27-1BF8-4DEC-96BB-B0CBFC8BFE01}" name="Ship Mode"/>
    <tableColumn id="6" xr3:uid="{840BEE1A-6939-473C-B261-D8EC997554DC}" name="Customer ID"/>
    <tableColumn id="7" xr3:uid="{8A8D154C-C4B4-4820-A77D-D2FE3E6D5642}" name="Customer Name"/>
    <tableColumn id="10" xr3:uid="{17C5280D-AA63-450A-B4D1-1762EC399E00}" name="State"/>
    <tableColumn id="11" xr3:uid="{93278A8B-F115-4044-95BA-A16A9619043F}" name="Country"/>
    <tableColumn id="14" xr3:uid="{D2719969-258E-498D-8DFA-DCE1F31CA439}" name="Product ID"/>
    <tableColumn id="15" xr3:uid="{0087DD06-8D5F-41BF-8BC4-870E24153C97}" name="Category"/>
    <tableColumn id="16" xr3:uid="{3B261A93-F05F-4154-8F30-EFA263D60D71}" name="Sub-Category"/>
    <tableColumn id="17" xr3:uid="{B3D4F97C-4DD4-4953-A792-ED7DD2449E1C}" name="Product Name"/>
    <tableColumn id="24" xr3:uid="{D99D1E9E-308B-4CCD-B54C-C9B0DAFB468C}" name="Unit SP" dataDxfId="11">
      <calculatedColumnFormula>Table1[[#This Row],[Sales]]/Table1[[#This Row],[Quantity]]</calculatedColumnFormula>
    </tableColumn>
    <tableColumn id="18" xr3:uid="{330E94B1-1228-4A11-9ADF-BAAE6E75841A}" name="Sales" dataDxfId="10"/>
    <tableColumn id="19" xr3:uid="{1688C63F-6A48-45C9-9C07-314F3AD65EEF}" name="Quantity"/>
    <tableColumn id="21" xr3:uid="{B444546E-26D0-4A4B-8F79-43CAF4E097E9}" name="Profit" dataDxfId="9"/>
    <tableColumn id="25" xr3:uid="{12C5F084-F9BF-4B6F-B4A9-60D3F04FF80F}" name="Profit %" dataDxfId="8">
      <calculatedColumnFormula>Table1[[#This Row],[Profit]]*100/Table1[[#This Row],[Sales]]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BFC21-122D-4263-8A29-BCB87011A401}" name="Table13" displayName="Table13" ref="A5:O35" totalsRowShown="0">
  <sortState xmlns:xlrd2="http://schemas.microsoft.com/office/spreadsheetml/2017/richdata2" ref="A6:O35">
    <sortCondition ref="A5:A35"/>
  </sortState>
  <tableColumns count="15">
    <tableColumn id="1" xr3:uid="{C3BB39C4-299D-4773-BC85-3B21DA6C909D}" name="Row ID"/>
    <tableColumn id="5" xr3:uid="{813FE5F2-30A2-4F3D-8749-517543BA053C}" name="Ship Mode"/>
    <tableColumn id="6" xr3:uid="{46FF351E-23AC-43E3-9DC9-D32622637B49}" name="Customer ID"/>
    <tableColumn id="7" xr3:uid="{483BDBDE-5FEB-48CC-BB46-91D68776D313}" name="Customer Name"/>
    <tableColumn id="10" xr3:uid="{345EF537-A03A-45DA-BF33-92AB18966FBB}" name="State"/>
    <tableColumn id="11" xr3:uid="{ABF0B004-92D8-4833-B59C-119A7A295238}" name="Country"/>
    <tableColumn id="14" xr3:uid="{DC88ED68-9A5A-47F4-8460-C6DA0894AEE1}" name="Product ID"/>
    <tableColumn id="15" xr3:uid="{0FD4AF1D-13B8-41DE-807D-5E8DD41D39A6}" name="Category"/>
    <tableColumn id="16" xr3:uid="{42523794-2515-4EDF-88E0-CE3B8B5EBBCC}" name="Sub-Category"/>
    <tableColumn id="17" xr3:uid="{44CD503F-9573-4097-B3B2-9B74855B6ABE}" name="Product Name"/>
    <tableColumn id="24" xr3:uid="{69EB3D53-A974-4656-9E82-A8DB8AD76188}" name="Unit SP" dataDxfId="7">
      <calculatedColumnFormula>Table13[[#This Row],[Sales]]/Table13[[#This Row],[Quantity]]</calculatedColumnFormula>
    </tableColumn>
    <tableColumn id="18" xr3:uid="{8C851046-ED7D-4D9F-A96B-493A9EA436C4}" name="Sales" dataDxfId="6"/>
    <tableColumn id="19" xr3:uid="{CEF9DED2-4A4C-4EF6-8626-EF4E7C645618}" name="Quantity"/>
    <tableColumn id="21" xr3:uid="{0536DA06-1436-48CE-A800-EE9C93BA49B8}" name="Profit" dataDxfId="5"/>
    <tableColumn id="25" xr3:uid="{C0642789-9B2B-4017-B5EB-20A57771F41C}" name="Profit %" dataDxfId="4">
      <calculatedColumnFormula>Table13[[#This Row],[Profit]]*100/Table13[[#This Row],[Sales]]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C014D5-D207-4CEB-A3E8-E07D027F6792}" name="Table14" displayName="Table14" ref="A5:O35" totalsRowShown="0">
  <sortState xmlns:xlrd2="http://schemas.microsoft.com/office/spreadsheetml/2017/richdata2" ref="A6:O35">
    <sortCondition ref="A5:A35"/>
  </sortState>
  <tableColumns count="15">
    <tableColumn id="1" xr3:uid="{B5D1B835-8588-4417-9C36-982271B01B13}" name="Row ID"/>
    <tableColumn id="5" xr3:uid="{08903C76-92E8-4999-B674-7898EE13EADB}" name="Ship Mode"/>
    <tableColumn id="6" xr3:uid="{2F9172DA-63E8-4D56-8749-FE38A9FC4437}" name="Customer ID"/>
    <tableColumn id="7" xr3:uid="{9D13E605-44E9-4E89-BD1D-A64FBC645D9C}" name="Customer Name"/>
    <tableColumn id="10" xr3:uid="{D4B82BAA-AC06-4DDE-A04D-6DAA6F856AB1}" name="State"/>
    <tableColumn id="11" xr3:uid="{DAA13DDB-3B3E-487E-A847-437E37FEDA82}" name="Country"/>
    <tableColumn id="14" xr3:uid="{B081E8F2-5F6E-4391-9F28-358FFC6FCDBA}" name="Product ID"/>
    <tableColumn id="15" xr3:uid="{B7BC8A20-AA4E-475D-BA1D-700E67B6D476}" name="Category"/>
    <tableColumn id="16" xr3:uid="{42CAAF5A-3451-4831-A585-CD58DA4210BA}" name="Sub-Category"/>
    <tableColumn id="17" xr3:uid="{C43E8622-029C-4496-8FCD-3054AE83C07A}" name="Product Name"/>
    <tableColumn id="24" xr3:uid="{70420196-578A-407B-A62C-40F58ACFA450}" name="Unit SP" dataDxfId="3">
      <calculatedColumnFormula>Table14[[#This Row],[Sales]]/Table14[[#This Row],[Quantity]]</calculatedColumnFormula>
    </tableColumn>
    <tableColumn id="18" xr3:uid="{F0E6CE81-D1EF-4E34-8B80-F75E8454054F}" name="Sales" dataDxfId="2"/>
    <tableColumn id="19" xr3:uid="{4062A6CD-9656-430E-B2DB-8EA03B87675C}" name="Quantity"/>
    <tableColumn id="21" xr3:uid="{28591979-8B59-43D4-821C-DB37D3CAF4A9}" name="Profit" dataDxfId="1"/>
    <tableColumn id="25" xr3:uid="{F2A9D9D1-DCA2-4C09-A428-A16C31F7EEA7}" name="Profit %" dataDxfId="0">
      <calculatedColumnFormula>Table14[[#This Row],[Profit]]*100/Table14[[#This Row],[Sales]]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7" tint="0.39997558519241921"/>
  </sheetPr>
  <dimension ref="A1:O35"/>
  <sheetViews>
    <sheetView zoomScaleNormal="100" workbookViewId="0">
      <selection activeCell="H8" sqref="H8"/>
    </sheetView>
  </sheetViews>
  <sheetFormatPr defaultRowHeight="14.3" x14ac:dyDescent="0.25"/>
  <cols>
    <col min="1" max="1" width="6.875" bestFit="1" customWidth="1"/>
    <col min="2" max="2" width="13" bestFit="1" customWidth="1"/>
    <col min="3" max="3" width="11.375" bestFit="1" customWidth="1"/>
    <col min="4" max="4" width="14.875" bestFit="1" customWidth="1"/>
    <col min="5" max="5" width="16.125" bestFit="1" customWidth="1"/>
    <col min="6" max="6" width="17.25" bestFit="1" customWidth="1"/>
    <col min="7" max="7" width="12" bestFit="1" customWidth="1"/>
    <col min="8" max="8" width="13.25" bestFit="1" customWidth="1"/>
    <col min="9" max="9" width="12.375" bestFit="1" customWidth="1"/>
    <col min="10" max="10" width="37.125" bestFit="1" customWidth="1"/>
    <col min="11" max="11" width="7.375" style="2" bestFit="1" customWidth="1"/>
    <col min="12" max="12" width="7.375" bestFit="1" customWidth="1"/>
    <col min="13" max="13" width="8.5" bestFit="1" customWidth="1"/>
    <col min="14" max="14" width="7.375" bestFit="1" customWidth="1"/>
    <col min="15" max="15" width="8.75" style="3" bestFit="1" customWidth="1"/>
  </cols>
  <sheetData>
    <row r="1" spans="1:15" x14ac:dyDescent="0.25">
      <c r="H1" s="4" t="s">
        <v>5</v>
      </c>
    </row>
    <row r="2" spans="1:15" ht="19.05" x14ac:dyDescent="0.35">
      <c r="B2" s="8" t="s">
        <v>148</v>
      </c>
      <c r="C2" s="8"/>
      <c r="D2" s="8"/>
      <c r="E2" s="7"/>
      <c r="H2" t="s">
        <v>149</v>
      </c>
    </row>
    <row r="5" spans="1:15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s="2" t="s">
        <v>142</v>
      </c>
      <c r="L5" s="1" t="s">
        <v>10</v>
      </c>
      <c r="M5" t="s">
        <v>11</v>
      </c>
      <c r="N5" s="1" t="s">
        <v>12</v>
      </c>
      <c r="O5" s="3" t="s">
        <v>143</v>
      </c>
    </row>
    <row r="6" spans="1:15" ht="14.95" hidden="1" customHeight="1" x14ac:dyDescent="0.25">
      <c r="A6">
        <v>1</v>
      </c>
      <c r="B6" t="s">
        <v>13</v>
      </c>
      <c r="C6" t="s">
        <v>108</v>
      </c>
      <c r="D6" t="s">
        <v>14</v>
      </c>
      <c r="E6" t="s">
        <v>15</v>
      </c>
      <c r="F6" t="s">
        <v>16</v>
      </c>
      <c r="G6" t="s">
        <v>140</v>
      </c>
      <c r="H6" t="s">
        <v>17</v>
      </c>
      <c r="I6" t="s">
        <v>18</v>
      </c>
      <c r="J6" t="s">
        <v>19</v>
      </c>
      <c r="K6" s="2">
        <f>Table1[[#This Row],[Sales]]/Table1[[#This Row],[Quantity]]</f>
        <v>4.3599999999999994</v>
      </c>
      <c r="L6" s="1">
        <v>13.079999999999998</v>
      </c>
      <c r="M6">
        <v>3</v>
      </c>
      <c r="N6" s="1">
        <v>4.5599999999999996</v>
      </c>
      <c r="O6" s="3">
        <f>Table1[[#This Row],[Profit]]*100/Table1[[#This Row],[Sales]]</f>
        <v>34.862385321100916</v>
      </c>
    </row>
    <row r="7" spans="1:15" ht="14.95" hidden="1" customHeight="1" x14ac:dyDescent="0.25">
      <c r="A7">
        <v>2</v>
      </c>
      <c r="B7" t="s">
        <v>13</v>
      </c>
      <c r="C7" t="s">
        <v>103</v>
      </c>
      <c r="D7" t="s">
        <v>20</v>
      </c>
      <c r="E7" t="s">
        <v>21</v>
      </c>
      <c r="F7" t="s">
        <v>22</v>
      </c>
      <c r="G7" t="s">
        <v>122</v>
      </c>
      <c r="H7" t="s">
        <v>23</v>
      </c>
      <c r="I7" t="s">
        <v>24</v>
      </c>
      <c r="J7" t="s">
        <v>25</v>
      </c>
      <c r="K7" s="2">
        <f>Table1[[#This Row],[Sales]]/Table1[[#This Row],[Quantity]]</f>
        <v>31.52</v>
      </c>
      <c r="L7" s="1">
        <v>252.16</v>
      </c>
      <c r="M7">
        <v>8</v>
      </c>
      <c r="N7" s="1">
        <v>90.72</v>
      </c>
      <c r="O7" s="3">
        <f>Table1[[#This Row],[Profit]]*100/Table1[[#This Row],[Sales]]</f>
        <v>35.977157360406089</v>
      </c>
    </row>
    <row r="8" spans="1:15" ht="14.95" hidden="1" customHeight="1" x14ac:dyDescent="0.25">
      <c r="A8">
        <v>3</v>
      </c>
      <c r="B8" t="s">
        <v>13</v>
      </c>
      <c r="C8" t="s">
        <v>103</v>
      </c>
      <c r="D8" t="s">
        <v>20</v>
      </c>
      <c r="E8" t="s">
        <v>21</v>
      </c>
      <c r="F8" t="s">
        <v>22</v>
      </c>
      <c r="G8" t="s">
        <v>131</v>
      </c>
      <c r="H8" t="s">
        <v>23</v>
      </c>
      <c r="I8" t="s">
        <v>26</v>
      </c>
      <c r="J8" t="s">
        <v>27</v>
      </c>
      <c r="K8" s="2">
        <f>Table1[[#This Row],[Sales]]/Table1[[#This Row],[Quantity]]</f>
        <v>96.640000000000015</v>
      </c>
      <c r="L8" s="1">
        <v>193.28000000000003</v>
      </c>
      <c r="M8">
        <v>2</v>
      </c>
      <c r="N8" s="1">
        <v>54.08</v>
      </c>
      <c r="O8" s="3">
        <f>Table1[[#This Row],[Profit]]*100/Table1[[#This Row],[Sales]]</f>
        <v>27.980132450331123</v>
      </c>
    </row>
    <row r="9" spans="1:15" ht="14.95" hidden="1" customHeight="1" x14ac:dyDescent="0.25">
      <c r="A9">
        <v>4</v>
      </c>
      <c r="B9" t="s">
        <v>13</v>
      </c>
      <c r="C9" t="s">
        <v>103</v>
      </c>
      <c r="D9" t="s">
        <v>20</v>
      </c>
      <c r="E9" t="s">
        <v>21</v>
      </c>
      <c r="F9" t="s">
        <v>22</v>
      </c>
      <c r="G9" t="s">
        <v>124</v>
      </c>
      <c r="H9" t="s">
        <v>17</v>
      </c>
      <c r="I9" t="s">
        <v>28</v>
      </c>
      <c r="J9" t="s">
        <v>29</v>
      </c>
      <c r="K9" s="2">
        <f>Table1[[#This Row],[Sales]]/Table1[[#This Row],[Quantity]]</f>
        <v>8.8599999999999977</v>
      </c>
      <c r="L9" s="1">
        <v>35.439999999999991</v>
      </c>
      <c r="M9">
        <v>4</v>
      </c>
      <c r="N9" s="1">
        <v>4.96</v>
      </c>
      <c r="O9" s="3">
        <f>Table1[[#This Row],[Profit]]*100/Table1[[#This Row],[Sales]]</f>
        <v>13.995485327313773</v>
      </c>
    </row>
    <row r="10" spans="1:15" ht="14.95" hidden="1" customHeight="1" x14ac:dyDescent="0.25">
      <c r="A10">
        <v>5</v>
      </c>
      <c r="B10" t="s">
        <v>13</v>
      </c>
      <c r="C10" t="s">
        <v>103</v>
      </c>
      <c r="D10" t="s">
        <v>20</v>
      </c>
      <c r="E10" t="s">
        <v>21</v>
      </c>
      <c r="F10" t="s">
        <v>22</v>
      </c>
      <c r="G10" t="s">
        <v>128</v>
      </c>
      <c r="H10" t="s">
        <v>17</v>
      </c>
      <c r="I10" t="s">
        <v>30</v>
      </c>
      <c r="J10" t="s">
        <v>31</v>
      </c>
      <c r="K10" s="2">
        <f>Table1[[#This Row],[Sales]]/Table1[[#This Row],[Quantity]]</f>
        <v>35.800000000000004</v>
      </c>
      <c r="L10" s="1">
        <v>71.600000000000009</v>
      </c>
      <c r="M10">
        <v>2</v>
      </c>
      <c r="N10" s="1">
        <v>11.440000000000001</v>
      </c>
      <c r="O10" s="3">
        <f>Table1[[#This Row],[Profit]]*100/Table1[[#This Row],[Sales]]</f>
        <v>15.977653631284918</v>
      </c>
    </row>
    <row r="11" spans="1:15" ht="14.95" hidden="1" customHeight="1" x14ac:dyDescent="0.25">
      <c r="A11">
        <v>6</v>
      </c>
      <c r="B11" t="s">
        <v>13</v>
      </c>
      <c r="C11" t="s">
        <v>103</v>
      </c>
      <c r="D11" t="s">
        <v>20</v>
      </c>
      <c r="E11" t="s">
        <v>21</v>
      </c>
      <c r="F11" t="s">
        <v>22</v>
      </c>
      <c r="G11" t="s">
        <v>136</v>
      </c>
      <c r="H11" t="s">
        <v>17</v>
      </c>
      <c r="I11" t="s">
        <v>32</v>
      </c>
      <c r="J11" t="s">
        <v>33</v>
      </c>
      <c r="K11" s="2">
        <f>Table1[[#This Row],[Sales]]/Table1[[#This Row],[Quantity]]</f>
        <v>28.060000000000002</v>
      </c>
      <c r="L11" s="1">
        <v>56.120000000000005</v>
      </c>
      <c r="M11">
        <v>2</v>
      </c>
      <c r="N11" s="1">
        <v>21.32</v>
      </c>
      <c r="O11" s="3">
        <f>Table1[[#This Row],[Profit]]*100/Table1[[#This Row],[Sales]]</f>
        <v>37.990021382751245</v>
      </c>
    </row>
    <row r="12" spans="1:15" ht="14.95" customHeight="1" x14ac:dyDescent="0.25">
      <c r="A12">
        <v>7</v>
      </c>
      <c r="B12" t="s">
        <v>13</v>
      </c>
      <c r="C12" t="s">
        <v>98</v>
      </c>
      <c r="D12" t="s">
        <v>34</v>
      </c>
      <c r="E12" t="s">
        <v>141</v>
      </c>
      <c r="F12" t="s">
        <v>35</v>
      </c>
      <c r="G12" t="s">
        <v>136</v>
      </c>
      <c r="H12" t="s">
        <v>17</v>
      </c>
      <c r="I12" t="s">
        <v>32</v>
      </c>
      <c r="J12" t="s">
        <v>33</v>
      </c>
      <c r="K12" s="2">
        <f>Table1[[#This Row],[Sales]]/Table1[[#This Row],[Quantity]]</f>
        <v>28.060000000000002</v>
      </c>
      <c r="L12" s="1">
        <v>56.120000000000005</v>
      </c>
      <c r="M12">
        <v>2</v>
      </c>
      <c r="N12" s="1">
        <v>21.32</v>
      </c>
      <c r="O12" s="3">
        <f>Table1[[#This Row],[Profit]]*100/Table1[[#This Row],[Sales]]</f>
        <v>37.990021382751245</v>
      </c>
    </row>
    <row r="13" spans="1:15" ht="14.95" customHeight="1" x14ac:dyDescent="0.25">
      <c r="A13">
        <v>8</v>
      </c>
      <c r="B13" t="s">
        <v>13</v>
      </c>
      <c r="C13" t="s">
        <v>98</v>
      </c>
      <c r="D13" t="s">
        <v>34</v>
      </c>
      <c r="E13" t="s">
        <v>141</v>
      </c>
      <c r="F13" t="s">
        <v>35</v>
      </c>
      <c r="G13" t="s">
        <v>116</v>
      </c>
      <c r="H13" t="s">
        <v>36</v>
      </c>
      <c r="I13" t="s">
        <v>37</v>
      </c>
      <c r="J13" t="s">
        <v>38</v>
      </c>
      <c r="K13" s="2">
        <f>Table1[[#This Row],[Sales]]/Table1[[#This Row],[Quantity]]</f>
        <v>114.88</v>
      </c>
      <c r="L13" s="1">
        <v>344.64</v>
      </c>
      <c r="M13">
        <v>3</v>
      </c>
      <c r="N13" s="1">
        <v>165.42</v>
      </c>
      <c r="O13" s="3">
        <f>Table1[[#This Row],[Profit]]*100/Table1[[#This Row],[Sales]]</f>
        <v>47.997910863509752</v>
      </c>
    </row>
    <row r="14" spans="1:15" ht="14.95" customHeight="1" x14ac:dyDescent="0.25">
      <c r="A14">
        <v>9</v>
      </c>
      <c r="B14" t="s">
        <v>13</v>
      </c>
      <c r="C14" t="s">
        <v>98</v>
      </c>
      <c r="D14" t="s">
        <v>34</v>
      </c>
      <c r="E14" t="s">
        <v>141</v>
      </c>
      <c r="F14" t="s">
        <v>35</v>
      </c>
      <c r="G14" t="s">
        <v>125</v>
      </c>
      <c r="H14" t="s">
        <v>17</v>
      </c>
      <c r="I14" t="s">
        <v>39</v>
      </c>
      <c r="J14" t="s">
        <v>40</v>
      </c>
      <c r="K14" s="2">
        <f>Table1[[#This Row],[Sales]]/Table1[[#This Row],[Quantity]]</f>
        <v>24.339999999999996</v>
      </c>
      <c r="L14" s="1">
        <v>97.359999999999985</v>
      </c>
      <c r="M14">
        <v>4</v>
      </c>
      <c r="N14" s="1">
        <v>19.440000000000001</v>
      </c>
      <c r="O14" s="3">
        <f>Table1[[#This Row],[Profit]]*100/Table1[[#This Row],[Sales]]</f>
        <v>19.967132292522603</v>
      </c>
    </row>
    <row r="15" spans="1:15" ht="14.95" customHeight="1" x14ac:dyDescent="0.25">
      <c r="A15">
        <v>10</v>
      </c>
      <c r="B15" t="s">
        <v>13</v>
      </c>
      <c r="C15" t="s">
        <v>98</v>
      </c>
      <c r="D15" t="s">
        <v>34</v>
      </c>
      <c r="E15" t="s">
        <v>141</v>
      </c>
      <c r="F15" t="s">
        <v>35</v>
      </c>
      <c r="G15" t="s">
        <v>126</v>
      </c>
      <c r="H15" t="s">
        <v>36</v>
      </c>
      <c r="I15" t="s">
        <v>41</v>
      </c>
      <c r="J15" t="s">
        <v>42</v>
      </c>
      <c r="K15" s="2">
        <f>Table1[[#This Row],[Sales]]/Table1[[#This Row],[Quantity]]</f>
        <v>170.76</v>
      </c>
      <c r="L15" s="1">
        <v>341.52</v>
      </c>
      <c r="M15">
        <v>2</v>
      </c>
      <c r="N15" s="1">
        <v>13.64</v>
      </c>
      <c r="O15" s="3">
        <f>Table1[[#This Row],[Profit]]*100/Table1[[#This Row],[Sales]]</f>
        <v>3.9939095806980558</v>
      </c>
    </row>
    <row r="16" spans="1:15" ht="14.95" customHeight="1" x14ac:dyDescent="0.25">
      <c r="A16">
        <v>11</v>
      </c>
      <c r="B16" t="s">
        <v>13</v>
      </c>
      <c r="C16" t="s">
        <v>98</v>
      </c>
      <c r="D16" t="s">
        <v>34</v>
      </c>
      <c r="E16" t="s">
        <v>141</v>
      </c>
      <c r="F16" t="s">
        <v>35</v>
      </c>
      <c r="G16" t="s">
        <v>121</v>
      </c>
      <c r="H16" t="s">
        <v>17</v>
      </c>
      <c r="I16" t="s">
        <v>28</v>
      </c>
      <c r="J16" t="s">
        <v>43</v>
      </c>
      <c r="K16" s="2">
        <f>Table1[[#This Row],[Sales]]/Table1[[#This Row],[Quantity]]</f>
        <v>4.0200000000000005</v>
      </c>
      <c r="L16" s="1">
        <v>12.06</v>
      </c>
      <c r="M16">
        <v>3</v>
      </c>
      <c r="N16" s="1">
        <v>3.4799999999999995</v>
      </c>
      <c r="O16" s="3">
        <f>Table1[[#This Row],[Profit]]*100/Table1[[#This Row],[Sales]]</f>
        <v>28.85572139303482</v>
      </c>
    </row>
    <row r="17" spans="1:15" ht="14.95" hidden="1" customHeight="1" x14ac:dyDescent="0.25">
      <c r="A17">
        <v>12</v>
      </c>
      <c r="B17" t="s">
        <v>13</v>
      </c>
      <c r="C17" t="s">
        <v>111</v>
      </c>
      <c r="D17" t="s">
        <v>44</v>
      </c>
      <c r="E17" t="s">
        <v>45</v>
      </c>
      <c r="F17" t="s">
        <v>46</v>
      </c>
      <c r="G17" t="s">
        <v>134</v>
      </c>
      <c r="H17" t="s">
        <v>17</v>
      </c>
      <c r="I17" t="s">
        <v>47</v>
      </c>
      <c r="J17" t="s">
        <v>48</v>
      </c>
      <c r="K17" s="2">
        <f>Table1[[#This Row],[Sales]]/Table1[[#This Row],[Quantity]]</f>
        <v>6.9200000000000008</v>
      </c>
      <c r="L17" s="1">
        <v>20.76</v>
      </c>
      <c r="M17">
        <v>3</v>
      </c>
      <c r="N17" s="1">
        <v>9.5400000000000009</v>
      </c>
      <c r="O17" s="3">
        <f>Table1[[#This Row],[Profit]]*100/Table1[[#This Row],[Sales]]</f>
        <v>45.953757225433527</v>
      </c>
    </row>
    <row r="18" spans="1:15" ht="14.95" hidden="1" customHeight="1" x14ac:dyDescent="0.25">
      <c r="A18">
        <v>13</v>
      </c>
      <c r="B18" t="s">
        <v>13</v>
      </c>
      <c r="C18" t="s">
        <v>111</v>
      </c>
      <c r="D18" t="s">
        <v>44</v>
      </c>
      <c r="E18" t="s">
        <v>45</v>
      </c>
      <c r="F18" t="s">
        <v>46</v>
      </c>
      <c r="G18" t="s">
        <v>130</v>
      </c>
      <c r="H18" t="s">
        <v>23</v>
      </c>
      <c r="I18" t="s">
        <v>49</v>
      </c>
      <c r="J18" t="s">
        <v>50</v>
      </c>
      <c r="K18" s="2">
        <f>Table1[[#This Row],[Sales]]/Table1[[#This Row],[Quantity]]</f>
        <v>52.660000000000004</v>
      </c>
      <c r="L18" s="1">
        <v>210.64000000000001</v>
      </c>
      <c r="M18">
        <v>4</v>
      </c>
      <c r="N18" s="1">
        <v>50.48</v>
      </c>
      <c r="O18" s="3">
        <f>Table1[[#This Row],[Profit]]*100/Table1[[#This Row],[Sales]]</f>
        <v>23.965058868211166</v>
      </c>
    </row>
    <row r="19" spans="1:15" ht="14.95" hidden="1" customHeight="1" x14ac:dyDescent="0.25">
      <c r="A19">
        <v>14</v>
      </c>
      <c r="B19" t="s">
        <v>13</v>
      </c>
      <c r="C19" t="s">
        <v>105</v>
      </c>
      <c r="D19" t="s">
        <v>51</v>
      </c>
      <c r="E19" t="s">
        <v>45</v>
      </c>
      <c r="F19" t="s">
        <v>46</v>
      </c>
      <c r="G19" t="s">
        <v>117</v>
      </c>
      <c r="H19" t="s">
        <v>17</v>
      </c>
      <c r="I19" t="s">
        <v>32</v>
      </c>
      <c r="J19" t="s">
        <v>52</v>
      </c>
      <c r="K19" s="2">
        <f>Table1[[#This Row],[Sales]]/Table1[[#This Row],[Quantity]]</f>
        <v>26.700000000000006</v>
      </c>
      <c r="L19" s="1">
        <v>80.100000000000023</v>
      </c>
      <c r="M19">
        <v>3</v>
      </c>
      <c r="N19" s="1">
        <v>37.620000000000005</v>
      </c>
      <c r="O19" s="3">
        <f>Table1[[#This Row],[Profit]]*100/Table1[[#This Row],[Sales]]</f>
        <v>46.966292134831455</v>
      </c>
    </row>
    <row r="20" spans="1:15" ht="14.95" customHeight="1" x14ac:dyDescent="0.25">
      <c r="A20">
        <v>15</v>
      </c>
      <c r="B20" t="s">
        <v>13</v>
      </c>
      <c r="C20" t="s">
        <v>101</v>
      </c>
      <c r="D20" t="s">
        <v>53</v>
      </c>
      <c r="E20" t="s">
        <v>54</v>
      </c>
      <c r="F20" t="s">
        <v>35</v>
      </c>
      <c r="G20" t="s">
        <v>113</v>
      </c>
      <c r="H20" t="s">
        <v>17</v>
      </c>
      <c r="I20" t="s">
        <v>30</v>
      </c>
      <c r="J20" t="s">
        <v>55</v>
      </c>
      <c r="K20" s="2">
        <f>Table1[[#This Row],[Sales]]/Table1[[#This Row],[Quantity]]</f>
        <v>33.160000000000004</v>
      </c>
      <c r="L20" s="1">
        <v>132.64000000000001</v>
      </c>
      <c r="M20">
        <v>4</v>
      </c>
      <c r="N20" s="1">
        <v>35.760000000000005</v>
      </c>
      <c r="O20" s="3">
        <f>Table1[[#This Row],[Profit]]*100/Table1[[#This Row],[Sales]]</f>
        <v>26.960193003618819</v>
      </c>
    </row>
    <row r="21" spans="1:15" ht="14.95" hidden="1" customHeight="1" x14ac:dyDescent="0.25">
      <c r="A21">
        <v>16</v>
      </c>
      <c r="B21" t="s">
        <v>13</v>
      </c>
      <c r="C21" t="s">
        <v>100</v>
      </c>
      <c r="D21" t="s">
        <v>56</v>
      </c>
      <c r="E21" t="s">
        <v>57</v>
      </c>
      <c r="F21" t="s">
        <v>16</v>
      </c>
      <c r="G21" t="s">
        <v>112</v>
      </c>
      <c r="H21" t="s">
        <v>23</v>
      </c>
      <c r="I21" t="s">
        <v>49</v>
      </c>
      <c r="J21" t="s">
        <v>58</v>
      </c>
      <c r="K21" s="2">
        <f>Table1[[#This Row],[Sales]]/Table1[[#This Row],[Quantity]]</f>
        <v>68.368000000000009</v>
      </c>
      <c r="L21" s="1">
        <v>273.47200000000004</v>
      </c>
      <c r="M21">
        <v>4</v>
      </c>
      <c r="N21" s="1">
        <v>95.712000000000018</v>
      </c>
      <c r="O21" s="3">
        <f>Table1[[#This Row],[Profit]]*100/Table1[[#This Row],[Sales]]</f>
        <v>34.99882986192371</v>
      </c>
    </row>
    <row r="22" spans="1:15" ht="14.95" hidden="1" customHeight="1" x14ac:dyDescent="0.25">
      <c r="A22">
        <v>17</v>
      </c>
      <c r="B22" t="s">
        <v>59</v>
      </c>
      <c r="C22" t="s">
        <v>110</v>
      </c>
      <c r="D22" t="s">
        <v>60</v>
      </c>
      <c r="E22" t="s">
        <v>61</v>
      </c>
      <c r="F22" t="s">
        <v>62</v>
      </c>
      <c r="G22" t="s">
        <v>114</v>
      </c>
      <c r="H22" t="s">
        <v>36</v>
      </c>
      <c r="I22" t="s">
        <v>41</v>
      </c>
      <c r="J22" t="s">
        <v>63</v>
      </c>
      <c r="K22" s="2">
        <f>Table1[[#This Row],[Sales]]/Table1[[#This Row],[Quantity]]</f>
        <v>26.999999999999993</v>
      </c>
      <c r="L22" s="1">
        <v>26.999999999999993</v>
      </c>
      <c r="M22">
        <v>1</v>
      </c>
      <c r="N22" s="1">
        <v>5.94</v>
      </c>
      <c r="O22" s="3">
        <f>Table1[[#This Row],[Profit]]*100/Table1[[#This Row],[Sales]]</f>
        <v>22.000000000000007</v>
      </c>
    </row>
    <row r="23" spans="1:15" ht="14.95" hidden="1" customHeight="1" x14ac:dyDescent="0.25">
      <c r="A23">
        <v>18</v>
      </c>
      <c r="B23" t="s">
        <v>59</v>
      </c>
      <c r="C23" t="s">
        <v>110</v>
      </c>
      <c r="D23" t="s">
        <v>60</v>
      </c>
      <c r="E23" t="s">
        <v>61</v>
      </c>
      <c r="F23" t="s">
        <v>62</v>
      </c>
      <c r="G23" t="s">
        <v>133</v>
      </c>
      <c r="H23" t="s">
        <v>17</v>
      </c>
      <c r="I23" t="s">
        <v>39</v>
      </c>
      <c r="J23" t="s">
        <v>64</v>
      </c>
      <c r="K23" s="2">
        <f>Table1[[#This Row],[Sales]]/Table1[[#This Row],[Quantity]]</f>
        <v>23</v>
      </c>
      <c r="L23" s="1">
        <v>207</v>
      </c>
      <c r="M23">
        <v>9</v>
      </c>
      <c r="N23" s="1">
        <v>66.239999999999995</v>
      </c>
      <c r="O23" s="3">
        <f>Table1[[#This Row],[Profit]]*100/Table1[[#This Row],[Sales]]</f>
        <v>31.999999999999996</v>
      </c>
    </row>
    <row r="24" spans="1:15" ht="14.95" hidden="1" customHeight="1" x14ac:dyDescent="0.25">
      <c r="A24">
        <v>19</v>
      </c>
      <c r="B24" t="s">
        <v>13</v>
      </c>
      <c r="C24" t="s">
        <v>109</v>
      </c>
      <c r="D24" t="s">
        <v>66</v>
      </c>
      <c r="E24" t="s">
        <v>15</v>
      </c>
      <c r="F24" t="s">
        <v>16</v>
      </c>
      <c r="G24" t="s">
        <v>118</v>
      </c>
      <c r="H24" t="s">
        <v>36</v>
      </c>
      <c r="I24" t="s">
        <v>67</v>
      </c>
      <c r="J24" t="s">
        <v>68</v>
      </c>
      <c r="K24" s="2">
        <f>Table1[[#This Row],[Sales]]/Table1[[#This Row],[Quantity]]</f>
        <v>163.09315999999998</v>
      </c>
      <c r="L24" s="1">
        <v>326.18631999999997</v>
      </c>
      <c r="M24">
        <v>2</v>
      </c>
      <c r="N24" s="1">
        <v>64.706320000000005</v>
      </c>
      <c r="O24" s="3">
        <f>Table1[[#This Row],[Profit]]*100/Table1[[#This Row],[Sales]]</f>
        <v>19.837226772723028</v>
      </c>
    </row>
    <row r="25" spans="1:15" ht="14.95" hidden="1" customHeight="1" x14ac:dyDescent="0.25">
      <c r="A25">
        <v>20</v>
      </c>
      <c r="B25" t="s">
        <v>13</v>
      </c>
      <c r="C25" t="s">
        <v>109</v>
      </c>
      <c r="D25" t="s">
        <v>66</v>
      </c>
      <c r="E25" t="s">
        <v>15</v>
      </c>
      <c r="F25" t="s">
        <v>16</v>
      </c>
      <c r="G25" t="s">
        <v>119</v>
      </c>
      <c r="H25" t="s">
        <v>17</v>
      </c>
      <c r="I25" t="s">
        <v>69</v>
      </c>
      <c r="J25" t="s">
        <v>70</v>
      </c>
      <c r="K25" s="2">
        <f>Table1[[#This Row],[Sales]]/Table1[[#This Row],[Quantity]]</f>
        <v>16</v>
      </c>
      <c r="L25" s="1">
        <v>80</v>
      </c>
      <c r="M25">
        <v>5</v>
      </c>
      <c r="N25" s="1">
        <v>34.4</v>
      </c>
      <c r="O25" s="3">
        <f>Table1[[#This Row],[Profit]]*100/Table1[[#This Row],[Sales]]</f>
        <v>43</v>
      </c>
    </row>
    <row r="26" spans="1:15" ht="14.95" hidden="1" customHeight="1" x14ac:dyDescent="0.25">
      <c r="A26">
        <v>21</v>
      </c>
      <c r="B26" t="s">
        <v>13</v>
      </c>
      <c r="C26" t="s">
        <v>102</v>
      </c>
      <c r="D26" t="s">
        <v>96</v>
      </c>
      <c r="E26" t="s">
        <v>71</v>
      </c>
      <c r="F26" t="s">
        <v>72</v>
      </c>
      <c r="G26" t="s">
        <v>137</v>
      </c>
      <c r="H26" t="s">
        <v>17</v>
      </c>
      <c r="I26" t="s">
        <v>30</v>
      </c>
      <c r="J26" t="s">
        <v>74</v>
      </c>
      <c r="K26" s="2">
        <f>Table1[[#This Row],[Sales]]/Table1[[#This Row],[Quantity]]</f>
        <v>9.6359999999999992</v>
      </c>
      <c r="L26" s="1">
        <v>19.271999999999998</v>
      </c>
      <c r="M26">
        <v>2</v>
      </c>
      <c r="N26" s="1">
        <v>2.8719999999999999</v>
      </c>
      <c r="O26" s="3">
        <f>Table1[[#This Row],[Profit]]*100/Table1[[#This Row],[Sales]]</f>
        <v>14.902449149024491</v>
      </c>
    </row>
    <row r="27" spans="1:15" ht="14.95" hidden="1" customHeight="1" x14ac:dyDescent="0.25">
      <c r="A27">
        <v>22</v>
      </c>
      <c r="B27" t="s">
        <v>65</v>
      </c>
      <c r="C27" t="s">
        <v>99</v>
      </c>
      <c r="D27" t="s">
        <v>76</v>
      </c>
      <c r="E27" t="s">
        <v>15</v>
      </c>
      <c r="F27" t="s">
        <v>16</v>
      </c>
      <c r="G27" t="s">
        <v>129</v>
      </c>
      <c r="H27" t="s">
        <v>17</v>
      </c>
      <c r="I27" t="s">
        <v>39</v>
      </c>
      <c r="J27" t="s">
        <v>77</v>
      </c>
      <c r="K27" s="2">
        <f>Table1[[#This Row],[Sales]]/Table1[[#This Row],[Quantity]]</f>
        <v>21.48</v>
      </c>
      <c r="L27" s="1">
        <v>300.72000000000003</v>
      </c>
      <c r="M27">
        <v>14</v>
      </c>
      <c r="N27" s="1">
        <v>129.07999999999998</v>
      </c>
      <c r="O27" s="3">
        <f>Table1[[#This Row],[Profit]]*100/Table1[[#This Row],[Sales]]</f>
        <v>42.92364990689012</v>
      </c>
    </row>
    <row r="28" spans="1:15" ht="14.95" hidden="1" customHeight="1" x14ac:dyDescent="0.25">
      <c r="A28">
        <v>23</v>
      </c>
      <c r="B28" t="s">
        <v>65</v>
      </c>
      <c r="C28" t="s">
        <v>99</v>
      </c>
      <c r="D28" t="s">
        <v>76</v>
      </c>
      <c r="E28" t="s">
        <v>15</v>
      </c>
      <c r="F28" t="s">
        <v>16</v>
      </c>
      <c r="G28" t="s">
        <v>132</v>
      </c>
      <c r="H28" t="s">
        <v>17</v>
      </c>
      <c r="I28" t="s">
        <v>39</v>
      </c>
      <c r="J28" t="s">
        <v>78</v>
      </c>
      <c r="K28" s="2">
        <f>Table1[[#This Row],[Sales]]/Table1[[#This Row],[Quantity]]</f>
        <v>19.740000000000002</v>
      </c>
      <c r="L28" s="1">
        <v>138.18</v>
      </c>
      <c r="M28">
        <v>7</v>
      </c>
      <c r="N28" s="1">
        <v>53.760000000000005</v>
      </c>
      <c r="O28" s="3">
        <f>Table1[[#This Row],[Profit]]*100/Table1[[#This Row],[Sales]]</f>
        <v>38.905775075987847</v>
      </c>
    </row>
    <row r="29" spans="1:15" ht="14.95" hidden="1" customHeight="1" x14ac:dyDescent="0.25">
      <c r="A29">
        <v>24</v>
      </c>
      <c r="B29" t="s">
        <v>65</v>
      </c>
      <c r="C29" t="s">
        <v>99</v>
      </c>
      <c r="D29" t="s">
        <v>76</v>
      </c>
      <c r="E29" t="s">
        <v>15</v>
      </c>
      <c r="F29" t="s">
        <v>16</v>
      </c>
      <c r="G29" t="s">
        <v>127</v>
      </c>
      <c r="H29" t="s">
        <v>17</v>
      </c>
      <c r="I29" t="s">
        <v>39</v>
      </c>
      <c r="J29" t="s">
        <v>79</v>
      </c>
      <c r="K29" s="2">
        <f>Table1[[#This Row],[Sales]]/Table1[[#This Row],[Quantity]]</f>
        <v>22.699999999999996</v>
      </c>
      <c r="L29" s="1">
        <v>90.799999999999983</v>
      </c>
      <c r="M29">
        <v>4</v>
      </c>
      <c r="N29" s="1">
        <v>31.76</v>
      </c>
      <c r="O29" s="3">
        <f>Table1[[#This Row],[Profit]]*100/Table1[[#This Row],[Sales]]</f>
        <v>34.977973568281946</v>
      </c>
    </row>
    <row r="30" spans="1:15" ht="14.95" hidden="1" customHeight="1" x14ac:dyDescent="0.25">
      <c r="A30">
        <v>25</v>
      </c>
      <c r="B30" t="s">
        <v>59</v>
      </c>
      <c r="C30" t="s">
        <v>107</v>
      </c>
      <c r="D30" t="s">
        <v>80</v>
      </c>
      <c r="E30" t="s">
        <v>81</v>
      </c>
      <c r="F30" t="s">
        <v>82</v>
      </c>
      <c r="G30" t="s">
        <v>123</v>
      </c>
      <c r="H30" t="s">
        <v>23</v>
      </c>
      <c r="I30" t="s">
        <v>83</v>
      </c>
      <c r="J30" t="s">
        <v>84</v>
      </c>
      <c r="K30" s="2">
        <f>Table1[[#This Row],[Sales]]/Table1[[#This Row],[Quantity]]</f>
        <v>176.44000000000003</v>
      </c>
      <c r="L30" s="1">
        <v>529.32000000000005</v>
      </c>
      <c r="M30">
        <v>3</v>
      </c>
      <c r="N30" s="1">
        <v>264.66000000000003</v>
      </c>
      <c r="O30" s="3">
        <f>Table1[[#This Row],[Profit]]*100/Table1[[#This Row],[Sales]]</f>
        <v>50</v>
      </c>
    </row>
    <row r="31" spans="1:15" ht="14.95" hidden="1" customHeight="1" x14ac:dyDescent="0.25">
      <c r="A31">
        <v>26</v>
      </c>
      <c r="B31" t="s">
        <v>59</v>
      </c>
      <c r="C31" t="s">
        <v>107</v>
      </c>
      <c r="D31" t="s">
        <v>80</v>
      </c>
      <c r="E31" t="s">
        <v>81</v>
      </c>
      <c r="F31" t="s">
        <v>82</v>
      </c>
      <c r="G31" t="s">
        <v>115</v>
      </c>
      <c r="H31" t="s">
        <v>23</v>
      </c>
      <c r="I31" t="s">
        <v>26</v>
      </c>
      <c r="J31" t="s">
        <v>85</v>
      </c>
      <c r="K31" s="2">
        <f>Table1[[#This Row],[Sales]]/Table1[[#This Row],[Quantity]]</f>
        <v>83.4</v>
      </c>
      <c r="L31" s="1">
        <v>333.6</v>
      </c>
      <c r="M31">
        <v>4</v>
      </c>
      <c r="N31" s="1">
        <v>106.72</v>
      </c>
      <c r="O31" s="3">
        <f>Table1[[#This Row],[Profit]]*100/Table1[[#This Row],[Sales]]</f>
        <v>31.990407673860908</v>
      </c>
    </row>
    <row r="32" spans="1:15" ht="14.95" hidden="1" customHeight="1" x14ac:dyDescent="0.25">
      <c r="A32">
        <v>27</v>
      </c>
      <c r="B32" t="s">
        <v>59</v>
      </c>
      <c r="C32" t="s">
        <v>97</v>
      </c>
      <c r="D32" t="s">
        <v>86</v>
      </c>
      <c r="E32" t="s">
        <v>87</v>
      </c>
      <c r="F32" t="s">
        <v>88</v>
      </c>
      <c r="G32" t="s">
        <v>120</v>
      </c>
      <c r="H32" t="s">
        <v>17</v>
      </c>
      <c r="I32" t="s">
        <v>39</v>
      </c>
      <c r="J32" t="s">
        <v>89</v>
      </c>
      <c r="K32" s="2">
        <f>Table1[[#This Row],[Sales]]/Table1[[#This Row],[Quantity]]</f>
        <v>20.800000000000008</v>
      </c>
      <c r="L32" s="1">
        <v>62.40000000000002</v>
      </c>
      <c r="M32">
        <v>3</v>
      </c>
      <c r="N32" s="1">
        <v>8.579999999999993</v>
      </c>
      <c r="O32" s="3">
        <f>Table1[[#This Row],[Profit]]*100/Table1[[#This Row],[Sales]]</f>
        <v>13.749999999999984</v>
      </c>
    </row>
    <row r="33" spans="1:15" ht="14.95" hidden="1" customHeight="1" x14ac:dyDescent="0.25">
      <c r="A33">
        <v>28</v>
      </c>
      <c r="B33" t="s">
        <v>59</v>
      </c>
      <c r="C33" t="s">
        <v>106</v>
      </c>
      <c r="D33" t="s">
        <v>90</v>
      </c>
      <c r="E33" t="s">
        <v>15</v>
      </c>
      <c r="F33" t="s">
        <v>16</v>
      </c>
      <c r="G33" t="s">
        <v>138</v>
      </c>
      <c r="H33" t="s">
        <v>36</v>
      </c>
      <c r="I33" t="s">
        <v>73</v>
      </c>
      <c r="J33" t="s">
        <v>91</v>
      </c>
      <c r="K33" s="2">
        <f>Table1[[#This Row],[Sales]]/Table1[[#This Row],[Quantity]]</f>
        <v>86.52000000000001</v>
      </c>
      <c r="L33" s="1">
        <v>346.08000000000004</v>
      </c>
      <c r="M33">
        <v>4</v>
      </c>
      <c r="N33" s="1">
        <v>155.68</v>
      </c>
      <c r="O33" s="3">
        <f>Table1[[#This Row],[Profit]]*100/Table1[[#This Row],[Sales]]</f>
        <v>44.983818770226534</v>
      </c>
    </row>
    <row r="34" spans="1:15" ht="14.95" hidden="1" customHeight="1" x14ac:dyDescent="0.25">
      <c r="A34">
        <v>29</v>
      </c>
      <c r="B34" t="s">
        <v>13</v>
      </c>
      <c r="C34" t="s">
        <v>104</v>
      </c>
      <c r="D34" t="s">
        <v>92</v>
      </c>
      <c r="E34" t="s">
        <v>93</v>
      </c>
      <c r="F34" t="s">
        <v>16</v>
      </c>
      <c r="G34" t="s">
        <v>135</v>
      </c>
      <c r="H34" t="s">
        <v>36</v>
      </c>
      <c r="I34" t="s">
        <v>37</v>
      </c>
      <c r="J34" t="s">
        <v>94</v>
      </c>
      <c r="K34" s="2">
        <f>Table1[[#This Row],[Sales]]/Table1[[#This Row],[Quantity]]</f>
        <v>207.00000000000006</v>
      </c>
      <c r="L34" s="1">
        <v>414.00000000000011</v>
      </c>
      <c r="M34">
        <v>2</v>
      </c>
      <c r="N34" s="1">
        <v>45.52</v>
      </c>
      <c r="O34" s="3">
        <f>Table1[[#This Row],[Profit]]*100/Table1[[#This Row],[Sales]]</f>
        <v>10.995169082125601</v>
      </c>
    </row>
    <row r="35" spans="1:15" ht="14.95" hidden="1" customHeight="1" x14ac:dyDescent="0.25">
      <c r="A35">
        <v>30</v>
      </c>
      <c r="B35" t="s">
        <v>13</v>
      </c>
      <c r="C35" t="s">
        <v>104</v>
      </c>
      <c r="D35" t="s">
        <v>92</v>
      </c>
      <c r="E35" t="s">
        <v>93</v>
      </c>
      <c r="F35" t="s">
        <v>16</v>
      </c>
      <c r="G35" t="s">
        <v>139</v>
      </c>
      <c r="H35" t="s">
        <v>17</v>
      </c>
      <c r="I35" t="s">
        <v>75</v>
      </c>
      <c r="J35" t="s">
        <v>95</v>
      </c>
      <c r="K35" s="2">
        <f>Table1[[#This Row],[Sales]]/Table1[[#This Row],[Quantity]]</f>
        <v>361.18</v>
      </c>
      <c r="L35" s="1">
        <v>722.36</v>
      </c>
      <c r="M35">
        <v>2</v>
      </c>
      <c r="N35" s="1">
        <v>50.560000000000009</v>
      </c>
      <c r="O35" s="3">
        <f>Table1[[#This Row],[Profit]]*100/Table1[[#This Row],[Sales]]</f>
        <v>6.9992801373276494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7A04-0259-41D7-AE35-F2905BCB5624}">
  <sheetPr filterMode="1"/>
  <dimension ref="A1:O35"/>
  <sheetViews>
    <sheetView workbookViewId="0">
      <selection activeCell="I11" sqref="I11"/>
    </sheetView>
  </sheetViews>
  <sheetFormatPr defaultRowHeight="14.3" x14ac:dyDescent="0.25"/>
  <cols>
    <col min="1" max="1" width="6.875" bestFit="1" customWidth="1"/>
    <col min="2" max="2" width="13" bestFit="1" customWidth="1"/>
    <col min="3" max="3" width="11.375" bestFit="1" customWidth="1"/>
    <col min="4" max="4" width="14.875" bestFit="1" customWidth="1"/>
    <col min="5" max="5" width="16.125" bestFit="1" customWidth="1"/>
    <col min="6" max="6" width="17.25" bestFit="1" customWidth="1"/>
    <col min="7" max="7" width="12" bestFit="1" customWidth="1"/>
    <col min="8" max="8" width="13.25" bestFit="1" customWidth="1"/>
    <col min="9" max="9" width="12.375" bestFit="1" customWidth="1"/>
    <col min="10" max="10" width="37.125" bestFit="1" customWidth="1"/>
    <col min="11" max="11" width="7.375" style="2" bestFit="1" customWidth="1"/>
    <col min="12" max="12" width="7.375" bestFit="1" customWidth="1"/>
    <col min="13" max="13" width="8.5" bestFit="1" customWidth="1"/>
    <col min="14" max="14" width="7.375" bestFit="1" customWidth="1"/>
    <col min="15" max="15" width="8.75" style="3" bestFit="1" customWidth="1"/>
  </cols>
  <sheetData>
    <row r="1" spans="1:15" x14ac:dyDescent="0.25">
      <c r="H1" s="4" t="s">
        <v>5</v>
      </c>
      <c r="I1" s="6" t="s">
        <v>143</v>
      </c>
    </row>
    <row r="2" spans="1:15" ht="19.05" x14ac:dyDescent="0.35">
      <c r="B2" s="8" t="s">
        <v>144</v>
      </c>
      <c r="C2" s="8"/>
      <c r="D2" s="8"/>
      <c r="E2" s="7"/>
      <c r="F2" s="7"/>
      <c r="H2" t="s">
        <v>149</v>
      </c>
      <c r="I2" t="s">
        <v>145</v>
      </c>
    </row>
    <row r="5" spans="1:15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s="2" t="s">
        <v>142</v>
      </c>
      <c r="L5" s="1" t="s">
        <v>10</v>
      </c>
      <c r="M5" t="s">
        <v>11</v>
      </c>
      <c r="N5" s="1" t="s">
        <v>12</v>
      </c>
      <c r="O5" s="3" t="s">
        <v>143</v>
      </c>
    </row>
    <row r="6" spans="1:15" ht="14.95" hidden="1" customHeight="1" x14ac:dyDescent="0.25">
      <c r="A6">
        <v>1</v>
      </c>
      <c r="B6" t="s">
        <v>13</v>
      </c>
      <c r="C6" t="s">
        <v>108</v>
      </c>
      <c r="D6" t="s">
        <v>14</v>
      </c>
      <c r="E6" t="s">
        <v>15</v>
      </c>
      <c r="F6" t="s">
        <v>16</v>
      </c>
      <c r="G6" t="s">
        <v>140</v>
      </c>
      <c r="H6" t="s">
        <v>17</v>
      </c>
      <c r="I6" t="s">
        <v>18</v>
      </c>
      <c r="J6" t="s">
        <v>19</v>
      </c>
      <c r="K6" s="2">
        <f>Table13[[#This Row],[Sales]]/Table13[[#This Row],[Quantity]]</f>
        <v>4.3599999999999994</v>
      </c>
      <c r="L6" s="1">
        <v>13.079999999999998</v>
      </c>
      <c r="M6">
        <v>3</v>
      </c>
      <c r="N6" s="1">
        <v>4.5599999999999996</v>
      </c>
      <c r="O6" s="3">
        <f>Table13[[#This Row],[Profit]]*100/Table13[[#This Row],[Sales]]</f>
        <v>34.862385321100916</v>
      </c>
    </row>
    <row r="7" spans="1:15" ht="14.95" hidden="1" customHeight="1" x14ac:dyDescent="0.25">
      <c r="A7">
        <v>2</v>
      </c>
      <c r="B7" t="s">
        <v>13</v>
      </c>
      <c r="C7" t="s">
        <v>103</v>
      </c>
      <c r="D7" t="s">
        <v>20</v>
      </c>
      <c r="E7" t="s">
        <v>21</v>
      </c>
      <c r="F7" t="s">
        <v>22</v>
      </c>
      <c r="G7" t="s">
        <v>122</v>
      </c>
      <c r="H7" t="s">
        <v>23</v>
      </c>
      <c r="I7" t="s">
        <v>24</v>
      </c>
      <c r="J7" t="s">
        <v>25</v>
      </c>
      <c r="K7" s="2">
        <f>Table13[[#This Row],[Sales]]/Table13[[#This Row],[Quantity]]</f>
        <v>31.52</v>
      </c>
      <c r="L7" s="1">
        <v>252.16</v>
      </c>
      <c r="M7">
        <v>8</v>
      </c>
      <c r="N7" s="1">
        <v>90.72</v>
      </c>
      <c r="O7" s="3">
        <f>Table13[[#This Row],[Profit]]*100/Table13[[#This Row],[Sales]]</f>
        <v>35.977157360406089</v>
      </c>
    </row>
    <row r="8" spans="1:15" ht="14.95" hidden="1" customHeight="1" x14ac:dyDescent="0.25">
      <c r="A8">
        <v>3</v>
      </c>
      <c r="B8" t="s">
        <v>13</v>
      </c>
      <c r="C8" t="s">
        <v>103</v>
      </c>
      <c r="D8" t="s">
        <v>20</v>
      </c>
      <c r="E8" t="s">
        <v>21</v>
      </c>
      <c r="F8" t="s">
        <v>22</v>
      </c>
      <c r="G8" t="s">
        <v>131</v>
      </c>
      <c r="H8" t="s">
        <v>23</v>
      </c>
      <c r="I8" t="s">
        <v>26</v>
      </c>
      <c r="J8" t="s">
        <v>27</v>
      </c>
      <c r="K8" s="2">
        <f>Table13[[#This Row],[Sales]]/Table13[[#This Row],[Quantity]]</f>
        <v>96.640000000000015</v>
      </c>
      <c r="L8" s="1">
        <v>193.28000000000003</v>
      </c>
      <c r="M8">
        <v>2</v>
      </c>
      <c r="N8" s="1">
        <v>54.08</v>
      </c>
      <c r="O8" s="3">
        <f>Table13[[#This Row],[Profit]]*100/Table13[[#This Row],[Sales]]</f>
        <v>27.980132450331123</v>
      </c>
    </row>
    <row r="9" spans="1:15" ht="14.95" hidden="1" customHeight="1" x14ac:dyDescent="0.25">
      <c r="A9">
        <v>4</v>
      </c>
      <c r="B9" t="s">
        <v>13</v>
      </c>
      <c r="C9" t="s">
        <v>103</v>
      </c>
      <c r="D9" t="s">
        <v>20</v>
      </c>
      <c r="E9" t="s">
        <v>21</v>
      </c>
      <c r="F9" t="s">
        <v>22</v>
      </c>
      <c r="G9" t="s">
        <v>124</v>
      </c>
      <c r="H9" t="s">
        <v>17</v>
      </c>
      <c r="I9" t="s">
        <v>28</v>
      </c>
      <c r="J9" t="s">
        <v>29</v>
      </c>
      <c r="K9" s="2">
        <f>Table13[[#This Row],[Sales]]/Table13[[#This Row],[Quantity]]</f>
        <v>8.8599999999999977</v>
      </c>
      <c r="L9" s="1">
        <v>35.439999999999991</v>
      </c>
      <c r="M9">
        <v>4</v>
      </c>
      <c r="N9" s="1">
        <v>4.96</v>
      </c>
      <c r="O9" s="3">
        <f>Table13[[#This Row],[Profit]]*100/Table13[[#This Row],[Sales]]</f>
        <v>13.995485327313773</v>
      </c>
    </row>
    <row r="10" spans="1:15" ht="14.95" hidden="1" customHeight="1" x14ac:dyDescent="0.25">
      <c r="A10">
        <v>5</v>
      </c>
      <c r="B10" t="s">
        <v>13</v>
      </c>
      <c r="C10" t="s">
        <v>103</v>
      </c>
      <c r="D10" t="s">
        <v>20</v>
      </c>
      <c r="E10" t="s">
        <v>21</v>
      </c>
      <c r="F10" t="s">
        <v>22</v>
      </c>
      <c r="G10" t="s">
        <v>128</v>
      </c>
      <c r="H10" t="s">
        <v>17</v>
      </c>
      <c r="I10" t="s">
        <v>30</v>
      </c>
      <c r="J10" t="s">
        <v>31</v>
      </c>
      <c r="K10" s="2">
        <f>Table13[[#This Row],[Sales]]/Table13[[#This Row],[Quantity]]</f>
        <v>35.800000000000004</v>
      </c>
      <c r="L10" s="1">
        <v>71.600000000000009</v>
      </c>
      <c r="M10">
        <v>2</v>
      </c>
      <c r="N10" s="1">
        <v>11.440000000000001</v>
      </c>
      <c r="O10" s="3">
        <f>Table13[[#This Row],[Profit]]*100/Table13[[#This Row],[Sales]]</f>
        <v>15.977653631284918</v>
      </c>
    </row>
    <row r="11" spans="1:15" ht="14.95" hidden="1" customHeight="1" x14ac:dyDescent="0.25">
      <c r="A11">
        <v>6</v>
      </c>
      <c r="B11" t="s">
        <v>13</v>
      </c>
      <c r="C11" t="s">
        <v>103</v>
      </c>
      <c r="D11" t="s">
        <v>20</v>
      </c>
      <c r="E11" t="s">
        <v>21</v>
      </c>
      <c r="F11" t="s">
        <v>22</v>
      </c>
      <c r="G11" t="s">
        <v>136</v>
      </c>
      <c r="H11" t="s">
        <v>17</v>
      </c>
      <c r="I11" t="s">
        <v>32</v>
      </c>
      <c r="J11" t="s">
        <v>33</v>
      </c>
      <c r="K11" s="2">
        <f>Table13[[#This Row],[Sales]]/Table13[[#This Row],[Quantity]]</f>
        <v>28.060000000000002</v>
      </c>
      <c r="L11" s="1">
        <v>56.120000000000005</v>
      </c>
      <c r="M11">
        <v>2</v>
      </c>
      <c r="N11" s="1">
        <v>21.32</v>
      </c>
      <c r="O11" s="3">
        <f>Table13[[#This Row],[Profit]]*100/Table13[[#This Row],[Sales]]</f>
        <v>37.990021382751245</v>
      </c>
    </row>
    <row r="12" spans="1:15" ht="14.95" customHeight="1" x14ac:dyDescent="0.25">
      <c r="A12">
        <v>7</v>
      </c>
      <c r="B12" t="s">
        <v>13</v>
      </c>
      <c r="C12" t="s">
        <v>98</v>
      </c>
      <c r="D12" t="s">
        <v>34</v>
      </c>
      <c r="E12" t="s">
        <v>141</v>
      </c>
      <c r="F12" t="s">
        <v>35</v>
      </c>
      <c r="G12" t="s">
        <v>136</v>
      </c>
      <c r="H12" t="s">
        <v>17</v>
      </c>
      <c r="I12" t="s">
        <v>32</v>
      </c>
      <c r="J12" t="s">
        <v>33</v>
      </c>
      <c r="K12" s="2">
        <f>Table13[[#This Row],[Sales]]/Table13[[#This Row],[Quantity]]</f>
        <v>28.060000000000002</v>
      </c>
      <c r="L12" s="1">
        <v>56.120000000000005</v>
      </c>
      <c r="M12">
        <v>2</v>
      </c>
      <c r="N12" s="1">
        <v>21.32</v>
      </c>
      <c r="O12" s="3">
        <f>Table13[[#This Row],[Profit]]*100/Table13[[#This Row],[Sales]]</f>
        <v>37.990021382751245</v>
      </c>
    </row>
    <row r="13" spans="1:15" ht="14.95" customHeight="1" x14ac:dyDescent="0.25">
      <c r="A13">
        <v>8</v>
      </c>
      <c r="B13" t="s">
        <v>13</v>
      </c>
      <c r="C13" t="s">
        <v>98</v>
      </c>
      <c r="D13" t="s">
        <v>34</v>
      </c>
      <c r="E13" t="s">
        <v>141</v>
      </c>
      <c r="F13" t="s">
        <v>35</v>
      </c>
      <c r="G13" t="s">
        <v>116</v>
      </c>
      <c r="H13" t="s">
        <v>36</v>
      </c>
      <c r="I13" t="s">
        <v>37</v>
      </c>
      <c r="J13" t="s">
        <v>38</v>
      </c>
      <c r="K13" s="2">
        <f>Table13[[#This Row],[Sales]]/Table13[[#This Row],[Quantity]]</f>
        <v>114.88</v>
      </c>
      <c r="L13" s="1">
        <v>344.64</v>
      </c>
      <c r="M13">
        <v>3</v>
      </c>
      <c r="N13" s="1">
        <v>165.42</v>
      </c>
      <c r="O13" s="3">
        <f>Table13[[#This Row],[Profit]]*100/Table13[[#This Row],[Sales]]</f>
        <v>47.997910863509752</v>
      </c>
    </row>
    <row r="14" spans="1:15" ht="14.95" hidden="1" customHeight="1" x14ac:dyDescent="0.25">
      <c r="A14">
        <v>9</v>
      </c>
      <c r="B14" t="s">
        <v>13</v>
      </c>
      <c r="C14" t="s">
        <v>98</v>
      </c>
      <c r="D14" t="s">
        <v>34</v>
      </c>
      <c r="E14" t="s">
        <v>141</v>
      </c>
      <c r="F14" t="s">
        <v>35</v>
      </c>
      <c r="G14" t="s">
        <v>125</v>
      </c>
      <c r="H14" t="s">
        <v>17</v>
      </c>
      <c r="I14" t="s">
        <v>39</v>
      </c>
      <c r="J14" t="s">
        <v>40</v>
      </c>
      <c r="K14" s="2">
        <f>Table13[[#This Row],[Sales]]/Table13[[#This Row],[Quantity]]</f>
        <v>24.339999999999996</v>
      </c>
      <c r="L14" s="1">
        <v>97.359999999999985</v>
      </c>
      <c r="M14">
        <v>4</v>
      </c>
      <c r="N14" s="1">
        <v>19.440000000000001</v>
      </c>
      <c r="O14" s="3">
        <f>Table13[[#This Row],[Profit]]*100/Table13[[#This Row],[Sales]]</f>
        <v>19.967132292522603</v>
      </c>
    </row>
    <row r="15" spans="1:15" ht="14.95" hidden="1" customHeight="1" x14ac:dyDescent="0.25">
      <c r="A15">
        <v>10</v>
      </c>
      <c r="B15" t="s">
        <v>13</v>
      </c>
      <c r="C15" t="s">
        <v>98</v>
      </c>
      <c r="D15" t="s">
        <v>34</v>
      </c>
      <c r="E15" t="s">
        <v>141</v>
      </c>
      <c r="F15" t="s">
        <v>35</v>
      </c>
      <c r="G15" t="s">
        <v>126</v>
      </c>
      <c r="H15" t="s">
        <v>36</v>
      </c>
      <c r="I15" t="s">
        <v>41</v>
      </c>
      <c r="J15" t="s">
        <v>42</v>
      </c>
      <c r="K15" s="2">
        <f>Table13[[#This Row],[Sales]]/Table13[[#This Row],[Quantity]]</f>
        <v>170.76</v>
      </c>
      <c r="L15" s="1">
        <v>341.52</v>
      </c>
      <c r="M15">
        <v>2</v>
      </c>
      <c r="N15" s="1">
        <v>13.64</v>
      </c>
      <c r="O15" s="3">
        <f>Table13[[#This Row],[Profit]]*100/Table13[[#This Row],[Sales]]</f>
        <v>3.9939095806980558</v>
      </c>
    </row>
    <row r="16" spans="1:15" ht="14.95" customHeight="1" x14ac:dyDescent="0.25">
      <c r="A16">
        <v>11</v>
      </c>
      <c r="B16" t="s">
        <v>13</v>
      </c>
      <c r="C16" t="s">
        <v>98</v>
      </c>
      <c r="D16" t="s">
        <v>34</v>
      </c>
      <c r="E16" t="s">
        <v>141</v>
      </c>
      <c r="F16" t="s">
        <v>35</v>
      </c>
      <c r="G16" t="s">
        <v>121</v>
      </c>
      <c r="H16" t="s">
        <v>17</v>
      </c>
      <c r="I16" t="s">
        <v>28</v>
      </c>
      <c r="J16" t="s">
        <v>43</v>
      </c>
      <c r="K16" s="2">
        <f>Table13[[#This Row],[Sales]]/Table13[[#This Row],[Quantity]]</f>
        <v>4.0200000000000005</v>
      </c>
      <c r="L16" s="1">
        <v>12.06</v>
      </c>
      <c r="M16">
        <v>3</v>
      </c>
      <c r="N16" s="1">
        <v>3.4799999999999995</v>
      </c>
      <c r="O16" s="3">
        <f>Table13[[#This Row],[Profit]]*100/Table13[[#This Row],[Sales]]</f>
        <v>28.85572139303482</v>
      </c>
    </row>
    <row r="17" spans="1:15" ht="14.95" hidden="1" customHeight="1" x14ac:dyDescent="0.25">
      <c r="A17">
        <v>12</v>
      </c>
      <c r="B17" t="s">
        <v>13</v>
      </c>
      <c r="C17" t="s">
        <v>111</v>
      </c>
      <c r="D17" t="s">
        <v>44</v>
      </c>
      <c r="E17" t="s">
        <v>45</v>
      </c>
      <c r="F17" t="s">
        <v>46</v>
      </c>
      <c r="G17" t="s">
        <v>134</v>
      </c>
      <c r="H17" t="s">
        <v>17</v>
      </c>
      <c r="I17" t="s">
        <v>47</v>
      </c>
      <c r="J17" t="s">
        <v>48</v>
      </c>
      <c r="K17" s="2">
        <f>Table13[[#This Row],[Sales]]/Table13[[#This Row],[Quantity]]</f>
        <v>6.9200000000000008</v>
      </c>
      <c r="L17" s="1">
        <v>20.76</v>
      </c>
      <c r="M17">
        <v>3</v>
      </c>
      <c r="N17" s="1">
        <v>9.5400000000000009</v>
      </c>
      <c r="O17" s="3">
        <f>Table13[[#This Row],[Profit]]*100/Table13[[#This Row],[Sales]]</f>
        <v>45.953757225433527</v>
      </c>
    </row>
    <row r="18" spans="1:15" ht="14.95" hidden="1" customHeight="1" x14ac:dyDescent="0.25">
      <c r="A18">
        <v>13</v>
      </c>
      <c r="B18" t="s">
        <v>13</v>
      </c>
      <c r="C18" t="s">
        <v>111</v>
      </c>
      <c r="D18" t="s">
        <v>44</v>
      </c>
      <c r="E18" t="s">
        <v>45</v>
      </c>
      <c r="F18" t="s">
        <v>46</v>
      </c>
      <c r="G18" t="s">
        <v>130</v>
      </c>
      <c r="H18" t="s">
        <v>23</v>
      </c>
      <c r="I18" t="s">
        <v>49</v>
      </c>
      <c r="J18" t="s">
        <v>50</v>
      </c>
      <c r="K18" s="2">
        <f>Table13[[#This Row],[Sales]]/Table13[[#This Row],[Quantity]]</f>
        <v>52.660000000000004</v>
      </c>
      <c r="L18" s="1">
        <v>210.64000000000001</v>
      </c>
      <c r="M18">
        <v>4</v>
      </c>
      <c r="N18" s="1">
        <v>50.48</v>
      </c>
      <c r="O18" s="3">
        <f>Table13[[#This Row],[Profit]]*100/Table13[[#This Row],[Sales]]</f>
        <v>23.965058868211166</v>
      </c>
    </row>
    <row r="19" spans="1:15" ht="14.95" hidden="1" customHeight="1" x14ac:dyDescent="0.25">
      <c r="A19">
        <v>14</v>
      </c>
      <c r="B19" t="s">
        <v>13</v>
      </c>
      <c r="C19" t="s">
        <v>105</v>
      </c>
      <c r="D19" t="s">
        <v>51</v>
      </c>
      <c r="E19" t="s">
        <v>45</v>
      </c>
      <c r="F19" t="s">
        <v>46</v>
      </c>
      <c r="G19" t="s">
        <v>117</v>
      </c>
      <c r="H19" t="s">
        <v>17</v>
      </c>
      <c r="I19" t="s">
        <v>32</v>
      </c>
      <c r="J19" t="s">
        <v>52</v>
      </c>
      <c r="K19" s="2">
        <f>Table13[[#This Row],[Sales]]/Table13[[#This Row],[Quantity]]</f>
        <v>26.700000000000006</v>
      </c>
      <c r="L19" s="1">
        <v>80.100000000000023</v>
      </c>
      <c r="M19">
        <v>3</v>
      </c>
      <c r="N19" s="1">
        <v>37.620000000000005</v>
      </c>
      <c r="O19" s="3">
        <f>Table13[[#This Row],[Profit]]*100/Table13[[#This Row],[Sales]]</f>
        <v>46.966292134831455</v>
      </c>
    </row>
    <row r="20" spans="1:15" ht="14.95" customHeight="1" x14ac:dyDescent="0.25">
      <c r="A20">
        <v>15</v>
      </c>
      <c r="B20" t="s">
        <v>13</v>
      </c>
      <c r="C20" t="s">
        <v>101</v>
      </c>
      <c r="D20" t="s">
        <v>53</v>
      </c>
      <c r="E20" t="s">
        <v>54</v>
      </c>
      <c r="F20" t="s">
        <v>35</v>
      </c>
      <c r="G20" t="s">
        <v>113</v>
      </c>
      <c r="H20" t="s">
        <v>17</v>
      </c>
      <c r="I20" t="s">
        <v>30</v>
      </c>
      <c r="J20" t="s">
        <v>55</v>
      </c>
      <c r="K20" s="2">
        <f>Table13[[#This Row],[Sales]]/Table13[[#This Row],[Quantity]]</f>
        <v>33.160000000000004</v>
      </c>
      <c r="L20" s="1">
        <v>132.64000000000001</v>
      </c>
      <c r="M20">
        <v>4</v>
      </c>
      <c r="N20" s="1">
        <v>35.760000000000005</v>
      </c>
      <c r="O20" s="3">
        <f>Table13[[#This Row],[Profit]]*100/Table13[[#This Row],[Sales]]</f>
        <v>26.960193003618819</v>
      </c>
    </row>
    <row r="21" spans="1:15" ht="14.95" hidden="1" customHeight="1" x14ac:dyDescent="0.25">
      <c r="A21">
        <v>16</v>
      </c>
      <c r="B21" t="s">
        <v>13</v>
      </c>
      <c r="C21" t="s">
        <v>100</v>
      </c>
      <c r="D21" t="s">
        <v>56</v>
      </c>
      <c r="E21" t="s">
        <v>57</v>
      </c>
      <c r="F21" t="s">
        <v>16</v>
      </c>
      <c r="G21" t="s">
        <v>112</v>
      </c>
      <c r="H21" t="s">
        <v>23</v>
      </c>
      <c r="I21" t="s">
        <v>49</v>
      </c>
      <c r="J21" t="s">
        <v>58</v>
      </c>
      <c r="K21" s="2">
        <f>Table13[[#This Row],[Sales]]/Table13[[#This Row],[Quantity]]</f>
        <v>68.368000000000009</v>
      </c>
      <c r="L21" s="1">
        <v>273.47200000000004</v>
      </c>
      <c r="M21">
        <v>4</v>
      </c>
      <c r="N21" s="1">
        <v>95.712000000000018</v>
      </c>
      <c r="O21" s="3">
        <f>Table13[[#This Row],[Profit]]*100/Table13[[#This Row],[Sales]]</f>
        <v>34.99882986192371</v>
      </c>
    </row>
    <row r="22" spans="1:15" ht="14.95" hidden="1" customHeight="1" x14ac:dyDescent="0.25">
      <c r="A22">
        <v>17</v>
      </c>
      <c r="B22" t="s">
        <v>59</v>
      </c>
      <c r="C22" t="s">
        <v>110</v>
      </c>
      <c r="D22" t="s">
        <v>60</v>
      </c>
      <c r="E22" t="s">
        <v>61</v>
      </c>
      <c r="F22" t="s">
        <v>62</v>
      </c>
      <c r="G22" t="s">
        <v>114</v>
      </c>
      <c r="H22" t="s">
        <v>36</v>
      </c>
      <c r="I22" t="s">
        <v>41</v>
      </c>
      <c r="J22" t="s">
        <v>63</v>
      </c>
      <c r="K22" s="2">
        <f>Table13[[#This Row],[Sales]]/Table13[[#This Row],[Quantity]]</f>
        <v>26.999999999999993</v>
      </c>
      <c r="L22" s="1">
        <v>26.999999999999993</v>
      </c>
      <c r="M22">
        <v>1</v>
      </c>
      <c r="N22" s="1">
        <v>5.94</v>
      </c>
      <c r="O22" s="3">
        <f>Table13[[#This Row],[Profit]]*100/Table13[[#This Row],[Sales]]</f>
        <v>22.000000000000007</v>
      </c>
    </row>
    <row r="23" spans="1:15" ht="14.95" hidden="1" customHeight="1" x14ac:dyDescent="0.25">
      <c r="A23">
        <v>18</v>
      </c>
      <c r="B23" t="s">
        <v>59</v>
      </c>
      <c r="C23" t="s">
        <v>110</v>
      </c>
      <c r="D23" t="s">
        <v>60</v>
      </c>
      <c r="E23" t="s">
        <v>61</v>
      </c>
      <c r="F23" t="s">
        <v>62</v>
      </c>
      <c r="G23" t="s">
        <v>133</v>
      </c>
      <c r="H23" t="s">
        <v>17</v>
      </c>
      <c r="I23" t="s">
        <v>39</v>
      </c>
      <c r="J23" t="s">
        <v>64</v>
      </c>
      <c r="K23" s="2">
        <f>Table13[[#This Row],[Sales]]/Table13[[#This Row],[Quantity]]</f>
        <v>23</v>
      </c>
      <c r="L23" s="1">
        <v>207</v>
      </c>
      <c r="M23">
        <v>9</v>
      </c>
      <c r="N23" s="1">
        <v>66.239999999999995</v>
      </c>
      <c r="O23" s="3">
        <f>Table13[[#This Row],[Profit]]*100/Table13[[#This Row],[Sales]]</f>
        <v>31.999999999999996</v>
      </c>
    </row>
    <row r="24" spans="1:15" ht="14.95" hidden="1" customHeight="1" x14ac:dyDescent="0.25">
      <c r="A24">
        <v>19</v>
      </c>
      <c r="B24" t="s">
        <v>13</v>
      </c>
      <c r="C24" t="s">
        <v>109</v>
      </c>
      <c r="D24" t="s">
        <v>66</v>
      </c>
      <c r="E24" t="s">
        <v>15</v>
      </c>
      <c r="F24" t="s">
        <v>16</v>
      </c>
      <c r="G24" t="s">
        <v>118</v>
      </c>
      <c r="H24" t="s">
        <v>36</v>
      </c>
      <c r="I24" t="s">
        <v>67</v>
      </c>
      <c r="J24" t="s">
        <v>68</v>
      </c>
      <c r="K24" s="2">
        <f>Table13[[#This Row],[Sales]]/Table13[[#This Row],[Quantity]]</f>
        <v>163.09315999999998</v>
      </c>
      <c r="L24" s="1">
        <v>326.18631999999997</v>
      </c>
      <c r="M24">
        <v>2</v>
      </c>
      <c r="N24" s="1">
        <v>64.706320000000005</v>
      </c>
      <c r="O24" s="3">
        <f>Table13[[#This Row],[Profit]]*100/Table13[[#This Row],[Sales]]</f>
        <v>19.837226772723028</v>
      </c>
    </row>
    <row r="25" spans="1:15" ht="14.95" hidden="1" customHeight="1" x14ac:dyDescent="0.25">
      <c r="A25">
        <v>20</v>
      </c>
      <c r="B25" t="s">
        <v>13</v>
      </c>
      <c r="C25" t="s">
        <v>109</v>
      </c>
      <c r="D25" t="s">
        <v>66</v>
      </c>
      <c r="E25" t="s">
        <v>15</v>
      </c>
      <c r="F25" t="s">
        <v>16</v>
      </c>
      <c r="G25" t="s">
        <v>119</v>
      </c>
      <c r="H25" t="s">
        <v>17</v>
      </c>
      <c r="I25" t="s">
        <v>69</v>
      </c>
      <c r="J25" t="s">
        <v>70</v>
      </c>
      <c r="K25" s="2">
        <f>Table13[[#This Row],[Sales]]/Table13[[#This Row],[Quantity]]</f>
        <v>16</v>
      </c>
      <c r="L25" s="1">
        <v>80</v>
      </c>
      <c r="M25">
        <v>5</v>
      </c>
      <c r="N25" s="1">
        <v>34.4</v>
      </c>
      <c r="O25" s="3">
        <f>Table13[[#This Row],[Profit]]*100/Table13[[#This Row],[Sales]]</f>
        <v>43</v>
      </c>
    </row>
    <row r="26" spans="1:15" ht="14.95" hidden="1" customHeight="1" x14ac:dyDescent="0.25">
      <c r="A26">
        <v>21</v>
      </c>
      <c r="B26" t="s">
        <v>13</v>
      </c>
      <c r="C26" t="s">
        <v>102</v>
      </c>
      <c r="D26" t="s">
        <v>96</v>
      </c>
      <c r="E26" t="s">
        <v>71</v>
      </c>
      <c r="F26" t="s">
        <v>72</v>
      </c>
      <c r="G26" t="s">
        <v>137</v>
      </c>
      <c r="H26" t="s">
        <v>17</v>
      </c>
      <c r="I26" t="s">
        <v>30</v>
      </c>
      <c r="J26" t="s">
        <v>74</v>
      </c>
      <c r="K26" s="2">
        <f>Table13[[#This Row],[Sales]]/Table13[[#This Row],[Quantity]]</f>
        <v>9.6359999999999992</v>
      </c>
      <c r="L26" s="1">
        <v>19.271999999999998</v>
      </c>
      <c r="M26">
        <v>2</v>
      </c>
      <c r="N26" s="1">
        <v>2.8719999999999999</v>
      </c>
      <c r="O26" s="3">
        <f>Table13[[#This Row],[Profit]]*100/Table13[[#This Row],[Sales]]</f>
        <v>14.902449149024491</v>
      </c>
    </row>
    <row r="27" spans="1:15" ht="14.95" hidden="1" customHeight="1" x14ac:dyDescent="0.25">
      <c r="A27">
        <v>22</v>
      </c>
      <c r="B27" t="s">
        <v>65</v>
      </c>
      <c r="C27" t="s">
        <v>99</v>
      </c>
      <c r="D27" t="s">
        <v>76</v>
      </c>
      <c r="E27" t="s">
        <v>15</v>
      </c>
      <c r="F27" t="s">
        <v>16</v>
      </c>
      <c r="G27" t="s">
        <v>129</v>
      </c>
      <c r="H27" t="s">
        <v>17</v>
      </c>
      <c r="I27" t="s">
        <v>39</v>
      </c>
      <c r="J27" t="s">
        <v>77</v>
      </c>
      <c r="K27" s="2">
        <f>Table13[[#This Row],[Sales]]/Table13[[#This Row],[Quantity]]</f>
        <v>21.48</v>
      </c>
      <c r="L27" s="1">
        <v>300.72000000000003</v>
      </c>
      <c r="M27">
        <v>14</v>
      </c>
      <c r="N27" s="1">
        <v>129.07999999999998</v>
      </c>
      <c r="O27" s="3">
        <f>Table13[[#This Row],[Profit]]*100/Table13[[#This Row],[Sales]]</f>
        <v>42.92364990689012</v>
      </c>
    </row>
    <row r="28" spans="1:15" ht="14.95" hidden="1" customHeight="1" x14ac:dyDescent="0.25">
      <c r="A28">
        <v>23</v>
      </c>
      <c r="B28" t="s">
        <v>65</v>
      </c>
      <c r="C28" t="s">
        <v>99</v>
      </c>
      <c r="D28" t="s">
        <v>76</v>
      </c>
      <c r="E28" t="s">
        <v>15</v>
      </c>
      <c r="F28" t="s">
        <v>16</v>
      </c>
      <c r="G28" t="s">
        <v>132</v>
      </c>
      <c r="H28" t="s">
        <v>17</v>
      </c>
      <c r="I28" t="s">
        <v>39</v>
      </c>
      <c r="J28" t="s">
        <v>78</v>
      </c>
      <c r="K28" s="2">
        <f>Table13[[#This Row],[Sales]]/Table13[[#This Row],[Quantity]]</f>
        <v>19.740000000000002</v>
      </c>
      <c r="L28" s="1">
        <v>138.18</v>
      </c>
      <c r="M28">
        <v>7</v>
      </c>
      <c r="N28" s="1">
        <v>53.760000000000005</v>
      </c>
      <c r="O28" s="3">
        <f>Table13[[#This Row],[Profit]]*100/Table13[[#This Row],[Sales]]</f>
        <v>38.905775075987847</v>
      </c>
    </row>
    <row r="29" spans="1:15" ht="14.95" hidden="1" customHeight="1" x14ac:dyDescent="0.25">
      <c r="A29">
        <v>24</v>
      </c>
      <c r="B29" t="s">
        <v>65</v>
      </c>
      <c r="C29" t="s">
        <v>99</v>
      </c>
      <c r="D29" t="s">
        <v>76</v>
      </c>
      <c r="E29" t="s">
        <v>15</v>
      </c>
      <c r="F29" t="s">
        <v>16</v>
      </c>
      <c r="G29" t="s">
        <v>127</v>
      </c>
      <c r="H29" t="s">
        <v>17</v>
      </c>
      <c r="I29" t="s">
        <v>39</v>
      </c>
      <c r="J29" t="s">
        <v>79</v>
      </c>
      <c r="K29" s="2">
        <f>Table13[[#This Row],[Sales]]/Table13[[#This Row],[Quantity]]</f>
        <v>22.699999999999996</v>
      </c>
      <c r="L29" s="1">
        <v>90.799999999999983</v>
      </c>
      <c r="M29">
        <v>4</v>
      </c>
      <c r="N29" s="1">
        <v>31.76</v>
      </c>
      <c r="O29" s="3">
        <f>Table13[[#This Row],[Profit]]*100/Table13[[#This Row],[Sales]]</f>
        <v>34.977973568281946</v>
      </c>
    </row>
    <row r="30" spans="1:15" ht="14.95" hidden="1" customHeight="1" x14ac:dyDescent="0.25">
      <c r="A30">
        <v>25</v>
      </c>
      <c r="B30" t="s">
        <v>59</v>
      </c>
      <c r="C30" t="s">
        <v>107</v>
      </c>
      <c r="D30" t="s">
        <v>80</v>
      </c>
      <c r="E30" t="s">
        <v>81</v>
      </c>
      <c r="F30" t="s">
        <v>82</v>
      </c>
      <c r="G30" t="s">
        <v>123</v>
      </c>
      <c r="H30" t="s">
        <v>23</v>
      </c>
      <c r="I30" t="s">
        <v>83</v>
      </c>
      <c r="J30" t="s">
        <v>84</v>
      </c>
      <c r="K30" s="2">
        <f>Table13[[#This Row],[Sales]]/Table13[[#This Row],[Quantity]]</f>
        <v>176.44000000000003</v>
      </c>
      <c r="L30" s="1">
        <v>529.32000000000005</v>
      </c>
      <c r="M30">
        <v>3</v>
      </c>
      <c r="N30" s="1">
        <v>264.66000000000003</v>
      </c>
      <c r="O30" s="3">
        <f>Table13[[#This Row],[Profit]]*100/Table13[[#This Row],[Sales]]</f>
        <v>50</v>
      </c>
    </row>
    <row r="31" spans="1:15" ht="14.95" hidden="1" customHeight="1" x14ac:dyDescent="0.25">
      <c r="A31">
        <v>26</v>
      </c>
      <c r="B31" t="s">
        <v>59</v>
      </c>
      <c r="C31" t="s">
        <v>107</v>
      </c>
      <c r="D31" t="s">
        <v>80</v>
      </c>
      <c r="E31" t="s">
        <v>81</v>
      </c>
      <c r="F31" t="s">
        <v>82</v>
      </c>
      <c r="G31" t="s">
        <v>115</v>
      </c>
      <c r="H31" t="s">
        <v>23</v>
      </c>
      <c r="I31" t="s">
        <v>26</v>
      </c>
      <c r="J31" t="s">
        <v>85</v>
      </c>
      <c r="K31" s="2">
        <f>Table13[[#This Row],[Sales]]/Table13[[#This Row],[Quantity]]</f>
        <v>83.4</v>
      </c>
      <c r="L31" s="1">
        <v>333.6</v>
      </c>
      <c r="M31">
        <v>4</v>
      </c>
      <c r="N31" s="1">
        <v>106.72</v>
      </c>
      <c r="O31" s="3">
        <f>Table13[[#This Row],[Profit]]*100/Table13[[#This Row],[Sales]]</f>
        <v>31.990407673860908</v>
      </c>
    </row>
    <row r="32" spans="1:15" ht="14.95" hidden="1" customHeight="1" x14ac:dyDescent="0.25">
      <c r="A32">
        <v>27</v>
      </c>
      <c r="B32" t="s">
        <v>59</v>
      </c>
      <c r="C32" t="s">
        <v>97</v>
      </c>
      <c r="D32" t="s">
        <v>86</v>
      </c>
      <c r="E32" t="s">
        <v>87</v>
      </c>
      <c r="F32" t="s">
        <v>88</v>
      </c>
      <c r="G32" t="s">
        <v>120</v>
      </c>
      <c r="H32" t="s">
        <v>17</v>
      </c>
      <c r="I32" t="s">
        <v>39</v>
      </c>
      <c r="J32" t="s">
        <v>89</v>
      </c>
      <c r="K32" s="2">
        <f>Table13[[#This Row],[Sales]]/Table13[[#This Row],[Quantity]]</f>
        <v>20.800000000000008</v>
      </c>
      <c r="L32" s="1">
        <v>62.40000000000002</v>
      </c>
      <c r="M32">
        <v>3</v>
      </c>
      <c r="N32" s="1">
        <v>8.579999999999993</v>
      </c>
      <c r="O32" s="3">
        <f>Table13[[#This Row],[Profit]]*100/Table13[[#This Row],[Sales]]</f>
        <v>13.749999999999984</v>
      </c>
    </row>
    <row r="33" spans="1:15" ht="14.95" hidden="1" customHeight="1" x14ac:dyDescent="0.25">
      <c r="A33">
        <v>28</v>
      </c>
      <c r="B33" t="s">
        <v>59</v>
      </c>
      <c r="C33" t="s">
        <v>106</v>
      </c>
      <c r="D33" t="s">
        <v>90</v>
      </c>
      <c r="E33" t="s">
        <v>15</v>
      </c>
      <c r="F33" t="s">
        <v>16</v>
      </c>
      <c r="G33" t="s">
        <v>138</v>
      </c>
      <c r="H33" t="s">
        <v>36</v>
      </c>
      <c r="I33" t="s">
        <v>73</v>
      </c>
      <c r="J33" t="s">
        <v>91</v>
      </c>
      <c r="K33" s="2">
        <f>Table13[[#This Row],[Sales]]/Table13[[#This Row],[Quantity]]</f>
        <v>86.52000000000001</v>
      </c>
      <c r="L33" s="1">
        <v>346.08000000000004</v>
      </c>
      <c r="M33">
        <v>4</v>
      </c>
      <c r="N33" s="1">
        <v>155.68</v>
      </c>
      <c r="O33" s="3">
        <f>Table13[[#This Row],[Profit]]*100/Table13[[#This Row],[Sales]]</f>
        <v>44.983818770226534</v>
      </c>
    </row>
    <row r="34" spans="1:15" ht="14.95" hidden="1" customHeight="1" x14ac:dyDescent="0.25">
      <c r="A34">
        <v>29</v>
      </c>
      <c r="B34" t="s">
        <v>13</v>
      </c>
      <c r="C34" t="s">
        <v>104</v>
      </c>
      <c r="D34" t="s">
        <v>92</v>
      </c>
      <c r="E34" t="s">
        <v>93</v>
      </c>
      <c r="F34" t="s">
        <v>16</v>
      </c>
      <c r="G34" t="s">
        <v>135</v>
      </c>
      <c r="H34" t="s">
        <v>36</v>
      </c>
      <c r="I34" t="s">
        <v>37</v>
      </c>
      <c r="J34" t="s">
        <v>94</v>
      </c>
      <c r="K34" s="2">
        <f>Table13[[#This Row],[Sales]]/Table13[[#This Row],[Quantity]]</f>
        <v>207.00000000000006</v>
      </c>
      <c r="L34" s="1">
        <v>414.00000000000011</v>
      </c>
      <c r="M34">
        <v>2</v>
      </c>
      <c r="N34" s="1">
        <v>45.52</v>
      </c>
      <c r="O34" s="3">
        <f>Table13[[#This Row],[Profit]]*100/Table13[[#This Row],[Sales]]</f>
        <v>10.995169082125601</v>
      </c>
    </row>
    <row r="35" spans="1:15" ht="14.95" hidden="1" customHeight="1" x14ac:dyDescent="0.25">
      <c r="A35">
        <v>30</v>
      </c>
      <c r="B35" t="s">
        <v>13</v>
      </c>
      <c r="C35" t="s">
        <v>104</v>
      </c>
      <c r="D35" t="s">
        <v>92</v>
      </c>
      <c r="E35" t="s">
        <v>93</v>
      </c>
      <c r="F35" t="s">
        <v>16</v>
      </c>
      <c r="G35" t="s">
        <v>139</v>
      </c>
      <c r="H35" t="s">
        <v>17</v>
      </c>
      <c r="I35" t="s">
        <v>75</v>
      </c>
      <c r="J35" t="s">
        <v>95</v>
      </c>
      <c r="K35" s="2">
        <f>Table13[[#This Row],[Sales]]/Table13[[#This Row],[Quantity]]</f>
        <v>361.18</v>
      </c>
      <c r="L35" s="1">
        <v>722.36</v>
      </c>
      <c r="M35">
        <v>2</v>
      </c>
      <c r="N35" s="1">
        <v>50.560000000000009</v>
      </c>
      <c r="O35" s="3">
        <f>Table13[[#This Row],[Profit]]*100/Table13[[#This Row],[Sales]]</f>
        <v>6.9992801373276494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3E81-9B79-453C-80E4-83DF3D349CA0}">
  <sheetPr filterMode="1"/>
  <dimension ref="A1:O35"/>
  <sheetViews>
    <sheetView tabSelected="1" workbookViewId="0">
      <selection activeCell="F11" sqref="F11"/>
    </sheetView>
  </sheetViews>
  <sheetFormatPr defaultRowHeight="14.3" x14ac:dyDescent="0.25"/>
  <cols>
    <col min="1" max="1" width="6.875" bestFit="1" customWidth="1"/>
    <col min="2" max="2" width="13" bestFit="1" customWidth="1"/>
    <col min="3" max="3" width="11.375" bestFit="1" customWidth="1"/>
    <col min="4" max="4" width="14.875" bestFit="1" customWidth="1"/>
    <col min="5" max="5" width="16.125" bestFit="1" customWidth="1"/>
    <col min="6" max="6" width="17.25" bestFit="1" customWidth="1"/>
    <col min="7" max="7" width="12" bestFit="1" customWidth="1"/>
    <col min="8" max="8" width="13.25" bestFit="1" customWidth="1"/>
    <col min="9" max="9" width="12.375" bestFit="1" customWidth="1"/>
    <col min="10" max="10" width="37.125" bestFit="1" customWidth="1"/>
    <col min="11" max="11" width="7.375" style="2" bestFit="1" customWidth="1"/>
    <col min="12" max="12" width="7.375" bestFit="1" customWidth="1"/>
    <col min="13" max="13" width="8.5" bestFit="1" customWidth="1"/>
    <col min="14" max="14" width="7.375" bestFit="1" customWidth="1"/>
    <col min="15" max="15" width="8.75" style="3" bestFit="1" customWidth="1"/>
  </cols>
  <sheetData>
    <row r="1" spans="1:15" x14ac:dyDescent="0.25">
      <c r="H1" s="4" t="s">
        <v>5</v>
      </c>
    </row>
    <row r="2" spans="1:15" ht="19.05" x14ac:dyDescent="0.35">
      <c r="B2" s="8" t="s">
        <v>147</v>
      </c>
      <c r="C2" s="8"/>
      <c r="D2" s="8"/>
      <c r="E2" s="7"/>
      <c r="F2" s="7"/>
      <c r="H2" s="5" t="s">
        <v>146</v>
      </c>
    </row>
    <row r="5" spans="1:15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s="2" t="s">
        <v>142</v>
      </c>
      <c r="L5" s="1" t="s">
        <v>10</v>
      </c>
      <c r="M5" t="s">
        <v>11</v>
      </c>
      <c r="N5" s="1" t="s">
        <v>12</v>
      </c>
      <c r="O5" s="3" t="s">
        <v>143</v>
      </c>
    </row>
    <row r="6" spans="1:15" ht="14.95" hidden="1" customHeight="1" x14ac:dyDescent="0.25">
      <c r="A6">
        <v>1</v>
      </c>
      <c r="B6" t="s">
        <v>13</v>
      </c>
      <c r="C6" t="s">
        <v>108</v>
      </c>
      <c r="D6" t="s">
        <v>14</v>
      </c>
      <c r="E6" t="s">
        <v>15</v>
      </c>
      <c r="F6" t="s">
        <v>16</v>
      </c>
      <c r="G6" t="s">
        <v>140</v>
      </c>
      <c r="H6" t="s">
        <v>17</v>
      </c>
      <c r="I6" t="s">
        <v>18</v>
      </c>
      <c r="J6" t="s">
        <v>19</v>
      </c>
      <c r="K6" s="2">
        <f>Table14[[#This Row],[Sales]]/Table14[[#This Row],[Quantity]]</f>
        <v>4.3599999999999994</v>
      </c>
      <c r="L6" s="1">
        <v>13.079999999999998</v>
      </c>
      <c r="M6">
        <v>3</v>
      </c>
      <c r="N6" s="1">
        <v>4.5599999999999996</v>
      </c>
      <c r="O6" s="3">
        <f>Table14[[#This Row],[Profit]]*100/Table14[[#This Row],[Sales]]</f>
        <v>34.862385321100916</v>
      </c>
    </row>
    <row r="7" spans="1:15" ht="14.95" customHeight="1" x14ac:dyDescent="0.25">
      <c r="A7">
        <v>2</v>
      </c>
      <c r="B7" t="s">
        <v>13</v>
      </c>
      <c r="C7" t="s">
        <v>103</v>
      </c>
      <c r="D7" t="s">
        <v>20</v>
      </c>
      <c r="E7" t="s">
        <v>21</v>
      </c>
      <c r="F7" t="s">
        <v>22</v>
      </c>
      <c r="G7" t="s">
        <v>122</v>
      </c>
      <c r="H7" t="s">
        <v>23</v>
      </c>
      <c r="I7" t="s">
        <v>24</v>
      </c>
      <c r="J7" t="s">
        <v>25</v>
      </c>
      <c r="K7" s="2">
        <f>Table14[[#This Row],[Sales]]/Table14[[#This Row],[Quantity]]</f>
        <v>31.52</v>
      </c>
      <c r="L7" s="1">
        <v>252.16</v>
      </c>
      <c r="M7">
        <v>8</v>
      </c>
      <c r="N7" s="1">
        <v>90.72</v>
      </c>
      <c r="O7" s="3">
        <f>Table14[[#This Row],[Profit]]*100/Table14[[#This Row],[Sales]]</f>
        <v>35.977157360406089</v>
      </c>
    </row>
    <row r="8" spans="1:15" ht="14.95" customHeight="1" x14ac:dyDescent="0.25">
      <c r="A8">
        <v>3</v>
      </c>
      <c r="B8" t="s">
        <v>13</v>
      </c>
      <c r="C8" t="s">
        <v>103</v>
      </c>
      <c r="D8" t="s">
        <v>20</v>
      </c>
      <c r="E8" t="s">
        <v>21</v>
      </c>
      <c r="F8" t="s">
        <v>22</v>
      </c>
      <c r="G8" t="s">
        <v>131</v>
      </c>
      <c r="H8" t="s">
        <v>23</v>
      </c>
      <c r="I8" t="s">
        <v>26</v>
      </c>
      <c r="J8" t="s">
        <v>27</v>
      </c>
      <c r="K8" s="2">
        <f>Table14[[#This Row],[Sales]]/Table14[[#This Row],[Quantity]]</f>
        <v>96.640000000000015</v>
      </c>
      <c r="L8" s="1">
        <v>193.28000000000003</v>
      </c>
      <c r="M8">
        <v>2</v>
      </c>
      <c r="N8" s="1">
        <v>54.08</v>
      </c>
      <c r="O8" s="3">
        <f>Table14[[#This Row],[Profit]]*100/Table14[[#This Row],[Sales]]</f>
        <v>27.980132450331123</v>
      </c>
    </row>
    <row r="9" spans="1:15" ht="14.95" customHeight="1" x14ac:dyDescent="0.25">
      <c r="A9">
        <v>4</v>
      </c>
      <c r="B9" t="s">
        <v>13</v>
      </c>
      <c r="C9" t="s">
        <v>103</v>
      </c>
      <c r="D9" t="s">
        <v>20</v>
      </c>
      <c r="E9" t="s">
        <v>21</v>
      </c>
      <c r="F9" t="s">
        <v>22</v>
      </c>
      <c r="G9" t="s">
        <v>124</v>
      </c>
      <c r="H9" t="s">
        <v>17</v>
      </c>
      <c r="I9" t="s">
        <v>28</v>
      </c>
      <c r="J9" t="s">
        <v>29</v>
      </c>
      <c r="K9" s="2">
        <f>Table14[[#This Row],[Sales]]/Table14[[#This Row],[Quantity]]</f>
        <v>8.8599999999999977</v>
      </c>
      <c r="L9" s="1">
        <v>35.439999999999991</v>
      </c>
      <c r="M9">
        <v>4</v>
      </c>
      <c r="N9" s="1">
        <v>4.96</v>
      </c>
      <c r="O9" s="3">
        <f>Table14[[#This Row],[Profit]]*100/Table14[[#This Row],[Sales]]</f>
        <v>13.995485327313773</v>
      </c>
    </row>
    <row r="10" spans="1:15" ht="14.95" customHeight="1" x14ac:dyDescent="0.25">
      <c r="A10">
        <v>5</v>
      </c>
      <c r="B10" t="s">
        <v>13</v>
      </c>
      <c r="C10" t="s">
        <v>103</v>
      </c>
      <c r="D10" t="s">
        <v>20</v>
      </c>
      <c r="E10" t="s">
        <v>21</v>
      </c>
      <c r="F10" t="s">
        <v>22</v>
      </c>
      <c r="G10" t="s">
        <v>128</v>
      </c>
      <c r="H10" t="s">
        <v>17</v>
      </c>
      <c r="I10" t="s">
        <v>30</v>
      </c>
      <c r="J10" t="s">
        <v>31</v>
      </c>
      <c r="K10" s="2">
        <f>Table14[[#This Row],[Sales]]/Table14[[#This Row],[Quantity]]</f>
        <v>35.800000000000004</v>
      </c>
      <c r="L10" s="1">
        <v>71.600000000000009</v>
      </c>
      <c r="M10">
        <v>2</v>
      </c>
      <c r="N10" s="1">
        <v>11.440000000000001</v>
      </c>
      <c r="O10" s="3">
        <f>Table14[[#This Row],[Profit]]*100/Table14[[#This Row],[Sales]]</f>
        <v>15.977653631284918</v>
      </c>
    </row>
    <row r="11" spans="1:15" ht="14.95" customHeight="1" x14ac:dyDescent="0.25">
      <c r="A11">
        <v>6</v>
      </c>
      <c r="B11" t="s">
        <v>13</v>
      </c>
      <c r="C11" t="s">
        <v>103</v>
      </c>
      <c r="D11" t="s">
        <v>20</v>
      </c>
      <c r="E11" t="s">
        <v>21</v>
      </c>
      <c r="F11" t="s">
        <v>22</v>
      </c>
      <c r="G11" t="s">
        <v>136</v>
      </c>
      <c r="H11" t="s">
        <v>17</v>
      </c>
      <c r="I11" t="s">
        <v>32</v>
      </c>
      <c r="J11" t="s">
        <v>33</v>
      </c>
      <c r="K11" s="2">
        <f>Table14[[#This Row],[Sales]]/Table14[[#This Row],[Quantity]]</f>
        <v>28.060000000000002</v>
      </c>
      <c r="L11" s="1">
        <v>56.120000000000005</v>
      </c>
      <c r="M11">
        <v>2</v>
      </c>
      <c r="N11" s="1">
        <v>21.32</v>
      </c>
      <c r="O11" s="3">
        <f>Table14[[#This Row],[Profit]]*100/Table14[[#This Row],[Sales]]</f>
        <v>37.990021382751245</v>
      </c>
    </row>
    <row r="12" spans="1:15" ht="14.95" hidden="1" customHeight="1" x14ac:dyDescent="0.25">
      <c r="A12">
        <v>7</v>
      </c>
      <c r="B12" t="s">
        <v>13</v>
      </c>
      <c r="C12" t="s">
        <v>98</v>
      </c>
      <c r="D12" t="s">
        <v>34</v>
      </c>
      <c r="E12" t="s">
        <v>141</v>
      </c>
      <c r="F12" t="s">
        <v>35</v>
      </c>
      <c r="G12" t="s">
        <v>136</v>
      </c>
      <c r="H12" t="s">
        <v>17</v>
      </c>
      <c r="I12" t="s">
        <v>32</v>
      </c>
      <c r="J12" t="s">
        <v>33</v>
      </c>
      <c r="K12" s="2">
        <f>Table14[[#This Row],[Sales]]/Table14[[#This Row],[Quantity]]</f>
        <v>28.060000000000002</v>
      </c>
      <c r="L12" s="1">
        <v>56.120000000000005</v>
      </c>
      <c r="M12">
        <v>2</v>
      </c>
      <c r="N12" s="1">
        <v>21.32</v>
      </c>
      <c r="O12" s="3">
        <f>Table14[[#This Row],[Profit]]*100/Table14[[#This Row],[Sales]]</f>
        <v>37.990021382751245</v>
      </c>
    </row>
    <row r="13" spans="1:15" ht="14.95" hidden="1" customHeight="1" x14ac:dyDescent="0.25">
      <c r="A13">
        <v>8</v>
      </c>
      <c r="B13" t="s">
        <v>13</v>
      </c>
      <c r="C13" t="s">
        <v>98</v>
      </c>
      <c r="D13" t="s">
        <v>34</v>
      </c>
      <c r="E13" t="s">
        <v>141</v>
      </c>
      <c r="F13" t="s">
        <v>35</v>
      </c>
      <c r="G13" t="s">
        <v>116</v>
      </c>
      <c r="H13" t="s">
        <v>36</v>
      </c>
      <c r="I13" t="s">
        <v>37</v>
      </c>
      <c r="J13" t="s">
        <v>38</v>
      </c>
      <c r="K13" s="2">
        <f>Table14[[#This Row],[Sales]]/Table14[[#This Row],[Quantity]]</f>
        <v>114.88</v>
      </c>
      <c r="L13" s="1">
        <v>344.64</v>
      </c>
      <c r="M13">
        <v>3</v>
      </c>
      <c r="N13" s="1">
        <v>165.42</v>
      </c>
      <c r="O13" s="3">
        <f>Table14[[#This Row],[Profit]]*100/Table14[[#This Row],[Sales]]</f>
        <v>47.997910863509752</v>
      </c>
    </row>
    <row r="14" spans="1:15" ht="14.95" hidden="1" customHeight="1" x14ac:dyDescent="0.25">
      <c r="A14">
        <v>9</v>
      </c>
      <c r="B14" t="s">
        <v>13</v>
      </c>
      <c r="C14" t="s">
        <v>98</v>
      </c>
      <c r="D14" t="s">
        <v>34</v>
      </c>
      <c r="E14" t="s">
        <v>141</v>
      </c>
      <c r="F14" t="s">
        <v>35</v>
      </c>
      <c r="G14" t="s">
        <v>125</v>
      </c>
      <c r="H14" t="s">
        <v>17</v>
      </c>
      <c r="I14" t="s">
        <v>39</v>
      </c>
      <c r="J14" t="s">
        <v>40</v>
      </c>
      <c r="K14" s="2">
        <f>Table14[[#This Row],[Sales]]/Table14[[#This Row],[Quantity]]</f>
        <v>24.339999999999996</v>
      </c>
      <c r="L14" s="1">
        <v>97.359999999999985</v>
      </c>
      <c r="M14">
        <v>4</v>
      </c>
      <c r="N14" s="1">
        <v>19.440000000000001</v>
      </c>
      <c r="O14" s="3">
        <f>Table14[[#This Row],[Profit]]*100/Table14[[#This Row],[Sales]]</f>
        <v>19.967132292522603</v>
      </c>
    </row>
    <row r="15" spans="1:15" ht="14.95" hidden="1" customHeight="1" x14ac:dyDescent="0.25">
      <c r="A15">
        <v>10</v>
      </c>
      <c r="B15" t="s">
        <v>13</v>
      </c>
      <c r="C15" t="s">
        <v>98</v>
      </c>
      <c r="D15" t="s">
        <v>34</v>
      </c>
      <c r="E15" t="s">
        <v>141</v>
      </c>
      <c r="F15" t="s">
        <v>35</v>
      </c>
      <c r="G15" t="s">
        <v>126</v>
      </c>
      <c r="H15" t="s">
        <v>36</v>
      </c>
      <c r="I15" t="s">
        <v>41</v>
      </c>
      <c r="J15" t="s">
        <v>42</v>
      </c>
      <c r="K15" s="2">
        <f>Table14[[#This Row],[Sales]]/Table14[[#This Row],[Quantity]]</f>
        <v>170.76</v>
      </c>
      <c r="L15" s="1">
        <v>341.52</v>
      </c>
      <c r="M15">
        <v>2</v>
      </c>
      <c r="N15" s="1">
        <v>13.64</v>
      </c>
      <c r="O15" s="3">
        <f>Table14[[#This Row],[Profit]]*100/Table14[[#This Row],[Sales]]</f>
        <v>3.9939095806980558</v>
      </c>
    </row>
    <row r="16" spans="1:15" ht="14.95" hidden="1" customHeight="1" x14ac:dyDescent="0.25">
      <c r="A16">
        <v>11</v>
      </c>
      <c r="B16" t="s">
        <v>13</v>
      </c>
      <c r="C16" t="s">
        <v>98</v>
      </c>
      <c r="D16" t="s">
        <v>34</v>
      </c>
      <c r="E16" t="s">
        <v>141</v>
      </c>
      <c r="F16" t="s">
        <v>35</v>
      </c>
      <c r="G16" t="s">
        <v>121</v>
      </c>
      <c r="H16" t="s">
        <v>17</v>
      </c>
      <c r="I16" t="s">
        <v>28</v>
      </c>
      <c r="J16" t="s">
        <v>43</v>
      </c>
      <c r="K16" s="2">
        <f>Table14[[#This Row],[Sales]]/Table14[[#This Row],[Quantity]]</f>
        <v>4.0200000000000005</v>
      </c>
      <c r="L16" s="1">
        <v>12.06</v>
      </c>
      <c r="M16">
        <v>3</v>
      </c>
      <c r="N16" s="1">
        <v>3.4799999999999995</v>
      </c>
      <c r="O16" s="3">
        <f>Table14[[#This Row],[Profit]]*100/Table14[[#This Row],[Sales]]</f>
        <v>28.85572139303482</v>
      </c>
    </row>
    <row r="17" spans="1:15" ht="14.95" hidden="1" customHeight="1" x14ac:dyDescent="0.25">
      <c r="A17">
        <v>12</v>
      </c>
      <c r="B17" t="s">
        <v>13</v>
      </c>
      <c r="C17" t="s">
        <v>111</v>
      </c>
      <c r="D17" t="s">
        <v>44</v>
      </c>
      <c r="E17" t="s">
        <v>45</v>
      </c>
      <c r="F17" t="s">
        <v>46</v>
      </c>
      <c r="G17" t="s">
        <v>134</v>
      </c>
      <c r="H17" t="s">
        <v>17</v>
      </c>
      <c r="I17" t="s">
        <v>47</v>
      </c>
      <c r="J17" t="s">
        <v>48</v>
      </c>
      <c r="K17" s="2">
        <f>Table14[[#This Row],[Sales]]/Table14[[#This Row],[Quantity]]</f>
        <v>6.9200000000000008</v>
      </c>
      <c r="L17" s="1">
        <v>20.76</v>
      </c>
      <c r="M17">
        <v>3</v>
      </c>
      <c r="N17" s="1">
        <v>9.5400000000000009</v>
      </c>
      <c r="O17" s="3">
        <f>Table14[[#This Row],[Profit]]*100/Table14[[#This Row],[Sales]]</f>
        <v>45.953757225433527</v>
      </c>
    </row>
    <row r="18" spans="1:15" ht="14.95" hidden="1" customHeight="1" x14ac:dyDescent="0.25">
      <c r="A18">
        <v>13</v>
      </c>
      <c r="B18" t="s">
        <v>13</v>
      </c>
      <c r="C18" t="s">
        <v>111</v>
      </c>
      <c r="D18" t="s">
        <v>44</v>
      </c>
      <c r="E18" t="s">
        <v>45</v>
      </c>
      <c r="F18" t="s">
        <v>46</v>
      </c>
      <c r="G18" t="s">
        <v>130</v>
      </c>
      <c r="H18" t="s">
        <v>23</v>
      </c>
      <c r="I18" t="s">
        <v>49</v>
      </c>
      <c r="J18" t="s">
        <v>50</v>
      </c>
      <c r="K18" s="2">
        <f>Table14[[#This Row],[Sales]]/Table14[[#This Row],[Quantity]]</f>
        <v>52.660000000000004</v>
      </c>
      <c r="L18" s="1">
        <v>210.64000000000001</v>
      </c>
      <c r="M18">
        <v>4</v>
      </c>
      <c r="N18" s="1">
        <v>50.48</v>
      </c>
      <c r="O18" s="3">
        <f>Table14[[#This Row],[Profit]]*100/Table14[[#This Row],[Sales]]</f>
        <v>23.965058868211166</v>
      </c>
    </row>
    <row r="19" spans="1:15" ht="14.95" hidden="1" customHeight="1" x14ac:dyDescent="0.25">
      <c r="A19">
        <v>14</v>
      </c>
      <c r="B19" t="s">
        <v>13</v>
      </c>
      <c r="C19" t="s">
        <v>105</v>
      </c>
      <c r="D19" t="s">
        <v>51</v>
      </c>
      <c r="E19" t="s">
        <v>45</v>
      </c>
      <c r="F19" t="s">
        <v>46</v>
      </c>
      <c r="G19" t="s">
        <v>117</v>
      </c>
      <c r="H19" t="s">
        <v>17</v>
      </c>
      <c r="I19" t="s">
        <v>32</v>
      </c>
      <c r="J19" t="s">
        <v>52</v>
      </c>
      <c r="K19" s="2">
        <f>Table14[[#This Row],[Sales]]/Table14[[#This Row],[Quantity]]</f>
        <v>26.700000000000006</v>
      </c>
      <c r="L19" s="1">
        <v>80.100000000000023</v>
      </c>
      <c r="M19">
        <v>3</v>
      </c>
      <c r="N19" s="1">
        <v>37.620000000000005</v>
      </c>
      <c r="O19" s="3">
        <f>Table14[[#This Row],[Profit]]*100/Table14[[#This Row],[Sales]]</f>
        <v>46.966292134831455</v>
      </c>
    </row>
    <row r="20" spans="1:15" ht="14.95" hidden="1" customHeight="1" x14ac:dyDescent="0.25">
      <c r="A20">
        <v>15</v>
      </c>
      <c r="B20" t="s">
        <v>13</v>
      </c>
      <c r="C20" t="s">
        <v>101</v>
      </c>
      <c r="D20" t="s">
        <v>53</v>
      </c>
      <c r="E20" t="s">
        <v>54</v>
      </c>
      <c r="F20" t="s">
        <v>35</v>
      </c>
      <c r="G20" t="s">
        <v>113</v>
      </c>
      <c r="H20" t="s">
        <v>17</v>
      </c>
      <c r="I20" t="s">
        <v>30</v>
      </c>
      <c r="J20" t="s">
        <v>55</v>
      </c>
      <c r="K20" s="2">
        <f>Table14[[#This Row],[Sales]]/Table14[[#This Row],[Quantity]]</f>
        <v>33.160000000000004</v>
      </c>
      <c r="L20" s="1">
        <v>132.64000000000001</v>
      </c>
      <c r="M20">
        <v>4</v>
      </c>
      <c r="N20" s="1">
        <v>35.760000000000005</v>
      </c>
      <c r="O20" s="3">
        <f>Table14[[#This Row],[Profit]]*100/Table14[[#This Row],[Sales]]</f>
        <v>26.960193003618819</v>
      </c>
    </row>
    <row r="21" spans="1:15" ht="14.95" hidden="1" customHeight="1" x14ac:dyDescent="0.25">
      <c r="A21">
        <v>16</v>
      </c>
      <c r="B21" t="s">
        <v>13</v>
      </c>
      <c r="C21" t="s">
        <v>100</v>
      </c>
      <c r="D21" t="s">
        <v>56</v>
      </c>
      <c r="E21" t="s">
        <v>57</v>
      </c>
      <c r="F21" t="s">
        <v>16</v>
      </c>
      <c r="G21" t="s">
        <v>112</v>
      </c>
      <c r="H21" t="s">
        <v>23</v>
      </c>
      <c r="I21" t="s">
        <v>49</v>
      </c>
      <c r="J21" t="s">
        <v>58</v>
      </c>
      <c r="K21" s="2">
        <f>Table14[[#This Row],[Sales]]/Table14[[#This Row],[Quantity]]</f>
        <v>68.368000000000009</v>
      </c>
      <c r="L21" s="1">
        <v>273.47200000000004</v>
      </c>
      <c r="M21">
        <v>4</v>
      </c>
      <c r="N21" s="1">
        <v>95.712000000000018</v>
      </c>
      <c r="O21" s="3">
        <f>Table14[[#This Row],[Profit]]*100/Table14[[#This Row],[Sales]]</f>
        <v>34.99882986192371</v>
      </c>
    </row>
    <row r="22" spans="1:15" ht="14.95" customHeight="1" x14ac:dyDescent="0.25">
      <c r="A22">
        <v>17</v>
      </c>
      <c r="B22" t="s">
        <v>59</v>
      </c>
      <c r="C22" t="s">
        <v>110</v>
      </c>
      <c r="D22" t="s">
        <v>60</v>
      </c>
      <c r="E22" t="s">
        <v>61</v>
      </c>
      <c r="F22" t="s">
        <v>62</v>
      </c>
      <c r="G22" t="s">
        <v>114</v>
      </c>
      <c r="H22" t="s">
        <v>36</v>
      </c>
      <c r="I22" t="s">
        <v>41</v>
      </c>
      <c r="J22" t="s">
        <v>63</v>
      </c>
      <c r="K22" s="2">
        <f>Table14[[#This Row],[Sales]]/Table14[[#This Row],[Quantity]]</f>
        <v>26.999999999999993</v>
      </c>
      <c r="L22" s="1">
        <v>26.999999999999993</v>
      </c>
      <c r="M22">
        <v>1</v>
      </c>
      <c r="N22" s="1">
        <v>5.94</v>
      </c>
      <c r="O22" s="3">
        <f>Table14[[#This Row],[Profit]]*100/Table14[[#This Row],[Sales]]</f>
        <v>22.000000000000007</v>
      </c>
    </row>
    <row r="23" spans="1:15" ht="14.95" customHeight="1" x14ac:dyDescent="0.25">
      <c r="A23">
        <v>18</v>
      </c>
      <c r="B23" t="s">
        <v>59</v>
      </c>
      <c r="C23" t="s">
        <v>110</v>
      </c>
      <c r="D23" t="s">
        <v>60</v>
      </c>
      <c r="E23" t="s">
        <v>61</v>
      </c>
      <c r="F23" t="s">
        <v>62</v>
      </c>
      <c r="G23" t="s">
        <v>133</v>
      </c>
      <c r="H23" t="s">
        <v>17</v>
      </c>
      <c r="I23" t="s">
        <v>39</v>
      </c>
      <c r="J23" t="s">
        <v>64</v>
      </c>
      <c r="K23" s="2">
        <f>Table14[[#This Row],[Sales]]/Table14[[#This Row],[Quantity]]</f>
        <v>23</v>
      </c>
      <c r="L23" s="1">
        <v>207</v>
      </c>
      <c r="M23">
        <v>9</v>
      </c>
      <c r="N23" s="1">
        <v>66.239999999999995</v>
      </c>
      <c r="O23" s="3">
        <f>Table14[[#This Row],[Profit]]*100/Table14[[#This Row],[Sales]]</f>
        <v>31.999999999999996</v>
      </c>
    </row>
    <row r="24" spans="1:15" ht="14.95" hidden="1" customHeight="1" x14ac:dyDescent="0.25">
      <c r="A24">
        <v>19</v>
      </c>
      <c r="B24" t="s">
        <v>13</v>
      </c>
      <c r="C24" t="s">
        <v>109</v>
      </c>
      <c r="D24" t="s">
        <v>66</v>
      </c>
      <c r="E24" t="s">
        <v>15</v>
      </c>
      <c r="F24" t="s">
        <v>16</v>
      </c>
      <c r="G24" t="s">
        <v>118</v>
      </c>
      <c r="H24" t="s">
        <v>36</v>
      </c>
      <c r="I24" t="s">
        <v>67</v>
      </c>
      <c r="J24" t="s">
        <v>68</v>
      </c>
      <c r="K24" s="2">
        <f>Table14[[#This Row],[Sales]]/Table14[[#This Row],[Quantity]]</f>
        <v>163.09315999999998</v>
      </c>
      <c r="L24" s="1">
        <v>326.18631999999997</v>
      </c>
      <c r="M24">
        <v>2</v>
      </c>
      <c r="N24" s="1">
        <v>64.706320000000005</v>
      </c>
      <c r="O24" s="3">
        <f>Table14[[#This Row],[Profit]]*100/Table14[[#This Row],[Sales]]</f>
        <v>19.837226772723028</v>
      </c>
    </row>
    <row r="25" spans="1:15" ht="14.95" hidden="1" customHeight="1" x14ac:dyDescent="0.25">
      <c r="A25">
        <v>20</v>
      </c>
      <c r="B25" t="s">
        <v>13</v>
      </c>
      <c r="C25" t="s">
        <v>109</v>
      </c>
      <c r="D25" t="s">
        <v>66</v>
      </c>
      <c r="E25" t="s">
        <v>15</v>
      </c>
      <c r="F25" t="s">
        <v>16</v>
      </c>
      <c r="G25" t="s">
        <v>119</v>
      </c>
      <c r="H25" t="s">
        <v>17</v>
      </c>
      <c r="I25" t="s">
        <v>69</v>
      </c>
      <c r="J25" t="s">
        <v>70</v>
      </c>
      <c r="K25" s="2">
        <f>Table14[[#This Row],[Sales]]/Table14[[#This Row],[Quantity]]</f>
        <v>16</v>
      </c>
      <c r="L25" s="1">
        <v>80</v>
      </c>
      <c r="M25">
        <v>5</v>
      </c>
      <c r="N25" s="1">
        <v>34.4</v>
      </c>
      <c r="O25" s="3">
        <f>Table14[[#This Row],[Profit]]*100/Table14[[#This Row],[Sales]]</f>
        <v>43</v>
      </c>
    </row>
    <row r="26" spans="1:15" ht="14.95" hidden="1" customHeight="1" x14ac:dyDescent="0.25">
      <c r="A26">
        <v>21</v>
      </c>
      <c r="B26" t="s">
        <v>13</v>
      </c>
      <c r="C26" t="s">
        <v>102</v>
      </c>
      <c r="D26" t="s">
        <v>96</v>
      </c>
      <c r="E26" t="s">
        <v>71</v>
      </c>
      <c r="F26" t="s">
        <v>72</v>
      </c>
      <c r="G26" t="s">
        <v>137</v>
      </c>
      <c r="H26" t="s">
        <v>17</v>
      </c>
      <c r="I26" t="s">
        <v>30</v>
      </c>
      <c r="J26" t="s">
        <v>74</v>
      </c>
      <c r="K26" s="2">
        <f>Table14[[#This Row],[Sales]]/Table14[[#This Row],[Quantity]]</f>
        <v>9.6359999999999992</v>
      </c>
      <c r="L26" s="1">
        <v>19.271999999999998</v>
      </c>
      <c r="M26">
        <v>2</v>
      </c>
      <c r="N26" s="1">
        <v>2.8719999999999999</v>
      </c>
      <c r="O26" s="3">
        <f>Table14[[#This Row],[Profit]]*100/Table14[[#This Row],[Sales]]</f>
        <v>14.902449149024491</v>
      </c>
    </row>
    <row r="27" spans="1:15" ht="14.95" hidden="1" customHeight="1" x14ac:dyDescent="0.25">
      <c r="A27">
        <v>22</v>
      </c>
      <c r="B27" t="s">
        <v>65</v>
      </c>
      <c r="C27" t="s">
        <v>99</v>
      </c>
      <c r="D27" t="s">
        <v>76</v>
      </c>
      <c r="E27" t="s">
        <v>15</v>
      </c>
      <c r="F27" t="s">
        <v>16</v>
      </c>
      <c r="G27" t="s">
        <v>129</v>
      </c>
      <c r="H27" t="s">
        <v>17</v>
      </c>
      <c r="I27" t="s">
        <v>39</v>
      </c>
      <c r="J27" t="s">
        <v>77</v>
      </c>
      <c r="K27" s="2">
        <f>Table14[[#This Row],[Sales]]/Table14[[#This Row],[Quantity]]</f>
        <v>21.48</v>
      </c>
      <c r="L27" s="1">
        <v>300.72000000000003</v>
      </c>
      <c r="M27">
        <v>14</v>
      </c>
      <c r="N27" s="1">
        <v>129.07999999999998</v>
      </c>
      <c r="O27" s="3">
        <f>Table14[[#This Row],[Profit]]*100/Table14[[#This Row],[Sales]]</f>
        <v>42.92364990689012</v>
      </c>
    </row>
    <row r="28" spans="1:15" ht="14.95" hidden="1" customHeight="1" x14ac:dyDescent="0.25">
      <c r="A28">
        <v>23</v>
      </c>
      <c r="B28" t="s">
        <v>65</v>
      </c>
      <c r="C28" t="s">
        <v>99</v>
      </c>
      <c r="D28" t="s">
        <v>76</v>
      </c>
      <c r="E28" t="s">
        <v>15</v>
      </c>
      <c r="F28" t="s">
        <v>16</v>
      </c>
      <c r="G28" t="s">
        <v>132</v>
      </c>
      <c r="H28" t="s">
        <v>17</v>
      </c>
      <c r="I28" t="s">
        <v>39</v>
      </c>
      <c r="J28" t="s">
        <v>78</v>
      </c>
      <c r="K28" s="2">
        <f>Table14[[#This Row],[Sales]]/Table14[[#This Row],[Quantity]]</f>
        <v>19.740000000000002</v>
      </c>
      <c r="L28" s="1">
        <v>138.18</v>
      </c>
      <c r="M28">
        <v>7</v>
      </c>
      <c r="N28" s="1">
        <v>53.760000000000005</v>
      </c>
      <c r="O28" s="3">
        <f>Table14[[#This Row],[Profit]]*100/Table14[[#This Row],[Sales]]</f>
        <v>38.905775075987847</v>
      </c>
    </row>
    <row r="29" spans="1:15" ht="14.95" hidden="1" customHeight="1" x14ac:dyDescent="0.25">
      <c r="A29">
        <v>24</v>
      </c>
      <c r="B29" t="s">
        <v>65</v>
      </c>
      <c r="C29" t="s">
        <v>99</v>
      </c>
      <c r="D29" t="s">
        <v>76</v>
      </c>
      <c r="E29" t="s">
        <v>15</v>
      </c>
      <c r="F29" t="s">
        <v>16</v>
      </c>
      <c r="G29" t="s">
        <v>127</v>
      </c>
      <c r="H29" t="s">
        <v>17</v>
      </c>
      <c r="I29" t="s">
        <v>39</v>
      </c>
      <c r="J29" t="s">
        <v>79</v>
      </c>
      <c r="K29" s="2">
        <f>Table14[[#This Row],[Sales]]/Table14[[#This Row],[Quantity]]</f>
        <v>22.699999999999996</v>
      </c>
      <c r="L29" s="1">
        <v>90.799999999999983</v>
      </c>
      <c r="M29">
        <v>4</v>
      </c>
      <c r="N29" s="1">
        <v>31.76</v>
      </c>
      <c r="O29" s="3">
        <f>Table14[[#This Row],[Profit]]*100/Table14[[#This Row],[Sales]]</f>
        <v>34.977973568281946</v>
      </c>
    </row>
    <row r="30" spans="1:15" ht="14.95" customHeight="1" x14ac:dyDescent="0.25">
      <c r="A30">
        <v>25</v>
      </c>
      <c r="B30" t="s">
        <v>59</v>
      </c>
      <c r="C30" t="s">
        <v>107</v>
      </c>
      <c r="D30" t="s">
        <v>80</v>
      </c>
      <c r="E30" t="s">
        <v>81</v>
      </c>
      <c r="F30" t="s">
        <v>82</v>
      </c>
      <c r="G30" t="s">
        <v>123</v>
      </c>
      <c r="H30" t="s">
        <v>23</v>
      </c>
      <c r="I30" t="s">
        <v>83</v>
      </c>
      <c r="J30" t="s">
        <v>84</v>
      </c>
      <c r="K30" s="2">
        <f>Table14[[#This Row],[Sales]]/Table14[[#This Row],[Quantity]]</f>
        <v>176.44000000000003</v>
      </c>
      <c r="L30" s="1">
        <v>529.32000000000005</v>
      </c>
      <c r="M30">
        <v>3</v>
      </c>
      <c r="N30" s="1">
        <v>264.66000000000003</v>
      </c>
      <c r="O30" s="3">
        <f>Table14[[#This Row],[Profit]]*100/Table14[[#This Row],[Sales]]</f>
        <v>50</v>
      </c>
    </row>
    <row r="31" spans="1:15" ht="14.95" customHeight="1" x14ac:dyDescent="0.25">
      <c r="A31">
        <v>26</v>
      </c>
      <c r="B31" t="s">
        <v>59</v>
      </c>
      <c r="C31" t="s">
        <v>107</v>
      </c>
      <c r="D31" t="s">
        <v>80</v>
      </c>
      <c r="E31" t="s">
        <v>81</v>
      </c>
      <c r="F31" t="s">
        <v>82</v>
      </c>
      <c r="G31" t="s">
        <v>115</v>
      </c>
      <c r="H31" t="s">
        <v>23</v>
      </c>
      <c r="I31" t="s">
        <v>26</v>
      </c>
      <c r="J31" t="s">
        <v>85</v>
      </c>
      <c r="K31" s="2">
        <f>Table14[[#This Row],[Sales]]/Table14[[#This Row],[Quantity]]</f>
        <v>83.4</v>
      </c>
      <c r="L31" s="1">
        <v>333.6</v>
      </c>
      <c r="M31">
        <v>4</v>
      </c>
      <c r="N31" s="1">
        <v>106.72</v>
      </c>
      <c r="O31" s="3">
        <f>Table14[[#This Row],[Profit]]*100/Table14[[#This Row],[Sales]]</f>
        <v>31.990407673860908</v>
      </c>
    </row>
    <row r="32" spans="1:15" ht="14.95" hidden="1" customHeight="1" x14ac:dyDescent="0.25">
      <c r="A32">
        <v>27</v>
      </c>
      <c r="B32" t="s">
        <v>59</v>
      </c>
      <c r="C32" t="s">
        <v>97</v>
      </c>
      <c r="D32" t="s">
        <v>86</v>
      </c>
      <c r="E32" t="s">
        <v>87</v>
      </c>
      <c r="F32" t="s">
        <v>88</v>
      </c>
      <c r="G32" t="s">
        <v>120</v>
      </c>
      <c r="H32" t="s">
        <v>17</v>
      </c>
      <c r="I32" t="s">
        <v>39</v>
      </c>
      <c r="J32" t="s">
        <v>89</v>
      </c>
      <c r="K32" s="2">
        <f>Table14[[#This Row],[Sales]]/Table14[[#This Row],[Quantity]]</f>
        <v>20.800000000000008</v>
      </c>
      <c r="L32" s="1">
        <v>62.40000000000002</v>
      </c>
      <c r="M32">
        <v>3</v>
      </c>
      <c r="N32" s="1">
        <v>8.579999999999993</v>
      </c>
      <c r="O32" s="3">
        <f>Table14[[#This Row],[Profit]]*100/Table14[[#This Row],[Sales]]</f>
        <v>13.749999999999984</v>
      </c>
    </row>
    <row r="33" spans="1:15" ht="14.95" hidden="1" customHeight="1" x14ac:dyDescent="0.25">
      <c r="A33">
        <v>28</v>
      </c>
      <c r="B33" t="s">
        <v>59</v>
      </c>
      <c r="C33" t="s">
        <v>106</v>
      </c>
      <c r="D33" t="s">
        <v>90</v>
      </c>
      <c r="E33" t="s">
        <v>15</v>
      </c>
      <c r="F33" t="s">
        <v>16</v>
      </c>
      <c r="G33" t="s">
        <v>138</v>
      </c>
      <c r="H33" t="s">
        <v>36</v>
      </c>
      <c r="I33" t="s">
        <v>73</v>
      </c>
      <c r="J33" t="s">
        <v>91</v>
      </c>
      <c r="K33" s="2">
        <f>Table14[[#This Row],[Sales]]/Table14[[#This Row],[Quantity]]</f>
        <v>86.52000000000001</v>
      </c>
      <c r="L33" s="1">
        <v>346.08000000000004</v>
      </c>
      <c r="M33">
        <v>4</v>
      </c>
      <c r="N33" s="1">
        <v>155.68</v>
      </c>
      <c r="O33" s="3">
        <f>Table14[[#This Row],[Profit]]*100/Table14[[#This Row],[Sales]]</f>
        <v>44.983818770226534</v>
      </c>
    </row>
    <row r="34" spans="1:15" ht="14.95" hidden="1" customHeight="1" x14ac:dyDescent="0.25">
      <c r="A34">
        <v>29</v>
      </c>
      <c r="B34" t="s">
        <v>13</v>
      </c>
      <c r="C34" t="s">
        <v>104</v>
      </c>
      <c r="D34" t="s">
        <v>92</v>
      </c>
      <c r="E34" t="s">
        <v>93</v>
      </c>
      <c r="F34" t="s">
        <v>16</v>
      </c>
      <c r="G34" t="s">
        <v>135</v>
      </c>
      <c r="H34" t="s">
        <v>36</v>
      </c>
      <c r="I34" t="s">
        <v>37</v>
      </c>
      <c r="J34" t="s">
        <v>94</v>
      </c>
      <c r="K34" s="2">
        <f>Table14[[#This Row],[Sales]]/Table14[[#This Row],[Quantity]]</f>
        <v>207.00000000000006</v>
      </c>
      <c r="L34" s="1">
        <v>414.00000000000011</v>
      </c>
      <c r="M34">
        <v>2</v>
      </c>
      <c r="N34" s="1">
        <v>45.52</v>
      </c>
      <c r="O34" s="3">
        <f>Table14[[#This Row],[Profit]]*100/Table14[[#This Row],[Sales]]</f>
        <v>10.995169082125601</v>
      </c>
    </row>
    <row r="35" spans="1:15" ht="14.95" hidden="1" customHeight="1" x14ac:dyDescent="0.25">
      <c r="A35">
        <v>30</v>
      </c>
      <c r="B35" t="s">
        <v>13</v>
      </c>
      <c r="C35" t="s">
        <v>104</v>
      </c>
      <c r="D35" t="s">
        <v>92</v>
      </c>
      <c r="E35" t="s">
        <v>93</v>
      </c>
      <c r="F35" t="s">
        <v>16</v>
      </c>
      <c r="G35" t="s">
        <v>139</v>
      </c>
      <c r="H35" t="s">
        <v>17</v>
      </c>
      <c r="I35" t="s">
        <v>75</v>
      </c>
      <c r="J35" t="s">
        <v>95</v>
      </c>
      <c r="K35" s="2">
        <f>Table14[[#This Row],[Sales]]/Table14[[#This Row],[Quantity]]</f>
        <v>361.18</v>
      </c>
      <c r="L35" s="1">
        <v>722.36</v>
      </c>
      <c r="M35">
        <v>2</v>
      </c>
      <c r="N35" s="1">
        <v>50.560000000000009</v>
      </c>
      <c r="O35" s="3">
        <f>Table14[[#This Row],[Profit]]*100/Table14[[#This Row],[Sales]]</f>
        <v>6.9992801373276494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Sample-1</vt:lpstr>
      <vt:lpstr>Sample-2</vt:lpstr>
      <vt:lpstr>Sample-3</vt:lpstr>
      <vt:lpstr>'Sample-1'!Criteria</vt:lpstr>
      <vt:lpstr>'Sample-2'!Criteria</vt:lpstr>
      <vt:lpstr>'Sample-3'!Criteria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 McEdward</dc:creator>
  <cp:lastModifiedBy>NIVED SUDHINDRAN</cp:lastModifiedBy>
  <dcterms:created xsi:type="dcterms:W3CDTF">2016-01-20T01:05:11Z</dcterms:created>
  <dcterms:modified xsi:type="dcterms:W3CDTF">2024-10-17T18:31:16Z</dcterms:modified>
</cp:coreProperties>
</file>