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4"/>
  <workbookPr codeName="ThisWorkbook" defaultThemeVersion="124226"/>
  <mc:AlternateContent xmlns:mc="http://schemas.openxmlformats.org/markup-compatibility/2006">
    <mc:Choice Requires="x15">
      <x15ac:absPath xmlns:x15ac="http://schemas.microsoft.com/office/spreadsheetml/2010/11/ac" url="/Users/nivethida/Documents/Summer Session/Data Optimization/Evalutionary Solver/"/>
    </mc:Choice>
  </mc:AlternateContent>
  <xr:revisionPtr revIDLastSave="0" documentId="13_ncr:1_{213D509A-D7C0-3448-AEF3-46BA04ADD03E}" xr6:coauthVersionLast="45" xr6:coauthVersionMax="45" xr10:uidLastSave="{00000000-0000-0000-0000-000000000000}"/>
  <bookViews>
    <workbookView xWindow="0" yWindow="460" windowWidth="28640" windowHeight="15800" activeTab="3" xr2:uid="{00000000-000D-0000-FFFF-FFFF00000000}"/>
  </bookViews>
  <sheets>
    <sheet name="Example Background" sheetId="4" r:id="rId1"/>
    <sheet name="Big Picture" sheetId="5" r:id="rId2"/>
    <sheet name="Single Price" sheetId="2" r:id="rId3"/>
    <sheet name="Two-part Tariff" sheetId="3" r:id="rId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BPGlobalMarkerDate" hidden="1">"""7/9/2014 1:02:22 PM"""</definedName>
    <definedName name="BPMasterGlobalInfoDate">"""7/9/2014 13 2"""</definedName>
    <definedName name="MF_ImportRangeEndTopicTable" hidden="1">0</definedName>
    <definedName name="MF_ImportRangeGroupedTopicHeaders" hidden="1">1</definedName>
    <definedName name="MF_ImportRangeKeys" hidden="1">"TV0_1,TV2_1,TV1_0,TV3_2,TV4_2,"</definedName>
    <definedName name="MF_ImportRangeKeysForMap" hidden="1">"TV0_1,TV2_1,TV1_0,TV3_2,TV4_2,"</definedName>
    <definedName name="MF_ImportRangeLinkTopicLabelsToCells" hidden="1">FALSE</definedName>
    <definedName name="MF_ImportRangeMapCollapseTo" hidden="1">0</definedName>
    <definedName name="MF_ImportRangeMapLocation" hidden="1">0</definedName>
    <definedName name="MF_ImportRangeMapName" hidden="1">"Midwest Power Generation"</definedName>
    <definedName name="MF_ImportRangePreFilterData" hidden="1">0</definedName>
    <definedName name="MF_ImportRangeShowCalculatedValues" hidden="1">1</definedName>
    <definedName name="MF_MarkerListIsResource_1">FALSE</definedName>
    <definedName name="MF_MarkerListIsResource_10">FALSE</definedName>
    <definedName name="MF_MarkerListIsResource_11">FALSE</definedName>
    <definedName name="MF_MarkerListIsResource_12">FALSE</definedName>
    <definedName name="MF_MarkerListIsResource_13">FALSE</definedName>
    <definedName name="MF_MarkerListIsResource_14">FALSE</definedName>
    <definedName name="MF_MarkerListIsResource_15" hidden="1">FALSE</definedName>
    <definedName name="MF_MarkerListIsResource_2">FALSE</definedName>
    <definedName name="MF_MarkerListIsResource_3">FALSE</definedName>
    <definedName name="MF_MarkerListIsResource_4">FALSE</definedName>
    <definedName name="MF_MarkerListIsResource_5">FALSE</definedName>
    <definedName name="MF_MarkerListIsResource_6">FALSE</definedName>
    <definedName name="MF_MarkerListIsResource_7">FALSE</definedName>
    <definedName name="MF_MarkerListIsResource_8">FALSE</definedName>
    <definedName name="MF_MarkerListIsResource_9">FALSE</definedName>
    <definedName name="MF_PresentationDefinitionArrange" localSheetId="1" hidden="1">FALSE</definedName>
    <definedName name="MF_PresentationFullScreen" localSheetId="1" hidden="1">FALSE</definedName>
    <definedName name="MF_PresentationHyperlinkWindowPos" localSheetId="1" hidden="1">"0,0,0,0"</definedName>
    <definedName name="MF_PresentationPlaybackArrange" localSheetId="1" hidden="1">FALSE</definedName>
    <definedName name="MF_PresentationPlaybackStyle" localSheetId="1" hidden="1">0</definedName>
    <definedName name="MF_PresentationShowNavigator" localSheetId="1" hidden="1">FALSE</definedName>
    <definedName name="MF_PresentationSlideDescriptionBoxes" localSheetId="1" hidden="1">TRUE</definedName>
    <definedName name="MF_PresentationSlideDescriptionWindowPos" localSheetId="1" hidden="1">"0,622,0,218"</definedName>
    <definedName name="MF_PresentationSlideMacro" localSheetId="1" hidden="1">FALSE</definedName>
    <definedName name="MF_PresentationSlides" localSheetId="1">"'Slide #1~1~0~0~-2_~~Slide #2~1~0~1~-2_~~Slide #3~1~0~2~-2_~~Slide #4~1~0~3~-2_~~Slide #5~1~0~4~-2_~~Slide #6~1~0~5~-2_~~"</definedName>
    <definedName name="MindFMap" localSheetId="1" hidden="1">'Big Picture'!$A$1</definedName>
    <definedName name="MindFMap_CollapseOpenBranchesOnExpand" localSheetId="1" hidden="1">FALSE</definedName>
    <definedName name="MindFMap_ConnectorLabelAlways" localSheetId="1" hidden="1">FALSE</definedName>
    <definedName name="MindFMap_ConnectorLabelOverlap" localSheetId="1" hidden="1">1</definedName>
    <definedName name="MindFMap_ConnectorLabelRotate" localSheetId="1" hidden="1">0</definedName>
    <definedName name="MindFMap_ConnectorLabelStyle" localSheetId="1" hidden="1">1</definedName>
    <definedName name="MindFMap_ConnectorStyle" localSheetId="1" hidden="1">23</definedName>
    <definedName name="MindFMap_ConnectorType" localSheetId="1" hidden="1">1</definedName>
    <definedName name="MindFMap_CustomCollapseInUse" localSheetId="1" hidden="1">TRUE</definedName>
    <definedName name="MindFMap_DisplayTopicAttributes" localSheetId="1" hidden="1">1</definedName>
    <definedName name="MindFMap_FirstLabelHeader" localSheetId="1" hidden="1">TRUE</definedName>
    <definedName name="MindFMap_FontBold" localSheetId="1" hidden="1">FALSE</definedName>
    <definedName name="MindFMap_FontColor" localSheetId="1" hidden="1">0</definedName>
    <definedName name="MindFMap_FontItalic" localSheetId="1" hidden="1">FALSE</definedName>
    <definedName name="MindFMap_FontName" localSheetId="1" hidden="1">"Calibri"</definedName>
    <definedName name="MindFMap_FontSize" localSheetId="1" hidden="1">11</definedName>
    <definedName name="MindFMap_LabelsUseColumns" localSheetId="1" hidden="1">TRUE</definedName>
    <definedName name="MindFMap_ShapeStyle" localSheetId="1" hidden="1">23</definedName>
    <definedName name="MindFMap_ShapeType" localSheetId="1" hidden="1">5</definedName>
    <definedName name="MindFMap_TopicLabelAlways" localSheetId="1" hidden="1">FALSE</definedName>
    <definedName name="MindFMap_TreeLayoutAutoArrange" localSheetId="1" hidden="1">0</definedName>
    <definedName name="MindFMap_TreeLayoutDirection" localSheetId="1" hidden="1">4</definedName>
    <definedName name="MindFMap_TreeLayoutLevelSpacing" localSheetId="1" hidden="1">81</definedName>
    <definedName name="MindFMap_TreeLayoutNodeSpacing" localSheetId="1" hidden="1">24</definedName>
    <definedName name="MindFMapsExist" hidden="1">TRUE</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2" hidden="1">'Single Price'!$B$19</definedName>
    <definedName name="solver_adj" localSheetId="3" hidden="1">'Two-part Tariff'!$B$20:$B$21</definedName>
    <definedName name="solver_cvg" localSheetId="2" hidden="1">0.0001</definedName>
    <definedName name="solver_cvg" localSheetId="3" hidden="1">0.0001</definedName>
    <definedName name="solver_drv" localSheetId="2" hidden="1">1</definedName>
    <definedName name="solver_drv" localSheetId="3" hidden="1">1</definedName>
    <definedName name="solver_eng" localSheetId="2" hidden="1">3</definedName>
    <definedName name="solver_eng" localSheetId="3" hidden="1">3</definedName>
    <definedName name="solver_itr" localSheetId="2" hidden="1">2147483647</definedName>
    <definedName name="solver_itr" localSheetId="3" hidden="1">2147483647</definedName>
    <definedName name="solver_lhs1" localSheetId="2" hidden="1">'Single Price'!$B$19</definedName>
    <definedName name="solver_lhs1" localSheetId="3" hidden="1">'Two-part Tariff'!$B$20</definedName>
    <definedName name="solver_lhs2" localSheetId="2" hidden="1">'Single Price'!$B$19</definedName>
    <definedName name="solver_lhs2" localSheetId="3" hidden="1">'Two-part Tariff'!$B$20</definedName>
    <definedName name="solver_lhs3" localSheetId="3" hidden="1">'Two-part Tariff'!$B$21</definedName>
    <definedName name="solver_lhs4" localSheetId="3" hidden="1">'Two-part Tariff'!$B$21</definedName>
    <definedName name="solver_lin" localSheetId="2" hidden="1">2</definedName>
    <definedName name="solver_lin" localSheetId="3" hidden="1">2</definedName>
    <definedName name="solver_mip" localSheetId="2" hidden="1">2147483647</definedName>
    <definedName name="solver_mip" localSheetId="3" hidden="1">2147483647</definedName>
    <definedName name="solver_mni" localSheetId="2" hidden="1">30</definedName>
    <definedName name="solver_mni" localSheetId="3" hidden="1">30</definedName>
    <definedName name="solver_mrt" localSheetId="2" hidden="1">0.075</definedName>
    <definedName name="solver_mrt" localSheetId="3" hidden="1">0.075</definedName>
    <definedName name="solver_msl" localSheetId="2" hidden="1">2</definedName>
    <definedName name="solver_msl" localSheetId="3" hidden="1">2</definedName>
    <definedName name="solver_neg" localSheetId="2" hidden="1">1</definedName>
    <definedName name="solver_neg" localSheetId="3" hidden="1">1</definedName>
    <definedName name="solver_nod" localSheetId="2" hidden="1">2147483647</definedName>
    <definedName name="solver_nod" localSheetId="3" hidden="1">2147483647</definedName>
    <definedName name="solver_num" localSheetId="2" hidden="1">2</definedName>
    <definedName name="solver_num" localSheetId="3" hidden="1">4</definedName>
    <definedName name="solver_opt" localSheetId="2" hidden="1">'Single Price'!$B$37</definedName>
    <definedName name="solver_opt" localSheetId="3" hidden="1">'Two-part Tariff'!$B$38</definedName>
    <definedName name="solver_pre" localSheetId="2" hidden="1">0.000001</definedName>
    <definedName name="solver_pre" localSheetId="3" hidden="1">0.000001</definedName>
    <definedName name="solver_rbv" localSheetId="2" hidden="1">1</definedName>
    <definedName name="solver_rbv" localSheetId="3" hidden="1">1</definedName>
    <definedName name="solver_rel1" localSheetId="2" hidden="1">1</definedName>
    <definedName name="solver_rel1" localSheetId="3" hidden="1">1</definedName>
    <definedName name="solver_rel2" localSheetId="2" hidden="1">3</definedName>
    <definedName name="solver_rel2" localSheetId="3" hidden="1">3</definedName>
    <definedName name="solver_rel3" localSheetId="3" hidden="1">1</definedName>
    <definedName name="solver_rel4" localSheetId="3" hidden="1">3</definedName>
    <definedName name="solver_rhs1" localSheetId="2" hidden="1">'Single Price'!$E$6</definedName>
    <definedName name="solver_rhs1" localSheetId="3" hidden="1">10</definedName>
    <definedName name="solver_rhs2" localSheetId="2" hidden="1">'Single Price'!$B$17</definedName>
    <definedName name="solver_rhs2" localSheetId="3" hidden="1">0</definedName>
    <definedName name="solver_rhs3" localSheetId="3" hidden="1">'Two-part Tariff'!$E$6</definedName>
    <definedName name="solver_rhs4" localSheetId="3" hidden="1">'Two-part Tariff'!$B$17</definedName>
    <definedName name="solver_rlx" localSheetId="2" hidden="1">1</definedName>
    <definedName name="solver_rlx" localSheetId="3" hidden="1">2</definedName>
    <definedName name="solver_rsd" localSheetId="2" hidden="1">0</definedName>
    <definedName name="solver_rsd" localSheetId="3" hidden="1">0</definedName>
    <definedName name="solver_scl" localSheetId="2" hidden="1">2</definedName>
    <definedName name="solver_scl" localSheetId="3" hidden="1">1</definedName>
    <definedName name="solver_sho" localSheetId="2" hidden="1">2</definedName>
    <definedName name="solver_sho" localSheetId="3" hidden="1">2</definedName>
    <definedName name="solver_ssz" localSheetId="2" hidden="1">100</definedName>
    <definedName name="solver_ssz" localSheetId="3" hidden="1">100</definedName>
    <definedName name="solver_tim" localSheetId="2" hidden="1">2000</definedName>
    <definedName name="solver_tim" localSheetId="3" hidden="1">2147483647</definedName>
    <definedName name="solver_tol" localSheetId="2" hidden="1">0.01</definedName>
    <definedName name="solver_tol" localSheetId="3" hidden="1">0.01</definedName>
    <definedName name="solver_typ" localSheetId="2" hidden="1">1</definedName>
    <definedName name="solver_typ" localSheetId="3" hidden="1">1</definedName>
    <definedName name="solver_val" localSheetId="2" hidden="1">0</definedName>
    <definedName name="solver_val" localSheetId="3" hidden="1">0</definedName>
    <definedName name="solver_ver" localSheetId="2" hidden="1">2</definedName>
    <definedName name="solver_ver" localSheetId="3"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0" i="3" l="1"/>
  <c r="K20" i="3" s="1"/>
  <c r="E21" i="3"/>
  <c r="K21" i="3" s="1"/>
  <c r="E22" i="3"/>
  <c r="K22" i="3" s="1"/>
  <c r="E23" i="3"/>
  <c r="I23" i="3" s="1"/>
  <c r="E24" i="3"/>
  <c r="K24" i="3" s="1"/>
  <c r="E25" i="3"/>
  <c r="K25" i="3" s="1"/>
  <c r="E26" i="3"/>
  <c r="K26" i="3" s="1"/>
  <c r="E27" i="3"/>
  <c r="K27" i="3" s="1"/>
  <c r="E28" i="3"/>
  <c r="K28" i="3" s="1"/>
  <c r="E19" i="3"/>
  <c r="K19" i="3" s="1"/>
  <c r="K6" i="3"/>
  <c r="K7" i="3" s="1"/>
  <c r="K8" i="3" s="1"/>
  <c r="K9" i="3" s="1"/>
  <c r="K10" i="3" s="1"/>
  <c r="K11" i="3" s="1"/>
  <c r="K12" i="3" s="1"/>
  <c r="K13" i="3" s="1"/>
  <c r="K14" i="3" s="1"/>
  <c r="K15" i="3" s="1"/>
  <c r="J6" i="3"/>
  <c r="J7" i="3" s="1"/>
  <c r="J8" i="3" s="1"/>
  <c r="J9" i="3" s="1"/>
  <c r="J10" i="3" s="1"/>
  <c r="J11" i="3" s="1"/>
  <c r="J12" i="3" s="1"/>
  <c r="J13" i="3" s="1"/>
  <c r="J14" i="3" s="1"/>
  <c r="J15" i="3" s="1"/>
  <c r="I6" i="3"/>
  <c r="I7" i="3" s="1"/>
  <c r="I8" i="3" s="1"/>
  <c r="I9" i="3" s="1"/>
  <c r="I10" i="3" s="1"/>
  <c r="I11" i="3" s="1"/>
  <c r="I12" i="3" s="1"/>
  <c r="I13" i="3" s="1"/>
  <c r="I14" i="3" s="1"/>
  <c r="I15" i="3" s="1"/>
  <c r="H6" i="3"/>
  <c r="H7" i="3" s="1"/>
  <c r="H8" i="3" s="1"/>
  <c r="H9" i="3" s="1"/>
  <c r="H10" i="3" s="1"/>
  <c r="H11" i="3" s="1"/>
  <c r="H12" i="3" s="1"/>
  <c r="H13" i="3" s="1"/>
  <c r="H14" i="3" s="1"/>
  <c r="H15" i="3" s="1"/>
  <c r="E20" i="2"/>
  <c r="H20" i="2" s="1"/>
  <c r="E21" i="2"/>
  <c r="J21" i="2" s="1"/>
  <c r="E22" i="2"/>
  <c r="H22" i="2" s="1"/>
  <c r="E23" i="2"/>
  <c r="I23" i="2" s="1"/>
  <c r="E24" i="2"/>
  <c r="H24" i="2" s="1"/>
  <c r="E25" i="2"/>
  <c r="J25" i="2" s="1"/>
  <c r="E26" i="2"/>
  <c r="H26" i="2" s="1"/>
  <c r="E27" i="2"/>
  <c r="J27" i="2" s="1"/>
  <c r="E28" i="2"/>
  <c r="H28" i="2" s="1"/>
  <c r="E19" i="2"/>
  <c r="J19" i="2" s="1"/>
  <c r="K8" i="2"/>
  <c r="K9" i="2" s="1"/>
  <c r="K10" i="2" s="1"/>
  <c r="K11" i="2" s="1"/>
  <c r="K12" i="2" s="1"/>
  <c r="K13" i="2" s="1"/>
  <c r="K14" i="2" s="1"/>
  <c r="K15" i="2" s="1"/>
  <c r="K7" i="2"/>
  <c r="K6" i="2"/>
  <c r="J8" i="2"/>
  <c r="J9" i="2" s="1"/>
  <c r="J10" i="2" s="1"/>
  <c r="J11" i="2" s="1"/>
  <c r="J12" i="2" s="1"/>
  <c r="J13" i="2" s="1"/>
  <c r="J14" i="2" s="1"/>
  <c r="J15" i="2" s="1"/>
  <c r="J7" i="2"/>
  <c r="J6" i="2"/>
  <c r="I8" i="2"/>
  <c r="I9" i="2" s="1"/>
  <c r="I10" i="2" s="1"/>
  <c r="I11" i="2" s="1"/>
  <c r="I12" i="2" s="1"/>
  <c r="I13" i="2" s="1"/>
  <c r="I14" i="2" s="1"/>
  <c r="I15" i="2" s="1"/>
  <c r="I7" i="2"/>
  <c r="I6" i="2"/>
  <c r="H8" i="2"/>
  <c r="H9" i="2" s="1"/>
  <c r="H10" i="2" s="1"/>
  <c r="H11" i="2" s="1"/>
  <c r="H12" i="2" s="1"/>
  <c r="H13" i="2" s="1"/>
  <c r="H14" i="2" s="1"/>
  <c r="H15" i="2" s="1"/>
  <c r="H7" i="2"/>
  <c r="H6" i="2"/>
  <c r="H19" i="3" l="1"/>
  <c r="H21" i="3"/>
  <c r="I21" i="3"/>
  <c r="H22" i="3"/>
  <c r="H23" i="3"/>
  <c r="H25" i="3"/>
  <c r="I25" i="3"/>
  <c r="H27" i="3"/>
  <c r="I19" i="3"/>
  <c r="I27" i="3"/>
  <c r="J19" i="3"/>
  <c r="J21" i="3"/>
  <c r="J23" i="3"/>
  <c r="J25" i="3"/>
  <c r="J27" i="3"/>
  <c r="K23" i="3"/>
  <c r="E32" i="3" s="1"/>
  <c r="E33" i="3" s="1"/>
  <c r="E34" i="3" s="1"/>
  <c r="H20" i="3"/>
  <c r="H24" i="3"/>
  <c r="H26" i="3"/>
  <c r="H28" i="3"/>
  <c r="I20" i="3"/>
  <c r="I22" i="3"/>
  <c r="I24" i="3"/>
  <c r="I26" i="3"/>
  <c r="I28" i="3"/>
  <c r="J20" i="3"/>
  <c r="J22" i="3"/>
  <c r="J24" i="3"/>
  <c r="J26" i="3"/>
  <c r="J28" i="3"/>
  <c r="H19" i="2"/>
  <c r="H23" i="2"/>
  <c r="I19" i="2"/>
  <c r="K23" i="2"/>
  <c r="H21" i="2"/>
  <c r="K25" i="2"/>
  <c r="J23" i="2"/>
  <c r="K19" i="2"/>
  <c r="K21" i="2"/>
  <c r="I21" i="2"/>
  <c r="K28" i="2"/>
  <c r="K26" i="2"/>
  <c r="K24" i="2"/>
  <c r="K22" i="2"/>
  <c r="K20" i="2"/>
  <c r="I27" i="2"/>
  <c r="J28" i="2"/>
  <c r="J26" i="2"/>
  <c r="J24" i="2"/>
  <c r="J22" i="2"/>
  <c r="J20" i="2"/>
  <c r="K27" i="2"/>
  <c r="I25" i="2"/>
  <c r="H25" i="2"/>
  <c r="I28" i="2"/>
  <c r="I26" i="2"/>
  <c r="I24" i="2"/>
  <c r="I22" i="2"/>
  <c r="I20" i="2"/>
  <c r="H27" i="2"/>
  <c r="B32" i="3" l="1"/>
  <c r="B33" i="3" s="1"/>
  <c r="B34" i="3" s="1"/>
  <c r="C32" i="3"/>
  <c r="C33" i="3" s="1"/>
  <c r="C34" i="3" s="1"/>
  <c r="D32" i="3"/>
  <c r="D33" i="3" s="1"/>
  <c r="D34" i="3" s="1"/>
  <c r="B32" i="2"/>
  <c r="B33" i="2" s="1"/>
  <c r="E32" i="2"/>
  <c r="E33" i="2" s="1"/>
  <c r="D32" i="2"/>
  <c r="D33" i="2" s="1"/>
  <c r="C32" i="2"/>
  <c r="C33" i="2" s="1"/>
  <c r="B37" i="3" l="1"/>
  <c r="B38" i="3" s="1"/>
  <c r="B36" i="2"/>
  <c r="B37" i="2" s="1"/>
</calcChain>
</file>

<file path=xl/sharedStrings.xml><?xml version="1.0" encoding="utf-8"?>
<sst xmlns="http://schemas.openxmlformats.org/spreadsheetml/2006/main" count="76" uniqueCount="29">
  <si>
    <t>Pricing Menthos - single price model</t>
  </si>
  <si>
    <t>Price sensitivity of four types of customers</t>
  </si>
  <si>
    <t>Total value of purchases</t>
  </si>
  <si>
    <t>Price willing to pay (or marginal value of packs)</t>
  </si>
  <si>
    <t>Pack #</t>
  </si>
  <si>
    <t>Customer 1</t>
  </si>
  <si>
    <t>Customer 2</t>
  </si>
  <si>
    <t>Customer 3</t>
  </si>
  <si>
    <t>Customer 4</t>
  </si>
  <si>
    <t># of packs</t>
  </si>
  <si>
    <t>Unit cost</t>
  </si>
  <si>
    <t>Surplus (value minus cost) from purchasing</t>
  </si>
  <si>
    <t>Unit price</t>
  </si>
  <si>
    <t>Customer behavior</t>
  </si>
  <si>
    <t>Max surplus</t>
  </si>
  <si>
    <t># purchased</t>
  </si>
  <si>
    <t>Market size (1000s)</t>
  </si>
  <si>
    <t>Total purchased (1000s)</t>
  </si>
  <si>
    <t>Profit ($1000s)</t>
  </si>
  <si>
    <t>Total value from this many packs</t>
  </si>
  <si>
    <t>Total price of packs</t>
  </si>
  <si>
    <t>Total price</t>
  </si>
  <si>
    <t>Pricing Menthos - two-part tariff model</t>
  </si>
  <si>
    <t>Price sensitivity of four typical customers</t>
  </si>
  <si>
    <t>Price parameters</t>
  </si>
  <si>
    <t>Fixed part</t>
  </si>
  <si>
    <t>Variable part</t>
  </si>
  <si>
    <t>Amount paid</t>
  </si>
  <si>
    <t>Pricing Menthos Candy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</si>
</sst>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quot;$&quot;#,##0.00"/>
    <numFmt numFmtId="165" formatCode="0.000"/>
  </numFmts>
  <fonts count="5">
    <font>
      <sz val="11"/>
      <color theme="1"/>
      <name val="Calibri"/>
      <family val="2"/>
      <scheme val="minor"/>
    </font>
    <font>
      <sz val="10"/>
      <name val="Arial"/>
      <family val="2"/>
    </font>
    <font>
      <b/>
      <sz val="11"/>
      <name val="Calibri"/>
      <family val="2"/>
      <scheme val="minor"/>
    </font>
    <font>
      <sz val="11"/>
      <name val="Calibri"/>
      <family val="2"/>
      <scheme val="minor"/>
    </font>
    <font>
      <b/>
      <sz val="16"/>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FFB2BC"/>
        <bgColor indexed="64"/>
      </patternFill>
    </fill>
    <fill>
      <patternFill patternType="solid">
        <fgColor theme="3" tint="0.79998168889431442"/>
        <bgColor indexed="64"/>
      </patternFill>
    </fill>
  </fills>
  <borders count="1">
    <border>
      <left/>
      <right/>
      <top/>
      <bottom/>
      <diagonal/>
    </border>
  </borders>
  <cellStyleXfs count="2">
    <xf numFmtId="0" fontId="0" fillId="0" borderId="0"/>
    <xf numFmtId="0" fontId="1" fillId="0" borderId="0"/>
  </cellStyleXfs>
  <cellXfs count="21">
    <xf numFmtId="0" fontId="0" fillId="0" borderId="0" xfId="0"/>
    <xf numFmtId="0" fontId="2" fillId="0" borderId="0" xfId="1" applyFont="1" applyFill="1"/>
    <xf numFmtId="0" fontId="3" fillId="0" borderId="0" xfId="1" applyFont="1" applyFill="1"/>
    <xf numFmtId="2" fontId="3" fillId="0" borderId="0" xfId="1" applyNumberFormat="1" applyFont="1" applyFill="1"/>
    <xf numFmtId="0" fontId="3" fillId="0" borderId="0" xfId="1" applyFont="1" applyFill="1" applyAlignment="1">
      <alignment horizontal="right"/>
    </xf>
    <xf numFmtId="0" fontId="3" fillId="0" borderId="0" xfId="1" applyFont="1" applyFill="1" applyAlignment="1">
      <alignment horizontal="center"/>
    </xf>
    <xf numFmtId="164" fontId="3" fillId="0" borderId="0" xfId="1" applyNumberFormat="1" applyFont="1" applyFill="1" applyBorder="1"/>
    <xf numFmtId="165" fontId="3" fillId="0" borderId="0" xfId="1" applyNumberFormat="1" applyFont="1" applyFill="1" applyBorder="1"/>
    <xf numFmtId="0" fontId="3" fillId="0" borderId="0" xfId="1" applyFont="1" applyFill="1" applyAlignment="1"/>
    <xf numFmtId="2" fontId="3" fillId="0" borderId="0" xfId="1" applyNumberFormat="1" applyFont="1" applyFill="1" applyBorder="1"/>
    <xf numFmtId="0" fontId="3" fillId="0" borderId="0" xfId="1" applyFont="1" applyFill="1" applyBorder="1"/>
    <xf numFmtId="165" fontId="3" fillId="0" borderId="0" xfId="1" applyNumberFormat="1" applyFont="1" applyFill="1"/>
    <xf numFmtId="1" fontId="3" fillId="0" borderId="0" xfId="1" applyNumberFormat="1" applyFont="1" applyFill="1"/>
    <xf numFmtId="0" fontId="4" fillId="0" borderId="0" xfId="0" applyFont="1"/>
    <xf numFmtId="0" fontId="3" fillId="2" borderId="0" xfId="1" applyFont="1" applyFill="1" applyAlignment="1">
      <alignment horizontal="center"/>
    </xf>
    <xf numFmtId="0" fontId="3" fillId="2" borderId="0" xfId="1" applyFont="1" applyFill="1" applyAlignment="1">
      <alignment horizontal="right"/>
    </xf>
    <xf numFmtId="2" fontId="3" fillId="2" borderId="0" xfId="1" applyNumberFormat="1" applyFont="1" applyFill="1" applyBorder="1"/>
    <xf numFmtId="0" fontId="3" fillId="3" borderId="0" xfId="1" applyFont="1" applyFill="1"/>
    <xf numFmtId="164" fontId="3" fillId="3" borderId="0" xfId="1" applyNumberFormat="1" applyFont="1" applyFill="1" applyBorder="1"/>
    <xf numFmtId="0" fontId="3" fillId="4" borderId="0" xfId="1" applyFont="1" applyFill="1"/>
    <xf numFmtId="0" fontId="3" fillId="4" borderId="0" xfId="1" applyFont="1" applyFill="1" applyBorder="1"/>
  </cellXfs>
  <cellStyles count="2">
    <cellStyle name="Normal" xfId="0" builtinId="0" customBuiltin="1"/>
    <cellStyle name="Normal 2" xfId="1" xr:uid="{00000000-0005-0000-0000-000001000000}"/>
  </cellStyles>
  <dxfs count="0"/>
  <tableStyles count="0" defaultTableStyle="TableStyleMedium9" defaultPivotStyle="PivotStyleLight16"/>
  <colors>
    <mruColors>
      <color rgb="FFFFB2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g"/><Relationship Id="rId1" Type="http://schemas.openxmlformats.org/officeDocument/2006/relationships/image" Target="../media/image2.jp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oneCellAnchor>
    <xdr:from>
      <xdr:col>1</xdr:col>
      <xdr:colOff>422910</xdr:colOff>
      <xdr:row>1</xdr:row>
      <xdr:rowOff>11430</xdr:rowOff>
    </xdr:from>
    <xdr:ext cx="6029792" cy="4789132"/>
    <xdr:sp macro="" textlink="">
      <xdr:nvSpPr>
        <xdr:cNvPr id="2" name="TextBox 1">
          <a:extLst>
            <a:ext uri="{FF2B5EF4-FFF2-40B4-BE49-F238E27FC236}">
              <a16:creationId xmlns:a16="http://schemas.microsoft.com/office/drawing/2014/main" id="{63BDDE42-0857-4807-A541-34105ED23FB1}"/>
            </a:ext>
          </a:extLst>
        </xdr:cNvPr>
        <xdr:cNvSpPr txBox="1"/>
      </xdr:nvSpPr>
      <xdr:spPr>
        <a:xfrm>
          <a:off x="1062990" y="194310"/>
          <a:ext cx="6029792" cy="4789132"/>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br>
            <a:rPr lang="en-US" sz="1200" b="0" i="0">
              <a:solidFill>
                <a:schemeClr val="tx1"/>
              </a:solidFill>
              <a:effectLst/>
              <a:latin typeface="+mn-lt"/>
              <a:ea typeface="+mn-ea"/>
              <a:cs typeface="+mn-cs"/>
            </a:rPr>
          </a:br>
          <a:r>
            <a:rPr lang="en-US" sz="1200" b="0" i="0">
              <a:solidFill>
                <a:schemeClr val="tx1"/>
              </a:solidFill>
              <a:effectLst/>
              <a:latin typeface="+mn-lt"/>
              <a:ea typeface="+mn-ea"/>
              <a:cs typeface="+mn-cs"/>
            </a:rPr>
            <a:t>Suppose you sell Menthos candy. Most people value the first pack of Menthos they </a:t>
          </a:r>
        </a:p>
        <a:p>
          <a:r>
            <a:rPr lang="en-US" sz="1200" b="0" i="0">
              <a:solidFill>
                <a:schemeClr val="tx1"/>
              </a:solidFill>
              <a:effectLst/>
              <a:latin typeface="+mn-lt"/>
              <a:ea typeface="+mn-ea"/>
              <a:cs typeface="+mn-cs"/>
            </a:rPr>
            <a:t>purchase more than the second pack. They also value the second pack more than the </a:t>
          </a:r>
        </a:p>
        <a:p>
          <a:r>
            <a:rPr lang="en-US" sz="1200" b="0" i="0">
              <a:solidFill>
                <a:schemeClr val="tx1"/>
              </a:solidFill>
              <a:effectLst/>
              <a:latin typeface="+mn-lt"/>
              <a:ea typeface="+mn-ea"/>
              <a:cs typeface="+mn-cs"/>
            </a:rPr>
            <a:t>third pack, and so on. How can you take advantage of this when pricing Menthos? If you </a:t>
          </a:r>
        </a:p>
        <a:p>
          <a:r>
            <a:rPr lang="en-US" sz="1200" b="0" i="0">
              <a:solidFill>
                <a:schemeClr val="tx1"/>
              </a:solidFill>
              <a:effectLst/>
              <a:latin typeface="+mn-lt"/>
              <a:ea typeface="+mn-ea"/>
              <a:cs typeface="+mn-cs"/>
            </a:rPr>
            <a:t>charge a single price for each pack of Menthos, only a few people are going to buy more </a:t>
          </a:r>
        </a:p>
        <a:p>
          <a:r>
            <a:rPr lang="en-US" sz="1200" b="0" i="0">
              <a:solidFill>
                <a:schemeClr val="tx1"/>
              </a:solidFill>
              <a:effectLst/>
              <a:latin typeface="+mn-lt"/>
              <a:ea typeface="+mn-ea"/>
              <a:cs typeface="+mn-cs"/>
            </a:rPr>
            <a:t>than one or two packs. Alternatively, however, you can try a two-part tariff approach, </a:t>
          </a:r>
        </a:p>
        <a:p>
          <a:r>
            <a:rPr lang="en-US" sz="1200" b="0" i="0">
              <a:solidFill>
                <a:schemeClr val="tx1"/>
              </a:solidFill>
              <a:effectLst/>
              <a:latin typeface="+mn-lt"/>
              <a:ea typeface="+mn-ea"/>
              <a:cs typeface="+mn-cs"/>
            </a:rPr>
            <a:t>where you charge an “entry fee” to anyone who buys Menthos, plus a reduced price per </a:t>
          </a:r>
        </a:p>
        <a:p>
          <a:r>
            <a:rPr lang="en-US" sz="1200" b="0" i="0">
              <a:solidFill>
                <a:schemeClr val="tx1"/>
              </a:solidFill>
              <a:effectLst/>
              <a:latin typeface="+mn-lt"/>
              <a:ea typeface="+mn-ea"/>
              <a:cs typeface="+mn-cs"/>
            </a:rPr>
            <a:t>pack purchased. For example, if a reasonable single price per pack is $1.10, then a reason-</a:t>
          </a:r>
        </a:p>
        <a:p>
          <a:r>
            <a:rPr lang="en-US" sz="1200" b="0" i="0">
              <a:solidFill>
                <a:schemeClr val="tx1"/>
              </a:solidFill>
              <a:effectLst/>
              <a:latin typeface="+mn-lt"/>
              <a:ea typeface="+mn-ea"/>
              <a:cs typeface="+mn-cs"/>
            </a:rPr>
            <a:t>able two-part tariff might be an entry fee of $1.50 and a price of $0.50 per pack. This gives </a:t>
          </a:r>
        </a:p>
        <a:p>
          <a:r>
            <a:rPr lang="en-US" sz="1200" b="0" i="0">
              <a:solidFill>
                <a:schemeClr val="tx1"/>
              </a:solidFill>
              <a:effectLst/>
              <a:latin typeface="+mn-lt"/>
              <a:ea typeface="+mn-ea"/>
              <a:cs typeface="+mn-cs"/>
            </a:rPr>
            <a:t>some customers an incentive to purchase many packs of Menthos. Because the total cost </a:t>
          </a:r>
        </a:p>
        <a:p>
          <a:r>
            <a:rPr lang="en-US" sz="1200" b="0" i="0">
              <a:solidFill>
                <a:schemeClr val="tx1"/>
              </a:solidFill>
              <a:effectLst/>
              <a:latin typeface="+mn-lt"/>
              <a:ea typeface="+mn-ea"/>
              <a:cs typeface="+mn-cs"/>
            </a:rPr>
            <a:t>of purchasing n packs of Menthos is no longer a linear function of n—it</a:t>
          </a:r>
          <a:r>
            <a:rPr lang="en-US" sz="1200" b="0" i="0" baseline="0">
              <a:solidFill>
                <a:schemeClr val="tx1"/>
              </a:solidFill>
              <a:effectLst/>
              <a:latin typeface="+mn-lt"/>
              <a:ea typeface="+mn-ea"/>
              <a:cs typeface="+mn-cs"/>
            </a:rPr>
            <a:t> </a:t>
          </a:r>
          <a:r>
            <a:rPr lang="en-US" sz="1200" b="0" i="0">
              <a:solidFill>
                <a:schemeClr val="tx1"/>
              </a:solidFill>
              <a:effectLst/>
              <a:latin typeface="+mn-lt"/>
              <a:ea typeface="+mn-ea"/>
              <a:cs typeface="+mn-cs"/>
            </a:rPr>
            <a:t>is now piecewise </a:t>
          </a:r>
        </a:p>
        <a:p>
          <a:r>
            <a:rPr lang="en-US" sz="1200" b="0" i="0">
              <a:solidFill>
                <a:schemeClr val="tx1"/>
              </a:solidFill>
              <a:effectLst/>
              <a:latin typeface="+mn-lt"/>
              <a:ea typeface="+mn-ea"/>
              <a:cs typeface="+mn-cs"/>
            </a:rPr>
            <a:t>linear—the two-part tariff is a nonlinear pricing strategy.</a:t>
          </a:r>
        </a:p>
        <a:p>
          <a:endParaRPr lang="en-US" sz="1200" b="0" i="0">
            <a:solidFill>
              <a:schemeClr val="tx1"/>
            </a:solidFill>
            <a:effectLst/>
            <a:latin typeface="+mn-lt"/>
            <a:ea typeface="+mn-ea"/>
            <a:cs typeface="+mn-cs"/>
          </a:endParaRPr>
        </a:p>
        <a:p>
          <a:r>
            <a:rPr lang="en-US" sz="1200" b="0" i="0">
              <a:solidFill>
                <a:schemeClr val="tx1"/>
              </a:solidFill>
              <a:effectLst/>
              <a:latin typeface="+mn-lt"/>
              <a:ea typeface="+mn-ea"/>
              <a:cs typeface="+mn-cs"/>
            </a:rPr>
            <a:t>As usual with pricing models, the key input is customer sensitivity to price. Rather </a:t>
          </a:r>
        </a:p>
        <a:p>
          <a:r>
            <a:rPr lang="en-US" sz="1200" b="0" i="0">
              <a:solidFill>
                <a:schemeClr val="tx1"/>
              </a:solidFill>
              <a:effectLst/>
              <a:latin typeface="+mn-lt"/>
              <a:ea typeface="+mn-ea"/>
              <a:cs typeface="+mn-cs"/>
            </a:rPr>
            <a:t>than having a single demand function, however, we now assume that each customer has a </a:t>
          </a:r>
        </a:p>
        <a:p>
          <a:r>
            <a:rPr lang="en-US" sz="1200" b="0" i="0">
              <a:solidFill>
                <a:schemeClr val="tx1"/>
              </a:solidFill>
              <a:effectLst/>
              <a:latin typeface="+mn-lt"/>
              <a:ea typeface="+mn-ea"/>
              <a:cs typeface="+mn-cs"/>
            </a:rPr>
            <a:t>unique sensitivity to price. To keep the example fairly small, we assume that four typical </a:t>
          </a:r>
        </a:p>
        <a:p>
          <a:r>
            <a:rPr lang="en-US" sz="1200" b="0" i="0">
              <a:solidFill>
                <a:schemeClr val="tx1"/>
              </a:solidFill>
              <a:effectLst/>
              <a:latin typeface="+mn-lt"/>
              <a:ea typeface="+mn-ea"/>
              <a:cs typeface="+mn-cs"/>
            </a:rPr>
            <a:t>customers from the four market segments for the product have been asked what they would </a:t>
          </a:r>
        </a:p>
        <a:p>
          <a:r>
            <a:rPr lang="en-US" sz="1200" b="0" i="0">
              <a:solidFill>
                <a:schemeClr val="tx1"/>
              </a:solidFill>
              <a:effectLst/>
              <a:latin typeface="+mn-lt"/>
              <a:ea typeface="+mn-ea"/>
              <a:cs typeface="+mn-cs"/>
            </a:rPr>
            <a:t>pay for each successive pack of Menthos, with the results listed in the</a:t>
          </a:r>
          <a:r>
            <a:rPr lang="en-US" sz="1200" b="0" i="0" baseline="0">
              <a:solidFill>
                <a:schemeClr val="tx1"/>
              </a:solidFill>
              <a:effectLst/>
              <a:latin typeface="+mn-lt"/>
              <a:ea typeface="+mn-ea"/>
              <a:cs typeface="+mn-cs"/>
            </a:rPr>
            <a:t> model</a:t>
          </a:r>
          <a:r>
            <a:rPr lang="en-US" sz="1200" b="0" i="0">
              <a:solidFill>
                <a:schemeClr val="tx1"/>
              </a:solidFill>
              <a:effectLst/>
              <a:latin typeface="+mn-lt"/>
              <a:ea typeface="+mn-ea"/>
              <a:cs typeface="+mn-cs"/>
            </a:rPr>
            <a:t>. For exam-</a:t>
          </a:r>
        </a:p>
        <a:p>
          <a:r>
            <a:rPr lang="en-US" sz="1200" b="0" i="0">
              <a:solidFill>
                <a:schemeClr val="tx1"/>
              </a:solidFill>
              <a:effectLst/>
              <a:latin typeface="+mn-lt"/>
              <a:ea typeface="+mn-ea"/>
              <a:cs typeface="+mn-cs"/>
            </a:rPr>
            <a:t>ple, customer 1 is willing to pay $1.24 for the first pack of Menthos, $1.03 for the second </a:t>
          </a:r>
        </a:p>
        <a:p>
          <a:r>
            <a:rPr lang="en-US" sz="1200" b="0" i="0">
              <a:solidFill>
                <a:schemeClr val="tx1"/>
              </a:solidFill>
              <a:effectLst/>
              <a:latin typeface="+mn-lt"/>
              <a:ea typeface="+mn-ea"/>
              <a:cs typeface="+mn-cs"/>
            </a:rPr>
            <a:t>pack, and only $0.35 for the tenth pack. These four customers are considered representa-</a:t>
          </a:r>
        </a:p>
        <a:p>
          <a:r>
            <a:rPr lang="en-US" sz="1200" b="0" i="0">
              <a:solidFill>
                <a:schemeClr val="tx1"/>
              </a:solidFill>
              <a:effectLst/>
              <a:latin typeface="+mn-lt"/>
              <a:ea typeface="+mn-ea"/>
              <a:cs typeface="+mn-cs"/>
            </a:rPr>
            <a:t>tive of the four market segments. If it costs $0.40 to produce a pack of Menthos, determine </a:t>
          </a:r>
        </a:p>
        <a:p>
          <a:r>
            <a:rPr lang="en-US" sz="1200" b="0" i="0">
              <a:solidFill>
                <a:schemeClr val="tx1"/>
              </a:solidFill>
              <a:effectLst/>
              <a:latin typeface="+mn-lt"/>
              <a:ea typeface="+mn-ea"/>
              <a:cs typeface="+mn-cs"/>
            </a:rPr>
            <a:t>a profit-maximizing single price and a profit-maximizing two-part tariff. Assume that the </a:t>
          </a:r>
        </a:p>
        <a:p>
          <a:r>
            <a:rPr lang="en-US" sz="1200" b="0" i="0">
              <a:solidFill>
                <a:schemeClr val="tx1"/>
              </a:solidFill>
              <a:effectLst/>
              <a:latin typeface="+mn-lt"/>
              <a:ea typeface="+mn-ea"/>
              <a:cs typeface="+mn-cs"/>
            </a:rPr>
            <a:t>four market segments have 10,000, 5000, 7500, and 15,000 customers, respectively, and </a:t>
          </a:r>
        </a:p>
        <a:p>
          <a:r>
            <a:rPr lang="en-US" sz="1200" b="0" i="0">
              <a:solidFill>
                <a:schemeClr val="tx1"/>
              </a:solidFill>
              <a:effectLst/>
              <a:latin typeface="+mn-lt"/>
              <a:ea typeface="+mn-ea"/>
              <a:cs typeface="+mn-cs"/>
            </a:rPr>
            <a:t>that the customers within a market segment all respond identically to price.</a:t>
          </a:r>
        </a:p>
        <a:p>
          <a:endParaRPr lang="en-US" sz="1200"/>
        </a:p>
      </xdr:txBody>
    </xdr:sp>
    <xdr:clientData/>
  </xdr:oneCellAnchor>
  <xdr:twoCellAnchor editAs="oneCell">
    <xdr:from>
      <xdr:col>11</xdr:col>
      <xdr:colOff>145198</xdr:colOff>
      <xdr:row>12</xdr:row>
      <xdr:rowOff>163830</xdr:rowOff>
    </xdr:from>
    <xdr:to>
      <xdr:col>20</xdr:col>
      <xdr:colOff>261104</xdr:colOff>
      <xdr:row>26</xdr:row>
      <xdr:rowOff>138295</xdr:rowOff>
    </xdr:to>
    <xdr:pic>
      <xdr:nvPicPr>
        <xdr:cNvPr id="3" name="Picture 2">
          <a:extLst>
            <a:ext uri="{FF2B5EF4-FFF2-40B4-BE49-F238E27FC236}">
              <a16:creationId xmlns:a16="http://schemas.microsoft.com/office/drawing/2014/main" id="{494DDB36-1D36-4BD3-92C6-64D17C27B1F5}"/>
            </a:ext>
          </a:extLst>
        </xdr:cNvPr>
        <xdr:cNvPicPr>
          <a:picLocks noChangeAspect="1"/>
        </xdr:cNvPicPr>
      </xdr:nvPicPr>
      <xdr:blipFill>
        <a:blip xmlns:r="http://schemas.openxmlformats.org/officeDocument/2006/relationships" r:embed="rId1"/>
        <a:stretch>
          <a:fillRect/>
        </a:stretch>
      </xdr:blipFill>
      <xdr:spPr>
        <a:xfrm>
          <a:off x="7186078" y="2358390"/>
          <a:ext cx="5876626" cy="25347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8</xdr:col>
      <xdr:colOff>379730</xdr:colOff>
      <xdr:row>21</xdr:row>
      <xdr:rowOff>4445</xdr:rowOff>
    </xdr:from>
    <xdr:to>
      <xdr:col>8</xdr:col>
      <xdr:colOff>557530</xdr:colOff>
      <xdr:row>21</xdr:row>
      <xdr:rowOff>182245</xdr:rowOff>
    </xdr:to>
    <xdr:sp macro="" textlink="">
      <xdr:nvSpPr>
        <xdr:cNvPr id="2" name="BP_ShapeToolbar_11" hidden="1">
          <a:extLst>
            <a:ext uri="{FF2B5EF4-FFF2-40B4-BE49-F238E27FC236}">
              <a16:creationId xmlns:a16="http://schemas.microsoft.com/office/drawing/2014/main" id="{5B9FB98C-3643-45E3-9F97-8AFBAE66A6CE}"/>
            </a:ext>
          </a:extLst>
        </xdr:cNvPr>
        <xdr:cNvSpPr/>
      </xdr:nvSpPr>
      <xdr:spPr>
        <a:xfrm>
          <a:off x="5500370" y="3921125"/>
          <a:ext cx="177800" cy="17780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7</xdr:col>
      <xdr:colOff>86881</xdr:colOff>
      <xdr:row>12</xdr:row>
      <xdr:rowOff>88</xdr:rowOff>
    </xdr:from>
    <xdr:to>
      <xdr:col>7</xdr:col>
      <xdr:colOff>264681</xdr:colOff>
      <xdr:row>12</xdr:row>
      <xdr:rowOff>177888</xdr:rowOff>
    </xdr:to>
    <xdr:sp macro="" textlink="">
      <xdr:nvSpPr>
        <xdr:cNvPr id="3" name="BP_ShapeToolbar_10" hidden="1">
          <a:extLst>
            <a:ext uri="{FF2B5EF4-FFF2-40B4-BE49-F238E27FC236}">
              <a16:creationId xmlns:a16="http://schemas.microsoft.com/office/drawing/2014/main" id="{72D8AD21-A9F6-43B8-AD85-9FC0978CB76C}"/>
            </a:ext>
          </a:extLst>
        </xdr:cNvPr>
        <xdr:cNvSpPr/>
      </xdr:nvSpPr>
      <xdr:spPr>
        <a:xfrm>
          <a:off x="4567441" y="2270848"/>
          <a:ext cx="177800" cy="17780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5</xdr:col>
      <xdr:colOff>379729</xdr:colOff>
      <xdr:row>21</xdr:row>
      <xdr:rowOff>4445</xdr:rowOff>
    </xdr:from>
    <xdr:to>
      <xdr:col>5</xdr:col>
      <xdr:colOff>557529</xdr:colOff>
      <xdr:row>21</xdr:row>
      <xdr:rowOff>182245</xdr:rowOff>
    </xdr:to>
    <xdr:sp macro="" textlink="">
      <xdr:nvSpPr>
        <xdr:cNvPr id="4" name="BP_ShapeToolbar_7" hidden="1">
          <a:extLst>
            <a:ext uri="{FF2B5EF4-FFF2-40B4-BE49-F238E27FC236}">
              <a16:creationId xmlns:a16="http://schemas.microsoft.com/office/drawing/2014/main" id="{BE938852-5729-4C06-8819-B419FCF2D44F}"/>
            </a:ext>
          </a:extLst>
        </xdr:cNvPr>
        <xdr:cNvSpPr/>
      </xdr:nvSpPr>
      <xdr:spPr>
        <a:xfrm>
          <a:off x="3580129" y="3921125"/>
          <a:ext cx="177800" cy="17780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5</xdr:col>
      <xdr:colOff>379730</xdr:colOff>
      <xdr:row>16</xdr:row>
      <xdr:rowOff>128270</xdr:rowOff>
    </xdr:from>
    <xdr:to>
      <xdr:col>5</xdr:col>
      <xdr:colOff>557530</xdr:colOff>
      <xdr:row>17</xdr:row>
      <xdr:rowOff>115570</xdr:rowOff>
    </xdr:to>
    <xdr:sp macro="" textlink="">
      <xdr:nvSpPr>
        <xdr:cNvPr id="5" name="BP_ShapeToolbar_6" hidden="1">
          <a:extLst>
            <a:ext uri="{FF2B5EF4-FFF2-40B4-BE49-F238E27FC236}">
              <a16:creationId xmlns:a16="http://schemas.microsoft.com/office/drawing/2014/main" id="{1B7E07DD-D921-4648-BC1A-37997A4E3F81}"/>
            </a:ext>
          </a:extLst>
        </xdr:cNvPr>
        <xdr:cNvSpPr/>
      </xdr:nvSpPr>
      <xdr:spPr>
        <a:xfrm>
          <a:off x="3580130" y="3130550"/>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4</xdr:col>
      <xdr:colOff>40005</xdr:colOff>
      <xdr:row>11</xdr:row>
      <xdr:rowOff>179070</xdr:rowOff>
    </xdr:from>
    <xdr:to>
      <xdr:col>4</xdr:col>
      <xdr:colOff>217805</xdr:colOff>
      <xdr:row>12</xdr:row>
      <xdr:rowOff>166370</xdr:rowOff>
    </xdr:to>
    <xdr:sp macro="" textlink="">
      <xdr:nvSpPr>
        <xdr:cNvPr id="6" name="BP_ShapeToolbar_5" hidden="1">
          <a:extLst>
            <a:ext uri="{FF2B5EF4-FFF2-40B4-BE49-F238E27FC236}">
              <a16:creationId xmlns:a16="http://schemas.microsoft.com/office/drawing/2014/main" id="{28CED71B-CE4D-46A3-8997-1B0B671971C8}"/>
            </a:ext>
          </a:extLst>
        </xdr:cNvPr>
        <xdr:cNvSpPr/>
      </xdr:nvSpPr>
      <xdr:spPr>
        <a:xfrm>
          <a:off x="2600325" y="2266950"/>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8</xdr:col>
      <xdr:colOff>370205</xdr:colOff>
      <xdr:row>16</xdr:row>
      <xdr:rowOff>99695</xdr:rowOff>
    </xdr:from>
    <xdr:to>
      <xdr:col>8</xdr:col>
      <xdr:colOff>548005</xdr:colOff>
      <xdr:row>17</xdr:row>
      <xdr:rowOff>86995</xdr:rowOff>
    </xdr:to>
    <xdr:sp macro="" textlink="">
      <xdr:nvSpPr>
        <xdr:cNvPr id="7" name="BP_ShapeToolbar_3" hidden="1">
          <a:extLst>
            <a:ext uri="{FF2B5EF4-FFF2-40B4-BE49-F238E27FC236}">
              <a16:creationId xmlns:a16="http://schemas.microsoft.com/office/drawing/2014/main" id="{91C96051-23DD-4A32-B7A1-9DF94019087B}"/>
            </a:ext>
          </a:extLst>
        </xdr:cNvPr>
        <xdr:cNvSpPr/>
      </xdr:nvSpPr>
      <xdr:spPr>
        <a:xfrm>
          <a:off x="5490845" y="3101975"/>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4</xdr:col>
      <xdr:colOff>40005</xdr:colOff>
      <xdr:row>6</xdr:row>
      <xdr:rowOff>182245</xdr:rowOff>
    </xdr:from>
    <xdr:to>
      <xdr:col>4</xdr:col>
      <xdr:colOff>217805</xdr:colOff>
      <xdr:row>7</xdr:row>
      <xdr:rowOff>169545</xdr:rowOff>
    </xdr:to>
    <xdr:sp macro="" textlink="">
      <xdr:nvSpPr>
        <xdr:cNvPr id="8" name="BP_ShapeToolbar_1" hidden="1">
          <a:extLst>
            <a:ext uri="{FF2B5EF4-FFF2-40B4-BE49-F238E27FC236}">
              <a16:creationId xmlns:a16="http://schemas.microsoft.com/office/drawing/2014/main" id="{0C9CA9BD-E45A-4C13-B021-33EB4485E1EA}"/>
            </a:ext>
          </a:extLst>
        </xdr:cNvPr>
        <xdr:cNvSpPr/>
      </xdr:nvSpPr>
      <xdr:spPr>
        <a:xfrm>
          <a:off x="2600325" y="1355725"/>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0</xdr:colOff>
      <xdr:row>0</xdr:row>
      <xdr:rowOff>0</xdr:rowOff>
    </xdr:from>
    <xdr:to>
      <xdr:col>7</xdr:col>
      <xdr:colOff>190500</xdr:colOff>
      <xdr:row>8</xdr:row>
      <xdr:rowOff>7620</xdr:rowOff>
    </xdr:to>
    <xdr:sp macro="" textlink="">
      <xdr:nvSpPr>
        <xdr:cNvPr id="9" name="BP_Table_Sort_Master" hidden="1">
          <a:extLst>
            <a:ext uri="{FF2B5EF4-FFF2-40B4-BE49-F238E27FC236}">
              <a16:creationId xmlns:a16="http://schemas.microsoft.com/office/drawing/2014/main" id="{676D1B14-B573-4C61-988E-96A452EFF6D6}"/>
            </a:ext>
          </a:extLst>
        </xdr:cNvPr>
        <xdr:cNvSpPr/>
      </xdr:nvSpPr>
      <xdr:spPr>
        <a:xfrm>
          <a:off x="4480560" y="0"/>
          <a:ext cx="190500" cy="1546860"/>
        </a:xfrm>
        <a:prstGeom prst="roundRect">
          <a:avLst/>
        </a:prstGeom>
        <a:blipFill dpi="0" rotWithShape="1">
          <a:blip xmlns:r="http://schemas.openxmlformats.org/officeDocument/2006/relationships" r:embed="rId1"/>
          <a:srcRect/>
          <a:tile tx="0" ty="0" sx="100000" sy="100000" flip="none" algn="tl"/>
        </a:blipFill>
        <a:ln>
          <a:solidFill>
            <a:schemeClr val="tx2">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lIns="0" tIns="0" rIns="0" bIns="0" rtlCol="0" anchor="ctr" anchorCtr="1"/>
        <a:lstStyle/>
        <a:p>
          <a:endParaRPr lang="en-US" sz="700"/>
        </a:p>
      </xdr:txBody>
    </xdr:sp>
    <xdr:clientData/>
  </xdr:twoCellAnchor>
  <xdr:twoCellAnchor>
    <xdr:from>
      <xdr:col>7</xdr:col>
      <xdr:colOff>152400</xdr:colOff>
      <xdr:row>7</xdr:row>
      <xdr:rowOff>152400</xdr:rowOff>
    </xdr:from>
    <xdr:to>
      <xdr:col>7</xdr:col>
      <xdr:colOff>342900</xdr:colOff>
      <xdr:row>8</xdr:row>
      <xdr:rowOff>160020</xdr:rowOff>
    </xdr:to>
    <xdr:sp macro="" textlink="">
      <xdr:nvSpPr>
        <xdr:cNvPr id="10" name="BP_Table_Style_Master" hidden="1">
          <a:extLst>
            <a:ext uri="{FF2B5EF4-FFF2-40B4-BE49-F238E27FC236}">
              <a16:creationId xmlns:a16="http://schemas.microsoft.com/office/drawing/2014/main" id="{93EE5B37-65B4-492A-B394-B2532A6B4FB6}"/>
            </a:ext>
          </a:extLst>
        </xdr:cNvPr>
        <xdr:cNvSpPr/>
      </xdr:nvSpPr>
      <xdr:spPr>
        <a:xfrm>
          <a:off x="4632960" y="1508760"/>
          <a:ext cx="190500" cy="190500"/>
        </a:xfrm>
        <a:prstGeom prst="roundRect">
          <a:avLst/>
        </a:prstGeom>
        <a:blipFill dpi="0" rotWithShape="1">
          <a:blip xmlns:r="http://schemas.openxmlformats.org/officeDocument/2006/relationships" r:embed="rId2"/>
          <a:srcRect/>
          <a:tile tx="0" ty="0" sx="100000" sy="100000" flip="none" algn="tl"/>
        </a:blipFill>
        <a:ln>
          <a:solidFill>
            <a:schemeClr val="tx2">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lIns="0" tIns="0" rIns="0" bIns="0" rtlCol="0" anchor="ctr" anchorCtr="1"/>
        <a:lstStyle/>
        <a:p>
          <a:endParaRPr lang="en-US" sz="700"/>
        </a:p>
      </xdr:txBody>
    </xdr:sp>
    <xdr:clientData/>
  </xdr:twoCellAnchor>
  <xdr:twoCellAnchor editAs="absolute">
    <xdr:from>
      <xdr:col>1</xdr:col>
      <xdr:colOff>555625</xdr:colOff>
      <xdr:row>3</xdr:row>
      <xdr:rowOff>179705</xdr:rowOff>
    </xdr:from>
    <xdr:to>
      <xdr:col>4</xdr:col>
      <xdr:colOff>52705</xdr:colOff>
      <xdr:row>6</xdr:row>
      <xdr:rowOff>164465</xdr:rowOff>
    </xdr:to>
    <xdr:sp macro="" textlink="">
      <xdr:nvSpPr>
        <xdr:cNvPr id="11" name="BP_Topic_1">
          <a:extLst>
            <a:ext uri="{FF2B5EF4-FFF2-40B4-BE49-F238E27FC236}">
              <a16:creationId xmlns:a16="http://schemas.microsoft.com/office/drawing/2014/main" id="{46BC731E-1B4A-4E84-89C7-AC92C270A6C5}"/>
            </a:ext>
          </a:extLst>
        </xdr:cNvPr>
        <xdr:cNvSpPr/>
      </xdr:nvSpPr>
      <xdr:spPr>
        <a:xfrm>
          <a:off x="1195705" y="804545"/>
          <a:ext cx="1417320" cy="533400"/>
        </a:xfrm>
        <a:prstGeom prst="rect">
          <a:avLst/>
        </a:prstGeom>
        <a:solidFill>
          <a:schemeClr val="accent1">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Prices customers are willing to pay</a:t>
          </a:r>
        </a:p>
      </xdr:txBody>
    </xdr:sp>
    <xdr:clientData/>
  </xdr:twoCellAnchor>
  <xdr:twoCellAnchor editAs="absolute">
    <xdr:from>
      <xdr:col>9</xdr:col>
      <xdr:colOff>158750</xdr:colOff>
      <xdr:row>10</xdr:row>
      <xdr:rowOff>88900</xdr:rowOff>
    </xdr:from>
    <xdr:to>
      <xdr:col>11</xdr:col>
      <xdr:colOff>265430</xdr:colOff>
      <xdr:row>13</xdr:row>
      <xdr:rowOff>66040</xdr:rowOff>
    </xdr:to>
    <xdr:sp macro="" textlink="">
      <xdr:nvSpPr>
        <xdr:cNvPr id="12" name="BP_Topic_2">
          <a:extLst>
            <a:ext uri="{FF2B5EF4-FFF2-40B4-BE49-F238E27FC236}">
              <a16:creationId xmlns:a16="http://schemas.microsoft.com/office/drawing/2014/main" id="{B4472BB5-C454-4AB0-B7A6-BBABBD0A004A}"/>
            </a:ext>
          </a:extLst>
        </xdr:cNvPr>
        <xdr:cNvSpPr/>
      </xdr:nvSpPr>
      <xdr:spPr>
        <a:xfrm>
          <a:off x="5919470" y="1993900"/>
          <a:ext cx="1386840" cy="525780"/>
        </a:xfrm>
        <a:prstGeom prst="rect">
          <a:avLst/>
        </a:prstGeom>
        <a:solidFill>
          <a:schemeClr val="accent1">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Unit cost</a:t>
          </a:r>
        </a:p>
      </xdr:txBody>
    </xdr:sp>
    <xdr:clientData/>
  </xdr:twoCellAnchor>
  <xdr:twoCellAnchor editAs="absolute">
    <xdr:from>
      <xdr:col>6</xdr:col>
      <xdr:colOff>276225</xdr:colOff>
      <xdr:row>13</xdr:row>
      <xdr:rowOff>104775</xdr:rowOff>
    </xdr:from>
    <xdr:to>
      <xdr:col>8</xdr:col>
      <xdr:colOff>382905</xdr:colOff>
      <xdr:row>16</xdr:row>
      <xdr:rowOff>81915</xdr:rowOff>
    </xdr:to>
    <xdr:sp macro="" textlink="">
      <xdr:nvSpPr>
        <xdr:cNvPr id="13" name="BP_Topic_3">
          <a:extLst>
            <a:ext uri="{FF2B5EF4-FFF2-40B4-BE49-F238E27FC236}">
              <a16:creationId xmlns:a16="http://schemas.microsoft.com/office/drawing/2014/main" id="{CF4F1F21-C934-4F3E-BB7F-DD56B31012E3}"/>
            </a:ext>
          </a:extLst>
        </xdr:cNvPr>
        <xdr:cNvSpPr/>
      </xdr:nvSpPr>
      <xdr:spPr>
        <a:xfrm>
          <a:off x="4116705" y="2558415"/>
          <a:ext cx="1386840" cy="525780"/>
        </a:xfrm>
        <a:prstGeom prst="rect">
          <a:avLst/>
        </a:prstGeom>
        <a:solidFill>
          <a:schemeClr val="accent1">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Market size</a:t>
          </a:r>
        </a:p>
      </xdr:txBody>
    </xdr:sp>
    <xdr:clientData/>
  </xdr:twoCellAnchor>
  <xdr:twoCellAnchor editAs="absolute">
    <xdr:from>
      <xdr:col>4</xdr:col>
      <xdr:colOff>490219</xdr:colOff>
      <xdr:row>4</xdr:row>
      <xdr:rowOff>6350</xdr:rowOff>
    </xdr:from>
    <xdr:to>
      <xdr:col>7</xdr:col>
      <xdr:colOff>167640</xdr:colOff>
      <xdr:row>7</xdr:row>
      <xdr:rowOff>53339</xdr:rowOff>
    </xdr:to>
    <xdr:sp macro="" textlink="">
      <xdr:nvSpPr>
        <xdr:cNvPr id="14" name="BP_Topic_4">
          <a:extLst>
            <a:ext uri="{FF2B5EF4-FFF2-40B4-BE49-F238E27FC236}">
              <a16:creationId xmlns:a16="http://schemas.microsoft.com/office/drawing/2014/main" id="{10A9A66A-EA2F-4AB8-A315-890626F74073}"/>
            </a:ext>
          </a:extLst>
        </xdr:cNvPr>
        <xdr:cNvSpPr/>
      </xdr:nvSpPr>
      <xdr:spPr>
        <a:xfrm>
          <a:off x="3050539" y="814070"/>
          <a:ext cx="1597661" cy="595629"/>
        </a:xfrm>
        <a:prstGeom prst="ellipse">
          <a:avLst/>
        </a:prstGeom>
        <a:solidFill>
          <a:schemeClr val="accent2">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Pricing scheme</a:t>
          </a:r>
        </a:p>
      </xdr:txBody>
    </xdr:sp>
    <xdr:clientData/>
  </xdr:twoCellAnchor>
  <xdr:twoCellAnchor editAs="absolute">
    <xdr:from>
      <xdr:col>1</xdr:col>
      <xdr:colOff>555625</xdr:colOff>
      <xdr:row>9</xdr:row>
      <xdr:rowOff>1270</xdr:rowOff>
    </xdr:from>
    <xdr:to>
      <xdr:col>4</xdr:col>
      <xdr:colOff>52705</xdr:colOff>
      <xdr:row>11</xdr:row>
      <xdr:rowOff>161290</xdr:rowOff>
    </xdr:to>
    <xdr:sp macro="" textlink="">
      <xdr:nvSpPr>
        <xdr:cNvPr id="15" name="BP_Topic_5">
          <a:extLst>
            <a:ext uri="{FF2B5EF4-FFF2-40B4-BE49-F238E27FC236}">
              <a16:creationId xmlns:a16="http://schemas.microsoft.com/office/drawing/2014/main" id="{9C369AAF-208F-4A5F-8FB5-7E83F0FCF9E2}"/>
            </a:ext>
          </a:extLst>
        </xdr:cNvPr>
        <xdr:cNvSpPr/>
      </xdr:nvSpPr>
      <xdr:spPr>
        <a:xfrm>
          <a:off x="1195705" y="1723390"/>
          <a:ext cx="1417320" cy="525780"/>
        </a:xfrm>
        <a:prstGeom prst="roundRect">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Total value of packs</a:t>
          </a:r>
        </a:p>
      </xdr:txBody>
    </xdr:sp>
    <xdr:clientData/>
  </xdr:twoCellAnchor>
  <xdr:twoCellAnchor editAs="absolute">
    <xdr:from>
      <xdr:col>3</xdr:col>
      <xdr:colOff>285750</xdr:colOff>
      <xdr:row>13</xdr:row>
      <xdr:rowOff>133350</xdr:rowOff>
    </xdr:from>
    <xdr:to>
      <xdr:col>5</xdr:col>
      <xdr:colOff>392430</xdr:colOff>
      <xdr:row>16</xdr:row>
      <xdr:rowOff>110490</xdr:rowOff>
    </xdr:to>
    <xdr:sp macro="" textlink="">
      <xdr:nvSpPr>
        <xdr:cNvPr id="16" name="BP_Topic_6">
          <a:extLst>
            <a:ext uri="{FF2B5EF4-FFF2-40B4-BE49-F238E27FC236}">
              <a16:creationId xmlns:a16="http://schemas.microsoft.com/office/drawing/2014/main" id="{4A4035AF-1853-44CD-A3F2-8FEF2E333B9E}"/>
            </a:ext>
          </a:extLst>
        </xdr:cNvPr>
        <xdr:cNvSpPr/>
      </xdr:nvSpPr>
      <xdr:spPr>
        <a:xfrm>
          <a:off x="2205990" y="2586990"/>
          <a:ext cx="1386840" cy="525780"/>
        </a:xfrm>
        <a:prstGeom prst="roundRect">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Surplus from purchasing</a:t>
          </a:r>
        </a:p>
      </xdr:txBody>
    </xdr:sp>
    <xdr:clientData/>
  </xdr:twoCellAnchor>
  <xdr:twoCellAnchor editAs="absolute">
    <xdr:from>
      <xdr:col>3</xdr:col>
      <xdr:colOff>285749</xdr:colOff>
      <xdr:row>18</xdr:row>
      <xdr:rowOff>9525</xdr:rowOff>
    </xdr:from>
    <xdr:to>
      <xdr:col>5</xdr:col>
      <xdr:colOff>392429</xdr:colOff>
      <xdr:row>20</xdr:row>
      <xdr:rowOff>177165</xdr:rowOff>
    </xdr:to>
    <xdr:sp macro="" textlink="">
      <xdr:nvSpPr>
        <xdr:cNvPr id="17" name="BP_Topic_7">
          <a:extLst>
            <a:ext uri="{FF2B5EF4-FFF2-40B4-BE49-F238E27FC236}">
              <a16:creationId xmlns:a16="http://schemas.microsoft.com/office/drawing/2014/main" id="{DD8A1C11-7882-45BD-BDE7-AC91F8B74E00}"/>
            </a:ext>
          </a:extLst>
        </xdr:cNvPr>
        <xdr:cNvSpPr/>
      </xdr:nvSpPr>
      <xdr:spPr>
        <a:xfrm>
          <a:off x="2205989" y="3377565"/>
          <a:ext cx="1386840" cy="533400"/>
        </a:xfrm>
        <a:prstGeom prst="roundRect">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Maximum surplus</a:t>
          </a:r>
        </a:p>
      </xdr:txBody>
    </xdr:sp>
    <xdr:clientData/>
  </xdr:twoCellAnchor>
  <xdr:twoCellAnchor editAs="absolute">
    <xdr:from>
      <xdr:col>9</xdr:col>
      <xdr:colOff>171450</xdr:colOff>
      <xdr:row>15</xdr:row>
      <xdr:rowOff>28575</xdr:rowOff>
    </xdr:from>
    <xdr:to>
      <xdr:col>11</xdr:col>
      <xdr:colOff>278130</xdr:colOff>
      <xdr:row>18</xdr:row>
      <xdr:rowOff>5715</xdr:rowOff>
    </xdr:to>
    <xdr:sp macro="" textlink="">
      <xdr:nvSpPr>
        <xdr:cNvPr id="18" name="BP_Topic_8">
          <a:extLst>
            <a:ext uri="{FF2B5EF4-FFF2-40B4-BE49-F238E27FC236}">
              <a16:creationId xmlns:a16="http://schemas.microsoft.com/office/drawing/2014/main" id="{65B99BEF-05C7-4716-AAB0-61F78213D0A0}"/>
            </a:ext>
          </a:extLst>
        </xdr:cNvPr>
        <xdr:cNvSpPr/>
      </xdr:nvSpPr>
      <xdr:spPr>
        <a:xfrm>
          <a:off x="5932170" y="2847975"/>
          <a:ext cx="1386840" cy="525780"/>
        </a:xfrm>
        <a:prstGeom prst="roundRect">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Total packs purchased</a:t>
          </a:r>
        </a:p>
      </xdr:txBody>
    </xdr:sp>
    <xdr:clientData/>
  </xdr:twoCellAnchor>
  <xdr:twoCellAnchor editAs="absolute">
    <xdr:from>
      <xdr:col>13</xdr:col>
      <xdr:colOff>57150</xdr:colOff>
      <xdr:row>8</xdr:row>
      <xdr:rowOff>114300</xdr:rowOff>
    </xdr:from>
    <xdr:to>
      <xdr:col>15</xdr:col>
      <xdr:colOff>142875</xdr:colOff>
      <xdr:row>12</xdr:row>
      <xdr:rowOff>0</xdr:rowOff>
    </xdr:to>
    <xdr:sp macro="" textlink="">
      <xdr:nvSpPr>
        <xdr:cNvPr id="19" name="BP_Topic_9">
          <a:extLst>
            <a:ext uri="{FF2B5EF4-FFF2-40B4-BE49-F238E27FC236}">
              <a16:creationId xmlns:a16="http://schemas.microsoft.com/office/drawing/2014/main" id="{D83F9E25-EA59-4CFF-8E8F-307CB5658296}"/>
            </a:ext>
          </a:extLst>
        </xdr:cNvPr>
        <xdr:cNvSpPr/>
      </xdr:nvSpPr>
      <xdr:spPr>
        <a:xfrm>
          <a:off x="8378190" y="1653540"/>
          <a:ext cx="1365885" cy="617220"/>
        </a:xfrm>
        <a:prstGeom prst="frame">
          <a:avLst/>
        </a:prstGeom>
        <a:solidFill>
          <a:schemeClr val="bg1">
            <a:lumMod val="65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Maximize profit</a:t>
          </a:r>
        </a:p>
      </xdr:txBody>
    </xdr:sp>
    <xdr:clientData/>
  </xdr:twoCellAnchor>
  <xdr:twoCellAnchor editAs="absolute">
    <xdr:from>
      <xdr:col>4</xdr:col>
      <xdr:colOff>542924</xdr:colOff>
      <xdr:row>9</xdr:row>
      <xdr:rowOff>0</xdr:rowOff>
    </xdr:from>
    <xdr:to>
      <xdr:col>7</xdr:col>
      <xdr:colOff>99581</xdr:colOff>
      <xdr:row>11</xdr:row>
      <xdr:rowOff>172808</xdr:rowOff>
    </xdr:to>
    <xdr:sp macro="" textlink="">
      <xdr:nvSpPr>
        <xdr:cNvPr id="20" name="BP_Topic_10">
          <a:extLst>
            <a:ext uri="{FF2B5EF4-FFF2-40B4-BE49-F238E27FC236}">
              <a16:creationId xmlns:a16="http://schemas.microsoft.com/office/drawing/2014/main" id="{8C2D735C-76AA-4DF3-AF1E-2B3439734EDD}"/>
            </a:ext>
          </a:extLst>
        </xdr:cNvPr>
        <xdr:cNvSpPr/>
      </xdr:nvSpPr>
      <xdr:spPr>
        <a:xfrm>
          <a:off x="3103244" y="1722120"/>
          <a:ext cx="1476897" cy="538568"/>
        </a:xfrm>
        <a:prstGeom prst="roundRect">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Total price of packs</a:t>
          </a:r>
        </a:p>
      </xdr:txBody>
    </xdr:sp>
    <xdr:clientData/>
  </xdr:twoCellAnchor>
  <xdr:twoCellAnchor editAs="absolute">
    <xdr:from>
      <xdr:col>6</xdr:col>
      <xdr:colOff>285750</xdr:colOff>
      <xdr:row>18</xdr:row>
      <xdr:rowOff>9525</xdr:rowOff>
    </xdr:from>
    <xdr:to>
      <xdr:col>8</xdr:col>
      <xdr:colOff>392430</xdr:colOff>
      <xdr:row>20</xdr:row>
      <xdr:rowOff>177165</xdr:rowOff>
    </xdr:to>
    <xdr:sp macro="" textlink="">
      <xdr:nvSpPr>
        <xdr:cNvPr id="21" name="BP_Topic_11">
          <a:extLst>
            <a:ext uri="{FF2B5EF4-FFF2-40B4-BE49-F238E27FC236}">
              <a16:creationId xmlns:a16="http://schemas.microsoft.com/office/drawing/2014/main" id="{E9559871-46DC-4BB5-AD74-81B527801D2F}"/>
            </a:ext>
          </a:extLst>
        </xdr:cNvPr>
        <xdr:cNvSpPr/>
      </xdr:nvSpPr>
      <xdr:spPr>
        <a:xfrm>
          <a:off x="4126230" y="3377565"/>
          <a:ext cx="1386840" cy="533400"/>
        </a:xfrm>
        <a:prstGeom prst="roundRect">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Packs purchased</a:t>
          </a:r>
        </a:p>
      </xdr:txBody>
    </xdr:sp>
    <xdr:clientData/>
  </xdr:twoCellAnchor>
  <xdr:twoCellAnchor editAs="absolute">
    <xdr:from>
      <xdr:col>7</xdr:col>
      <xdr:colOff>167640</xdr:colOff>
      <xdr:row>5</xdr:row>
      <xdr:rowOff>125095</xdr:rowOff>
    </xdr:from>
    <xdr:to>
      <xdr:col>13</xdr:col>
      <xdr:colOff>57150</xdr:colOff>
      <xdr:row>10</xdr:row>
      <xdr:rowOff>57150</xdr:rowOff>
    </xdr:to>
    <xdr:cxnSp macro="">
      <xdr:nvCxnSpPr>
        <xdr:cNvPr id="22" name="BP_Connector_17">
          <a:extLst>
            <a:ext uri="{FF2B5EF4-FFF2-40B4-BE49-F238E27FC236}">
              <a16:creationId xmlns:a16="http://schemas.microsoft.com/office/drawing/2014/main" id="{4E88BA77-4DAA-4196-8803-7A1894233953}"/>
            </a:ext>
          </a:extLst>
        </xdr:cNvPr>
        <xdr:cNvCxnSpPr>
          <a:stCxn id="14" idx="6"/>
          <a:endCxn id="19" idx="1"/>
        </xdr:cNvCxnSpPr>
      </xdr:nvCxnSpPr>
      <xdr:spPr>
        <a:xfrm>
          <a:off x="4648200" y="1115695"/>
          <a:ext cx="3729990" cy="84645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11</xdr:col>
      <xdr:colOff>265430</xdr:colOff>
      <xdr:row>10</xdr:row>
      <xdr:rowOff>57150</xdr:rowOff>
    </xdr:from>
    <xdr:to>
      <xdr:col>13</xdr:col>
      <xdr:colOff>57150</xdr:colOff>
      <xdr:row>11</xdr:row>
      <xdr:rowOff>172720</xdr:rowOff>
    </xdr:to>
    <xdr:cxnSp macro="">
      <xdr:nvCxnSpPr>
        <xdr:cNvPr id="23" name="BP_Connector_18">
          <a:extLst>
            <a:ext uri="{FF2B5EF4-FFF2-40B4-BE49-F238E27FC236}">
              <a16:creationId xmlns:a16="http://schemas.microsoft.com/office/drawing/2014/main" id="{12CC8962-308D-4CD3-9D62-E755004CEE88}"/>
            </a:ext>
          </a:extLst>
        </xdr:cNvPr>
        <xdr:cNvCxnSpPr>
          <a:stCxn id="12" idx="3"/>
          <a:endCxn id="19" idx="1"/>
        </xdr:cNvCxnSpPr>
      </xdr:nvCxnSpPr>
      <xdr:spPr>
        <a:xfrm flipV="1">
          <a:off x="7306310" y="1962150"/>
          <a:ext cx="1071880" cy="29845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11</xdr:col>
      <xdr:colOff>278130</xdr:colOff>
      <xdr:row>10</xdr:row>
      <xdr:rowOff>57150</xdr:rowOff>
    </xdr:from>
    <xdr:to>
      <xdr:col>13</xdr:col>
      <xdr:colOff>57150</xdr:colOff>
      <xdr:row>16</xdr:row>
      <xdr:rowOff>112395</xdr:rowOff>
    </xdr:to>
    <xdr:cxnSp macro="">
      <xdr:nvCxnSpPr>
        <xdr:cNvPr id="24" name="BP_Connector_19">
          <a:extLst>
            <a:ext uri="{FF2B5EF4-FFF2-40B4-BE49-F238E27FC236}">
              <a16:creationId xmlns:a16="http://schemas.microsoft.com/office/drawing/2014/main" id="{A1A19875-0D35-42CC-84F9-2CB37B110812}"/>
            </a:ext>
          </a:extLst>
        </xdr:cNvPr>
        <xdr:cNvCxnSpPr>
          <a:stCxn id="18" idx="3"/>
          <a:endCxn id="19" idx="1"/>
        </xdr:cNvCxnSpPr>
      </xdr:nvCxnSpPr>
      <xdr:spPr>
        <a:xfrm flipV="1">
          <a:off x="7319010" y="1962150"/>
          <a:ext cx="1059180" cy="115252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2</xdr:col>
      <xdr:colOff>608965</xdr:colOff>
      <xdr:row>6</xdr:row>
      <xdr:rowOff>164465</xdr:rowOff>
    </xdr:from>
    <xdr:to>
      <xdr:col>2</xdr:col>
      <xdr:colOff>608965</xdr:colOff>
      <xdr:row>9</xdr:row>
      <xdr:rowOff>1270</xdr:rowOff>
    </xdr:to>
    <xdr:cxnSp macro="">
      <xdr:nvCxnSpPr>
        <xdr:cNvPr id="25" name="BP_Connector_20">
          <a:extLst>
            <a:ext uri="{FF2B5EF4-FFF2-40B4-BE49-F238E27FC236}">
              <a16:creationId xmlns:a16="http://schemas.microsoft.com/office/drawing/2014/main" id="{8F0C8104-1F0C-4226-8B64-23296DA3F48F}"/>
            </a:ext>
          </a:extLst>
        </xdr:cNvPr>
        <xdr:cNvCxnSpPr>
          <a:stCxn id="11" idx="2"/>
          <a:endCxn id="15" idx="0"/>
        </xdr:cNvCxnSpPr>
      </xdr:nvCxnSpPr>
      <xdr:spPr>
        <a:xfrm>
          <a:off x="1889125" y="1337945"/>
          <a:ext cx="0" cy="38544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6</xdr:col>
      <xdr:colOff>16453</xdr:colOff>
      <xdr:row>7</xdr:row>
      <xdr:rowOff>53339</xdr:rowOff>
    </xdr:from>
    <xdr:to>
      <xdr:col>6</xdr:col>
      <xdr:colOff>24130</xdr:colOff>
      <xdr:row>9</xdr:row>
      <xdr:rowOff>0</xdr:rowOff>
    </xdr:to>
    <xdr:cxnSp macro="">
      <xdr:nvCxnSpPr>
        <xdr:cNvPr id="26" name="BP_Connector_21">
          <a:extLst>
            <a:ext uri="{FF2B5EF4-FFF2-40B4-BE49-F238E27FC236}">
              <a16:creationId xmlns:a16="http://schemas.microsoft.com/office/drawing/2014/main" id="{87E90D3E-4944-4A07-A15D-9037331BBC6B}"/>
            </a:ext>
          </a:extLst>
        </xdr:cNvPr>
        <xdr:cNvCxnSpPr>
          <a:stCxn id="14" idx="4"/>
          <a:endCxn id="20" idx="0"/>
        </xdr:cNvCxnSpPr>
      </xdr:nvCxnSpPr>
      <xdr:spPr>
        <a:xfrm flipH="1">
          <a:off x="3856933" y="1409699"/>
          <a:ext cx="7677" cy="312421"/>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4</xdr:col>
      <xdr:colOff>339090</xdr:colOff>
      <xdr:row>11</xdr:row>
      <xdr:rowOff>172808</xdr:rowOff>
    </xdr:from>
    <xdr:to>
      <xdr:col>6</xdr:col>
      <xdr:colOff>16453</xdr:colOff>
      <xdr:row>13</xdr:row>
      <xdr:rowOff>133350</xdr:rowOff>
    </xdr:to>
    <xdr:cxnSp macro="">
      <xdr:nvCxnSpPr>
        <xdr:cNvPr id="27" name="BP_Connector_25">
          <a:extLst>
            <a:ext uri="{FF2B5EF4-FFF2-40B4-BE49-F238E27FC236}">
              <a16:creationId xmlns:a16="http://schemas.microsoft.com/office/drawing/2014/main" id="{9D071FCD-46F8-4E48-A7D6-97981CD80228}"/>
            </a:ext>
          </a:extLst>
        </xdr:cNvPr>
        <xdr:cNvCxnSpPr>
          <a:stCxn id="20" idx="2"/>
          <a:endCxn id="16" idx="0"/>
        </xdr:cNvCxnSpPr>
      </xdr:nvCxnSpPr>
      <xdr:spPr>
        <a:xfrm flipH="1">
          <a:off x="2899410" y="2260688"/>
          <a:ext cx="957523" cy="326302"/>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2</xdr:col>
      <xdr:colOff>608965</xdr:colOff>
      <xdr:row>11</xdr:row>
      <xdr:rowOff>161290</xdr:rowOff>
    </xdr:from>
    <xdr:to>
      <xdr:col>4</xdr:col>
      <xdr:colOff>339090</xdr:colOff>
      <xdr:row>13</xdr:row>
      <xdr:rowOff>133350</xdr:rowOff>
    </xdr:to>
    <xdr:cxnSp macro="">
      <xdr:nvCxnSpPr>
        <xdr:cNvPr id="28" name="BP_Connector_26">
          <a:extLst>
            <a:ext uri="{FF2B5EF4-FFF2-40B4-BE49-F238E27FC236}">
              <a16:creationId xmlns:a16="http://schemas.microsoft.com/office/drawing/2014/main" id="{9DC02573-7552-4C67-A1C5-9E86FBDDD79E}"/>
            </a:ext>
          </a:extLst>
        </xdr:cNvPr>
        <xdr:cNvCxnSpPr>
          <a:stCxn id="15" idx="2"/>
          <a:endCxn id="16" idx="0"/>
        </xdr:cNvCxnSpPr>
      </xdr:nvCxnSpPr>
      <xdr:spPr>
        <a:xfrm>
          <a:off x="1889125" y="2249170"/>
          <a:ext cx="1010285" cy="33782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4</xdr:col>
      <xdr:colOff>339089</xdr:colOff>
      <xdr:row>16</xdr:row>
      <xdr:rowOff>110490</xdr:rowOff>
    </xdr:from>
    <xdr:to>
      <xdr:col>4</xdr:col>
      <xdr:colOff>339090</xdr:colOff>
      <xdr:row>18</xdr:row>
      <xdr:rowOff>9525</xdr:rowOff>
    </xdr:to>
    <xdr:cxnSp macro="">
      <xdr:nvCxnSpPr>
        <xdr:cNvPr id="29" name="BP_Connector_27">
          <a:extLst>
            <a:ext uri="{FF2B5EF4-FFF2-40B4-BE49-F238E27FC236}">
              <a16:creationId xmlns:a16="http://schemas.microsoft.com/office/drawing/2014/main" id="{52C3FB56-CB86-433D-9B54-61963391D22D}"/>
            </a:ext>
          </a:extLst>
        </xdr:cNvPr>
        <xdr:cNvCxnSpPr>
          <a:stCxn id="16" idx="2"/>
          <a:endCxn id="17" idx="0"/>
        </xdr:cNvCxnSpPr>
      </xdr:nvCxnSpPr>
      <xdr:spPr>
        <a:xfrm flipH="1">
          <a:off x="2899409" y="3112770"/>
          <a:ext cx="1" cy="26479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5</xdr:col>
      <xdr:colOff>392430</xdr:colOff>
      <xdr:row>15</xdr:row>
      <xdr:rowOff>26670</xdr:rowOff>
    </xdr:from>
    <xdr:to>
      <xdr:col>6</xdr:col>
      <xdr:colOff>285750</xdr:colOff>
      <xdr:row>19</xdr:row>
      <xdr:rowOff>93345</xdr:rowOff>
    </xdr:to>
    <xdr:cxnSp macro="">
      <xdr:nvCxnSpPr>
        <xdr:cNvPr id="30" name="BP_Connector_28">
          <a:extLst>
            <a:ext uri="{FF2B5EF4-FFF2-40B4-BE49-F238E27FC236}">
              <a16:creationId xmlns:a16="http://schemas.microsoft.com/office/drawing/2014/main" id="{12DAE229-D4B5-4AFC-90D3-FAAE87FEC340}"/>
            </a:ext>
          </a:extLst>
        </xdr:cNvPr>
        <xdr:cNvCxnSpPr>
          <a:stCxn id="16" idx="3"/>
          <a:endCxn id="21" idx="1"/>
        </xdr:cNvCxnSpPr>
      </xdr:nvCxnSpPr>
      <xdr:spPr>
        <a:xfrm>
          <a:off x="3592830" y="2846070"/>
          <a:ext cx="533400" cy="79819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5</xdr:col>
      <xdr:colOff>392429</xdr:colOff>
      <xdr:row>19</xdr:row>
      <xdr:rowOff>93345</xdr:rowOff>
    </xdr:from>
    <xdr:to>
      <xdr:col>6</xdr:col>
      <xdr:colOff>285750</xdr:colOff>
      <xdr:row>19</xdr:row>
      <xdr:rowOff>93345</xdr:rowOff>
    </xdr:to>
    <xdr:cxnSp macro="">
      <xdr:nvCxnSpPr>
        <xdr:cNvPr id="31" name="BP_Connector_29">
          <a:extLst>
            <a:ext uri="{FF2B5EF4-FFF2-40B4-BE49-F238E27FC236}">
              <a16:creationId xmlns:a16="http://schemas.microsoft.com/office/drawing/2014/main" id="{B794575C-FD59-4E45-B408-D30F2CD189C8}"/>
            </a:ext>
          </a:extLst>
        </xdr:cNvPr>
        <xdr:cNvCxnSpPr>
          <a:stCxn id="17" idx="3"/>
          <a:endCxn id="21" idx="1"/>
        </xdr:cNvCxnSpPr>
      </xdr:nvCxnSpPr>
      <xdr:spPr>
        <a:xfrm>
          <a:off x="3592829" y="3644265"/>
          <a:ext cx="533401" cy="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8</xdr:col>
      <xdr:colOff>382905</xdr:colOff>
      <xdr:row>14</xdr:row>
      <xdr:rowOff>180975</xdr:rowOff>
    </xdr:from>
    <xdr:to>
      <xdr:col>9</xdr:col>
      <xdr:colOff>171450</xdr:colOff>
      <xdr:row>16</xdr:row>
      <xdr:rowOff>112395</xdr:rowOff>
    </xdr:to>
    <xdr:cxnSp macro="">
      <xdr:nvCxnSpPr>
        <xdr:cNvPr id="32" name="BP_Connector_30">
          <a:extLst>
            <a:ext uri="{FF2B5EF4-FFF2-40B4-BE49-F238E27FC236}">
              <a16:creationId xmlns:a16="http://schemas.microsoft.com/office/drawing/2014/main" id="{40348F03-E214-4878-BD12-2E2E68B56C0A}"/>
            </a:ext>
          </a:extLst>
        </xdr:cNvPr>
        <xdr:cNvCxnSpPr>
          <a:stCxn id="13" idx="3"/>
          <a:endCxn id="18" idx="1"/>
        </xdr:cNvCxnSpPr>
      </xdr:nvCxnSpPr>
      <xdr:spPr>
        <a:xfrm>
          <a:off x="5503545" y="2817495"/>
          <a:ext cx="428625" cy="29718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8</xdr:col>
      <xdr:colOff>392430</xdr:colOff>
      <xdr:row>16</xdr:row>
      <xdr:rowOff>112395</xdr:rowOff>
    </xdr:from>
    <xdr:to>
      <xdr:col>9</xdr:col>
      <xdr:colOff>171450</xdr:colOff>
      <xdr:row>19</xdr:row>
      <xdr:rowOff>93345</xdr:rowOff>
    </xdr:to>
    <xdr:cxnSp macro="">
      <xdr:nvCxnSpPr>
        <xdr:cNvPr id="33" name="BP_Connector_31">
          <a:extLst>
            <a:ext uri="{FF2B5EF4-FFF2-40B4-BE49-F238E27FC236}">
              <a16:creationId xmlns:a16="http://schemas.microsoft.com/office/drawing/2014/main" id="{35A27BE7-4913-4F8A-B716-ED4921D10F4A}"/>
            </a:ext>
          </a:extLst>
        </xdr:cNvPr>
        <xdr:cNvCxnSpPr>
          <a:stCxn id="21" idx="3"/>
          <a:endCxn id="18" idx="1"/>
        </xdr:cNvCxnSpPr>
      </xdr:nvCxnSpPr>
      <xdr:spPr>
        <a:xfrm flipV="1">
          <a:off x="5513070" y="3114675"/>
          <a:ext cx="419100" cy="52959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7</xdr:col>
      <xdr:colOff>99581</xdr:colOff>
      <xdr:row>12</xdr:row>
      <xdr:rowOff>14058</xdr:rowOff>
    </xdr:from>
    <xdr:to>
      <xdr:col>7</xdr:col>
      <xdr:colOff>251981</xdr:colOff>
      <xdr:row>12</xdr:row>
      <xdr:rowOff>172808</xdr:rowOff>
    </xdr:to>
    <xdr:sp macro="" textlink="">
      <xdr:nvSpPr>
        <xdr:cNvPr id="34" name="BP_TextInfo_10" hidden="1">
          <a:extLst>
            <a:ext uri="{FF2B5EF4-FFF2-40B4-BE49-F238E27FC236}">
              <a16:creationId xmlns:a16="http://schemas.microsoft.com/office/drawing/2014/main" id="{E779AAAA-EE72-4F72-A723-F76DAE6E3DEC}"/>
            </a:ext>
          </a:extLst>
        </xdr:cNvPr>
        <xdr:cNvSpPr/>
      </xdr:nvSpPr>
      <xdr:spPr>
        <a:xfrm>
          <a:off x="4580141" y="2284818"/>
          <a:ext cx="152400" cy="15875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4</xdr:col>
      <xdr:colOff>52705</xdr:colOff>
      <xdr:row>7</xdr:row>
      <xdr:rowOff>5715</xdr:rowOff>
    </xdr:from>
    <xdr:to>
      <xdr:col>4</xdr:col>
      <xdr:colOff>205105</xdr:colOff>
      <xdr:row>7</xdr:row>
      <xdr:rowOff>164465</xdr:rowOff>
    </xdr:to>
    <xdr:sp macro="" textlink="">
      <xdr:nvSpPr>
        <xdr:cNvPr id="35" name="BP_TextInfo_1" hidden="1">
          <a:extLst>
            <a:ext uri="{FF2B5EF4-FFF2-40B4-BE49-F238E27FC236}">
              <a16:creationId xmlns:a16="http://schemas.microsoft.com/office/drawing/2014/main" id="{16C71914-786B-4C7B-BDFB-EE6AFC59B7A9}"/>
            </a:ext>
          </a:extLst>
        </xdr:cNvPr>
        <xdr:cNvSpPr/>
      </xdr:nvSpPr>
      <xdr:spPr>
        <a:xfrm>
          <a:off x="2613025" y="1362075"/>
          <a:ext cx="152400" cy="15875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4</xdr:col>
      <xdr:colOff>52705</xdr:colOff>
      <xdr:row>12</xdr:row>
      <xdr:rowOff>2540</xdr:rowOff>
    </xdr:from>
    <xdr:to>
      <xdr:col>4</xdr:col>
      <xdr:colOff>205105</xdr:colOff>
      <xdr:row>12</xdr:row>
      <xdr:rowOff>161290</xdr:rowOff>
    </xdr:to>
    <xdr:sp macro="" textlink="">
      <xdr:nvSpPr>
        <xdr:cNvPr id="36" name="BP_TextInfo_5" hidden="1">
          <a:extLst>
            <a:ext uri="{FF2B5EF4-FFF2-40B4-BE49-F238E27FC236}">
              <a16:creationId xmlns:a16="http://schemas.microsoft.com/office/drawing/2014/main" id="{2D1F0EC6-2FBA-44B1-BF1B-35C7CB3FFCEB}"/>
            </a:ext>
          </a:extLst>
        </xdr:cNvPr>
        <xdr:cNvSpPr/>
      </xdr:nvSpPr>
      <xdr:spPr>
        <a:xfrm>
          <a:off x="2613025" y="2273300"/>
          <a:ext cx="152400" cy="15875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5</xdr:col>
      <xdr:colOff>392430</xdr:colOff>
      <xdr:row>16</xdr:row>
      <xdr:rowOff>142240</xdr:rowOff>
    </xdr:from>
    <xdr:to>
      <xdr:col>5</xdr:col>
      <xdr:colOff>544830</xdr:colOff>
      <xdr:row>17</xdr:row>
      <xdr:rowOff>110490</xdr:rowOff>
    </xdr:to>
    <xdr:sp macro="" textlink="">
      <xdr:nvSpPr>
        <xdr:cNvPr id="37" name="BP_TextInfo_6" hidden="1">
          <a:extLst>
            <a:ext uri="{FF2B5EF4-FFF2-40B4-BE49-F238E27FC236}">
              <a16:creationId xmlns:a16="http://schemas.microsoft.com/office/drawing/2014/main" id="{6D816A19-67F0-4E8C-87F6-CAC8C611CD1A}"/>
            </a:ext>
          </a:extLst>
        </xdr:cNvPr>
        <xdr:cNvSpPr/>
      </xdr:nvSpPr>
      <xdr:spPr>
        <a:xfrm>
          <a:off x="3592830" y="3144520"/>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5</xdr:col>
      <xdr:colOff>392429</xdr:colOff>
      <xdr:row>21</xdr:row>
      <xdr:rowOff>19939</xdr:rowOff>
    </xdr:from>
    <xdr:to>
      <xdr:col>5</xdr:col>
      <xdr:colOff>544829</xdr:colOff>
      <xdr:row>21</xdr:row>
      <xdr:rowOff>182499</xdr:rowOff>
    </xdr:to>
    <xdr:sp macro="" textlink="">
      <xdr:nvSpPr>
        <xdr:cNvPr id="38" name="BP_TextInfo_7" hidden="1">
          <a:extLst>
            <a:ext uri="{FF2B5EF4-FFF2-40B4-BE49-F238E27FC236}">
              <a16:creationId xmlns:a16="http://schemas.microsoft.com/office/drawing/2014/main" id="{A4F459A9-0A56-4FB1-83E2-566562D0060E}"/>
            </a:ext>
          </a:extLst>
        </xdr:cNvPr>
        <xdr:cNvSpPr/>
      </xdr:nvSpPr>
      <xdr:spPr>
        <a:xfrm>
          <a:off x="3592829" y="3936619"/>
          <a:ext cx="152400" cy="16256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8</xdr:col>
      <xdr:colOff>382905</xdr:colOff>
      <xdr:row>16</xdr:row>
      <xdr:rowOff>113665</xdr:rowOff>
    </xdr:from>
    <xdr:to>
      <xdr:col>8</xdr:col>
      <xdr:colOff>535305</xdr:colOff>
      <xdr:row>17</xdr:row>
      <xdr:rowOff>81915</xdr:rowOff>
    </xdr:to>
    <xdr:sp macro="" textlink="">
      <xdr:nvSpPr>
        <xdr:cNvPr id="39" name="BP_TextInfo_3" hidden="1">
          <a:extLst>
            <a:ext uri="{FF2B5EF4-FFF2-40B4-BE49-F238E27FC236}">
              <a16:creationId xmlns:a16="http://schemas.microsoft.com/office/drawing/2014/main" id="{17B67ECE-C035-4CE0-8AEB-FE7A626F144F}"/>
            </a:ext>
          </a:extLst>
        </xdr:cNvPr>
        <xdr:cNvSpPr/>
      </xdr:nvSpPr>
      <xdr:spPr>
        <a:xfrm>
          <a:off x="5503545" y="3115945"/>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8</xdr:col>
      <xdr:colOff>392430</xdr:colOff>
      <xdr:row>21</xdr:row>
      <xdr:rowOff>19939</xdr:rowOff>
    </xdr:from>
    <xdr:to>
      <xdr:col>8</xdr:col>
      <xdr:colOff>544830</xdr:colOff>
      <xdr:row>21</xdr:row>
      <xdr:rowOff>182499</xdr:rowOff>
    </xdr:to>
    <xdr:sp macro="" textlink="">
      <xdr:nvSpPr>
        <xdr:cNvPr id="40" name="BP_TextInfo_11" hidden="1">
          <a:extLst>
            <a:ext uri="{FF2B5EF4-FFF2-40B4-BE49-F238E27FC236}">
              <a16:creationId xmlns:a16="http://schemas.microsoft.com/office/drawing/2014/main" id="{FE159B13-F5CB-4C23-BE9F-3060FBAFD85C}"/>
            </a:ext>
          </a:extLst>
        </xdr:cNvPr>
        <xdr:cNvSpPr/>
      </xdr:nvSpPr>
      <xdr:spPr>
        <a:xfrm>
          <a:off x="5513070" y="3936619"/>
          <a:ext cx="152400" cy="16256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13</xdr:col>
      <xdr:colOff>0</xdr:colOff>
      <xdr:row>1</xdr:row>
      <xdr:rowOff>152400</xdr:rowOff>
    </xdr:from>
    <xdr:to>
      <xdr:col>16</xdr:col>
      <xdr:colOff>266438</xdr:colOff>
      <xdr:row>5</xdr:row>
      <xdr:rowOff>85629</xdr:rowOff>
    </xdr:to>
    <xdr:pic>
      <xdr:nvPicPr>
        <xdr:cNvPr id="41" name="Picture 40">
          <a:extLst>
            <a:ext uri="{FF2B5EF4-FFF2-40B4-BE49-F238E27FC236}">
              <a16:creationId xmlns:a16="http://schemas.microsoft.com/office/drawing/2014/main" id="{C0D795F1-06E1-41F4-8DB1-D766B0BDB57A}"/>
            </a:ext>
          </a:extLst>
        </xdr:cNvPr>
        <xdr:cNvPicPr>
          <a:picLocks noChangeAspect="1"/>
        </xdr:cNvPicPr>
      </xdr:nvPicPr>
      <xdr:blipFill>
        <a:blip xmlns:r="http://schemas.openxmlformats.org/officeDocument/2006/relationships" r:embed="rId3"/>
        <a:stretch>
          <a:fillRect/>
        </a:stretch>
      </xdr:blipFill>
      <xdr:spPr>
        <a:xfrm>
          <a:off x="8321040" y="335280"/>
          <a:ext cx="2186678" cy="740949"/>
        </a:xfrm>
        <a:prstGeom prst="rect">
          <a:avLst/>
        </a:prstGeom>
      </xdr:spPr>
    </xdr:pic>
    <xdr:clientData/>
  </xdr:twoCellAnchor>
  <xdr:twoCellAnchor editAs="absolute">
    <xdr:from>
      <xdr:col>8</xdr:col>
      <xdr:colOff>458724</xdr:colOff>
      <xdr:row>19</xdr:row>
      <xdr:rowOff>29845</xdr:rowOff>
    </xdr:from>
    <xdr:to>
      <xdr:col>8</xdr:col>
      <xdr:colOff>585724</xdr:colOff>
      <xdr:row>19</xdr:row>
      <xdr:rowOff>156845</xdr:rowOff>
    </xdr:to>
    <xdr:sp macro="" textlink="">
      <xdr:nvSpPr>
        <xdr:cNvPr id="42" name="BP_Collapse_" hidden="1">
          <a:extLst>
            <a:ext uri="{FF2B5EF4-FFF2-40B4-BE49-F238E27FC236}">
              <a16:creationId xmlns:a16="http://schemas.microsoft.com/office/drawing/2014/main" id="{AFE2065A-9BBD-479E-A701-F693B46868D2}"/>
            </a:ext>
          </a:extLst>
        </xdr:cNvPr>
        <xdr:cNvSpPr/>
      </xdr:nvSpPr>
      <xdr:spPr>
        <a:xfrm>
          <a:off x="5579364" y="3580765"/>
          <a:ext cx="127000" cy="127000"/>
        </a:xfrm>
        <a:prstGeom prst="flowChartSummingJunctio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14</xdr:col>
      <xdr:colOff>0</xdr:colOff>
      <xdr:row>11</xdr:row>
      <xdr:rowOff>0</xdr:rowOff>
    </xdr:from>
    <xdr:to>
      <xdr:col>15</xdr:col>
      <xdr:colOff>431223</xdr:colOff>
      <xdr:row>15</xdr:row>
      <xdr:rowOff>175780</xdr:rowOff>
    </xdr:to>
    <xdr:sp macro="" textlink="">
      <xdr:nvSpPr>
        <xdr:cNvPr id="43" name="Picture_Master" hidden="1">
          <a:extLst>
            <a:ext uri="{FF2B5EF4-FFF2-40B4-BE49-F238E27FC236}">
              <a16:creationId xmlns:a16="http://schemas.microsoft.com/office/drawing/2014/main" id="{C78515F9-7B32-44E5-A5B3-DAE6CC7C7D85}"/>
            </a:ext>
          </a:extLst>
        </xdr:cNvPr>
        <xdr:cNvSpPr/>
      </xdr:nvSpPr>
      <xdr:spPr>
        <a:xfrm>
          <a:off x="8961120" y="2087880"/>
          <a:ext cx="1071303" cy="907300"/>
        </a:xfrm>
        <a:prstGeom prst="rect">
          <a:avLst/>
        </a:prstGeom>
        <a:blipFill>
          <a:blip xmlns:r="http://schemas.openxmlformats.org/officeDocument/2006/relationships" r:embed="rId4"/>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1</xdr:colOff>
      <xdr:row>3</xdr:row>
      <xdr:rowOff>0</xdr:rowOff>
    </xdr:from>
    <xdr:to>
      <xdr:col>14</xdr:col>
      <xdr:colOff>217200</xdr:colOff>
      <xdr:row>4</xdr:row>
      <xdr:rowOff>31750</xdr:rowOff>
    </xdr:to>
    <xdr:pic>
      <xdr:nvPicPr>
        <xdr:cNvPr id="44" name="BP_Expand_" hidden="1">
          <a:extLst>
            <a:ext uri="{FF2B5EF4-FFF2-40B4-BE49-F238E27FC236}">
              <a16:creationId xmlns:a16="http://schemas.microsoft.com/office/drawing/2014/main" id="{4E22B6A0-FFDD-4DB0-8A92-684D11253B36}"/>
            </a:ext>
          </a:extLst>
        </xdr:cNvPr>
        <xdr:cNvPicPr>
          <a:picLocks noChangeAspect="1"/>
        </xdr:cNvPicPr>
      </xdr:nvPicPr>
      <xdr:blipFill>
        <a:blip xmlns:r="http://schemas.openxmlformats.org/officeDocument/2006/relationships" r:embed="rId5"/>
        <a:stretch>
          <a:fillRect/>
        </a:stretch>
      </xdr:blipFill>
      <xdr:spPr>
        <a:xfrm>
          <a:off x="8961121" y="624840"/>
          <a:ext cx="217199" cy="214630"/>
        </a:xfrm>
        <a:prstGeom prst="rect">
          <a:avLst/>
        </a:prstGeom>
      </xdr:spPr>
    </xdr:pic>
    <xdr:clientData/>
  </xdr:twoCellAnchor>
  <xdr:twoCellAnchor editAs="absolute">
    <xdr:from>
      <xdr:col>5</xdr:col>
      <xdr:colOff>392429</xdr:colOff>
      <xdr:row>20</xdr:row>
      <xdr:rowOff>177165</xdr:rowOff>
    </xdr:from>
    <xdr:to>
      <xdr:col>7</xdr:col>
      <xdr:colOff>400050</xdr:colOff>
      <xdr:row>23</xdr:row>
      <xdr:rowOff>104775</xdr:rowOff>
    </xdr:to>
    <xdr:sp macro="" textlink="">
      <xdr:nvSpPr>
        <xdr:cNvPr id="45" name="BP_Textbox_7" hidden="1">
          <a:extLst>
            <a:ext uri="{FF2B5EF4-FFF2-40B4-BE49-F238E27FC236}">
              <a16:creationId xmlns:a16="http://schemas.microsoft.com/office/drawing/2014/main" id="{FA8AF94E-2402-4C86-8615-BB02E9E43BA8}"/>
            </a:ext>
          </a:extLst>
        </xdr:cNvPr>
        <xdr:cNvSpPr txBox="1"/>
      </xdr:nvSpPr>
      <xdr:spPr>
        <a:xfrm>
          <a:off x="3592829" y="3910965"/>
          <a:ext cx="1287781" cy="47625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a:t>
          </a:r>
          <a:r>
            <a:rPr lang="en-US" sz="1000" baseline="0"/>
            <a:t> each customer segment</a:t>
          </a:r>
          <a:endParaRPr lang="en-US" sz="1000"/>
        </a:p>
      </xdr:txBody>
    </xdr:sp>
    <xdr:clientData/>
  </xdr:twoCellAnchor>
  <xdr:twoCellAnchor editAs="absolute">
    <xdr:from>
      <xdr:col>5</xdr:col>
      <xdr:colOff>392430</xdr:colOff>
      <xdr:row>16</xdr:row>
      <xdr:rowOff>110490</xdr:rowOff>
    </xdr:from>
    <xdr:to>
      <xdr:col>8</xdr:col>
      <xdr:colOff>415925</xdr:colOff>
      <xdr:row>19</xdr:row>
      <xdr:rowOff>3175</xdr:rowOff>
    </xdr:to>
    <xdr:sp macro="" textlink="">
      <xdr:nvSpPr>
        <xdr:cNvPr id="46" name="BP_Textbox_6" hidden="1">
          <a:extLst>
            <a:ext uri="{FF2B5EF4-FFF2-40B4-BE49-F238E27FC236}">
              <a16:creationId xmlns:a16="http://schemas.microsoft.com/office/drawing/2014/main" id="{0CEE170F-2062-48EE-B529-500DEC86A762}"/>
            </a:ext>
          </a:extLst>
        </xdr:cNvPr>
        <xdr:cNvSpPr txBox="1"/>
      </xdr:nvSpPr>
      <xdr:spPr>
        <a:xfrm>
          <a:off x="3592830" y="3112770"/>
          <a:ext cx="1943735" cy="441325"/>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marL="0" indent="0"/>
          <a:r>
            <a:rPr lang="en-US" sz="1000">
              <a:solidFill>
                <a:schemeClr val="dk1"/>
              </a:solidFill>
              <a:latin typeface="+mn-lt"/>
              <a:ea typeface="+mn-ea"/>
              <a:cs typeface="+mn-cs"/>
            </a:rPr>
            <a:t>For each customer segment and each number of packs</a:t>
          </a:r>
        </a:p>
      </xdr:txBody>
    </xdr:sp>
    <xdr:clientData/>
  </xdr:twoCellAnchor>
  <xdr:twoCellAnchor editAs="absolute">
    <xdr:from>
      <xdr:col>8</xdr:col>
      <xdr:colOff>414655</xdr:colOff>
      <xdr:row>18</xdr:row>
      <xdr:rowOff>172720</xdr:rowOff>
    </xdr:from>
    <xdr:to>
      <xdr:col>9</xdr:col>
      <xdr:colOff>27305</xdr:colOff>
      <xdr:row>20</xdr:row>
      <xdr:rowOff>13970</xdr:rowOff>
    </xdr:to>
    <xdr:pic>
      <xdr:nvPicPr>
        <xdr:cNvPr id="47" name="BP_Collapse_" hidden="1">
          <a:extLst>
            <a:ext uri="{FF2B5EF4-FFF2-40B4-BE49-F238E27FC236}">
              <a16:creationId xmlns:a16="http://schemas.microsoft.com/office/drawing/2014/main" id="{39AAED3F-8396-4FD0-B78E-F6CDFC357AB0}"/>
            </a:ext>
          </a:extLst>
        </xdr:cNvPr>
        <xdr:cNvPicPr>
          <a:picLocks noChangeAspect="1"/>
        </xdr:cNvPicPr>
      </xdr:nvPicPr>
      <xdr:blipFill>
        <a:blip xmlns:r="http://schemas.openxmlformats.org/officeDocument/2006/relationships" r:embed="rId6"/>
        <a:stretch>
          <a:fillRect/>
        </a:stretch>
      </xdr:blipFill>
      <xdr:spPr>
        <a:xfrm>
          <a:off x="5535295" y="3540760"/>
          <a:ext cx="252730" cy="207010"/>
        </a:xfrm>
        <a:prstGeom prst="rect">
          <a:avLst/>
        </a:prstGeom>
      </xdr:spPr>
    </xdr:pic>
    <xdr:clientData/>
  </xdr:twoCellAnchor>
  <xdr:twoCellAnchor editAs="absolute">
    <xdr:from>
      <xdr:col>8</xdr:col>
      <xdr:colOff>392430</xdr:colOff>
      <xdr:row>20</xdr:row>
      <xdr:rowOff>177165</xdr:rowOff>
    </xdr:from>
    <xdr:to>
      <xdr:col>10</xdr:col>
      <xdr:colOff>400051</xdr:colOff>
      <xdr:row>23</xdr:row>
      <xdr:rowOff>104775</xdr:rowOff>
    </xdr:to>
    <xdr:sp macro="" textlink="">
      <xdr:nvSpPr>
        <xdr:cNvPr id="48" name="BP_Textbox_11" hidden="1">
          <a:extLst>
            <a:ext uri="{FF2B5EF4-FFF2-40B4-BE49-F238E27FC236}">
              <a16:creationId xmlns:a16="http://schemas.microsoft.com/office/drawing/2014/main" id="{A2C23C91-B500-4ECF-BF24-3E952EF6E232}"/>
            </a:ext>
          </a:extLst>
        </xdr:cNvPr>
        <xdr:cNvSpPr txBox="1"/>
      </xdr:nvSpPr>
      <xdr:spPr>
        <a:xfrm>
          <a:off x="5513070" y="3910965"/>
          <a:ext cx="1287781" cy="47625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marL="0" indent="0"/>
          <a:r>
            <a:rPr lang="en-US" sz="1000">
              <a:solidFill>
                <a:schemeClr val="dk1"/>
              </a:solidFill>
              <a:latin typeface="+mn-lt"/>
              <a:ea typeface="+mn-ea"/>
              <a:cs typeface="+mn-cs"/>
            </a:rPr>
            <a:t>For each customer segment</a:t>
          </a:r>
        </a:p>
      </xdr:txBody>
    </xdr:sp>
    <xdr:clientData/>
  </xdr:twoCellAnchor>
  <xdr:twoCellAnchor editAs="absolute">
    <xdr:from>
      <xdr:col>8</xdr:col>
      <xdr:colOff>382905</xdr:colOff>
      <xdr:row>16</xdr:row>
      <xdr:rowOff>81915</xdr:rowOff>
    </xdr:from>
    <xdr:to>
      <xdr:col>10</xdr:col>
      <xdr:colOff>390526</xdr:colOff>
      <xdr:row>19</xdr:row>
      <xdr:rowOff>9525</xdr:rowOff>
    </xdr:to>
    <xdr:sp macro="" textlink="">
      <xdr:nvSpPr>
        <xdr:cNvPr id="49" name="BP_Textbox_3" hidden="1">
          <a:extLst>
            <a:ext uri="{FF2B5EF4-FFF2-40B4-BE49-F238E27FC236}">
              <a16:creationId xmlns:a16="http://schemas.microsoft.com/office/drawing/2014/main" id="{F0D29028-EF35-4823-A98E-4803A9044F88}"/>
            </a:ext>
          </a:extLst>
        </xdr:cNvPr>
        <xdr:cNvSpPr txBox="1"/>
      </xdr:nvSpPr>
      <xdr:spPr>
        <a:xfrm>
          <a:off x="5503545" y="3084195"/>
          <a:ext cx="1287781" cy="47625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marL="0" indent="0"/>
          <a:r>
            <a:rPr lang="en-US" sz="1000">
              <a:solidFill>
                <a:schemeClr val="dk1"/>
              </a:solidFill>
              <a:latin typeface="+mn-lt"/>
              <a:ea typeface="+mn-ea"/>
              <a:cs typeface="+mn-cs"/>
            </a:rPr>
            <a:t>For each customer segment</a:t>
          </a:r>
        </a:p>
      </xdr:txBody>
    </xdr:sp>
    <xdr:clientData/>
  </xdr:twoCellAnchor>
  <xdr:twoCellAnchor editAs="absolute">
    <xdr:from>
      <xdr:col>4</xdr:col>
      <xdr:colOff>52705</xdr:colOff>
      <xdr:row>11</xdr:row>
      <xdr:rowOff>161290</xdr:rowOff>
    </xdr:from>
    <xdr:to>
      <xdr:col>7</xdr:col>
      <xdr:colOff>76200</xdr:colOff>
      <xdr:row>14</xdr:row>
      <xdr:rowOff>53975</xdr:rowOff>
    </xdr:to>
    <xdr:sp macro="" textlink="">
      <xdr:nvSpPr>
        <xdr:cNvPr id="50" name="BP_Textbox_5" hidden="1">
          <a:extLst>
            <a:ext uri="{FF2B5EF4-FFF2-40B4-BE49-F238E27FC236}">
              <a16:creationId xmlns:a16="http://schemas.microsoft.com/office/drawing/2014/main" id="{F2CAE099-3EF6-4490-A460-1F07F38F62AC}"/>
            </a:ext>
          </a:extLst>
        </xdr:cNvPr>
        <xdr:cNvSpPr txBox="1"/>
      </xdr:nvSpPr>
      <xdr:spPr>
        <a:xfrm>
          <a:off x="2613025" y="2249170"/>
          <a:ext cx="1943735" cy="441325"/>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marL="0" indent="0"/>
          <a:r>
            <a:rPr lang="en-US" sz="1000">
              <a:solidFill>
                <a:schemeClr val="dk1"/>
              </a:solidFill>
              <a:latin typeface="+mn-lt"/>
              <a:ea typeface="+mn-ea"/>
              <a:cs typeface="+mn-cs"/>
            </a:rPr>
            <a:t>For each customer segment and each number of packs</a:t>
          </a:r>
        </a:p>
      </xdr:txBody>
    </xdr:sp>
    <xdr:clientData/>
  </xdr:twoCellAnchor>
  <xdr:twoCellAnchor editAs="absolute">
    <xdr:from>
      <xdr:col>4</xdr:col>
      <xdr:colOff>52705</xdr:colOff>
      <xdr:row>6</xdr:row>
      <xdr:rowOff>164465</xdr:rowOff>
    </xdr:from>
    <xdr:to>
      <xdr:col>7</xdr:col>
      <xdr:colOff>76200</xdr:colOff>
      <xdr:row>9</xdr:row>
      <xdr:rowOff>57150</xdr:rowOff>
    </xdr:to>
    <xdr:sp macro="" textlink="">
      <xdr:nvSpPr>
        <xdr:cNvPr id="51" name="BP_Textbox_1" hidden="1">
          <a:extLst>
            <a:ext uri="{FF2B5EF4-FFF2-40B4-BE49-F238E27FC236}">
              <a16:creationId xmlns:a16="http://schemas.microsoft.com/office/drawing/2014/main" id="{5BF4BACF-2ECB-4D2E-B30F-A83365E6926E}"/>
            </a:ext>
          </a:extLst>
        </xdr:cNvPr>
        <xdr:cNvSpPr txBox="1"/>
      </xdr:nvSpPr>
      <xdr:spPr>
        <a:xfrm>
          <a:off x="2613025" y="1337945"/>
          <a:ext cx="1943735" cy="441325"/>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marL="0" indent="0"/>
          <a:r>
            <a:rPr lang="en-US" sz="1000">
              <a:solidFill>
                <a:schemeClr val="dk1"/>
              </a:solidFill>
              <a:latin typeface="+mn-lt"/>
              <a:ea typeface="+mn-ea"/>
              <a:cs typeface="+mn-cs"/>
            </a:rPr>
            <a:t>For each customer segment</a:t>
          </a:r>
          <a:r>
            <a:rPr lang="en-US" sz="1000" baseline="0">
              <a:solidFill>
                <a:schemeClr val="dk1"/>
              </a:solidFill>
              <a:latin typeface="+mn-lt"/>
              <a:ea typeface="+mn-ea"/>
              <a:cs typeface="+mn-cs"/>
            </a:rPr>
            <a:t> and each </a:t>
          </a:r>
          <a:r>
            <a:rPr lang="en-US" sz="1000">
              <a:solidFill>
                <a:schemeClr val="dk1"/>
              </a:solidFill>
              <a:latin typeface="+mn-lt"/>
              <a:ea typeface="+mn-ea"/>
              <a:cs typeface="+mn-cs"/>
            </a:rPr>
            <a:t>number of packs</a:t>
          </a:r>
        </a:p>
      </xdr:txBody>
    </xdr:sp>
    <xdr:clientData/>
  </xdr:twoCellAnchor>
  <xdr:twoCellAnchor editAs="absolute">
    <xdr:from>
      <xdr:col>7</xdr:col>
      <xdr:colOff>99581</xdr:colOff>
      <xdr:row>11</xdr:row>
      <xdr:rowOff>172808</xdr:rowOff>
    </xdr:from>
    <xdr:to>
      <xdr:col>9</xdr:col>
      <xdr:colOff>478676</xdr:colOff>
      <xdr:row>13</xdr:row>
      <xdr:rowOff>119468</xdr:rowOff>
    </xdr:to>
    <xdr:sp macro="" textlink="">
      <xdr:nvSpPr>
        <xdr:cNvPr id="52" name="BP_Textbox_10" hidden="1">
          <a:extLst>
            <a:ext uri="{FF2B5EF4-FFF2-40B4-BE49-F238E27FC236}">
              <a16:creationId xmlns:a16="http://schemas.microsoft.com/office/drawing/2014/main" id="{EF55A2CD-A0F5-4ADA-8DE3-038B8BDDE452}"/>
            </a:ext>
          </a:extLst>
        </xdr:cNvPr>
        <xdr:cNvSpPr txBox="1"/>
      </xdr:nvSpPr>
      <xdr:spPr>
        <a:xfrm>
          <a:off x="4580141" y="2260688"/>
          <a:ext cx="1659255" cy="31242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each number of packs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350520</xdr:colOff>
      <xdr:row>2</xdr:row>
      <xdr:rowOff>53340</xdr:rowOff>
    </xdr:from>
    <xdr:to>
      <xdr:col>21</xdr:col>
      <xdr:colOff>245745</xdr:colOff>
      <xdr:row>32</xdr:row>
      <xdr:rowOff>72390</xdr:rowOff>
    </xdr:to>
    <xdr:sp macro="" textlink="">
      <xdr:nvSpPr>
        <xdr:cNvPr id="2" name="TextBox 1">
          <a:extLst>
            <a:ext uri="{FF2B5EF4-FFF2-40B4-BE49-F238E27FC236}">
              <a16:creationId xmlns:a16="http://schemas.microsoft.com/office/drawing/2014/main" id="{AB81C293-7AEC-4FE9-B74D-7D3C81C5D124}"/>
            </a:ext>
          </a:extLst>
        </xdr:cNvPr>
        <xdr:cNvSpPr txBox="1"/>
      </xdr:nvSpPr>
      <xdr:spPr>
        <a:xfrm>
          <a:off x="11449050" y="419100"/>
          <a:ext cx="5861685" cy="550545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It will probably take you a</a:t>
          </a:r>
          <a:r>
            <a:rPr lang="en-US" sz="1100" baseline="0"/>
            <a:t> while to understand this model completely</a:t>
          </a:r>
          <a:r>
            <a:rPr lang="en-US" sz="1100"/>
            <a:t>.</a:t>
          </a:r>
          <a:r>
            <a:rPr lang="en-US" sz="1100" baseline="0"/>
            <a:t> Here are a few comments that might help.</a:t>
          </a:r>
        </a:p>
        <a:p>
          <a:endParaRPr lang="en-US" sz="1100" baseline="0"/>
        </a:p>
        <a:p>
          <a:r>
            <a:rPr lang="en-US" sz="1100" baseline="0"/>
            <a:t>1. Each "customer" is really a segment of customers. The numbers of customers in the segments are given in row 34. We assume each customer in a segment acts the same as the others in that segment.</a:t>
          </a:r>
        </a:p>
        <a:p>
          <a:endParaRPr lang="en-US" sz="1100" baseline="0"/>
        </a:p>
        <a:p>
          <a:r>
            <a:rPr lang="en-US" sz="1100" baseline="0"/>
            <a:t>2. Through some marketing research, the company discovers the price sensitivity values in the range B6:E15. This wouldn't necessarily be easy, but there are techniques (beyond the scope of this book) for estimating them.</a:t>
          </a:r>
        </a:p>
        <a:p>
          <a:endParaRPr lang="en-US" sz="1100" baseline="0"/>
        </a:p>
        <a:p>
          <a:r>
            <a:rPr lang="en-US" sz="1100" baseline="0"/>
            <a:t>3. The table in the range H6:K15 contains cumulative sums of the values in B6:E15. For example, customer 1 values two packs as 1.24+1.03=2.27.</a:t>
          </a:r>
        </a:p>
        <a:p>
          <a:endParaRPr lang="en-US" sz="1100" baseline="0"/>
        </a:p>
        <a:p>
          <a:r>
            <a:rPr lang="en-US" sz="1100" baseline="0"/>
            <a:t>4. The key is the table of surpluses in the range H19:K28. Each surplus is the customer's value for that many packs minus the cost of that many packs. If the surplus is positive, the customer would buy that many packs; if it's negative, the customer wouldn't buy them. In fact, we assume each customer buys the number of packs corresponding to their </a:t>
          </a:r>
          <a:r>
            <a:rPr lang="en-US" sz="1100" i="1" baseline="0"/>
            <a:t>maximum</a:t>
          </a:r>
          <a:r>
            <a:rPr lang="en-US" sz="1100" baseline="0"/>
            <a:t> surplus, unless this maximum is negative. If it is negative, the customer doesn't buy any packs. Of course, these surpluses depend on the price per pack, so the price affects demand for each customer segment. This logic is implemented in rows 32 and 33. Note how the MATCH function picks off the number of packs corresponding to the maximum surplus for a given customer.</a:t>
          </a:r>
        </a:p>
        <a:p>
          <a:endParaRPr lang="en-US" sz="1100" baseline="0"/>
        </a:p>
        <a:p>
          <a:r>
            <a:rPr lang="en-US" sz="1100" baseline="0"/>
            <a:t>5. Because of </a:t>
          </a:r>
          <a:r>
            <a:rPr lang="en-US" sz="1100" baseline="0">
              <a:solidFill>
                <a:schemeClr val="dk1"/>
              </a:solidFill>
              <a:latin typeface="+mn-lt"/>
              <a:ea typeface="+mn-ea"/>
              <a:cs typeface="+mn-cs"/>
            </a:rPr>
            <a:t>the MAX, IF, and MATCH functions, t</a:t>
          </a:r>
          <a:r>
            <a:rPr lang="en-US" sz="1100" baseline="0"/>
            <a:t>his model is very "nonsmooth." Therefore, Evolutionary Solver is required.</a:t>
          </a:r>
        </a:p>
        <a:p>
          <a:endParaRPr lang="en-US" sz="1100" baseline="0"/>
        </a:p>
        <a:p>
          <a:r>
            <a:rPr lang="en-US" sz="1100" baseline="0"/>
            <a:t>6. Keep in mind that the company is trying to find one price that "fits all." This makes it a difficult (but realistic) model.</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320040</xdr:colOff>
      <xdr:row>4</xdr:row>
      <xdr:rowOff>19050</xdr:rowOff>
    </xdr:from>
    <xdr:to>
      <xdr:col>17</xdr:col>
      <xdr:colOff>523875</xdr:colOff>
      <xdr:row>15</xdr:row>
      <xdr:rowOff>163830</xdr:rowOff>
    </xdr:to>
    <xdr:sp macro="" textlink="">
      <xdr:nvSpPr>
        <xdr:cNvPr id="2" name="TextBox 1">
          <a:extLst>
            <a:ext uri="{FF2B5EF4-FFF2-40B4-BE49-F238E27FC236}">
              <a16:creationId xmlns:a16="http://schemas.microsoft.com/office/drawing/2014/main" id="{70AB6B5A-D72A-4A6C-9939-5EF8D132527E}"/>
            </a:ext>
          </a:extLst>
        </xdr:cNvPr>
        <xdr:cNvSpPr txBox="1"/>
      </xdr:nvSpPr>
      <xdr:spPr>
        <a:xfrm>
          <a:off x="10587990" y="750570"/>
          <a:ext cx="4044315" cy="215646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See the comments in the </a:t>
          </a:r>
          <a:r>
            <a:rPr lang="en-US" sz="1100" b="1"/>
            <a:t>Single Price tab,</a:t>
          </a:r>
          <a:r>
            <a:rPr lang="en-US" sz="1100" b="0"/>
            <a:t>the logic in the two models is exactly the same. The only difference</a:t>
          </a:r>
          <a:r>
            <a:rPr lang="en-US" sz="1100" b="0" baseline="0"/>
            <a:t> here is that the pricing scheme is more imaginative. By setting the fixed price fairly high but not </a:t>
          </a:r>
          <a:r>
            <a:rPr lang="en-US" sz="1100" b="0" i="1" baseline="0"/>
            <a:t>too </a:t>
          </a:r>
          <a:r>
            <a:rPr lang="en-US" sz="1100" b="0" i="0" baseline="0"/>
            <a:t>high</a:t>
          </a:r>
          <a:r>
            <a:rPr lang="en-US" sz="1100" b="0" baseline="0"/>
            <a:t>, the company can get all but one of the customer segments to buy </a:t>
          </a:r>
          <a:r>
            <a:rPr lang="en-US" sz="1100" b="0" i="1" baseline="0"/>
            <a:t>something</a:t>
          </a:r>
          <a:r>
            <a:rPr lang="en-US" sz="1100" b="0" i="0" baseline="0"/>
            <a:t> and make a lot of money from the fixed price. In addition, by setting the variable price fairly low, the company gets these three segments to buy a lot of packs. Of course, this explanation makes sense </a:t>
          </a:r>
          <a:r>
            <a:rPr lang="en-US" sz="1100" b="0" i="1" baseline="0"/>
            <a:t>after </a:t>
          </a:r>
          <a:r>
            <a:rPr lang="en-US" sz="1100" b="0" i="0" baseline="0"/>
            <a:t>running Evolutionary Solver. Before running it, the optimal solution is far from obvious.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61E4-651F-4058-9F65-845EA22500AD}">
  <dimension ref="A1"/>
  <sheetViews>
    <sheetView topLeftCell="A4" workbookViewId="0">
      <selection activeCell="R7" sqref="R7"/>
    </sheetView>
  </sheetViews>
  <sheetFormatPr baseColWidth="10" defaultColWidth="8.83203125"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8A9FD-4D74-4CB6-B3CA-1503FEF0287B}">
  <dimension ref="F2"/>
  <sheetViews>
    <sheetView showGridLines="0" showRowColHeaders="0" zoomScaleNormal="100" workbookViewId="0">
      <selection activeCell="D27" sqref="D27"/>
    </sheetView>
  </sheetViews>
  <sheetFormatPr baseColWidth="10" defaultColWidth="8.83203125" defaultRowHeight="15"/>
  <sheetData>
    <row r="2" spans="6:6" ht="21">
      <c r="F2" s="13" t="s">
        <v>28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7"/>
  <sheetViews>
    <sheetView topLeftCell="A3" workbookViewId="0">
      <selection activeCell="H19" sqref="H19:K28"/>
    </sheetView>
  </sheetViews>
  <sheetFormatPr baseColWidth="10" defaultColWidth="8.83203125" defaultRowHeight="15"/>
  <cols>
    <col min="1" max="1" width="23.6640625" style="2" customWidth="1"/>
    <col min="2" max="5" width="12.6640625" style="2" customWidth="1"/>
    <col min="6" max="6" width="9.1640625" style="2"/>
    <col min="7" max="7" width="9.83203125" style="2" customWidth="1"/>
    <col min="8" max="11" width="12.6640625" style="2" customWidth="1"/>
    <col min="12" max="256" width="9.1640625" style="2"/>
    <col min="257" max="257" width="21" style="2" customWidth="1"/>
    <col min="258" max="258" width="10.6640625" style="2" customWidth="1"/>
    <col min="259" max="261" width="10.5" style="2" bestFit="1" customWidth="1"/>
    <col min="262" max="262" width="9.1640625" style="2"/>
    <col min="263" max="263" width="9.83203125" style="2" customWidth="1"/>
    <col min="264" max="267" width="10.5" style="2" bestFit="1" customWidth="1"/>
    <col min="268" max="512" width="9.1640625" style="2"/>
    <col min="513" max="513" width="21" style="2" customWidth="1"/>
    <col min="514" max="514" width="10.6640625" style="2" customWidth="1"/>
    <col min="515" max="517" width="10.5" style="2" bestFit="1" customWidth="1"/>
    <col min="518" max="518" width="9.1640625" style="2"/>
    <col min="519" max="519" width="9.83203125" style="2" customWidth="1"/>
    <col min="520" max="523" width="10.5" style="2" bestFit="1" customWidth="1"/>
    <col min="524" max="768" width="9.1640625" style="2"/>
    <col min="769" max="769" width="21" style="2" customWidth="1"/>
    <col min="770" max="770" width="10.6640625" style="2" customWidth="1"/>
    <col min="771" max="773" width="10.5" style="2" bestFit="1" customWidth="1"/>
    <col min="774" max="774" width="9.1640625" style="2"/>
    <col min="775" max="775" width="9.83203125" style="2" customWidth="1"/>
    <col min="776" max="779" width="10.5" style="2" bestFit="1" customWidth="1"/>
    <col min="780" max="1024" width="9.1640625" style="2"/>
    <col min="1025" max="1025" width="21" style="2" customWidth="1"/>
    <col min="1026" max="1026" width="10.6640625" style="2" customWidth="1"/>
    <col min="1027" max="1029" width="10.5" style="2" bestFit="1" customWidth="1"/>
    <col min="1030" max="1030" width="9.1640625" style="2"/>
    <col min="1031" max="1031" width="9.83203125" style="2" customWidth="1"/>
    <col min="1032" max="1035" width="10.5" style="2" bestFit="1" customWidth="1"/>
    <col min="1036" max="1280" width="9.1640625" style="2"/>
    <col min="1281" max="1281" width="21" style="2" customWidth="1"/>
    <col min="1282" max="1282" width="10.6640625" style="2" customWidth="1"/>
    <col min="1283" max="1285" width="10.5" style="2" bestFit="1" customWidth="1"/>
    <col min="1286" max="1286" width="9.1640625" style="2"/>
    <col min="1287" max="1287" width="9.83203125" style="2" customWidth="1"/>
    <col min="1288" max="1291" width="10.5" style="2" bestFit="1" customWidth="1"/>
    <col min="1292" max="1536" width="9.1640625" style="2"/>
    <col min="1537" max="1537" width="21" style="2" customWidth="1"/>
    <col min="1538" max="1538" width="10.6640625" style="2" customWidth="1"/>
    <col min="1539" max="1541" width="10.5" style="2" bestFit="1" customWidth="1"/>
    <col min="1542" max="1542" width="9.1640625" style="2"/>
    <col min="1543" max="1543" width="9.83203125" style="2" customWidth="1"/>
    <col min="1544" max="1547" width="10.5" style="2" bestFit="1" customWidth="1"/>
    <col min="1548" max="1792" width="9.1640625" style="2"/>
    <col min="1793" max="1793" width="21" style="2" customWidth="1"/>
    <col min="1794" max="1794" width="10.6640625" style="2" customWidth="1"/>
    <col min="1795" max="1797" width="10.5" style="2" bestFit="1" customWidth="1"/>
    <col min="1798" max="1798" width="9.1640625" style="2"/>
    <col min="1799" max="1799" width="9.83203125" style="2" customWidth="1"/>
    <col min="1800" max="1803" width="10.5" style="2" bestFit="1" customWidth="1"/>
    <col min="1804" max="2048" width="9.1640625" style="2"/>
    <col min="2049" max="2049" width="21" style="2" customWidth="1"/>
    <col min="2050" max="2050" width="10.6640625" style="2" customWidth="1"/>
    <col min="2051" max="2053" width="10.5" style="2" bestFit="1" customWidth="1"/>
    <col min="2054" max="2054" width="9.1640625" style="2"/>
    <col min="2055" max="2055" width="9.83203125" style="2" customWidth="1"/>
    <col min="2056" max="2059" width="10.5" style="2" bestFit="1" customWidth="1"/>
    <col min="2060" max="2304" width="9.1640625" style="2"/>
    <col min="2305" max="2305" width="21" style="2" customWidth="1"/>
    <col min="2306" max="2306" width="10.6640625" style="2" customWidth="1"/>
    <col min="2307" max="2309" width="10.5" style="2" bestFit="1" customWidth="1"/>
    <col min="2310" max="2310" width="9.1640625" style="2"/>
    <col min="2311" max="2311" width="9.83203125" style="2" customWidth="1"/>
    <col min="2312" max="2315" width="10.5" style="2" bestFit="1" customWidth="1"/>
    <col min="2316" max="2560" width="9.1640625" style="2"/>
    <col min="2561" max="2561" width="21" style="2" customWidth="1"/>
    <col min="2562" max="2562" width="10.6640625" style="2" customWidth="1"/>
    <col min="2563" max="2565" width="10.5" style="2" bestFit="1" customWidth="1"/>
    <col min="2566" max="2566" width="9.1640625" style="2"/>
    <col min="2567" max="2567" width="9.83203125" style="2" customWidth="1"/>
    <col min="2568" max="2571" width="10.5" style="2" bestFit="1" customWidth="1"/>
    <col min="2572" max="2816" width="9.1640625" style="2"/>
    <col min="2817" max="2817" width="21" style="2" customWidth="1"/>
    <col min="2818" max="2818" width="10.6640625" style="2" customWidth="1"/>
    <col min="2819" max="2821" width="10.5" style="2" bestFit="1" customWidth="1"/>
    <col min="2822" max="2822" width="9.1640625" style="2"/>
    <col min="2823" max="2823" width="9.83203125" style="2" customWidth="1"/>
    <col min="2824" max="2827" width="10.5" style="2" bestFit="1" customWidth="1"/>
    <col min="2828" max="3072" width="9.1640625" style="2"/>
    <col min="3073" max="3073" width="21" style="2" customWidth="1"/>
    <col min="3074" max="3074" width="10.6640625" style="2" customWidth="1"/>
    <col min="3075" max="3077" width="10.5" style="2" bestFit="1" customWidth="1"/>
    <col min="3078" max="3078" width="9.1640625" style="2"/>
    <col min="3079" max="3079" width="9.83203125" style="2" customWidth="1"/>
    <col min="3080" max="3083" width="10.5" style="2" bestFit="1" customWidth="1"/>
    <col min="3084" max="3328" width="9.1640625" style="2"/>
    <col min="3329" max="3329" width="21" style="2" customWidth="1"/>
    <col min="3330" max="3330" width="10.6640625" style="2" customWidth="1"/>
    <col min="3331" max="3333" width="10.5" style="2" bestFit="1" customWidth="1"/>
    <col min="3334" max="3334" width="9.1640625" style="2"/>
    <col min="3335" max="3335" width="9.83203125" style="2" customWidth="1"/>
    <col min="3336" max="3339" width="10.5" style="2" bestFit="1" customWidth="1"/>
    <col min="3340" max="3584" width="9.1640625" style="2"/>
    <col min="3585" max="3585" width="21" style="2" customWidth="1"/>
    <col min="3586" max="3586" width="10.6640625" style="2" customWidth="1"/>
    <col min="3587" max="3589" width="10.5" style="2" bestFit="1" customWidth="1"/>
    <col min="3590" max="3590" width="9.1640625" style="2"/>
    <col min="3591" max="3591" width="9.83203125" style="2" customWidth="1"/>
    <col min="3592" max="3595" width="10.5" style="2" bestFit="1" customWidth="1"/>
    <col min="3596" max="3840" width="9.1640625" style="2"/>
    <col min="3841" max="3841" width="21" style="2" customWidth="1"/>
    <col min="3842" max="3842" width="10.6640625" style="2" customWidth="1"/>
    <col min="3843" max="3845" width="10.5" style="2" bestFit="1" customWidth="1"/>
    <col min="3846" max="3846" width="9.1640625" style="2"/>
    <col min="3847" max="3847" width="9.83203125" style="2" customWidth="1"/>
    <col min="3848" max="3851" width="10.5" style="2" bestFit="1" customWidth="1"/>
    <col min="3852" max="4096" width="9.1640625" style="2"/>
    <col min="4097" max="4097" width="21" style="2" customWidth="1"/>
    <col min="4098" max="4098" width="10.6640625" style="2" customWidth="1"/>
    <col min="4099" max="4101" width="10.5" style="2" bestFit="1" customWidth="1"/>
    <col min="4102" max="4102" width="9.1640625" style="2"/>
    <col min="4103" max="4103" width="9.83203125" style="2" customWidth="1"/>
    <col min="4104" max="4107" width="10.5" style="2" bestFit="1" customWidth="1"/>
    <col min="4108" max="4352" width="9.1640625" style="2"/>
    <col min="4353" max="4353" width="21" style="2" customWidth="1"/>
    <col min="4354" max="4354" width="10.6640625" style="2" customWidth="1"/>
    <col min="4355" max="4357" width="10.5" style="2" bestFit="1" customWidth="1"/>
    <col min="4358" max="4358" width="9.1640625" style="2"/>
    <col min="4359" max="4359" width="9.83203125" style="2" customWidth="1"/>
    <col min="4360" max="4363" width="10.5" style="2" bestFit="1" customWidth="1"/>
    <col min="4364" max="4608" width="9.1640625" style="2"/>
    <col min="4609" max="4609" width="21" style="2" customWidth="1"/>
    <col min="4610" max="4610" width="10.6640625" style="2" customWidth="1"/>
    <col min="4611" max="4613" width="10.5" style="2" bestFit="1" customWidth="1"/>
    <col min="4614" max="4614" width="9.1640625" style="2"/>
    <col min="4615" max="4615" width="9.83203125" style="2" customWidth="1"/>
    <col min="4616" max="4619" width="10.5" style="2" bestFit="1" customWidth="1"/>
    <col min="4620" max="4864" width="9.1640625" style="2"/>
    <col min="4865" max="4865" width="21" style="2" customWidth="1"/>
    <col min="4866" max="4866" width="10.6640625" style="2" customWidth="1"/>
    <col min="4867" max="4869" width="10.5" style="2" bestFit="1" customWidth="1"/>
    <col min="4870" max="4870" width="9.1640625" style="2"/>
    <col min="4871" max="4871" width="9.83203125" style="2" customWidth="1"/>
    <col min="4872" max="4875" width="10.5" style="2" bestFit="1" customWidth="1"/>
    <col min="4876" max="5120" width="9.1640625" style="2"/>
    <col min="5121" max="5121" width="21" style="2" customWidth="1"/>
    <col min="5122" max="5122" width="10.6640625" style="2" customWidth="1"/>
    <col min="5123" max="5125" width="10.5" style="2" bestFit="1" customWidth="1"/>
    <col min="5126" max="5126" width="9.1640625" style="2"/>
    <col min="5127" max="5127" width="9.83203125" style="2" customWidth="1"/>
    <col min="5128" max="5131" width="10.5" style="2" bestFit="1" customWidth="1"/>
    <col min="5132" max="5376" width="9.1640625" style="2"/>
    <col min="5377" max="5377" width="21" style="2" customWidth="1"/>
    <col min="5378" max="5378" width="10.6640625" style="2" customWidth="1"/>
    <col min="5379" max="5381" width="10.5" style="2" bestFit="1" customWidth="1"/>
    <col min="5382" max="5382" width="9.1640625" style="2"/>
    <col min="5383" max="5383" width="9.83203125" style="2" customWidth="1"/>
    <col min="5384" max="5387" width="10.5" style="2" bestFit="1" customWidth="1"/>
    <col min="5388" max="5632" width="9.1640625" style="2"/>
    <col min="5633" max="5633" width="21" style="2" customWidth="1"/>
    <col min="5634" max="5634" width="10.6640625" style="2" customWidth="1"/>
    <col min="5635" max="5637" width="10.5" style="2" bestFit="1" customWidth="1"/>
    <col min="5638" max="5638" width="9.1640625" style="2"/>
    <col min="5639" max="5639" width="9.83203125" style="2" customWidth="1"/>
    <col min="5640" max="5643" width="10.5" style="2" bestFit="1" customWidth="1"/>
    <col min="5644" max="5888" width="9.1640625" style="2"/>
    <col min="5889" max="5889" width="21" style="2" customWidth="1"/>
    <col min="5890" max="5890" width="10.6640625" style="2" customWidth="1"/>
    <col min="5891" max="5893" width="10.5" style="2" bestFit="1" customWidth="1"/>
    <col min="5894" max="5894" width="9.1640625" style="2"/>
    <col min="5895" max="5895" width="9.83203125" style="2" customWidth="1"/>
    <col min="5896" max="5899" width="10.5" style="2" bestFit="1" customWidth="1"/>
    <col min="5900" max="6144" width="9.1640625" style="2"/>
    <col min="6145" max="6145" width="21" style="2" customWidth="1"/>
    <col min="6146" max="6146" width="10.6640625" style="2" customWidth="1"/>
    <col min="6147" max="6149" width="10.5" style="2" bestFit="1" customWidth="1"/>
    <col min="6150" max="6150" width="9.1640625" style="2"/>
    <col min="6151" max="6151" width="9.83203125" style="2" customWidth="1"/>
    <col min="6152" max="6155" width="10.5" style="2" bestFit="1" customWidth="1"/>
    <col min="6156" max="6400" width="9.1640625" style="2"/>
    <col min="6401" max="6401" width="21" style="2" customWidth="1"/>
    <col min="6402" max="6402" width="10.6640625" style="2" customWidth="1"/>
    <col min="6403" max="6405" width="10.5" style="2" bestFit="1" customWidth="1"/>
    <col min="6406" max="6406" width="9.1640625" style="2"/>
    <col min="6407" max="6407" width="9.83203125" style="2" customWidth="1"/>
    <col min="6408" max="6411" width="10.5" style="2" bestFit="1" customWidth="1"/>
    <col min="6412" max="6656" width="9.1640625" style="2"/>
    <col min="6657" max="6657" width="21" style="2" customWidth="1"/>
    <col min="6658" max="6658" width="10.6640625" style="2" customWidth="1"/>
    <col min="6659" max="6661" width="10.5" style="2" bestFit="1" customWidth="1"/>
    <col min="6662" max="6662" width="9.1640625" style="2"/>
    <col min="6663" max="6663" width="9.83203125" style="2" customWidth="1"/>
    <col min="6664" max="6667" width="10.5" style="2" bestFit="1" customWidth="1"/>
    <col min="6668" max="6912" width="9.1640625" style="2"/>
    <col min="6913" max="6913" width="21" style="2" customWidth="1"/>
    <col min="6914" max="6914" width="10.6640625" style="2" customWidth="1"/>
    <col min="6915" max="6917" width="10.5" style="2" bestFit="1" customWidth="1"/>
    <col min="6918" max="6918" width="9.1640625" style="2"/>
    <col min="6919" max="6919" width="9.83203125" style="2" customWidth="1"/>
    <col min="6920" max="6923" width="10.5" style="2" bestFit="1" customWidth="1"/>
    <col min="6924" max="7168" width="9.1640625" style="2"/>
    <col min="7169" max="7169" width="21" style="2" customWidth="1"/>
    <col min="7170" max="7170" width="10.6640625" style="2" customWidth="1"/>
    <col min="7171" max="7173" width="10.5" style="2" bestFit="1" customWidth="1"/>
    <col min="7174" max="7174" width="9.1640625" style="2"/>
    <col min="7175" max="7175" width="9.83203125" style="2" customWidth="1"/>
    <col min="7176" max="7179" width="10.5" style="2" bestFit="1" customWidth="1"/>
    <col min="7180" max="7424" width="9.1640625" style="2"/>
    <col min="7425" max="7425" width="21" style="2" customWidth="1"/>
    <col min="7426" max="7426" width="10.6640625" style="2" customWidth="1"/>
    <col min="7427" max="7429" width="10.5" style="2" bestFit="1" customWidth="1"/>
    <col min="7430" max="7430" width="9.1640625" style="2"/>
    <col min="7431" max="7431" width="9.83203125" style="2" customWidth="1"/>
    <col min="7432" max="7435" width="10.5" style="2" bestFit="1" customWidth="1"/>
    <col min="7436" max="7680" width="9.1640625" style="2"/>
    <col min="7681" max="7681" width="21" style="2" customWidth="1"/>
    <col min="7682" max="7682" width="10.6640625" style="2" customWidth="1"/>
    <col min="7683" max="7685" width="10.5" style="2" bestFit="1" customWidth="1"/>
    <col min="7686" max="7686" width="9.1640625" style="2"/>
    <col min="7687" max="7687" width="9.83203125" style="2" customWidth="1"/>
    <col min="7688" max="7691" width="10.5" style="2" bestFit="1" customWidth="1"/>
    <col min="7692" max="7936" width="9.1640625" style="2"/>
    <col min="7937" max="7937" width="21" style="2" customWidth="1"/>
    <col min="7938" max="7938" width="10.6640625" style="2" customWidth="1"/>
    <col min="7939" max="7941" width="10.5" style="2" bestFit="1" customWidth="1"/>
    <col min="7942" max="7942" width="9.1640625" style="2"/>
    <col min="7943" max="7943" width="9.83203125" style="2" customWidth="1"/>
    <col min="7944" max="7947" width="10.5" style="2" bestFit="1" customWidth="1"/>
    <col min="7948" max="8192" width="9.1640625" style="2"/>
    <col min="8193" max="8193" width="21" style="2" customWidth="1"/>
    <col min="8194" max="8194" width="10.6640625" style="2" customWidth="1"/>
    <col min="8195" max="8197" width="10.5" style="2" bestFit="1" customWidth="1"/>
    <col min="8198" max="8198" width="9.1640625" style="2"/>
    <col min="8199" max="8199" width="9.83203125" style="2" customWidth="1"/>
    <col min="8200" max="8203" width="10.5" style="2" bestFit="1" customWidth="1"/>
    <col min="8204" max="8448" width="9.1640625" style="2"/>
    <col min="8449" max="8449" width="21" style="2" customWidth="1"/>
    <col min="8450" max="8450" width="10.6640625" style="2" customWidth="1"/>
    <col min="8451" max="8453" width="10.5" style="2" bestFit="1" customWidth="1"/>
    <col min="8454" max="8454" width="9.1640625" style="2"/>
    <col min="8455" max="8455" width="9.83203125" style="2" customWidth="1"/>
    <col min="8456" max="8459" width="10.5" style="2" bestFit="1" customWidth="1"/>
    <col min="8460" max="8704" width="9.1640625" style="2"/>
    <col min="8705" max="8705" width="21" style="2" customWidth="1"/>
    <col min="8706" max="8706" width="10.6640625" style="2" customWidth="1"/>
    <col min="8707" max="8709" width="10.5" style="2" bestFit="1" customWidth="1"/>
    <col min="8710" max="8710" width="9.1640625" style="2"/>
    <col min="8711" max="8711" width="9.83203125" style="2" customWidth="1"/>
    <col min="8712" max="8715" width="10.5" style="2" bestFit="1" customWidth="1"/>
    <col min="8716" max="8960" width="9.1640625" style="2"/>
    <col min="8961" max="8961" width="21" style="2" customWidth="1"/>
    <col min="8962" max="8962" width="10.6640625" style="2" customWidth="1"/>
    <col min="8963" max="8965" width="10.5" style="2" bestFit="1" customWidth="1"/>
    <col min="8966" max="8966" width="9.1640625" style="2"/>
    <col min="8967" max="8967" width="9.83203125" style="2" customWidth="1"/>
    <col min="8968" max="8971" width="10.5" style="2" bestFit="1" customWidth="1"/>
    <col min="8972" max="9216" width="9.1640625" style="2"/>
    <col min="9217" max="9217" width="21" style="2" customWidth="1"/>
    <col min="9218" max="9218" width="10.6640625" style="2" customWidth="1"/>
    <col min="9219" max="9221" width="10.5" style="2" bestFit="1" customWidth="1"/>
    <col min="9222" max="9222" width="9.1640625" style="2"/>
    <col min="9223" max="9223" width="9.83203125" style="2" customWidth="1"/>
    <col min="9224" max="9227" width="10.5" style="2" bestFit="1" customWidth="1"/>
    <col min="9228" max="9472" width="9.1640625" style="2"/>
    <col min="9473" max="9473" width="21" style="2" customWidth="1"/>
    <col min="9474" max="9474" width="10.6640625" style="2" customWidth="1"/>
    <col min="9475" max="9477" width="10.5" style="2" bestFit="1" customWidth="1"/>
    <col min="9478" max="9478" width="9.1640625" style="2"/>
    <col min="9479" max="9479" width="9.83203125" style="2" customWidth="1"/>
    <col min="9480" max="9483" width="10.5" style="2" bestFit="1" customWidth="1"/>
    <col min="9484" max="9728" width="9.1640625" style="2"/>
    <col min="9729" max="9729" width="21" style="2" customWidth="1"/>
    <col min="9730" max="9730" width="10.6640625" style="2" customWidth="1"/>
    <col min="9731" max="9733" width="10.5" style="2" bestFit="1" customWidth="1"/>
    <col min="9734" max="9734" width="9.1640625" style="2"/>
    <col min="9735" max="9735" width="9.83203125" style="2" customWidth="1"/>
    <col min="9736" max="9739" width="10.5" style="2" bestFit="1" customWidth="1"/>
    <col min="9740" max="9984" width="9.1640625" style="2"/>
    <col min="9985" max="9985" width="21" style="2" customWidth="1"/>
    <col min="9986" max="9986" width="10.6640625" style="2" customWidth="1"/>
    <col min="9987" max="9989" width="10.5" style="2" bestFit="1" customWidth="1"/>
    <col min="9990" max="9990" width="9.1640625" style="2"/>
    <col min="9991" max="9991" width="9.83203125" style="2" customWidth="1"/>
    <col min="9992" max="9995" width="10.5" style="2" bestFit="1" customWidth="1"/>
    <col min="9996" max="10240" width="9.1640625" style="2"/>
    <col min="10241" max="10241" width="21" style="2" customWidth="1"/>
    <col min="10242" max="10242" width="10.6640625" style="2" customWidth="1"/>
    <col min="10243" max="10245" width="10.5" style="2" bestFit="1" customWidth="1"/>
    <col min="10246" max="10246" width="9.1640625" style="2"/>
    <col min="10247" max="10247" width="9.83203125" style="2" customWidth="1"/>
    <col min="10248" max="10251" width="10.5" style="2" bestFit="1" customWidth="1"/>
    <col min="10252" max="10496" width="9.1640625" style="2"/>
    <col min="10497" max="10497" width="21" style="2" customWidth="1"/>
    <col min="10498" max="10498" width="10.6640625" style="2" customWidth="1"/>
    <col min="10499" max="10501" width="10.5" style="2" bestFit="1" customWidth="1"/>
    <col min="10502" max="10502" width="9.1640625" style="2"/>
    <col min="10503" max="10503" width="9.83203125" style="2" customWidth="1"/>
    <col min="10504" max="10507" width="10.5" style="2" bestFit="1" customWidth="1"/>
    <col min="10508" max="10752" width="9.1640625" style="2"/>
    <col min="10753" max="10753" width="21" style="2" customWidth="1"/>
    <col min="10754" max="10754" width="10.6640625" style="2" customWidth="1"/>
    <col min="10755" max="10757" width="10.5" style="2" bestFit="1" customWidth="1"/>
    <col min="10758" max="10758" width="9.1640625" style="2"/>
    <col min="10759" max="10759" width="9.83203125" style="2" customWidth="1"/>
    <col min="10760" max="10763" width="10.5" style="2" bestFit="1" customWidth="1"/>
    <col min="10764" max="11008" width="9.1640625" style="2"/>
    <col min="11009" max="11009" width="21" style="2" customWidth="1"/>
    <col min="11010" max="11010" width="10.6640625" style="2" customWidth="1"/>
    <col min="11011" max="11013" width="10.5" style="2" bestFit="1" customWidth="1"/>
    <col min="11014" max="11014" width="9.1640625" style="2"/>
    <col min="11015" max="11015" width="9.83203125" style="2" customWidth="1"/>
    <col min="11016" max="11019" width="10.5" style="2" bestFit="1" customWidth="1"/>
    <col min="11020" max="11264" width="9.1640625" style="2"/>
    <col min="11265" max="11265" width="21" style="2" customWidth="1"/>
    <col min="11266" max="11266" width="10.6640625" style="2" customWidth="1"/>
    <col min="11267" max="11269" width="10.5" style="2" bestFit="1" customWidth="1"/>
    <col min="11270" max="11270" width="9.1640625" style="2"/>
    <col min="11271" max="11271" width="9.83203125" style="2" customWidth="1"/>
    <col min="11272" max="11275" width="10.5" style="2" bestFit="1" customWidth="1"/>
    <col min="11276" max="11520" width="9.1640625" style="2"/>
    <col min="11521" max="11521" width="21" style="2" customWidth="1"/>
    <col min="11522" max="11522" width="10.6640625" style="2" customWidth="1"/>
    <col min="11523" max="11525" width="10.5" style="2" bestFit="1" customWidth="1"/>
    <col min="11526" max="11526" width="9.1640625" style="2"/>
    <col min="11527" max="11527" width="9.83203125" style="2" customWidth="1"/>
    <col min="11528" max="11531" width="10.5" style="2" bestFit="1" customWidth="1"/>
    <col min="11532" max="11776" width="9.1640625" style="2"/>
    <col min="11777" max="11777" width="21" style="2" customWidth="1"/>
    <col min="11778" max="11778" width="10.6640625" style="2" customWidth="1"/>
    <col min="11779" max="11781" width="10.5" style="2" bestFit="1" customWidth="1"/>
    <col min="11782" max="11782" width="9.1640625" style="2"/>
    <col min="11783" max="11783" width="9.83203125" style="2" customWidth="1"/>
    <col min="11784" max="11787" width="10.5" style="2" bestFit="1" customWidth="1"/>
    <col min="11788" max="12032" width="9.1640625" style="2"/>
    <col min="12033" max="12033" width="21" style="2" customWidth="1"/>
    <col min="12034" max="12034" width="10.6640625" style="2" customWidth="1"/>
    <col min="12035" max="12037" width="10.5" style="2" bestFit="1" customWidth="1"/>
    <col min="12038" max="12038" width="9.1640625" style="2"/>
    <col min="12039" max="12039" width="9.83203125" style="2" customWidth="1"/>
    <col min="12040" max="12043" width="10.5" style="2" bestFit="1" customWidth="1"/>
    <col min="12044" max="12288" width="9.1640625" style="2"/>
    <col min="12289" max="12289" width="21" style="2" customWidth="1"/>
    <col min="12290" max="12290" width="10.6640625" style="2" customWidth="1"/>
    <col min="12291" max="12293" width="10.5" style="2" bestFit="1" customWidth="1"/>
    <col min="12294" max="12294" width="9.1640625" style="2"/>
    <col min="12295" max="12295" width="9.83203125" style="2" customWidth="1"/>
    <col min="12296" max="12299" width="10.5" style="2" bestFit="1" customWidth="1"/>
    <col min="12300" max="12544" width="9.1640625" style="2"/>
    <col min="12545" max="12545" width="21" style="2" customWidth="1"/>
    <col min="12546" max="12546" width="10.6640625" style="2" customWidth="1"/>
    <col min="12547" max="12549" width="10.5" style="2" bestFit="1" customWidth="1"/>
    <col min="12550" max="12550" width="9.1640625" style="2"/>
    <col min="12551" max="12551" width="9.83203125" style="2" customWidth="1"/>
    <col min="12552" max="12555" width="10.5" style="2" bestFit="1" customWidth="1"/>
    <col min="12556" max="12800" width="9.1640625" style="2"/>
    <col min="12801" max="12801" width="21" style="2" customWidth="1"/>
    <col min="12802" max="12802" width="10.6640625" style="2" customWidth="1"/>
    <col min="12803" max="12805" width="10.5" style="2" bestFit="1" customWidth="1"/>
    <col min="12806" max="12806" width="9.1640625" style="2"/>
    <col min="12807" max="12807" width="9.83203125" style="2" customWidth="1"/>
    <col min="12808" max="12811" width="10.5" style="2" bestFit="1" customWidth="1"/>
    <col min="12812" max="13056" width="9.1640625" style="2"/>
    <col min="13057" max="13057" width="21" style="2" customWidth="1"/>
    <col min="13058" max="13058" width="10.6640625" style="2" customWidth="1"/>
    <col min="13059" max="13061" width="10.5" style="2" bestFit="1" customWidth="1"/>
    <col min="13062" max="13062" width="9.1640625" style="2"/>
    <col min="13063" max="13063" width="9.83203125" style="2" customWidth="1"/>
    <col min="13064" max="13067" width="10.5" style="2" bestFit="1" customWidth="1"/>
    <col min="13068" max="13312" width="9.1640625" style="2"/>
    <col min="13313" max="13313" width="21" style="2" customWidth="1"/>
    <col min="13314" max="13314" width="10.6640625" style="2" customWidth="1"/>
    <col min="13315" max="13317" width="10.5" style="2" bestFit="1" customWidth="1"/>
    <col min="13318" max="13318" width="9.1640625" style="2"/>
    <col min="13319" max="13319" width="9.83203125" style="2" customWidth="1"/>
    <col min="13320" max="13323" width="10.5" style="2" bestFit="1" customWidth="1"/>
    <col min="13324" max="13568" width="9.1640625" style="2"/>
    <col min="13569" max="13569" width="21" style="2" customWidth="1"/>
    <col min="13570" max="13570" width="10.6640625" style="2" customWidth="1"/>
    <col min="13571" max="13573" width="10.5" style="2" bestFit="1" customWidth="1"/>
    <col min="13574" max="13574" width="9.1640625" style="2"/>
    <col min="13575" max="13575" width="9.83203125" style="2" customWidth="1"/>
    <col min="13576" max="13579" width="10.5" style="2" bestFit="1" customWidth="1"/>
    <col min="13580" max="13824" width="9.1640625" style="2"/>
    <col min="13825" max="13825" width="21" style="2" customWidth="1"/>
    <col min="13826" max="13826" width="10.6640625" style="2" customWidth="1"/>
    <col min="13827" max="13829" width="10.5" style="2" bestFit="1" customWidth="1"/>
    <col min="13830" max="13830" width="9.1640625" style="2"/>
    <col min="13831" max="13831" width="9.83203125" style="2" customWidth="1"/>
    <col min="13832" max="13835" width="10.5" style="2" bestFit="1" customWidth="1"/>
    <col min="13836" max="14080" width="9.1640625" style="2"/>
    <col min="14081" max="14081" width="21" style="2" customWidth="1"/>
    <col min="14082" max="14082" width="10.6640625" style="2" customWidth="1"/>
    <col min="14083" max="14085" width="10.5" style="2" bestFit="1" customWidth="1"/>
    <col min="14086" max="14086" width="9.1640625" style="2"/>
    <col min="14087" max="14087" width="9.83203125" style="2" customWidth="1"/>
    <col min="14088" max="14091" width="10.5" style="2" bestFit="1" customWidth="1"/>
    <col min="14092" max="14336" width="9.1640625" style="2"/>
    <col min="14337" max="14337" width="21" style="2" customWidth="1"/>
    <col min="14338" max="14338" width="10.6640625" style="2" customWidth="1"/>
    <col min="14339" max="14341" width="10.5" style="2" bestFit="1" customWidth="1"/>
    <col min="14342" max="14342" width="9.1640625" style="2"/>
    <col min="14343" max="14343" width="9.83203125" style="2" customWidth="1"/>
    <col min="14344" max="14347" width="10.5" style="2" bestFit="1" customWidth="1"/>
    <col min="14348" max="14592" width="9.1640625" style="2"/>
    <col min="14593" max="14593" width="21" style="2" customWidth="1"/>
    <col min="14594" max="14594" width="10.6640625" style="2" customWidth="1"/>
    <col min="14595" max="14597" width="10.5" style="2" bestFit="1" customWidth="1"/>
    <col min="14598" max="14598" width="9.1640625" style="2"/>
    <col min="14599" max="14599" width="9.83203125" style="2" customWidth="1"/>
    <col min="14600" max="14603" width="10.5" style="2" bestFit="1" customWidth="1"/>
    <col min="14604" max="14848" width="9.1640625" style="2"/>
    <col min="14849" max="14849" width="21" style="2" customWidth="1"/>
    <col min="14850" max="14850" width="10.6640625" style="2" customWidth="1"/>
    <col min="14851" max="14853" width="10.5" style="2" bestFit="1" customWidth="1"/>
    <col min="14854" max="14854" width="9.1640625" style="2"/>
    <col min="14855" max="14855" width="9.83203125" style="2" customWidth="1"/>
    <col min="14856" max="14859" width="10.5" style="2" bestFit="1" customWidth="1"/>
    <col min="14860" max="15104" width="9.1640625" style="2"/>
    <col min="15105" max="15105" width="21" style="2" customWidth="1"/>
    <col min="15106" max="15106" width="10.6640625" style="2" customWidth="1"/>
    <col min="15107" max="15109" width="10.5" style="2" bestFit="1" customWidth="1"/>
    <col min="15110" max="15110" width="9.1640625" style="2"/>
    <col min="15111" max="15111" width="9.83203125" style="2" customWidth="1"/>
    <col min="15112" max="15115" width="10.5" style="2" bestFit="1" customWidth="1"/>
    <col min="15116" max="15360" width="9.1640625" style="2"/>
    <col min="15361" max="15361" width="21" style="2" customWidth="1"/>
    <col min="15362" max="15362" width="10.6640625" style="2" customWidth="1"/>
    <col min="15363" max="15365" width="10.5" style="2" bestFit="1" customWidth="1"/>
    <col min="15366" max="15366" width="9.1640625" style="2"/>
    <col min="15367" max="15367" width="9.83203125" style="2" customWidth="1"/>
    <col min="15368" max="15371" width="10.5" style="2" bestFit="1" customWidth="1"/>
    <col min="15372" max="15616" width="9.1640625" style="2"/>
    <col min="15617" max="15617" width="21" style="2" customWidth="1"/>
    <col min="15618" max="15618" width="10.6640625" style="2" customWidth="1"/>
    <col min="15619" max="15621" width="10.5" style="2" bestFit="1" customWidth="1"/>
    <col min="15622" max="15622" width="9.1640625" style="2"/>
    <col min="15623" max="15623" width="9.83203125" style="2" customWidth="1"/>
    <col min="15624" max="15627" width="10.5" style="2" bestFit="1" customWidth="1"/>
    <col min="15628" max="15872" width="9.1640625" style="2"/>
    <col min="15873" max="15873" width="21" style="2" customWidth="1"/>
    <col min="15874" max="15874" width="10.6640625" style="2" customWidth="1"/>
    <col min="15875" max="15877" width="10.5" style="2" bestFit="1" customWidth="1"/>
    <col min="15878" max="15878" width="9.1640625" style="2"/>
    <col min="15879" max="15879" width="9.83203125" style="2" customWidth="1"/>
    <col min="15880" max="15883" width="10.5" style="2" bestFit="1" customWidth="1"/>
    <col min="15884" max="16128" width="9.1640625" style="2"/>
    <col min="16129" max="16129" width="21" style="2" customWidth="1"/>
    <col min="16130" max="16130" width="10.6640625" style="2" customWidth="1"/>
    <col min="16131" max="16133" width="10.5" style="2" bestFit="1" customWidth="1"/>
    <col min="16134" max="16134" width="9.1640625" style="2"/>
    <col min="16135" max="16135" width="9.83203125" style="2" customWidth="1"/>
    <col min="16136" max="16139" width="10.5" style="2" bestFit="1" customWidth="1"/>
    <col min="16140" max="16384" width="9.1640625" style="2"/>
  </cols>
  <sheetData>
    <row r="1" spans="1:11">
      <c r="A1" s="1" t="s">
        <v>0</v>
      </c>
    </row>
    <row r="3" spans="1:11">
      <c r="A3" s="1" t="s">
        <v>1</v>
      </c>
      <c r="G3" s="1" t="s">
        <v>2</v>
      </c>
    </row>
    <row r="4" spans="1:11">
      <c r="B4" s="8" t="s">
        <v>3</v>
      </c>
      <c r="C4" s="8"/>
      <c r="D4" s="8"/>
      <c r="E4" s="8"/>
      <c r="H4" s="2" t="s">
        <v>19</v>
      </c>
    </row>
    <row r="5" spans="1:11">
      <c r="A5" s="14" t="s">
        <v>4</v>
      </c>
      <c r="B5" s="15" t="s">
        <v>5</v>
      </c>
      <c r="C5" s="15" t="s">
        <v>6</v>
      </c>
      <c r="D5" s="15" t="s">
        <v>7</v>
      </c>
      <c r="E5" s="15" t="s">
        <v>8</v>
      </c>
      <c r="G5" s="5" t="s">
        <v>9</v>
      </c>
      <c r="H5" s="4" t="s">
        <v>5</v>
      </c>
      <c r="I5" s="4" t="s">
        <v>6</v>
      </c>
      <c r="J5" s="4" t="s">
        <v>7</v>
      </c>
      <c r="K5" s="4" t="s">
        <v>8</v>
      </c>
    </row>
    <row r="6" spans="1:11">
      <c r="A6" s="14">
        <v>1</v>
      </c>
      <c r="B6" s="16">
        <v>1.24</v>
      </c>
      <c r="C6" s="16">
        <v>0.92</v>
      </c>
      <c r="D6" s="16">
        <v>1.27</v>
      </c>
      <c r="E6" s="16">
        <v>1.49</v>
      </c>
      <c r="G6" s="5">
        <v>1</v>
      </c>
      <c r="H6" s="3">
        <f>B6</f>
        <v>1.24</v>
      </c>
      <c r="I6" s="3">
        <f>C6</f>
        <v>0.92</v>
      </c>
      <c r="J6" s="3">
        <f>D6</f>
        <v>1.27</v>
      </c>
      <c r="K6" s="3">
        <f>E6</f>
        <v>1.49</v>
      </c>
    </row>
    <row r="7" spans="1:11">
      <c r="A7" s="14">
        <v>2</v>
      </c>
      <c r="B7" s="16">
        <v>1.03</v>
      </c>
      <c r="C7" s="16">
        <v>0.85</v>
      </c>
      <c r="D7" s="16">
        <v>1.1100000000000001</v>
      </c>
      <c r="E7" s="16">
        <v>1.24</v>
      </c>
      <c r="G7" s="5">
        <v>2</v>
      </c>
      <c r="H7" s="3">
        <f>H6+B7</f>
        <v>2.27</v>
      </c>
      <c r="I7" s="3">
        <f>I6+C7</f>
        <v>1.77</v>
      </c>
      <c r="J7" s="3">
        <f>J6+D7</f>
        <v>2.38</v>
      </c>
      <c r="K7" s="3">
        <f>K6+E7</f>
        <v>2.73</v>
      </c>
    </row>
    <row r="8" spans="1:11">
      <c r="A8" s="14">
        <v>3</v>
      </c>
      <c r="B8" s="16">
        <v>0.89</v>
      </c>
      <c r="C8" s="16">
        <v>0.69</v>
      </c>
      <c r="D8" s="16">
        <v>0.96</v>
      </c>
      <c r="E8" s="16">
        <v>1.1000000000000001</v>
      </c>
      <c r="G8" s="5">
        <v>3</v>
      </c>
      <c r="H8" s="3">
        <f t="shared" ref="H8:H15" si="0">H7+B8</f>
        <v>3.16</v>
      </c>
      <c r="I8" s="3">
        <f t="shared" ref="I8:I15" si="1">I7+C8</f>
        <v>2.46</v>
      </c>
      <c r="J8" s="3">
        <f t="shared" ref="J8:J15" si="2">J7+D8</f>
        <v>3.34</v>
      </c>
      <c r="K8" s="3">
        <f t="shared" ref="K8:K15" si="3">K7+E8</f>
        <v>3.83</v>
      </c>
    </row>
    <row r="9" spans="1:11">
      <c r="A9" s="14">
        <v>4</v>
      </c>
      <c r="B9" s="16">
        <v>0.8</v>
      </c>
      <c r="C9" s="16">
        <v>0.57999999999999996</v>
      </c>
      <c r="D9" s="16">
        <v>0.85</v>
      </c>
      <c r="E9" s="16">
        <v>0.97</v>
      </c>
      <c r="G9" s="5">
        <v>4</v>
      </c>
      <c r="H9" s="3">
        <f t="shared" si="0"/>
        <v>3.96</v>
      </c>
      <c r="I9" s="3">
        <f t="shared" si="1"/>
        <v>3.04</v>
      </c>
      <c r="J9" s="3">
        <f t="shared" si="2"/>
        <v>4.1899999999999995</v>
      </c>
      <c r="K9" s="3">
        <f t="shared" si="3"/>
        <v>4.8</v>
      </c>
    </row>
    <row r="10" spans="1:11">
      <c r="A10" s="14">
        <v>5</v>
      </c>
      <c r="B10" s="16">
        <v>0.77</v>
      </c>
      <c r="C10" s="16">
        <v>0.5</v>
      </c>
      <c r="D10" s="16">
        <v>0.73</v>
      </c>
      <c r="E10" s="16">
        <v>0.81</v>
      </c>
      <c r="G10" s="5">
        <v>5</v>
      </c>
      <c r="H10" s="3">
        <f t="shared" si="0"/>
        <v>4.7300000000000004</v>
      </c>
      <c r="I10" s="3">
        <f t="shared" si="1"/>
        <v>3.54</v>
      </c>
      <c r="J10" s="3">
        <f t="shared" si="2"/>
        <v>4.92</v>
      </c>
      <c r="K10" s="3">
        <f t="shared" si="3"/>
        <v>5.6099999999999994</v>
      </c>
    </row>
    <row r="11" spans="1:11">
      <c r="A11" s="14">
        <v>6</v>
      </c>
      <c r="B11" s="16">
        <v>0.66</v>
      </c>
      <c r="C11" s="16">
        <v>0.43</v>
      </c>
      <c r="D11" s="16">
        <v>0.63</v>
      </c>
      <c r="E11" s="16">
        <v>0.71</v>
      </c>
      <c r="G11" s="5">
        <v>6</v>
      </c>
      <c r="H11" s="3">
        <f t="shared" si="0"/>
        <v>5.3900000000000006</v>
      </c>
      <c r="I11" s="3">
        <f t="shared" si="1"/>
        <v>3.97</v>
      </c>
      <c r="J11" s="3">
        <f t="shared" si="2"/>
        <v>5.55</v>
      </c>
      <c r="K11" s="3">
        <f t="shared" si="3"/>
        <v>6.3199999999999994</v>
      </c>
    </row>
    <row r="12" spans="1:11">
      <c r="A12" s="14">
        <v>7</v>
      </c>
      <c r="B12" s="16">
        <v>0.59</v>
      </c>
      <c r="C12" s="16">
        <v>0.36</v>
      </c>
      <c r="D12" s="16">
        <v>0.51</v>
      </c>
      <c r="E12" s="16">
        <v>0.63</v>
      </c>
      <c r="G12" s="5">
        <v>7</v>
      </c>
      <c r="H12" s="3">
        <f t="shared" si="0"/>
        <v>5.98</v>
      </c>
      <c r="I12" s="3">
        <f t="shared" si="1"/>
        <v>4.33</v>
      </c>
      <c r="J12" s="3">
        <f t="shared" si="2"/>
        <v>6.06</v>
      </c>
      <c r="K12" s="3">
        <f t="shared" si="3"/>
        <v>6.9499999999999993</v>
      </c>
    </row>
    <row r="13" spans="1:11">
      <c r="A13" s="14">
        <v>8</v>
      </c>
      <c r="B13" s="16">
        <v>0.51</v>
      </c>
      <c r="C13" s="16">
        <v>0.32</v>
      </c>
      <c r="D13" s="16">
        <v>0.45</v>
      </c>
      <c r="E13" s="16">
        <v>0.53</v>
      </c>
      <c r="G13" s="5">
        <v>8</v>
      </c>
      <c r="H13" s="3">
        <f t="shared" si="0"/>
        <v>6.49</v>
      </c>
      <c r="I13" s="3">
        <f t="shared" si="1"/>
        <v>4.6500000000000004</v>
      </c>
      <c r="J13" s="3">
        <f t="shared" si="2"/>
        <v>6.51</v>
      </c>
      <c r="K13" s="3">
        <f t="shared" si="3"/>
        <v>7.4799999999999995</v>
      </c>
    </row>
    <row r="14" spans="1:11">
      <c r="A14" s="14">
        <v>9</v>
      </c>
      <c r="B14" s="16">
        <v>0.42</v>
      </c>
      <c r="C14" s="16">
        <v>0.26</v>
      </c>
      <c r="D14" s="16">
        <v>0.39</v>
      </c>
      <c r="E14" s="16">
        <v>0.42</v>
      </c>
      <c r="G14" s="5">
        <v>9</v>
      </c>
      <c r="H14" s="3">
        <f t="shared" si="0"/>
        <v>6.91</v>
      </c>
      <c r="I14" s="3">
        <f t="shared" si="1"/>
        <v>4.91</v>
      </c>
      <c r="J14" s="3">
        <f t="shared" si="2"/>
        <v>6.8999999999999995</v>
      </c>
      <c r="K14" s="3">
        <f t="shared" si="3"/>
        <v>7.8999999999999995</v>
      </c>
    </row>
    <row r="15" spans="1:11">
      <c r="A15" s="14">
        <v>10</v>
      </c>
      <c r="B15" s="16">
        <v>0.35</v>
      </c>
      <c r="C15" s="16">
        <v>0.22</v>
      </c>
      <c r="D15" s="16">
        <v>0.32</v>
      </c>
      <c r="E15" s="16">
        <v>0.35</v>
      </c>
      <c r="G15" s="5">
        <v>10</v>
      </c>
      <c r="H15" s="3">
        <f t="shared" si="0"/>
        <v>7.26</v>
      </c>
      <c r="I15" s="3">
        <f t="shared" si="1"/>
        <v>5.13</v>
      </c>
      <c r="J15" s="3">
        <f t="shared" si="2"/>
        <v>7.22</v>
      </c>
      <c r="K15" s="3">
        <f t="shared" si="3"/>
        <v>8.25</v>
      </c>
    </row>
    <row r="17" spans="1:11">
      <c r="A17" s="2" t="s">
        <v>10</v>
      </c>
      <c r="B17" s="6">
        <v>0.4</v>
      </c>
      <c r="D17" s="1" t="s">
        <v>20</v>
      </c>
      <c r="G17" s="1" t="s">
        <v>11</v>
      </c>
    </row>
    <row r="18" spans="1:11">
      <c r="D18" s="5" t="s">
        <v>9</v>
      </c>
      <c r="E18" s="4" t="s">
        <v>21</v>
      </c>
      <c r="G18" s="5" t="s">
        <v>9</v>
      </c>
      <c r="H18" s="4" t="s">
        <v>5</v>
      </c>
      <c r="I18" s="4" t="s">
        <v>6</v>
      </c>
      <c r="J18" s="4" t="s">
        <v>7</v>
      </c>
      <c r="K18" s="4" t="s">
        <v>8</v>
      </c>
    </row>
    <row r="19" spans="1:11">
      <c r="A19" s="17" t="s">
        <v>12</v>
      </c>
      <c r="B19" s="18">
        <v>0.79994246087743559</v>
      </c>
      <c r="D19" s="5">
        <v>1</v>
      </c>
      <c r="E19" s="3">
        <f>$B$19*D19</f>
        <v>0.79994246087743559</v>
      </c>
      <c r="G19" s="5">
        <v>1</v>
      </c>
      <c r="H19" s="3">
        <f>H6-$E19</f>
        <v>0.4400575391225644</v>
      </c>
      <c r="I19" s="3">
        <f t="shared" ref="I19:K19" si="4">I6-$E19</f>
        <v>0.12005753912256445</v>
      </c>
      <c r="J19" s="3">
        <f t="shared" si="4"/>
        <v>0.47005753912256443</v>
      </c>
      <c r="K19" s="3">
        <f t="shared" si="4"/>
        <v>0.6900575391225644</v>
      </c>
    </row>
    <row r="20" spans="1:11">
      <c r="D20" s="5">
        <v>2</v>
      </c>
      <c r="E20" s="3">
        <f t="shared" ref="E20:E28" si="5">$B$19*D20</f>
        <v>1.5998849217548712</v>
      </c>
      <c r="G20" s="5">
        <v>2</v>
      </c>
      <c r="H20" s="3">
        <f t="shared" ref="H20:K20" si="6">H7-$E20</f>
        <v>0.67011507824512884</v>
      </c>
      <c r="I20" s="3">
        <f t="shared" si="6"/>
        <v>0.17011507824512884</v>
      </c>
      <c r="J20" s="3">
        <f t="shared" si="6"/>
        <v>0.78011507824512871</v>
      </c>
      <c r="K20" s="3">
        <f t="shared" si="6"/>
        <v>1.1301150782451288</v>
      </c>
    </row>
    <row r="21" spans="1:11">
      <c r="D21" s="5">
        <v>3</v>
      </c>
      <c r="E21" s="3">
        <f t="shared" si="5"/>
        <v>2.3998273826323069</v>
      </c>
      <c r="G21" s="5">
        <v>3</v>
      </c>
      <c r="H21" s="3">
        <f t="shared" ref="H21:K21" si="7">H8-$E21</f>
        <v>0.76017261736769326</v>
      </c>
      <c r="I21" s="3">
        <f t="shared" si="7"/>
        <v>6.0172617367693082E-2</v>
      </c>
      <c r="J21" s="3">
        <f t="shared" si="7"/>
        <v>0.94017261736769298</v>
      </c>
      <c r="K21" s="3">
        <f t="shared" si="7"/>
        <v>1.4301726173676932</v>
      </c>
    </row>
    <row r="22" spans="1:11">
      <c r="D22" s="5">
        <v>4</v>
      </c>
      <c r="E22" s="3">
        <f t="shared" si="5"/>
        <v>3.1997698435097424</v>
      </c>
      <c r="G22" s="5">
        <v>4</v>
      </c>
      <c r="H22" s="3">
        <f t="shared" ref="H22:K22" si="8">H9-$E22</f>
        <v>0.7602301564902576</v>
      </c>
      <c r="I22" s="3">
        <f t="shared" si="8"/>
        <v>-0.15976984350974233</v>
      </c>
      <c r="J22" s="3">
        <f t="shared" si="8"/>
        <v>0.99023015649025714</v>
      </c>
      <c r="K22" s="3">
        <f t="shared" si="8"/>
        <v>1.6002301564902575</v>
      </c>
    </row>
    <row r="23" spans="1:11">
      <c r="D23" s="5">
        <v>5</v>
      </c>
      <c r="E23" s="3">
        <f t="shared" si="5"/>
        <v>3.9997123043871778</v>
      </c>
      <c r="G23" s="5">
        <v>5</v>
      </c>
      <c r="H23" s="3">
        <f t="shared" ref="H23:K23" si="9">H10-$E23</f>
        <v>0.73028769561282258</v>
      </c>
      <c r="I23" s="3">
        <f t="shared" si="9"/>
        <v>-0.45971230438717781</v>
      </c>
      <c r="J23" s="3">
        <f t="shared" si="9"/>
        <v>0.92028769561282209</v>
      </c>
      <c r="K23" s="3">
        <f t="shared" si="9"/>
        <v>1.6102876956128216</v>
      </c>
    </row>
    <row r="24" spans="1:11">
      <c r="D24" s="5">
        <v>6</v>
      </c>
      <c r="E24" s="3">
        <f t="shared" si="5"/>
        <v>4.7996547652646138</v>
      </c>
      <c r="G24" s="5">
        <v>6</v>
      </c>
      <c r="H24" s="3">
        <f t="shared" ref="H24:K24" si="10">H11-$E24</f>
        <v>0.5903452347353868</v>
      </c>
      <c r="I24" s="3">
        <f t="shared" si="10"/>
        <v>-0.82965476526461357</v>
      </c>
      <c r="J24" s="3">
        <f t="shared" si="10"/>
        <v>0.75034523473538606</v>
      </c>
      <c r="K24" s="3">
        <f t="shared" si="10"/>
        <v>1.5203452347353856</v>
      </c>
    </row>
    <row r="25" spans="1:11">
      <c r="D25" s="5">
        <v>7</v>
      </c>
      <c r="E25" s="3">
        <f t="shared" si="5"/>
        <v>5.5995972261420492</v>
      </c>
      <c r="G25" s="5">
        <v>7</v>
      </c>
      <c r="H25" s="3">
        <f t="shared" ref="H25:K25" si="11">H12-$E25</f>
        <v>0.38040277385795118</v>
      </c>
      <c r="I25" s="3">
        <f t="shared" si="11"/>
        <v>-1.2695972261420492</v>
      </c>
      <c r="J25" s="3">
        <f t="shared" si="11"/>
        <v>0.46040277385795036</v>
      </c>
      <c r="K25" s="3">
        <f t="shared" si="11"/>
        <v>1.35040277385795</v>
      </c>
    </row>
    <row r="26" spans="1:11">
      <c r="D26" s="5">
        <v>8</v>
      </c>
      <c r="E26" s="3">
        <f t="shared" si="5"/>
        <v>6.3995396870194847</v>
      </c>
      <c r="G26" s="5">
        <v>8</v>
      </c>
      <c r="H26" s="3">
        <f t="shared" ref="H26:K26" si="12">H13-$E26</f>
        <v>9.0460312980515489E-2</v>
      </c>
      <c r="I26" s="3">
        <f t="shared" si="12"/>
        <v>-1.7495396870194844</v>
      </c>
      <c r="J26" s="3">
        <f t="shared" si="12"/>
        <v>0.11046031298051506</v>
      </c>
      <c r="K26" s="3">
        <f t="shared" si="12"/>
        <v>1.0804603129805148</v>
      </c>
    </row>
    <row r="27" spans="1:11">
      <c r="D27" s="5">
        <v>9</v>
      </c>
      <c r="E27" s="3">
        <f t="shared" si="5"/>
        <v>7.1994821478969202</v>
      </c>
      <c r="G27" s="5">
        <v>9</v>
      </c>
      <c r="H27" s="3">
        <f t="shared" ref="H27:K27" si="13">H14-$E27</f>
        <v>-0.28948214789692006</v>
      </c>
      <c r="I27" s="3">
        <f t="shared" si="13"/>
        <v>-2.2894821478969201</v>
      </c>
      <c r="J27" s="3">
        <f t="shared" si="13"/>
        <v>-0.29948214789692074</v>
      </c>
      <c r="K27" s="3">
        <f t="shared" si="13"/>
        <v>0.70051785210307926</v>
      </c>
    </row>
    <row r="28" spans="1:11">
      <c r="D28" s="5">
        <v>10</v>
      </c>
      <c r="E28" s="3">
        <f t="shared" si="5"/>
        <v>7.9994246087743557</v>
      </c>
      <c r="G28" s="5">
        <v>10</v>
      </c>
      <c r="H28" s="3">
        <f t="shared" ref="H28:K28" si="14">H15-$E28</f>
        <v>-0.7394246087743559</v>
      </c>
      <c r="I28" s="3">
        <f t="shared" si="14"/>
        <v>-2.8694246087743558</v>
      </c>
      <c r="J28" s="3">
        <f t="shared" si="14"/>
        <v>-0.77942460877435593</v>
      </c>
      <c r="K28" s="3">
        <f t="shared" si="14"/>
        <v>0.25057539122564432</v>
      </c>
    </row>
    <row r="30" spans="1:11">
      <c r="A30" s="1" t="s">
        <v>13</v>
      </c>
    </row>
    <row r="31" spans="1:11">
      <c r="B31" s="4" t="s">
        <v>5</v>
      </c>
      <c r="C31" s="4" t="s">
        <v>6</v>
      </c>
      <c r="D31" s="4" t="s">
        <v>7</v>
      </c>
      <c r="E31" s="4" t="s">
        <v>8</v>
      </c>
    </row>
    <row r="32" spans="1:11">
      <c r="A32" s="2" t="s">
        <v>14</v>
      </c>
      <c r="B32" s="3">
        <f>MAX(H19:H28)</f>
        <v>0.7602301564902576</v>
      </c>
      <c r="C32" s="3">
        <f t="shared" ref="C32:E32" si="15">MAX(I19:I28)</f>
        <v>0.17011507824512884</v>
      </c>
      <c r="D32" s="3">
        <f t="shared" si="15"/>
        <v>0.99023015649025714</v>
      </c>
      <c r="E32" s="3">
        <f t="shared" si="15"/>
        <v>1.6102876956128216</v>
      </c>
    </row>
    <row r="33" spans="1:5">
      <c r="A33" s="2" t="s">
        <v>15</v>
      </c>
      <c r="B33" s="2">
        <f>IF(B32&gt;0,MATCH(B32,H19:H28,0),0)</f>
        <v>4</v>
      </c>
      <c r="C33" s="2">
        <f t="shared" ref="C33:E33" si="16">IF(C32&gt;0,MATCH(C32,I19:I28,0),0)</f>
        <v>2</v>
      </c>
      <c r="D33" s="2">
        <f t="shared" si="16"/>
        <v>4</v>
      </c>
      <c r="E33" s="2">
        <f t="shared" si="16"/>
        <v>5</v>
      </c>
    </row>
    <row r="34" spans="1:5">
      <c r="A34" s="19" t="s">
        <v>16</v>
      </c>
      <c r="B34" s="20">
        <v>10</v>
      </c>
      <c r="C34" s="20">
        <v>5</v>
      </c>
      <c r="D34" s="20">
        <v>7.5</v>
      </c>
      <c r="E34" s="20">
        <v>15</v>
      </c>
    </row>
    <row r="36" spans="1:5">
      <c r="A36" s="2" t="s">
        <v>17</v>
      </c>
      <c r="B36" s="2">
        <f>SUMPRODUCT(B33:E33,B34:E34)</f>
        <v>155</v>
      </c>
    </row>
    <row r="37" spans="1:5">
      <c r="A37" s="2" t="s">
        <v>18</v>
      </c>
      <c r="B37" s="7">
        <f>B19*B36-B17*B36</f>
        <v>61.991081436002517</v>
      </c>
    </row>
  </sheetData>
  <pageMargins left="0.75" right="0.75" top="1" bottom="1" header="0.5" footer="0.5"/>
  <pageSetup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94BB0-BB8B-4D54-967B-6E4CF059AA34}">
  <dimension ref="A1:K38"/>
  <sheetViews>
    <sheetView tabSelected="1" topLeftCell="A3" workbookViewId="0">
      <selection activeCell="J22" sqref="J22"/>
    </sheetView>
  </sheetViews>
  <sheetFormatPr baseColWidth="10" defaultColWidth="8.83203125" defaultRowHeight="15"/>
  <cols>
    <col min="1" max="1" width="21.6640625" style="2" customWidth="1"/>
    <col min="2" max="5" width="12.6640625" style="2" customWidth="1"/>
    <col min="6" max="6" width="8.83203125" style="2"/>
    <col min="7" max="7" width="9.83203125" style="2" customWidth="1"/>
    <col min="8" max="11" width="12.6640625" style="2" customWidth="1"/>
    <col min="12" max="256" width="8.83203125" style="2"/>
    <col min="257" max="257" width="21.6640625" style="2" customWidth="1"/>
    <col min="258" max="258" width="10.6640625" style="2" customWidth="1"/>
    <col min="259" max="261" width="10.5" style="2" bestFit="1" customWidth="1"/>
    <col min="262" max="262" width="8.83203125" style="2"/>
    <col min="263" max="263" width="9.83203125" style="2" customWidth="1"/>
    <col min="264" max="267" width="10.5" style="2" bestFit="1" customWidth="1"/>
    <col min="268" max="512" width="8.83203125" style="2"/>
    <col min="513" max="513" width="21.6640625" style="2" customWidth="1"/>
    <col min="514" max="514" width="10.6640625" style="2" customWidth="1"/>
    <col min="515" max="517" width="10.5" style="2" bestFit="1" customWidth="1"/>
    <col min="518" max="518" width="8.83203125" style="2"/>
    <col min="519" max="519" width="9.83203125" style="2" customWidth="1"/>
    <col min="520" max="523" width="10.5" style="2" bestFit="1" customWidth="1"/>
    <col min="524" max="768" width="8.83203125" style="2"/>
    <col min="769" max="769" width="21.6640625" style="2" customWidth="1"/>
    <col min="770" max="770" width="10.6640625" style="2" customWidth="1"/>
    <col min="771" max="773" width="10.5" style="2" bestFit="1" customWidth="1"/>
    <col min="774" max="774" width="8.83203125" style="2"/>
    <col min="775" max="775" width="9.83203125" style="2" customWidth="1"/>
    <col min="776" max="779" width="10.5" style="2" bestFit="1" customWidth="1"/>
    <col min="780" max="1024" width="8.83203125" style="2"/>
    <col min="1025" max="1025" width="21.6640625" style="2" customWidth="1"/>
    <col min="1026" max="1026" width="10.6640625" style="2" customWidth="1"/>
    <col min="1027" max="1029" width="10.5" style="2" bestFit="1" customWidth="1"/>
    <col min="1030" max="1030" width="8.83203125" style="2"/>
    <col min="1031" max="1031" width="9.83203125" style="2" customWidth="1"/>
    <col min="1032" max="1035" width="10.5" style="2" bestFit="1" customWidth="1"/>
    <col min="1036" max="1280" width="8.83203125" style="2"/>
    <col min="1281" max="1281" width="21.6640625" style="2" customWidth="1"/>
    <col min="1282" max="1282" width="10.6640625" style="2" customWidth="1"/>
    <col min="1283" max="1285" width="10.5" style="2" bestFit="1" customWidth="1"/>
    <col min="1286" max="1286" width="8.83203125" style="2"/>
    <col min="1287" max="1287" width="9.83203125" style="2" customWidth="1"/>
    <col min="1288" max="1291" width="10.5" style="2" bestFit="1" customWidth="1"/>
    <col min="1292" max="1536" width="8.83203125" style="2"/>
    <col min="1537" max="1537" width="21.6640625" style="2" customWidth="1"/>
    <col min="1538" max="1538" width="10.6640625" style="2" customWidth="1"/>
    <col min="1539" max="1541" width="10.5" style="2" bestFit="1" customWidth="1"/>
    <col min="1542" max="1542" width="8.83203125" style="2"/>
    <col min="1543" max="1543" width="9.83203125" style="2" customWidth="1"/>
    <col min="1544" max="1547" width="10.5" style="2" bestFit="1" customWidth="1"/>
    <col min="1548" max="1792" width="8.83203125" style="2"/>
    <col min="1793" max="1793" width="21.6640625" style="2" customWidth="1"/>
    <col min="1794" max="1794" width="10.6640625" style="2" customWidth="1"/>
    <col min="1795" max="1797" width="10.5" style="2" bestFit="1" customWidth="1"/>
    <col min="1798" max="1798" width="8.83203125" style="2"/>
    <col min="1799" max="1799" width="9.83203125" style="2" customWidth="1"/>
    <col min="1800" max="1803" width="10.5" style="2" bestFit="1" customWidth="1"/>
    <col min="1804" max="2048" width="8.83203125" style="2"/>
    <col min="2049" max="2049" width="21.6640625" style="2" customWidth="1"/>
    <col min="2050" max="2050" width="10.6640625" style="2" customWidth="1"/>
    <col min="2051" max="2053" width="10.5" style="2" bestFit="1" customWidth="1"/>
    <col min="2054" max="2054" width="8.83203125" style="2"/>
    <col min="2055" max="2055" width="9.83203125" style="2" customWidth="1"/>
    <col min="2056" max="2059" width="10.5" style="2" bestFit="1" customWidth="1"/>
    <col min="2060" max="2304" width="8.83203125" style="2"/>
    <col min="2305" max="2305" width="21.6640625" style="2" customWidth="1"/>
    <col min="2306" max="2306" width="10.6640625" style="2" customWidth="1"/>
    <col min="2307" max="2309" width="10.5" style="2" bestFit="1" customWidth="1"/>
    <col min="2310" max="2310" width="8.83203125" style="2"/>
    <col min="2311" max="2311" width="9.83203125" style="2" customWidth="1"/>
    <col min="2312" max="2315" width="10.5" style="2" bestFit="1" customWidth="1"/>
    <col min="2316" max="2560" width="8.83203125" style="2"/>
    <col min="2561" max="2561" width="21.6640625" style="2" customWidth="1"/>
    <col min="2562" max="2562" width="10.6640625" style="2" customWidth="1"/>
    <col min="2563" max="2565" width="10.5" style="2" bestFit="1" customWidth="1"/>
    <col min="2566" max="2566" width="8.83203125" style="2"/>
    <col min="2567" max="2567" width="9.83203125" style="2" customWidth="1"/>
    <col min="2568" max="2571" width="10.5" style="2" bestFit="1" customWidth="1"/>
    <col min="2572" max="2816" width="8.83203125" style="2"/>
    <col min="2817" max="2817" width="21.6640625" style="2" customWidth="1"/>
    <col min="2818" max="2818" width="10.6640625" style="2" customWidth="1"/>
    <col min="2819" max="2821" width="10.5" style="2" bestFit="1" customWidth="1"/>
    <col min="2822" max="2822" width="8.83203125" style="2"/>
    <col min="2823" max="2823" width="9.83203125" style="2" customWidth="1"/>
    <col min="2824" max="2827" width="10.5" style="2" bestFit="1" customWidth="1"/>
    <col min="2828" max="3072" width="8.83203125" style="2"/>
    <col min="3073" max="3073" width="21.6640625" style="2" customWidth="1"/>
    <col min="3074" max="3074" width="10.6640625" style="2" customWidth="1"/>
    <col min="3075" max="3077" width="10.5" style="2" bestFit="1" customWidth="1"/>
    <col min="3078" max="3078" width="8.83203125" style="2"/>
    <col min="3079" max="3079" width="9.83203125" style="2" customWidth="1"/>
    <col min="3080" max="3083" width="10.5" style="2" bestFit="1" customWidth="1"/>
    <col min="3084" max="3328" width="8.83203125" style="2"/>
    <col min="3329" max="3329" width="21.6640625" style="2" customWidth="1"/>
    <col min="3330" max="3330" width="10.6640625" style="2" customWidth="1"/>
    <col min="3331" max="3333" width="10.5" style="2" bestFit="1" customWidth="1"/>
    <col min="3334" max="3334" width="8.83203125" style="2"/>
    <col min="3335" max="3335" width="9.83203125" style="2" customWidth="1"/>
    <col min="3336" max="3339" width="10.5" style="2" bestFit="1" customWidth="1"/>
    <col min="3340" max="3584" width="8.83203125" style="2"/>
    <col min="3585" max="3585" width="21.6640625" style="2" customWidth="1"/>
    <col min="3586" max="3586" width="10.6640625" style="2" customWidth="1"/>
    <col min="3587" max="3589" width="10.5" style="2" bestFit="1" customWidth="1"/>
    <col min="3590" max="3590" width="8.83203125" style="2"/>
    <col min="3591" max="3591" width="9.83203125" style="2" customWidth="1"/>
    <col min="3592" max="3595" width="10.5" style="2" bestFit="1" customWidth="1"/>
    <col min="3596" max="3840" width="8.83203125" style="2"/>
    <col min="3841" max="3841" width="21.6640625" style="2" customWidth="1"/>
    <col min="3842" max="3842" width="10.6640625" style="2" customWidth="1"/>
    <col min="3843" max="3845" width="10.5" style="2" bestFit="1" customWidth="1"/>
    <col min="3846" max="3846" width="8.83203125" style="2"/>
    <col min="3847" max="3847" width="9.83203125" style="2" customWidth="1"/>
    <col min="3848" max="3851" width="10.5" style="2" bestFit="1" customWidth="1"/>
    <col min="3852" max="4096" width="8.83203125" style="2"/>
    <col min="4097" max="4097" width="21.6640625" style="2" customWidth="1"/>
    <col min="4098" max="4098" width="10.6640625" style="2" customWidth="1"/>
    <col min="4099" max="4101" width="10.5" style="2" bestFit="1" customWidth="1"/>
    <col min="4102" max="4102" width="8.83203125" style="2"/>
    <col min="4103" max="4103" width="9.83203125" style="2" customWidth="1"/>
    <col min="4104" max="4107" width="10.5" style="2" bestFit="1" customWidth="1"/>
    <col min="4108" max="4352" width="8.83203125" style="2"/>
    <col min="4353" max="4353" width="21.6640625" style="2" customWidth="1"/>
    <col min="4354" max="4354" width="10.6640625" style="2" customWidth="1"/>
    <col min="4355" max="4357" width="10.5" style="2" bestFit="1" customWidth="1"/>
    <col min="4358" max="4358" width="8.83203125" style="2"/>
    <col min="4359" max="4359" width="9.83203125" style="2" customWidth="1"/>
    <col min="4360" max="4363" width="10.5" style="2" bestFit="1" customWidth="1"/>
    <col min="4364" max="4608" width="8.83203125" style="2"/>
    <col min="4609" max="4609" width="21.6640625" style="2" customWidth="1"/>
    <col min="4610" max="4610" width="10.6640625" style="2" customWidth="1"/>
    <col min="4611" max="4613" width="10.5" style="2" bestFit="1" customWidth="1"/>
    <col min="4614" max="4614" width="8.83203125" style="2"/>
    <col min="4615" max="4615" width="9.83203125" style="2" customWidth="1"/>
    <col min="4616" max="4619" width="10.5" style="2" bestFit="1" customWidth="1"/>
    <col min="4620" max="4864" width="8.83203125" style="2"/>
    <col min="4865" max="4865" width="21.6640625" style="2" customWidth="1"/>
    <col min="4866" max="4866" width="10.6640625" style="2" customWidth="1"/>
    <col min="4867" max="4869" width="10.5" style="2" bestFit="1" customWidth="1"/>
    <col min="4870" max="4870" width="8.83203125" style="2"/>
    <col min="4871" max="4871" width="9.83203125" style="2" customWidth="1"/>
    <col min="4872" max="4875" width="10.5" style="2" bestFit="1" customWidth="1"/>
    <col min="4876" max="5120" width="8.83203125" style="2"/>
    <col min="5121" max="5121" width="21.6640625" style="2" customWidth="1"/>
    <col min="5122" max="5122" width="10.6640625" style="2" customWidth="1"/>
    <col min="5123" max="5125" width="10.5" style="2" bestFit="1" customWidth="1"/>
    <col min="5126" max="5126" width="8.83203125" style="2"/>
    <col min="5127" max="5127" width="9.83203125" style="2" customWidth="1"/>
    <col min="5128" max="5131" width="10.5" style="2" bestFit="1" customWidth="1"/>
    <col min="5132" max="5376" width="8.83203125" style="2"/>
    <col min="5377" max="5377" width="21.6640625" style="2" customWidth="1"/>
    <col min="5378" max="5378" width="10.6640625" style="2" customWidth="1"/>
    <col min="5379" max="5381" width="10.5" style="2" bestFit="1" customWidth="1"/>
    <col min="5382" max="5382" width="8.83203125" style="2"/>
    <col min="5383" max="5383" width="9.83203125" style="2" customWidth="1"/>
    <col min="5384" max="5387" width="10.5" style="2" bestFit="1" customWidth="1"/>
    <col min="5388" max="5632" width="8.83203125" style="2"/>
    <col min="5633" max="5633" width="21.6640625" style="2" customWidth="1"/>
    <col min="5634" max="5634" width="10.6640625" style="2" customWidth="1"/>
    <col min="5635" max="5637" width="10.5" style="2" bestFit="1" customWidth="1"/>
    <col min="5638" max="5638" width="8.83203125" style="2"/>
    <col min="5639" max="5639" width="9.83203125" style="2" customWidth="1"/>
    <col min="5640" max="5643" width="10.5" style="2" bestFit="1" customWidth="1"/>
    <col min="5644" max="5888" width="8.83203125" style="2"/>
    <col min="5889" max="5889" width="21.6640625" style="2" customWidth="1"/>
    <col min="5890" max="5890" width="10.6640625" style="2" customWidth="1"/>
    <col min="5891" max="5893" width="10.5" style="2" bestFit="1" customWidth="1"/>
    <col min="5894" max="5894" width="8.83203125" style="2"/>
    <col min="5895" max="5895" width="9.83203125" style="2" customWidth="1"/>
    <col min="5896" max="5899" width="10.5" style="2" bestFit="1" customWidth="1"/>
    <col min="5900" max="6144" width="8.83203125" style="2"/>
    <col min="6145" max="6145" width="21.6640625" style="2" customWidth="1"/>
    <col min="6146" max="6146" width="10.6640625" style="2" customWidth="1"/>
    <col min="6147" max="6149" width="10.5" style="2" bestFit="1" customWidth="1"/>
    <col min="6150" max="6150" width="8.83203125" style="2"/>
    <col min="6151" max="6151" width="9.83203125" style="2" customWidth="1"/>
    <col min="6152" max="6155" width="10.5" style="2" bestFit="1" customWidth="1"/>
    <col min="6156" max="6400" width="8.83203125" style="2"/>
    <col min="6401" max="6401" width="21.6640625" style="2" customWidth="1"/>
    <col min="6402" max="6402" width="10.6640625" style="2" customWidth="1"/>
    <col min="6403" max="6405" width="10.5" style="2" bestFit="1" customWidth="1"/>
    <col min="6406" max="6406" width="8.83203125" style="2"/>
    <col min="6407" max="6407" width="9.83203125" style="2" customWidth="1"/>
    <col min="6408" max="6411" width="10.5" style="2" bestFit="1" customWidth="1"/>
    <col min="6412" max="6656" width="8.83203125" style="2"/>
    <col min="6657" max="6657" width="21.6640625" style="2" customWidth="1"/>
    <col min="6658" max="6658" width="10.6640625" style="2" customWidth="1"/>
    <col min="6659" max="6661" width="10.5" style="2" bestFit="1" customWidth="1"/>
    <col min="6662" max="6662" width="8.83203125" style="2"/>
    <col min="6663" max="6663" width="9.83203125" style="2" customWidth="1"/>
    <col min="6664" max="6667" width="10.5" style="2" bestFit="1" customWidth="1"/>
    <col min="6668" max="6912" width="8.83203125" style="2"/>
    <col min="6913" max="6913" width="21.6640625" style="2" customWidth="1"/>
    <col min="6914" max="6914" width="10.6640625" style="2" customWidth="1"/>
    <col min="6915" max="6917" width="10.5" style="2" bestFit="1" customWidth="1"/>
    <col min="6918" max="6918" width="8.83203125" style="2"/>
    <col min="6919" max="6919" width="9.83203125" style="2" customWidth="1"/>
    <col min="6920" max="6923" width="10.5" style="2" bestFit="1" customWidth="1"/>
    <col min="6924" max="7168" width="8.83203125" style="2"/>
    <col min="7169" max="7169" width="21.6640625" style="2" customWidth="1"/>
    <col min="7170" max="7170" width="10.6640625" style="2" customWidth="1"/>
    <col min="7171" max="7173" width="10.5" style="2" bestFit="1" customWidth="1"/>
    <col min="7174" max="7174" width="8.83203125" style="2"/>
    <col min="7175" max="7175" width="9.83203125" style="2" customWidth="1"/>
    <col min="7176" max="7179" width="10.5" style="2" bestFit="1" customWidth="1"/>
    <col min="7180" max="7424" width="8.83203125" style="2"/>
    <col min="7425" max="7425" width="21.6640625" style="2" customWidth="1"/>
    <col min="7426" max="7426" width="10.6640625" style="2" customWidth="1"/>
    <col min="7427" max="7429" width="10.5" style="2" bestFit="1" customWidth="1"/>
    <col min="7430" max="7430" width="8.83203125" style="2"/>
    <col min="7431" max="7431" width="9.83203125" style="2" customWidth="1"/>
    <col min="7432" max="7435" width="10.5" style="2" bestFit="1" customWidth="1"/>
    <col min="7436" max="7680" width="8.83203125" style="2"/>
    <col min="7681" max="7681" width="21.6640625" style="2" customWidth="1"/>
    <col min="7682" max="7682" width="10.6640625" style="2" customWidth="1"/>
    <col min="7683" max="7685" width="10.5" style="2" bestFit="1" customWidth="1"/>
    <col min="7686" max="7686" width="8.83203125" style="2"/>
    <col min="7687" max="7687" width="9.83203125" style="2" customWidth="1"/>
    <col min="7688" max="7691" width="10.5" style="2" bestFit="1" customWidth="1"/>
    <col min="7692" max="7936" width="8.83203125" style="2"/>
    <col min="7937" max="7937" width="21.6640625" style="2" customWidth="1"/>
    <col min="7938" max="7938" width="10.6640625" style="2" customWidth="1"/>
    <col min="7939" max="7941" width="10.5" style="2" bestFit="1" customWidth="1"/>
    <col min="7942" max="7942" width="8.83203125" style="2"/>
    <col min="7943" max="7943" width="9.83203125" style="2" customWidth="1"/>
    <col min="7944" max="7947" width="10.5" style="2" bestFit="1" customWidth="1"/>
    <col min="7948" max="8192" width="8.83203125" style="2"/>
    <col min="8193" max="8193" width="21.6640625" style="2" customWidth="1"/>
    <col min="8194" max="8194" width="10.6640625" style="2" customWidth="1"/>
    <col min="8195" max="8197" width="10.5" style="2" bestFit="1" customWidth="1"/>
    <col min="8198" max="8198" width="8.83203125" style="2"/>
    <col min="8199" max="8199" width="9.83203125" style="2" customWidth="1"/>
    <col min="8200" max="8203" width="10.5" style="2" bestFit="1" customWidth="1"/>
    <col min="8204" max="8448" width="8.83203125" style="2"/>
    <col min="8449" max="8449" width="21.6640625" style="2" customWidth="1"/>
    <col min="8450" max="8450" width="10.6640625" style="2" customWidth="1"/>
    <col min="8451" max="8453" width="10.5" style="2" bestFit="1" customWidth="1"/>
    <col min="8454" max="8454" width="8.83203125" style="2"/>
    <col min="8455" max="8455" width="9.83203125" style="2" customWidth="1"/>
    <col min="8456" max="8459" width="10.5" style="2" bestFit="1" customWidth="1"/>
    <col min="8460" max="8704" width="8.83203125" style="2"/>
    <col min="8705" max="8705" width="21.6640625" style="2" customWidth="1"/>
    <col min="8706" max="8706" width="10.6640625" style="2" customWidth="1"/>
    <col min="8707" max="8709" width="10.5" style="2" bestFit="1" customWidth="1"/>
    <col min="8710" max="8710" width="8.83203125" style="2"/>
    <col min="8711" max="8711" width="9.83203125" style="2" customWidth="1"/>
    <col min="8712" max="8715" width="10.5" style="2" bestFit="1" customWidth="1"/>
    <col min="8716" max="8960" width="8.83203125" style="2"/>
    <col min="8961" max="8961" width="21.6640625" style="2" customWidth="1"/>
    <col min="8962" max="8962" width="10.6640625" style="2" customWidth="1"/>
    <col min="8963" max="8965" width="10.5" style="2" bestFit="1" customWidth="1"/>
    <col min="8966" max="8966" width="8.83203125" style="2"/>
    <col min="8967" max="8967" width="9.83203125" style="2" customWidth="1"/>
    <col min="8968" max="8971" width="10.5" style="2" bestFit="1" customWidth="1"/>
    <col min="8972" max="9216" width="8.83203125" style="2"/>
    <col min="9217" max="9217" width="21.6640625" style="2" customWidth="1"/>
    <col min="9218" max="9218" width="10.6640625" style="2" customWidth="1"/>
    <col min="9219" max="9221" width="10.5" style="2" bestFit="1" customWidth="1"/>
    <col min="9222" max="9222" width="8.83203125" style="2"/>
    <col min="9223" max="9223" width="9.83203125" style="2" customWidth="1"/>
    <col min="9224" max="9227" width="10.5" style="2" bestFit="1" customWidth="1"/>
    <col min="9228" max="9472" width="8.83203125" style="2"/>
    <col min="9473" max="9473" width="21.6640625" style="2" customWidth="1"/>
    <col min="9474" max="9474" width="10.6640625" style="2" customWidth="1"/>
    <col min="9475" max="9477" width="10.5" style="2" bestFit="1" customWidth="1"/>
    <col min="9478" max="9478" width="8.83203125" style="2"/>
    <col min="9479" max="9479" width="9.83203125" style="2" customWidth="1"/>
    <col min="9480" max="9483" width="10.5" style="2" bestFit="1" customWidth="1"/>
    <col min="9484" max="9728" width="8.83203125" style="2"/>
    <col min="9729" max="9729" width="21.6640625" style="2" customWidth="1"/>
    <col min="9730" max="9730" width="10.6640625" style="2" customWidth="1"/>
    <col min="9731" max="9733" width="10.5" style="2" bestFit="1" customWidth="1"/>
    <col min="9734" max="9734" width="8.83203125" style="2"/>
    <col min="9735" max="9735" width="9.83203125" style="2" customWidth="1"/>
    <col min="9736" max="9739" width="10.5" style="2" bestFit="1" customWidth="1"/>
    <col min="9740" max="9984" width="8.83203125" style="2"/>
    <col min="9985" max="9985" width="21.6640625" style="2" customWidth="1"/>
    <col min="9986" max="9986" width="10.6640625" style="2" customWidth="1"/>
    <col min="9987" max="9989" width="10.5" style="2" bestFit="1" customWidth="1"/>
    <col min="9990" max="9990" width="8.83203125" style="2"/>
    <col min="9991" max="9991" width="9.83203125" style="2" customWidth="1"/>
    <col min="9992" max="9995" width="10.5" style="2" bestFit="1" customWidth="1"/>
    <col min="9996" max="10240" width="8.83203125" style="2"/>
    <col min="10241" max="10241" width="21.6640625" style="2" customWidth="1"/>
    <col min="10242" max="10242" width="10.6640625" style="2" customWidth="1"/>
    <col min="10243" max="10245" width="10.5" style="2" bestFit="1" customWidth="1"/>
    <col min="10246" max="10246" width="8.83203125" style="2"/>
    <col min="10247" max="10247" width="9.83203125" style="2" customWidth="1"/>
    <col min="10248" max="10251" width="10.5" style="2" bestFit="1" customWidth="1"/>
    <col min="10252" max="10496" width="8.83203125" style="2"/>
    <col min="10497" max="10497" width="21.6640625" style="2" customWidth="1"/>
    <col min="10498" max="10498" width="10.6640625" style="2" customWidth="1"/>
    <col min="10499" max="10501" width="10.5" style="2" bestFit="1" customWidth="1"/>
    <col min="10502" max="10502" width="8.83203125" style="2"/>
    <col min="10503" max="10503" width="9.83203125" style="2" customWidth="1"/>
    <col min="10504" max="10507" width="10.5" style="2" bestFit="1" customWidth="1"/>
    <col min="10508" max="10752" width="8.83203125" style="2"/>
    <col min="10753" max="10753" width="21.6640625" style="2" customWidth="1"/>
    <col min="10754" max="10754" width="10.6640625" style="2" customWidth="1"/>
    <col min="10755" max="10757" width="10.5" style="2" bestFit="1" customWidth="1"/>
    <col min="10758" max="10758" width="8.83203125" style="2"/>
    <col min="10759" max="10759" width="9.83203125" style="2" customWidth="1"/>
    <col min="10760" max="10763" width="10.5" style="2" bestFit="1" customWidth="1"/>
    <col min="10764" max="11008" width="8.83203125" style="2"/>
    <col min="11009" max="11009" width="21.6640625" style="2" customWidth="1"/>
    <col min="11010" max="11010" width="10.6640625" style="2" customWidth="1"/>
    <col min="11011" max="11013" width="10.5" style="2" bestFit="1" customWidth="1"/>
    <col min="11014" max="11014" width="8.83203125" style="2"/>
    <col min="11015" max="11015" width="9.83203125" style="2" customWidth="1"/>
    <col min="11016" max="11019" width="10.5" style="2" bestFit="1" customWidth="1"/>
    <col min="11020" max="11264" width="8.83203125" style="2"/>
    <col min="11265" max="11265" width="21.6640625" style="2" customWidth="1"/>
    <col min="11266" max="11266" width="10.6640625" style="2" customWidth="1"/>
    <col min="11267" max="11269" width="10.5" style="2" bestFit="1" customWidth="1"/>
    <col min="11270" max="11270" width="8.83203125" style="2"/>
    <col min="11271" max="11271" width="9.83203125" style="2" customWidth="1"/>
    <col min="11272" max="11275" width="10.5" style="2" bestFit="1" customWidth="1"/>
    <col min="11276" max="11520" width="8.83203125" style="2"/>
    <col min="11521" max="11521" width="21.6640625" style="2" customWidth="1"/>
    <col min="11522" max="11522" width="10.6640625" style="2" customWidth="1"/>
    <col min="11523" max="11525" width="10.5" style="2" bestFit="1" customWidth="1"/>
    <col min="11526" max="11526" width="8.83203125" style="2"/>
    <col min="11527" max="11527" width="9.83203125" style="2" customWidth="1"/>
    <col min="11528" max="11531" width="10.5" style="2" bestFit="1" customWidth="1"/>
    <col min="11532" max="11776" width="8.83203125" style="2"/>
    <col min="11777" max="11777" width="21.6640625" style="2" customWidth="1"/>
    <col min="11778" max="11778" width="10.6640625" style="2" customWidth="1"/>
    <col min="11779" max="11781" width="10.5" style="2" bestFit="1" customWidth="1"/>
    <col min="11782" max="11782" width="8.83203125" style="2"/>
    <col min="11783" max="11783" width="9.83203125" style="2" customWidth="1"/>
    <col min="11784" max="11787" width="10.5" style="2" bestFit="1" customWidth="1"/>
    <col min="11788" max="12032" width="8.83203125" style="2"/>
    <col min="12033" max="12033" width="21.6640625" style="2" customWidth="1"/>
    <col min="12034" max="12034" width="10.6640625" style="2" customWidth="1"/>
    <col min="12035" max="12037" width="10.5" style="2" bestFit="1" customWidth="1"/>
    <col min="12038" max="12038" width="8.83203125" style="2"/>
    <col min="12039" max="12039" width="9.83203125" style="2" customWidth="1"/>
    <col min="12040" max="12043" width="10.5" style="2" bestFit="1" customWidth="1"/>
    <col min="12044" max="12288" width="8.83203125" style="2"/>
    <col min="12289" max="12289" width="21.6640625" style="2" customWidth="1"/>
    <col min="12290" max="12290" width="10.6640625" style="2" customWidth="1"/>
    <col min="12291" max="12293" width="10.5" style="2" bestFit="1" customWidth="1"/>
    <col min="12294" max="12294" width="8.83203125" style="2"/>
    <col min="12295" max="12295" width="9.83203125" style="2" customWidth="1"/>
    <col min="12296" max="12299" width="10.5" style="2" bestFit="1" customWidth="1"/>
    <col min="12300" max="12544" width="8.83203125" style="2"/>
    <col min="12545" max="12545" width="21.6640625" style="2" customWidth="1"/>
    <col min="12546" max="12546" width="10.6640625" style="2" customWidth="1"/>
    <col min="12547" max="12549" width="10.5" style="2" bestFit="1" customWidth="1"/>
    <col min="12550" max="12550" width="8.83203125" style="2"/>
    <col min="12551" max="12551" width="9.83203125" style="2" customWidth="1"/>
    <col min="12552" max="12555" width="10.5" style="2" bestFit="1" customWidth="1"/>
    <col min="12556" max="12800" width="8.83203125" style="2"/>
    <col min="12801" max="12801" width="21.6640625" style="2" customWidth="1"/>
    <col min="12802" max="12802" width="10.6640625" style="2" customWidth="1"/>
    <col min="12803" max="12805" width="10.5" style="2" bestFit="1" customWidth="1"/>
    <col min="12806" max="12806" width="8.83203125" style="2"/>
    <col min="12807" max="12807" width="9.83203125" style="2" customWidth="1"/>
    <col min="12808" max="12811" width="10.5" style="2" bestFit="1" customWidth="1"/>
    <col min="12812" max="13056" width="8.83203125" style="2"/>
    <col min="13057" max="13057" width="21.6640625" style="2" customWidth="1"/>
    <col min="13058" max="13058" width="10.6640625" style="2" customWidth="1"/>
    <col min="13059" max="13061" width="10.5" style="2" bestFit="1" customWidth="1"/>
    <col min="13062" max="13062" width="8.83203125" style="2"/>
    <col min="13063" max="13063" width="9.83203125" style="2" customWidth="1"/>
    <col min="13064" max="13067" width="10.5" style="2" bestFit="1" customWidth="1"/>
    <col min="13068" max="13312" width="8.83203125" style="2"/>
    <col min="13313" max="13313" width="21.6640625" style="2" customWidth="1"/>
    <col min="13314" max="13314" width="10.6640625" style="2" customWidth="1"/>
    <col min="13315" max="13317" width="10.5" style="2" bestFit="1" customWidth="1"/>
    <col min="13318" max="13318" width="8.83203125" style="2"/>
    <col min="13319" max="13319" width="9.83203125" style="2" customWidth="1"/>
    <col min="13320" max="13323" width="10.5" style="2" bestFit="1" customWidth="1"/>
    <col min="13324" max="13568" width="8.83203125" style="2"/>
    <col min="13569" max="13569" width="21.6640625" style="2" customWidth="1"/>
    <col min="13570" max="13570" width="10.6640625" style="2" customWidth="1"/>
    <col min="13571" max="13573" width="10.5" style="2" bestFit="1" customWidth="1"/>
    <col min="13574" max="13574" width="8.83203125" style="2"/>
    <col min="13575" max="13575" width="9.83203125" style="2" customWidth="1"/>
    <col min="13576" max="13579" width="10.5" style="2" bestFit="1" customWidth="1"/>
    <col min="13580" max="13824" width="8.83203125" style="2"/>
    <col min="13825" max="13825" width="21.6640625" style="2" customWidth="1"/>
    <col min="13826" max="13826" width="10.6640625" style="2" customWidth="1"/>
    <col min="13827" max="13829" width="10.5" style="2" bestFit="1" customWidth="1"/>
    <col min="13830" max="13830" width="8.83203125" style="2"/>
    <col min="13831" max="13831" width="9.83203125" style="2" customWidth="1"/>
    <col min="13832" max="13835" width="10.5" style="2" bestFit="1" customWidth="1"/>
    <col min="13836" max="14080" width="8.83203125" style="2"/>
    <col min="14081" max="14081" width="21.6640625" style="2" customWidth="1"/>
    <col min="14082" max="14082" width="10.6640625" style="2" customWidth="1"/>
    <col min="14083" max="14085" width="10.5" style="2" bestFit="1" customWidth="1"/>
    <col min="14086" max="14086" width="8.83203125" style="2"/>
    <col min="14087" max="14087" width="9.83203125" style="2" customWidth="1"/>
    <col min="14088" max="14091" width="10.5" style="2" bestFit="1" customWidth="1"/>
    <col min="14092" max="14336" width="8.83203125" style="2"/>
    <col min="14337" max="14337" width="21.6640625" style="2" customWidth="1"/>
    <col min="14338" max="14338" width="10.6640625" style="2" customWidth="1"/>
    <col min="14339" max="14341" width="10.5" style="2" bestFit="1" customWidth="1"/>
    <col min="14342" max="14342" width="8.83203125" style="2"/>
    <col min="14343" max="14343" width="9.83203125" style="2" customWidth="1"/>
    <col min="14344" max="14347" width="10.5" style="2" bestFit="1" customWidth="1"/>
    <col min="14348" max="14592" width="8.83203125" style="2"/>
    <col min="14593" max="14593" width="21.6640625" style="2" customWidth="1"/>
    <col min="14594" max="14594" width="10.6640625" style="2" customWidth="1"/>
    <col min="14595" max="14597" width="10.5" style="2" bestFit="1" customWidth="1"/>
    <col min="14598" max="14598" width="8.83203125" style="2"/>
    <col min="14599" max="14599" width="9.83203125" style="2" customWidth="1"/>
    <col min="14600" max="14603" width="10.5" style="2" bestFit="1" customWidth="1"/>
    <col min="14604" max="14848" width="8.83203125" style="2"/>
    <col min="14849" max="14849" width="21.6640625" style="2" customWidth="1"/>
    <col min="14850" max="14850" width="10.6640625" style="2" customWidth="1"/>
    <col min="14851" max="14853" width="10.5" style="2" bestFit="1" customWidth="1"/>
    <col min="14854" max="14854" width="8.83203125" style="2"/>
    <col min="14855" max="14855" width="9.83203125" style="2" customWidth="1"/>
    <col min="14856" max="14859" width="10.5" style="2" bestFit="1" customWidth="1"/>
    <col min="14860" max="15104" width="8.83203125" style="2"/>
    <col min="15105" max="15105" width="21.6640625" style="2" customWidth="1"/>
    <col min="15106" max="15106" width="10.6640625" style="2" customWidth="1"/>
    <col min="15107" max="15109" width="10.5" style="2" bestFit="1" customWidth="1"/>
    <col min="15110" max="15110" width="8.83203125" style="2"/>
    <col min="15111" max="15111" width="9.83203125" style="2" customWidth="1"/>
    <col min="15112" max="15115" width="10.5" style="2" bestFit="1" customWidth="1"/>
    <col min="15116" max="15360" width="8.83203125" style="2"/>
    <col min="15361" max="15361" width="21.6640625" style="2" customWidth="1"/>
    <col min="15362" max="15362" width="10.6640625" style="2" customWidth="1"/>
    <col min="15363" max="15365" width="10.5" style="2" bestFit="1" customWidth="1"/>
    <col min="15366" max="15366" width="8.83203125" style="2"/>
    <col min="15367" max="15367" width="9.83203125" style="2" customWidth="1"/>
    <col min="15368" max="15371" width="10.5" style="2" bestFit="1" customWidth="1"/>
    <col min="15372" max="15616" width="8.83203125" style="2"/>
    <col min="15617" max="15617" width="21.6640625" style="2" customWidth="1"/>
    <col min="15618" max="15618" width="10.6640625" style="2" customWidth="1"/>
    <col min="15619" max="15621" width="10.5" style="2" bestFit="1" customWidth="1"/>
    <col min="15622" max="15622" width="8.83203125" style="2"/>
    <col min="15623" max="15623" width="9.83203125" style="2" customWidth="1"/>
    <col min="15624" max="15627" width="10.5" style="2" bestFit="1" customWidth="1"/>
    <col min="15628" max="15872" width="8.83203125" style="2"/>
    <col min="15873" max="15873" width="21.6640625" style="2" customWidth="1"/>
    <col min="15874" max="15874" width="10.6640625" style="2" customWidth="1"/>
    <col min="15875" max="15877" width="10.5" style="2" bestFit="1" customWidth="1"/>
    <col min="15878" max="15878" width="8.83203125" style="2"/>
    <col min="15879" max="15879" width="9.83203125" style="2" customWidth="1"/>
    <col min="15880" max="15883" width="10.5" style="2" bestFit="1" customWidth="1"/>
    <col min="15884" max="16128" width="8.83203125" style="2"/>
    <col min="16129" max="16129" width="21.6640625" style="2" customWidth="1"/>
    <col min="16130" max="16130" width="10.6640625" style="2" customWidth="1"/>
    <col min="16131" max="16133" width="10.5" style="2" bestFit="1" customWidth="1"/>
    <col min="16134" max="16134" width="8.83203125" style="2"/>
    <col min="16135" max="16135" width="9.83203125" style="2" customWidth="1"/>
    <col min="16136" max="16139" width="10.5" style="2" bestFit="1" customWidth="1"/>
    <col min="16140" max="16384" width="8.83203125" style="2"/>
  </cols>
  <sheetData>
    <row r="1" spans="1:11">
      <c r="A1" s="1" t="s">
        <v>22</v>
      </c>
    </row>
    <row r="3" spans="1:11">
      <c r="A3" s="1" t="s">
        <v>23</v>
      </c>
      <c r="G3" s="1" t="s">
        <v>2</v>
      </c>
    </row>
    <row r="4" spans="1:11">
      <c r="B4" s="5" t="s">
        <v>3</v>
      </c>
      <c r="C4" s="5"/>
      <c r="D4" s="5"/>
      <c r="E4" s="5"/>
      <c r="H4" s="2" t="s">
        <v>19</v>
      </c>
    </row>
    <row r="5" spans="1:11">
      <c r="A5" s="5" t="s">
        <v>4</v>
      </c>
      <c r="B5" s="4" t="s">
        <v>5</v>
      </c>
      <c r="C5" s="4" t="s">
        <v>6</v>
      </c>
      <c r="D5" s="4" t="s">
        <v>7</v>
      </c>
      <c r="E5" s="4" t="s">
        <v>8</v>
      </c>
      <c r="G5" s="5" t="s">
        <v>9</v>
      </c>
      <c r="H5" s="4" t="s">
        <v>5</v>
      </c>
      <c r="I5" s="4" t="s">
        <v>6</v>
      </c>
      <c r="J5" s="4" t="s">
        <v>7</v>
      </c>
      <c r="K5" s="4" t="s">
        <v>8</v>
      </c>
    </row>
    <row r="6" spans="1:11">
      <c r="A6" s="5">
        <v>1</v>
      </c>
      <c r="B6" s="9">
        <v>1.24</v>
      </c>
      <c r="C6" s="9">
        <v>0.92</v>
      </c>
      <c r="D6" s="9">
        <v>1.27</v>
      </c>
      <c r="E6" s="9">
        <v>1.49</v>
      </c>
      <c r="G6" s="5">
        <v>1</v>
      </c>
      <c r="H6" s="3">
        <f>B6</f>
        <v>1.24</v>
      </c>
      <c r="I6" s="3">
        <f>C6</f>
        <v>0.92</v>
      </c>
      <c r="J6" s="3">
        <f>D6</f>
        <v>1.27</v>
      </c>
      <c r="K6" s="3">
        <f>E6</f>
        <v>1.49</v>
      </c>
    </row>
    <row r="7" spans="1:11">
      <c r="A7" s="5">
        <v>2</v>
      </c>
      <c r="B7" s="9">
        <v>1.03</v>
      </c>
      <c r="C7" s="9">
        <v>0.85</v>
      </c>
      <c r="D7" s="9">
        <v>1.1100000000000001</v>
      </c>
      <c r="E7" s="9">
        <v>1.24</v>
      </c>
      <c r="G7" s="5">
        <v>2</v>
      </c>
      <c r="H7" s="3">
        <f>H6+B7</f>
        <v>2.27</v>
      </c>
      <c r="I7" s="3">
        <f>I6+C7</f>
        <v>1.77</v>
      </c>
      <c r="J7" s="3">
        <f>J6+D7</f>
        <v>2.38</v>
      </c>
      <c r="K7" s="3">
        <f>K6+E7</f>
        <v>2.73</v>
      </c>
    </row>
    <row r="8" spans="1:11">
      <c r="A8" s="5">
        <v>3</v>
      </c>
      <c r="B8" s="9">
        <v>0.89</v>
      </c>
      <c r="C8" s="9">
        <v>0.69</v>
      </c>
      <c r="D8" s="9">
        <v>0.96</v>
      </c>
      <c r="E8" s="9">
        <v>1.1000000000000001</v>
      </c>
      <c r="G8" s="5">
        <v>3</v>
      </c>
      <c r="H8" s="3">
        <f t="shared" ref="H8:K15" si="0">H7+B8</f>
        <v>3.16</v>
      </c>
      <c r="I8" s="3">
        <f t="shared" si="0"/>
        <v>2.46</v>
      </c>
      <c r="J8" s="3">
        <f t="shared" si="0"/>
        <v>3.34</v>
      </c>
      <c r="K8" s="3">
        <f t="shared" si="0"/>
        <v>3.83</v>
      </c>
    </row>
    <row r="9" spans="1:11">
      <c r="A9" s="5">
        <v>4</v>
      </c>
      <c r="B9" s="9">
        <v>0.8</v>
      </c>
      <c r="C9" s="9">
        <v>0.57999999999999996</v>
      </c>
      <c r="D9" s="9">
        <v>0.85</v>
      </c>
      <c r="E9" s="9">
        <v>0.97</v>
      </c>
      <c r="G9" s="5">
        <v>4</v>
      </c>
      <c r="H9" s="3">
        <f t="shared" si="0"/>
        <v>3.96</v>
      </c>
      <c r="I9" s="3">
        <f t="shared" si="0"/>
        <v>3.04</v>
      </c>
      <c r="J9" s="3">
        <f t="shared" si="0"/>
        <v>4.1899999999999995</v>
      </c>
      <c r="K9" s="3">
        <f t="shared" si="0"/>
        <v>4.8</v>
      </c>
    </row>
    <row r="10" spans="1:11">
      <c r="A10" s="5">
        <v>5</v>
      </c>
      <c r="B10" s="9">
        <v>0.77</v>
      </c>
      <c r="C10" s="9">
        <v>0.5</v>
      </c>
      <c r="D10" s="9">
        <v>0.73</v>
      </c>
      <c r="E10" s="9">
        <v>0.81</v>
      </c>
      <c r="G10" s="5">
        <v>5</v>
      </c>
      <c r="H10" s="3">
        <f t="shared" si="0"/>
        <v>4.7300000000000004</v>
      </c>
      <c r="I10" s="3">
        <f t="shared" si="0"/>
        <v>3.54</v>
      </c>
      <c r="J10" s="3">
        <f t="shared" si="0"/>
        <v>4.92</v>
      </c>
      <c r="K10" s="3">
        <f t="shared" si="0"/>
        <v>5.6099999999999994</v>
      </c>
    </row>
    <row r="11" spans="1:11">
      <c r="A11" s="5">
        <v>6</v>
      </c>
      <c r="B11" s="9">
        <v>0.66</v>
      </c>
      <c r="C11" s="9">
        <v>0.43</v>
      </c>
      <c r="D11" s="9">
        <v>0.63</v>
      </c>
      <c r="E11" s="9">
        <v>0.71</v>
      </c>
      <c r="G11" s="5">
        <v>6</v>
      </c>
      <c r="H11" s="3">
        <f t="shared" si="0"/>
        <v>5.3900000000000006</v>
      </c>
      <c r="I11" s="3">
        <f t="shared" si="0"/>
        <v>3.97</v>
      </c>
      <c r="J11" s="3">
        <f t="shared" si="0"/>
        <v>5.55</v>
      </c>
      <c r="K11" s="3">
        <f t="shared" si="0"/>
        <v>6.3199999999999994</v>
      </c>
    </row>
    <row r="12" spans="1:11">
      <c r="A12" s="5">
        <v>7</v>
      </c>
      <c r="B12" s="9">
        <v>0.59</v>
      </c>
      <c r="C12" s="9">
        <v>0.36</v>
      </c>
      <c r="D12" s="9">
        <v>0.51</v>
      </c>
      <c r="E12" s="9">
        <v>0.63</v>
      </c>
      <c r="G12" s="5">
        <v>7</v>
      </c>
      <c r="H12" s="3">
        <f t="shared" si="0"/>
        <v>5.98</v>
      </c>
      <c r="I12" s="3">
        <f t="shared" si="0"/>
        <v>4.33</v>
      </c>
      <c r="J12" s="3">
        <f t="shared" si="0"/>
        <v>6.06</v>
      </c>
      <c r="K12" s="3">
        <f t="shared" si="0"/>
        <v>6.9499999999999993</v>
      </c>
    </row>
    <row r="13" spans="1:11">
      <c r="A13" s="5">
        <v>8</v>
      </c>
      <c r="B13" s="9">
        <v>0.51</v>
      </c>
      <c r="C13" s="9">
        <v>0.32</v>
      </c>
      <c r="D13" s="9">
        <v>0.45</v>
      </c>
      <c r="E13" s="9">
        <v>0.53</v>
      </c>
      <c r="G13" s="5">
        <v>8</v>
      </c>
      <c r="H13" s="3">
        <f t="shared" si="0"/>
        <v>6.49</v>
      </c>
      <c r="I13" s="3">
        <f t="shared" si="0"/>
        <v>4.6500000000000004</v>
      </c>
      <c r="J13" s="3">
        <f t="shared" si="0"/>
        <v>6.51</v>
      </c>
      <c r="K13" s="3">
        <f t="shared" si="0"/>
        <v>7.4799999999999995</v>
      </c>
    </row>
    <row r="14" spans="1:11">
      <c r="A14" s="5">
        <v>9</v>
      </c>
      <c r="B14" s="9">
        <v>0.42</v>
      </c>
      <c r="C14" s="9">
        <v>0.26</v>
      </c>
      <c r="D14" s="9">
        <v>0.39</v>
      </c>
      <c r="E14" s="9">
        <v>0.42</v>
      </c>
      <c r="G14" s="5">
        <v>9</v>
      </c>
      <c r="H14" s="3">
        <f t="shared" si="0"/>
        <v>6.91</v>
      </c>
      <c r="I14" s="3">
        <f t="shared" si="0"/>
        <v>4.91</v>
      </c>
      <c r="J14" s="3">
        <f t="shared" si="0"/>
        <v>6.8999999999999995</v>
      </c>
      <c r="K14" s="3">
        <f t="shared" si="0"/>
        <v>7.8999999999999995</v>
      </c>
    </row>
    <row r="15" spans="1:11">
      <c r="A15" s="5">
        <v>10</v>
      </c>
      <c r="B15" s="9">
        <v>0.35</v>
      </c>
      <c r="C15" s="9">
        <v>0.22</v>
      </c>
      <c r="D15" s="9">
        <v>0.32</v>
      </c>
      <c r="E15" s="9">
        <v>0.35</v>
      </c>
      <c r="G15" s="5">
        <v>10</v>
      </c>
      <c r="H15" s="3">
        <f t="shared" si="0"/>
        <v>7.26</v>
      </c>
      <c r="I15" s="3">
        <f t="shared" si="0"/>
        <v>5.13</v>
      </c>
      <c r="J15" s="3">
        <f t="shared" si="0"/>
        <v>7.22</v>
      </c>
      <c r="K15" s="3">
        <f t="shared" si="0"/>
        <v>8.25</v>
      </c>
    </row>
    <row r="17" spans="1:11">
      <c r="A17" s="2" t="s">
        <v>10</v>
      </c>
      <c r="B17" s="6">
        <v>0.4</v>
      </c>
      <c r="D17" s="1" t="s">
        <v>20</v>
      </c>
      <c r="G17" s="1" t="s">
        <v>11</v>
      </c>
    </row>
    <row r="18" spans="1:11">
      <c r="D18" s="5" t="s">
        <v>9</v>
      </c>
      <c r="E18" s="4" t="s">
        <v>21</v>
      </c>
      <c r="G18" s="5" t="s">
        <v>9</v>
      </c>
      <c r="H18" s="4" t="s">
        <v>5</v>
      </c>
      <c r="I18" s="4" t="s">
        <v>6</v>
      </c>
      <c r="J18" s="4" t="s">
        <v>7</v>
      </c>
      <c r="K18" s="4" t="s">
        <v>8</v>
      </c>
    </row>
    <row r="19" spans="1:11">
      <c r="A19" s="1" t="s">
        <v>24</v>
      </c>
      <c r="D19" s="5">
        <v>1</v>
      </c>
      <c r="E19" s="3">
        <f>$B$20+$B$21*D19</f>
        <v>3.5517463032259888</v>
      </c>
      <c r="G19" s="5">
        <v>1</v>
      </c>
      <c r="H19" s="3">
        <f>H6-$E19</f>
        <v>-2.3117463032259886</v>
      </c>
      <c r="I19" s="3">
        <f t="shared" ref="I19:K19" si="1">I6-$E19</f>
        <v>-2.6317463032259889</v>
      </c>
      <c r="J19" s="3">
        <f t="shared" si="1"/>
        <v>-2.2817463032259888</v>
      </c>
      <c r="K19" s="3">
        <f t="shared" si="1"/>
        <v>-2.0617463032259886</v>
      </c>
    </row>
    <row r="20" spans="1:11">
      <c r="A20" s="17" t="s">
        <v>25</v>
      </c>
      <c r="B20" s="18">
        <v>3.1326330309370105</v>
      </c>
      <c r="D20" s="5">
        <v>2</v>
      </c>
      <c r="E20" s="3">
        <f t="shared" ref="E20:E28" si="2">$B$20+$B$21*D20</f>
        <v>3.9708595755149672</v>
      </c>
      <c r="G20" s="5">
        <v>2</v>
      </c>
      <c r="H20" s="3">
        <f t="shared" ref="H20:K28" si="3">H7-$E20</f>
        <v>-1.7008595755149671</v>
      </c>
      <c r="I20" s="3">
        <f t="shared" si="3"/>
        <v>-2.2008595755149671</v>
      </c>
      <c r="J20" s="3">
        <f t="shared" si="3"/>
        <v>-1.5908595755149673</v>
      </c>
      <c r="K20" s="3">
        <f t="shared" si="3"/>
        <v>-1.2408595755149672</v>
      </c>
    </row>
    <row r="21" spans="1:11">
      <c r="A21" s="17" t="s">
        <v>26</v>
      </c>
      <c r="B21" s="18">
        <v>0.41911327228897832</v>
      </c>
      <c r="D21" s="5">
        <v>3</v>
      </c>
      <c r="E21" s="3">
        <f t="shared" si="2"/>
        <v>4.3899728478039455</v>
      </c>
      <c r="G21" s="5">
        <v>3</v>
      </c>
      <c r="H21" s="3">
        <f t="shared" si="3"/>
        <v>-1.2299728478039453</v>
      </c>
      <c r="I21" s="3">
        <f t="shared" si="3"/>
        <v>-1.9299728478039455</v>
      </c>
      <c r="J21" s="3">
        <f t="shared" si="3"/>
        <v>-1.0499728478039456</v>
      </c>
      <c r="K21" s="3">
        <f t="shared" si="3"/>
        <v>-0.55997284780394541</v>
      </c>
    </row>
    <row r="22" spans="1:11">
      <c r="D22" s="5">
        <v>4</v>
      </c>
      <c r="E22" s="3">
        <f t="shared" si="2"/>
        <v>4.8090861200929238</v>
      </c>
      <c r="G22" s="5">
        <v>4</v>
      </c>
      <c r="H22" s="3">
        <f t="shared" si="3"/>
        <v>-0.84908612009292384</v>
      </c>
      <c r="I22" s="3">
        <f t="shared" si="3"/>
        <v>-1.7690861200929238</v>
      </c>
      <c r="J22" s="3">
        <f t="shared" si="3"/>
        <v>-0.6190861200929243</v>
      </c>
      <c r="K22" s="3">
        <f t="shared" si="3"/>
        <v>-9.0861200929239772E-3</v>
      </c>
    </row>
    <row r="23" spans="1:11">
      <c r="D23" s="5">
        <v>5</v>
      </c>
      <c r="E23" s="3">
        <f t="shared" si="2"/>
        <v>5.2281993923819021</v>
      </c>
      <c r="G23" s="5">
        <v>5</v>
      </c>
      <c r="H23" s="3">
        <f t="shared" si="3"/>
        <v>-0.4981993923819017</v>
      </c>
      <c r="I23" s="3">
        <f t="shared" si="3"/>
        <v>-1.6881993923819021</v>
      </c>
      <c r="J23" s="3">
        <f t="shared" si="3"/>
        <v>-0.30819939238190219</v>
      </c>
      <c r="K23" s="3">
        <f t="shared" si="3"/>
        <v>0.38180060761809731</v>
      </c>
    </row>
    <row r="24" spans="1:11">
      <c r="D24" s="5">
        <v>6</v>
      </c>
      <c r="E24" s="3">
        <f t="shared" si="2"/>
        <v>5.6473126646708804</v>
      </c>
      <c r="G24" s="5">
        <v>6</v>
      </c>
      <c r="H24" s="3">
        <f t="shared" si="3"/>
        <v>-0.25731266467087988</v>
      </c>
      <c r="I24" s="3">
        <f t="shared" si="3"/>
        <v>-1.6773126646708802</v>
      </c>
      <c r="J24" s="3">
        <f t="shared" si="3"/>
        <v>-9.7312664670880622E-2</v>
      </c>
      <c r="K24" s="3">
        <f t="shared" si="3"/>
        <v>0.67268733532911895</v>
      </c>
    </row>
    <row r="25" spans="1:11">
      <c r="D25" s="5">
        <v>7</v>
      </c>
      <c r="E25" s="3">
        <f t="shared" si="2"/>
        <v>6.0664259369598588</v>
      </c>
      <c r="G25" s="5">
        <v>7</v>
      </c>
      <c r="H25" s="3">
        <f t="shared" si="3"/>
        <v>-8.642593695985834E-2</v>
      </c>
      <c r="I25" s="3">
        <f t="shared" si="3"/>
        <v>-1.7364259369598587</v>
      </c>
      <c r="J25" s="3">
        <f t="shared" si="3"/>
        <v>-6.4259369598591576E-3</v>
      </c>
      <c r="K25" s="3">
        <f t="shared" si="3"/>
        <v>0.88357406304014052</v>
      </c>
    </row>
    <row r="26" spans="1:11">
      <c r="D26" s="5">
        <v>8</v>
      </c>
      <c r="E26" s="3">
        <f t="shared" si="2"/>
        <v>6.4855392092488371</v>
      </c>
      <c r="G26" s="5">
        <v>8</v>
      </c>
      <c r="H26" s="3">
        <f t="shared" si="3"/>
        <v>4.460790751163124E-3</v>
      </c>
      <c r="I26" s="3">
        <f t="shared" si="3"/>
        <v>-1.8355392092488367</v>
      </c>
      <c r="J26" s="3">
        <f t="shared" si="3"/>
        <v>2.4460790751162698E-2</v>
      </c>
      <c r="K26" s="3">
        <f t="shared" si="3"/>
        <v>0.99446079075116245</v>
      </c>
    </row>
    <row r="27" spans="1:11">
      <c r="D27" s="5">
        <v>9</v>
      </c>
      <c r="E27" s="3">
        <f t="shared" si="2"/>
        <v>6.9046524815378154</v>
      </c>
      <c r="G27" s="5">
        <v>9</v>
      </c>
      <c r="H27" s="3">
        <f t="shared" si="3"/>
        <v>5.3475184621847305E-3</v>
      </c>
      <c r="I27" s="3">
        <f t="shared" si="3"/>
        <v>-1.9946524815378153</v>
      </c>
      <c r="J27" s="3">
        <f t="shared" si="3"/>
        <v>-4.6524815378159445E-3</v>
      </c>
      <c r="K27" s="3">
        <f t="shared" si="3"/>
        <v>0.99534751846218406</v>
      </c>
    </row>
    <row r="28" spans="1:11">
      <c r="D28" s="5">
        <v>10</v>
      </c>
      <c r="E28" s="3">
        <f t="shared" si="2"/>
        <v>7.3237657538267937</v>
      </c>
      <c r="G28" s="5">
        <v>10</v>
      </c>
      <c r="H28" s="3">
        <f t="shared" si="3"/>
        <v>-6.3765753826793947E-2</v>
      </c>
      <c r="I28" s="3">
        <f t="shared" si="3"/>
        <v>-2.1937657538267938</v>
      </c>
      <c r="J28" s="3">
        <f t="shared" si="3"/>
        <v>-0.10376575382679398</v>
      </c>
      <c r="K28" s="3">
        <f t="shared" si="3"/>
        <v>0.92623424617320627</v>
      </c>
    </row>
    <row r="29" spans="1:11">
      <c r="E29" s="3"/>
    </row>
    <row r="30" spans="1:11">
      <c r="A30" s="1" t="s">
        <v>13</v>
      </c>
    </row>
    <row r="31" spans="1:11">
      <c r="B31" s="4" t="s">
        <v>5</v>
      </c>
      <c r="C31" s="4" t="s">
        <v>6</v>
      </c>
      <c r="D31" s="4" t="s">
        <v>7</v>
      </c>
      <c r="E31" s="4" t="s">
        <v>8</v>
      </c>
    </row>
    <row r="32" spans="1:11">
      <c r="A32" s="2" t="s">
        <v>14</v>
      </c>
      <c r="B32" s="3">
        <f>MAX(H19:H28)</f>
        <v>5.3475184621847305E-3</v>
      </c>
      <c r="C32" s="3">
        <f t="shared" ref="C32:E32" si="4">MAX(I19:I28)</f>
        <v>-1.6773126646708802</v>
      </c>
      <c r="D32" s="3">
        <f t="shared" si="4"/>
        <v>2.4460790751162698E-2</v>
      </c>
      <c r="E32" s="3">
        <f t="shared" si="4"/>
        <v>0.99534751846218406</v>
      </c>
    </row>
    <row r="33" spans="1:5">
      <c r="A33" s="2" t="s">
        <v>15</v>
      </c>
      <c r="B33" s="2">
        <f>IF(B32&lt;0,0,MATCH(B32,H19:H28,0))</f>
        <v>9</v>
      </c>
      <c r="C33" s="2">
        <f t="shared" ref="C33:E33" si="5">IF(C32&lt;0,0,MATCH(C32,I19:I28,0))</f>
        <v>0</v>
      </c>
      <c r="D33" s="2">
        <f t="shared" si="5"/>
        <v>8</v>
      </c>
      <c r="E33" s="2">
        <f t="shared" si="5"/>
        <v>9</v>
      </c>
    </row>
    <row r="34" spans="1:5">
      <c r="A34" s="2" t="s">
        <v>27</v>
      </c>
      <c r="B34" s="11">
        <f>IF(B33&gt;0,$B$20+$B$21*B33,0)</f>
        <v>6.9046524815378154</v>
      </c>
      <c r="C34" s="11">
        <f t="shared" ref="C34:E34" si="6">IF(C33&gt;0,$B$20+$B$21*C33,0)</f>
        <v>0</v>
      </c>
      <c r="D34" s="11">
        <f t="shared" si="6"/>
        <v>6.4855392092488371</v>
      </c>
      <c r="E34" s="11">
        <f t="shared" si="6"/>
        <v>6.9046524815378154</v>
      </c>
    </row>
    <row r="35" spans="1:5">
      <c r="A35" s="2" t="s">
        <v>16</v>
      </c>
      <c r="B35" s="10">
        <v>10</v>
      </c>
      <c r="C35" s="10">
        <v>5</v>
      </c>
      <c r="D35" s="10">
        <v>7.5</v>
      </c>
      <c r="E35" s="10">
        <v>15</v>
      </c>
    </row>
    <row r="37" spans="1:5">
      <c r="A37" s="2" t="s">
        <v>17</v>
      </c>
      <c r="B37" s="12">
        <f>SUMPRODUCT(B33:E33,B35:E35)</f>
        <v>285</v>
      </c>
    </row>
    <row r="38" spans="1:5">
      <c r="A38" s="2" t="s">
        <v>18</v>
      </c>
      <c r="B38" s="7">
        <f>SUMPRODUCT(B34:E34,B35:E35)-B17*B37</f>
        <v>107.25785610781168</v>
      </c>
    </row>
  </sheetData>
  <pageMargins left="0.75" right="0.75" top="1" bottom="1" header="0.5" footer="0.5"/>
  <pageSetup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Example Background</vt:lpstr>
      <vt:lpstr>Big Picture</vt:lpstr>
      <vt:lpstr>Single Price</vt:lpstr>
      <vt:lpstr>Two-part Tariff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Chris Albright</dc:creator>
  <cp:lastModifiedBy>Microsoft Office User</cp:lastModifiedBy>
  <dcterms:created xsi:type="dcterms:W3CDTF">2007-05-15T20:26:54Z</dcterms:created>
  <dcterms:modified xsi:type="dcterms:W3CDTF">2020-07-03T05:21:07Z</dcterms:modified>
</cp:coreProperties>
</file>