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filterPrivacy="1"/>
  <xr:revisionPtr revIDLastSave="0" documentId="13_ncr:1_{184152A0-C20F-D949-A0F7-D8D8680EE75F}" xr6:coauthVersionLast="45" xr6:coauthVersionMax="45" xr10:uidLastSave="{00000000-0000-0000-0000-000000000000}"/>
  <bookViews>
    <workbookView xWindow="3420" yWindow="460" windowWidth="18000" windowHeight="15920" activeTab="3" xr2:uid="{00000000-000D-0000-FFFF-FFFF00000000}"/>
  </bookViews>
  <sheets>
    <sheet name="Question 1" sheetId="2" r:id="rId1"/>
    <sheet name="Question 2.a" sheetId="4" r:id="rId2"/>
    <sheet name="Question 2.b" sheetId="5" r:id="rId3"/>
    <sheet name="Question 3." sheetId="6" r:id="rId4"/>
  </sheets>
  <definedNames>
    <definedName name="solver_adj" localSheetId="0" hidden="1">'Question 1'!$B$17:$B$20,'Question 1'!$B$24:$E$27</definedName>
    <definedName name="solver_adj" localSheetId="1" hidden="1">'Question 2.a'!$B$12,'Question 2.a'!$B$11</definedName>
    <definedName name="solver_adj" localSheetId="2" hidden="1">'Question 2.b'!$B$11,'Question 2.b'!$B$12</definedName>
    <definedName name="solver_adj" localSheetId="3" hidden="1">'Question 3.'!$B$16:$D$16</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eng" localSheetId="0" hidden="1">2</definedName>
    <definedName name="solver_eng" localSheetId="1" hidden="1">1</definedName>
    <definedName name="solver_eng" localSheetId="2" hidden="1">1</definedName>
    <definedName name="solver_eng" localSheetId="3" hidden="1">1</definedName>
    <definedName name="solver_est" localSheetId="0" hidden="1">1</definedName>
    <definedName name="solver_est" localSheetId="1" hidden="1">1</definedName>
    <definedName name="solver_est" localSheetId="3" hidden="1">1</definedName>
    <definedName name="solver_ibd" localSheetId="0" hidden="1">2</definedName>
    <definedName name="solver_ibd" localSheetId="1" hidden="1">2</definedName>
    <definedName name="solver_itr" localSheetId="0" hidden="1">100</definedName>
    <definedName name="solver_itr" localSheetId="1" hidden="1">100</definedName>
    <definedName name="solver_itr" localSheetId="2" hidden="1">2147483647</definedName>
    <definedName name="solver_itr" localSheetId="3" hidden="1">2147483647</definedName>
    <definedName name="solver_lhs1" localSheetId="0" hidden="1">'Question 1'!$B$17:$B$20</definedName>
    <definedName name="solver_lhs1" localSheetId="1" hidden="1">'Question 2.a'!$B$12</definedName>
    <definedName name="solver_lhs1" localSheetId="2" hidden="1">'Question 2.b'!$B$12</definedName>
    <definedName name="solver_lhs1" localSheetId="3" hidden="1">'Question 3.'!$B$16:$D$16</definedName>
    <definedName name="solver_lhs2" localSheetId="0" hidden="1">'Question 1'!$B$28:$E$28</definedName>
    <definedName name="solver_lhs2" localSheetId="1" hidden="1">'Question 2.a'!$B$12</definedName>
    <definedName name="solver_lhs2" localSheetId="3" hidden="1">'Question 3.'!$B$33:$B$34</definedName>
    <definedName name="solver_lhs3" localSheetId="0" hidden="1">'Question 1'!$B$34:$B$35</definedName>
    <definedName name="solver_lhs3" localSheetId="1" hidden="1">'Question 2.a'!$B$12</definedName>
    <definedName name="solver_lhs3" localSheetId="3" hidden="1">'Question 3.'!$H$6</definedName>
    <definedName name="solver_lhs4" localSheetId="0" hidden="1">'Question 1'!$F$24:$F$27</definedName>
    <definedName name="solver_lhs5" localSheetId="0" hidden="1">'Question 1'!$F$24:$F$27</definedName>
    <definedName name="solver_lhs6" localSheetId="0" hidden="1">'Question 1'!$B$28:$E$28</definedName>
    <definedName name="solver_lhs7" localSheetId="0" hidden="1">'Question 1'!#REF!</definedName>
    <definedName name="solver_lhs8" localSheetId="0" hidden="1">'Question 1'!$B$34:$B$35</definedName>
    <definedName name="solver_lin" localSheetId="0" hidden="1">1</definedName>
    <definedName name="solver_lin" localSheetId="1" hidden="1">2</definedName>
    <definedName name="solver_lin" localSheetId="2" hidden="1">2</definedName>
    <definedName name="solver_lin" localSheetId="3" hidden="1">2</definedName>
    <definedName name="solver_lva" localSheetId="0" hidden="1">2</definedName>
    <definedName name="solver_lva" localSheetId="1" hidden="1">2</definedName>
    <definedName name="solver_mip" localSheetId="0" hidden="1">5000</definedName>
    <definedName name="solver_mip" localSheetId="1" hidden="1">5000</definedName>
    <definedName name="solver_mip" localSheetId="2" hidden="1">2147483647</definedName>
    <definedName name="solver_mip" localSheetId="3"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0" hidden="1">2</definedName>
    <definedName name="solver_msl" localSheetId="1" hidden="1">1</definedName>
    <definedName name="solver_msl" localSheetId="2" hidden="1">2</definedName>
    <definedName name="solver_msl" localSheetId="3"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0" hidden="1">5000</definedName>
    <definedName name="solver_nod" localSheetId="1" hidden="1">5000</definedName>
    <definedName name="solver_nod" localSheetId="2" hidden="1">2147483647</definedName>
    <definedName name="solver_nod" localSheetId="3" hidden="1">2147483647</definedName>
    <definedName name="solver_num" localSheetId="0" hidden="1">4</definedName>
    <definedName name="solver_num" localSheetId="1" hidden="1">1</definedName>
    <definedName name="solver_num" localSheetId="2" hidden="1">1</definedName>
    <definedName name="solver_num" localSheetId="3" hidden="1">2</definedName>
    <definedName name="solver_nwt" localSheetId="0" hidden="1">1</definedName>
    <definedName name="solver_nwt" localSheetId="1" hidden="1">1</definedName>
    <definedName name="solver_nwt" localSheetId="3" hidden="1">1</definedName>
    <definedName name="solver_ofx" localSheetId="0" hidden="1">2</definedName>
    <definedName name="solver_ofx" localSheetId="1" hidden="1">2</definedName>
    <definedName name="solver_opt" localSheetId="0" hidden="1">'Question 1'!$B$40</definedName>
    <definedName name="solver_opt" localSheetId="1" hidden="1">'Question 2.a'!$B$17</definedName>
    <definedName name="solver_opt" localSheetId="2" hidden="1">'Question 2.b'!$B$17</definedName>
    <definedName name="solver_opt" localSheetId="3" hidden="1">'Question 3.'!$B$36</definedName>
    <definedName name="solver_piv" localSheetId="0" hidden="1">0.000001</definedName>
    <definedName name="solver_piv" localSheetId="1" hidden="1">0.000001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o" localSheetId="0" hidden="1">2</definedName>
    <definedName name="solver_pro" localSheetId="1" hidden="1">2</definedName>
    <definedName name="solver_rbv" localSheetId="0" hidden="1">1</definedName>
    <definedName name="solver_rbv" localSheetId="1" hidden="1">2</definedName>
    <definedName name="solver_rbv" localSheetId="2" hidden="1">1</definedName>
    <definedName name="solver_rbv" localSheetId="3" hidden="1">1</definedName>
    <definedName name="solver_red" localSheetId="0" hidden="1">0.000001</definedName>
    <definedName name="solver_red" localSheetId="1" hidden="1">0.000001</definedName>
    <definedName name="solver_rel1" localSheetId="0" hidden="1">5</definedName>
    <definedName name="solver_rel1" localSheetId="1" hidden="1">1</definedName>
    <definedName name="solver_rel1" localSheetId="2" hidden="1">1</definedName>
    <definedName name="solver_rel1" localSheetId="3" hidden="1">3</definedName>
    <definedName name="solver_rel2" localSheetId="0" hidden="1">2</definedName>
    <definedName name="solver_rel2" localSheetId="1" hidden="1">1</definedName>
    <definedName name="solver_rel2" localSheetId="3" hidden="1">3</definedName>
    <definedName name="solver_rel3" localSheetId="0" hidden="1">3</definedName>
    <definedName name="solver_rel3" localSheetId="1" hidden="1">1</definedName>
    <definedName name="solver_rel3" localSheetId="3" hidden="1">3</definedName>
    <definedName name="solver_rel4" localSheetId="0" hidden="1">1</definedName>
    <definedName name="solver_rel5" localSheetId="0" hidden="1">1</definedName>
    <definedName name="solver_rel6" localSheetId="0" hidden="1">3</definedName>
    <definedName name="solver_rel7" localSheetId="0" hidden="1">1</definedName>
    <definedName name="solver_rel8" localSheetId="0" hidden="1">3</definedName>
    <definedName name="solver_reo" localSheetId="0" hidden="1">2</definedName>
    <definedName name="solver_reo" localSheetId="1" hidden="1">2</definedName>
    <definedName name="solver_rep" localSheetId="0" hidden="1">2</definedName>
    <definedName name="solver_rep" localSheetId="1" hidden="1">2</definedName>
    <definedName name="solver_rhs1" localSheetId="0" hidden="1">binary</definedName>
    <definedName name="solver_rhs1" localSheetId="1" hidden="1">'Question 2.a'!$D$12</definedName>
    <definedName name="solver_rhs1" localSheetId="2" hidden="1">'Question 2.b'!$D$12</definedName>
    <definedName name="solver_rhs1" localSheetId="3" hidden="1">0</definedName>
    <definedName name="solver_rhs2" localSheetId="0" hidden="1">'Question 1'!$B$30:$E$30</definedName>
    <definedName name="solver_rhs2" localSheetId="1" hidden="1">'Question 2.a'!Demand</definedName>
    <definedName name="solver_rhs2" localSheetId="3" hidden="1">'Question 3.'!$D$33:$D$34</definedName>
    <definedName name="solver_rhs3" localSheetId="0" hidden="1">'Question 1'!$D$34:$D$35</definedName>
    <definedName name="solver_rhs3" localSheetId="1" hidden="1">'Question 2.a'!Demand</definedName>
    <definedName name="solver_rhs3" localSheetId="3" hidden="1">'Question 3.'!$H$7</definedName>
    <definedName name="solver_rhs4" localSheetId="0" hidden="1">'Question 1'!$H$24:$H$27</definedName>
    <definedName name="solver_rhs5" localSheetId="0" hidden="1">Capacity</definedName>
    <definedName name="solver_rhs6" localSheetId="0" hidden="1">'Question 1'!$B$30:$E$30</definedName>
    <definedName name="solver_rhs7" localSheetId="0" hidden="1">'Question 1'!$H$24:$H$27</definedName>
    <definedName name="solver_rhs8" localSheetId="0" hidden="1">'Question 1'!$D$34:$D$35</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scl" localSheetId="0" hidden="1">2</definedName>
    <definedName name="solver_scl" localSheetId="1" hidden="1">2</definedName>
    <definedName name="solver_scl" localSheetId="2" hidden="1">1</definedName>
    <definedName name="solver_scl" localSheetId="3"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td" localSheetId="0" hidden="1">1</definedName>
    <definedName name="solver_std" localSheetId="1" hidden="1">1</definedName>
    <definedName name="solver_tim" localSheetId="0" hidden="1">100</definedName>
    <definedName name="solver_tim" localSheetId="1" hidden="1">100</definedName>
    <definedName name="solver_tim" localSheetId="2" hidden="1">2147483647</definedName>
    <definedName name="solver_tim" localSheetId="3" hidden="1">2147483647</definedName>
    <definedName name="solver_tmp" localSheetId="1" hidden="1">0</definedName>
    <definedName name="solver_tol" localSheetId="0" hidden="1">0</definedName>
    <definedName name="solver_tol" localSheetId="1" hidden="1">0.05</definedName>
    <definedName name="solver_tol" localSheetId="2" hidden="1">0.01</definedName>
    <definedName name="solver_tol" localSheetId="3" hidden="1">0.01</definedName>
    <definedName name="solver_typ" localSheetId="0" hidden="1">2</definedName>
    <definedName name="solver_typ" localSheetId="1" hidden="1">1</definedName>
    <definedName name="solver_typ" localSheetId="2" hidden="1">1</definedName>
    <definedName name="solver_typ" localSheetId="3"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0" hidden="1">2</definedName>
    <definedName name="solver_ver" localSheetId="1" hidden="1">2</definedName>
    <definedName name="solver_ver" localSheetId="2" hidden="1">2</definedName>
    <definedName name="solver_ver" localSheetId="3" hidden="1">2</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6" l="1"/>
  <c r="C21" i="6"/>
  <c r="B24" i="6" s="1"/>
  <c r="B28" i="6" s="1"/>
  <c r="D21" i="6"/>
  <c r="B36" i="6"/>
  <c r="B25" i="6" l="1"/>
  <c r="B29" i="6" s="1"/>
  <c r="B34" i="6" l="1"/>
  <c r="B33" i="6"/>
  <c r="D12" i="5" l="1"/>
  <c r="B14" i="5"/>
  <c r="B17" i="5" s="1"/>
  <c r="B16" i="5"/>
  <c r="D12" i="4"/>
  <c r="B14" i="4"/>
  <c r="B17" i="4" s="1"/>
  <c r="B39" i="2" l="1"/>
  <c r="B38" i="2"/>
  <c r="B35" i="2"/>
  <c r="B34" i="2"/>
  <c r="F25" i="2"/>
  <c r="F26" i="2"/>
  <c r="F27" i="2"/>
  <c r="F24" i="2"/>
  <c r="C28" i="2"/>
  <c r="D28" i="2"/>
  <c r="E28" i="2"/>
  <c r="B28" i="2"/>
  <c r="B40" i="2" l="1"/>
  <c r="H25" i="2"/>
  <c r="H26" i="2"/>
  <c r="H27" i="2"/>
  <c r="H24" i="2"/>
</calcChain>
</file>

<file path=xl/sharedStrings.xml><?xml version="1.0" encoding="utf-8"?>
<sst xmlns="http://schemas.openxmlformats.org/spreadsheetml/2006/main" count="116" uniqueCount="63">
  <si>
    <t>Selling air conditioners</t>
  </si>
  <si>
    <t>Unit production and shipping costs</t>
  </si>
  <si>
    <t>Demand</t>
  </si>
  <si>
    <t>From\To</t>
  </si>
  <si>
    <t>East</t>
  </si>
  <si>
    <t>South</t>
  </si>
  <si>
    <t>Midwest</t>
  </si>
  <si>
    <t>West</t>
  </si>
  <si>
    <t>NY</t>
  </si>
  <si>
    <t>Required</t>
  </si>
  <si>
    <t>Atlanta</t>
  </si>
  <si>
    <t>Chicago</t>
  </si>
  <si>
    <t>Shipped</t>
  </si>
  <si>
    <t>LA</t>
  </si>
  <si>
    <t>Annual fixed costs (millions of dollars)</t>
  </si>
  <si>
    <t>Capacity</t>
  </si>
  <si>
    <t>City used</t>
  </si>
  <si>
    <t>Air-conditioners produced and shipped</t>
  </si>
  <si>
    <t>Total produced</t>
  </si>
  <si>
    <t>Effective capacity</t>
  </si>
  <si>
    <t>&lt;=</t>
  </si>
  <si>
    <t>Total shipped</t>
  </si>
  <si>
    <t>Constraints on Midwest demand</t>
  </si>
  <si>
    <t>From NY</t>
  </si>
  <si>
    <t>From Atlanta</t>
  </si>
  <si>
    <t>Summary of costs</t>
  </si>
  <si>
    <t>Total fixed cost</t>
  </si>
  <si>
    <t>Total shipping cost</t>
  </si>
  <si>
    <t>Total cost</t>
  </si>
  <si>
    <t>Probabilities of sale sizes, given level of effort</t>
  </si>
  <si>
    <t>Sales size</t>
  </si>
  <si>
    <t>Low effort</t>
  </si>
  <si>
    <t>High effort</t>
  </si>
  <si>
    <t>Agency theory</t>
  </si>
  <si>
    <t>Benefit to worker from wage w is sqrt(w)</t>
  </si>
  <si>
    <t>Cost (in benefit units) to worker for each level of effort</t>
  </si>
  <si>
    <t>Decisions</t>
  </si>
  <si>
    <t>Sales level</t>
  </si>
  <si>
    <t>Wage paid</t>
  </si>
  <si>
    <t>Benefit from wages for each sales level</t>
  </si>
  <si>
    <t>Benefit from wage</t>
  </si>
  <si>
    <t>Expected benefit of wage for each effort level</t>
  </si>
  <si>
    <t>Expected net benefit for each worker decision</t>
  </si>
  <si>
    <t>Quit</t>
  </si>
  <si>
    <t>Marginal benefit of high over low or quit (make it at least .01)</t>
  </si>
  <si>
    <t>High vs low</t>
  </si>
  <si>
    <t>&gt;=</t>
  </si>
  <si>
    <t>High vs quit</t>
  </si>
  <si>
    <t>Expected wage from high level</t>
  </si>
  <si>
    <t>=</t>
  </si>
  <si>
    <t>Profit</t>
  </si>
  <si>
    <t>Sales tax</t>
  </si>
  <si>
    <t>Variable cost</t>
  </si>
  <si>
    <t>Revenue</t>
  </si>
  <si>
    <t>Quantity to produce</t>
  </si>
  <si>
    <t>Selling price</t>
  </si>
  <si>
    <t>b</t>
  </si>
  <si>
    <t>a</t>
  </si>
  <si>
    <t>Demand function: quantity that results from price p, of form a-bq, where:</t>
  </si>
  <si>
    <t>Sales tax percentage</t>
  </si>
  <si>
    <t>Costs</t>
  </si>
  <si>
    <t>Monopolist pricing</t>
  </si>
  <si>
    <t>Sales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</si>
</sst>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font>
      <sz val="11"/>
      <color theme="1"/>
      <name val="Calibri"/>
      <family val="2"/>
      <scheme val="minor"/>
    </font>
    <font>
      <sz val="10"/>
      <name val="Arial"/>
      <family val="2"/>
    </font>
    <font>
      <b/>
      <sz val="11"/>
      <name val="Calibri"/>
      <family val="2"/>
    </font>
    <font>
      <sz val="11"/>
      <name val="Calibri"/>
      <family val="2"/>
    </font>
    <font>
      <sz val="11"/>
      <color rgb="FF000000"/>
      <name val="Calibri"/>
      <family val="2"/>
    </font>
  </fonts>
  <fills count="9">
    <fill>
      <patternFill patternType="none"/>
    </fill>
    <fill>
      <patternFill patternType="gray125"/>
    </fill>
    <fill>
      <patternFill patternType="solid">
        <fgColor theme="4" tint="0.39997558519241921"/>
        <bgColor indexed="64"/>
      </patternFill>
    </fill>
    <fill>
      <patternFill patternType="solid">
        <fgColor rgb="FFFFB8B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9CA7"/>
        <bgColor indexed="64"/>
      </patternFill>
    </fill>
    <fill>
      <patternFill patternType="solid">
        <fgColor theme="2" tint="-9.9978637043366805E-2"/>
        <bgColor indexed="64"/>
      </patternFill>
    </fill>
    <fill>
      <patternFill patternType="solid">
        <fgColor rgb="FFFFB7B1"/>
        <bgColor indexed="64"/>
      </patternFill>
    </fill>
  </fills>
  <borders count="1">
    <border>
      <left/>
      <right/>
      <top/>
      <bottom/>
      <diagonal/>
    </border>
  </borders>
  <cellStyleXfs count="5">
    <xf numFmtId="0" fontId="0" fillId="0" borderId="0"/>
    <xf numFmtId="0" fontId="1" fillId="0" borderId="0"/>
    <xf numFmtId="0" fontId="3" fillId="0" borderId="0"/>
    <xf numFmtId="0" fontId="4" fillId="0" borderId="0"/>
    <xf numFmtId="9" fontId="1" fillId="0" borderId="0" applyFont="0" applyFill="0" applyBorder="0" applyAlignment="0" applyProtection="0"/>
  </cellStyleXfs>
  <cellXfs count="52">
    <xf numFmtId="0" fontId="0" fillId="0" borderId="0" xfId="0"/>
    <xf numFmtId="1" fontId="2" fillId="0" borderId="0" xfId="1" applyNumberFormat="1" applyFont="1" applyFill="1"/>
    <xf numFmtId="0" fontId="3" fillId="0" borderId="0" xfId="1" applyFont="1" applyFill="1"/>
    <xf numFmtId="0" fontId="2" fillId="0" borderId="0" xfId="1" applyFont="1" applyFill="1"/>
    <xf numFmtId="0" fontId="3" fillId="0" borderId="0" xfId="1" applyNumberFormat="1" applyFont="1" applyFill="1"/>
    <xf numFmtId="0" fontId="3" fillId="0" borderId="0" xfId="1" applyFont="1" applyFill="1" applyAlignment="1">
      <alignment horizontal="left"/>
    </xf>
    <xf numFmtId="0" fontId="3" fillId="0" borderId="0" xfId="1" quotePrefix="1" applyFont="1" applyFill="1" applyAlignment="1">
      <alignment horizontal="left"/>
    </xf>
    <xf numFmtId="0" fontId="3" fillId="0" borderId="0" xfId="1" applyFont="1" applyFill="1" applyAlignment="1">
      <alignment horizontal="right"/>
    </xf>
    <xf numFmtId="0" fontId="3" fillId="0" borderId="0" xfId="1" applyNumberFormat="1" applyFont="1" applyFill="1" applyAlignment="1">
      <alignment horizontal="left"/>
    </xf>
    <xf numFmtId="0" fontId="3" fillId="0" borderId="0" xfId="1" applyFont="1" applyFill="1" applyBorder="1"/>
    <xf numFmtId="1" fontId="3" fillId="0" borderId="0" xfId="1" applyNumberFormat="1" applyFont="1" applyFill="1"/>
    <xf numFmtId="0" fontId="3" fillId="0" borderId="0" xfId="1" applyFont="1" applyFill="1" applyAlignment="1">
      <alignment horizontal="center"/>
    </xf>
    <xf numFmtId="1" fontId="3" fillId="0" borderId="0" xfId="1" applyNumberFormat="1" applyFont="1" applyFill="1" applyAlignment="1">
      <alignment horizontal="right"/>
    </xf>
    <xf numFmtId="164" fontId="3" fillId="0" borderId="0" xfId="1" applyNumberFormat="1" applyFont="1" applyFill="1"/>
    <xf numFmtId="0" fontId="3" fillId="2" borderId="0" xfId="1" applyFont="1" applyFill="1" applyAlignment="1">
      <alignment horizontal="left"/>
    </xf>
    <xf numFmtId="0" fontId="3" fillId="2" borderId="0" xfId="1" applyFont="1" applyFill="1" applyAlignment="1">
      <alignment horizontal="right"/>
    </xf>
    <xf numFmtId="0" fontId="3" fillId="2" borderId="0" xfId="1" applyFont="1" applyFill="1"/>
    <xf numFmtId="164" fontId="3" fillId="2" borderId="0" xfId="1" applyNumberFormat="1" applyFont="1" applyFill="1" applyBorder="1"/>
    <xf numFmtId="0" fontId="3" fillId="2" borderId="0" xfId="1" applyFont="1" applyFill="1" applyBorder="1"/>
    <xf numFmtId="0" fontId="3" fillId="3" borderId="0" xfId="1" applyFont="1" applyFill="1"/>
    <xf numFmtId="0" fontId="3" fillId="3" borderId="0" xfId="1" applyFont="1" applyFill="1" applyBorder="1"/>
    <xf numFmtId="1" fontId="3" fillId="3" borderId="0" xfId="1" applyNumberFormat="1" applyFont="1" applyFill="1" applyBorder="1"/>
    <xf numFmtId="0" fontId="3" fillId="4" borderId="0" xfId="1" applyFont="1" applyFill="1"/>
    <xf numFmtId="164" fontId="3" fillId="4" borderId="0" xfId="1" applyNumberFormat="1" applyFont="1" applyFill="1" applyBorder="1"/>
    <xf numFmtId="3" fontId="3" fillId="0" borderId="0" xfId="1" applyNumberFormat="1" applyFont="1" applyFill="1" applyBorder="1"/>
    <xf numFmtId="0" fontId="3" fillId="0" borderId="0" xfId="1" quotePrefix="1" applyFont="1" applyFill="1" applyAlignment="1">
      <alignment horizontal="right"/>
    </xf>
    <xf numFmtId="0" fontId="3" fillId="0" borderId="0" xfId="3" applyFont="1"/>
    <xf numFmtId="164" fontId="3" fillId="4" borderId="0" xfId="3" applyNumberFormat="1" applyFont="1" applyFill="1"/>
    <xf numFmtId="0" fontId="3" fillId="4" borderId="0" xfId="3" applyFont="1" applyFill="1"/>
    <xf numFmtId="9" fontId="3" fillId="5" borderId="0" xfId="4" applyFont="1" applyFill="1" applyBorder="1"/>
    <xf numFmtId="164" fontId="3" fillId="5" borderId="0" xfId="3" applyNumberFormat="1" applyFont="1" applyFill="1"/>
    <xf numFmtId="164" fontId="3" fillId="0" borderId="0" xfId="3" applyNumberFormat="1" applyFont="1"/>
    <xf numFmtId="0" fontId="3" fillId="0" borderId="0" xfId="3" applyFont="1" applyAlignment="1">
      <alignment horizontal="center"/>
    </xf>
    <xf numFmtId="0" fontId="3" fillId="6" borderId="0" xfId="3" applyFont="1" applyFill="1"/>
    <xf numFmtId="0" fontId="3" fillId="0" borderId="0" xfId="3" applyFont="1" applyAlignment="1">
      <alignment horizontal="right"/>
    </xf>
    <xf numFmtId="0" fontId="3" fillId="5" borderId="0" xfId="3" applyFont="1" applyFill="1"/>
    <xf numFmtId="0" fontId="3" fillId="0" borderId="0" xfId="3" quotePrefix="1" applyFont="1" applyAlignment="1">
      <alignment horizontal="left"/>
    </xf>
    <xf numFmtId="0" fontId="3" fillId="0" borderId="0" xfId="3" applyFont="1" applyAlignment="1">
      <alignment horizontal="left"/>
    </xf>
    <xf numFmtId="0" fontId="2" fillId="0" borderId="0" xfId="3" applyFont="1"/>
    <xf numFmtId="0" fontId="3" fillId="0" borderId="0" xfId="2"/>
    <xf numFmtId="164" fontId="3" fillId="7" borderId="0" xfId="2" applyNumberFormat="1" applyFill="1"/>
    <xf numFmtId="0" fontId="3" fillId="7" borderId="0" xfId="2" applyFill="1"/>
    <xf numFmtId="0" fontId="3" fillId="0" borderId="0" xfId="2" applyAlignment="1">
      <alignment horizontal="right"/>
    </xf>
    <xf numFmtId="0" fontId="3" fillId="0" borderId="0" xfId="2" applyAlignment="1">
      <alignment horizontal="center"/>
    </xf>
    <xf numFmtId="164" fontId="3" fillId="0" borderId="0" xfId="2" applyNumberFormat="1"/>
    <xf numFmtId="164" fontId="3" fillId="8" borderId="0" xfId="2" applyNumberFormat="1" applyFill="1"/>
    <xf numFmtId="0" fontId="3" fillId="8" borderId="0" xfId="2" applyFill="1"/>
    <xf numFmtId="164" fontId="3" fillId="5" borderId="0" xfId="2" applyNumberFormat="1" applyFill="1"/>
    <xf numFmtId="0" fontId="3" fillId="5" borderId="0" xfId="2" applyFill="1"/>
    <xf numFmtId="0" fontId="3" fillId="0" borderId="0" xfId="2" quotePrefix="1" applyAlignment="1">
      <alignment horizontal="left"/>
    </xf>
    <xf numFmtId="0" fontId="3" fillId="0" borderId="0" xfId="2" applyAlignment="1">
      <alignment horizontal="left"/>
    </xf>
    <xf numFmtId="0" fontId="2" fillId="0" borderId="0" xfId="2" applyFont="1"/>
  </cellXfs>
  <cellStyles count="5">
    <cellStyle name="Normal" xfId="0" builtinId="0"/>
    <cellStyle name="Normal 2" xfId="1" xr:uid="{22D9C185-8C76-43CA-9353-E817AA50D0F4}"/>
    <cellStyle name="Normal 3" xfId="2" xr:uid="{0B05DB64-44E1-4507-B4E7-0483FF8E7EAB}"/>
    <cellStyle name="Normal 4" xfId="3" xr:uid="{807BDA8C-F571-47BE-80EE-0D647238DB25}"/>
    <cellStyle name="Percent 2" xfId="4" xr:uid="{75B440A2-E010-4E36-8922-F1BC2198FEC8}"/>
  </cellStyles>
  <dxfs count="0"/>
  <tableStyles count="0" defaultTableStyle="TableStyleMedium2" defaultPivotStyle="PivotStyleLight16"/>
  <colors>
    <mruColors>
      <color rgb="FFFFB8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584200</xdr:colOff>
      <xdr:row>19</xdr:row>
      <xdr:rowOff>12700</xdr:rowOff>
    </xdr:from>
    <xdr:ext cx="5207000" cy="546100"/>
    <xdr:sp macro="" textlink="">
      <xdr:nvSpPr>
        <xdr:cNvPr id="2" name="TextBox 1">
          <a:extLst>
            <a:ext uri="{FF2B5EF4-FFF2-40B4-BE49-F238E27FC236}">
              <a16:creationId xmlns:a16="http://schemas.microsoft.com/office/drawing/2014/main" id="{6194F2D9-C0E1-3C48-B321-B5A5243109DE}"/>
            </a:ext>
          </a:extLst>
        </xdr:cNvPr>
        <xdr:cNvSpPr txBox="1"/>
      </xdr:nvSpPr>
      <xdr:spPr>
        <a:xfrm>
          <a:off x="584200" y="3632200"/>
          <a:ext cx="5207000" cy="546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Compared with the no sales model,</a:t>
          </a:r>
          <a:r>
            <a:rPr lang="en-GB" sz="1100" baseline="0"/>
            <a:t> with or with out sales tax the quantity to produce products remains the same. So we can say that the sales tax doesnot affect units produced.</a:t>
          </a:r>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73025</xdr:colOff>
      <xdr:row>8</xdr:row>
      <xdr:rowOff>101600</xdr:rowOff>
    </xdr:from>
    <xdr:to>
      <xdr:col>11</xdr:col>
      <xdr:colOff>152400</xdr:colOff>
      <xdr:row>14</xdr:row>
      <xdr:rowOff>144780</xdr:rowOff>
    </xdr:to>
    <xdr:sp macro="" textlink="">
      <xdr:nvSpPr>
        <xdr:cNvPr id="2" name="TextBox 1">
          <a:extLst>
            <a:ext uri="{FF2B5EF4-FFF2-40B4-BE49-F238E27FC236}">
              <a16:creationId xmlns:a16="http://schemas.microsoft.com/office/drawing/2014/main" id="{0833B73A-F9CD-A149-9F42-E815AF5C45F8}"/>
            </a:ext>
          </a:extLst>
        </xdr:cNvPr>
        <xdr:cNvSpPr txBox="1"/>
      </xdr:nvSpPr>
      <xdr:spPr>
        <a:xfrm>
          <a:off x="3565525" y="1625600"/>
          <a:ext cx="4270375" cy="1186180"/>
        </a:xfrm>
        <a:prstGeom prst="roundRect">
          <a:avLst/>
        </a:prstGeom>
        <a:solidFill>
          <a:schemeClr val="bg1">
            <a:lumMod val="85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Note: To insure that the worker prefers the high level to low level or quitting, we make its expected net benefit larger by at least some small amount (.01) than the others.  Also, to prevent possibly taking the square root of a negative number, we require that the wages be &gt;=0.1 rather than the usual &gt;=0.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CB43-FC35-46B0-81C1-19D86395A34F}">
  <sheetPr>
    <pageSetUpPr fitToPage="1"/>
  </sheetPr>
  <dimension ref="A1:N40"/>
  <sheetViews>
    <sheetView topLeftCell="A6" workbookViewId="0">
      <selection activeCell="B38" sqref="B38"/>
    </sheetView>
  </sheetViews>
  <sheetFormatPr baseColWidth="10" defaultColWidth="8.6640625" defaultRowHeight="15"/>
  <cols>
    <col min="1" max="1" width="16.1640625" style="2" customWidth="1"/>
    <col min="2" max="2" width="14.1640625" style="2" bestFit="1" customWidth="1"/>
    <col min="3" max="5" width="8.6640625" style="2"/>
    <col min="6" max="6" width="13.6640625" style="2" bestFit="1" customWidth="1"/>
    <col min="7" max="7" width="8.6640625" style="2"/>
    <col min="8" max="8" width="15.6640625" style="2" bestFit="1" customWidth="1"/>
    <col min="9" max="9" width="17.33203125" style="2" bestFit="1" customWidth="1"/>
    <col min="10" max="16384" width="8.6640625" style="2"/>
  </cols>
  <sheetData>
    <row r="1" spans="1:14">
      <c r="A1" s="1" t="s">
        <v>0</v>
      </c>
      <c r="I1" s="3"/>
      <c r="M1" s="3"/>
    </row>
    <row r="2" spans="1:14">
      <c r="I2" s="4"/>
      <c r="J2" s="4"/>
      <c r="M2" s="5"/>
      <c r="N2" s="6"/>
    </row>
    <row r="3" spans="1:14">
      <c r="A3" s="2" t="s">
        <v>1</v>
      </c>
      <c r="I3" s="4"/>
      <c r="J3" s="4"/>
      <c r="M3" s="5"/>
      <c r="N3" s="6"/>
    </row>
    <row r="4" spans="1:14" s="7" customFormat="1">
      <c r="A4" s="14" t="s">
        <v>3</v>
      </c>
      <c r="B4" s="15" t="s">
        <v>4</v>
      </c>
      <c r="C4" s="15" t="s">
        <v>5</v>
      </c>
      <c r="D4" s="15" t="s">
        <v>6</v>
      </c>
      <c r="E4" s="15" t="s">
        <v>7</v>
      </c>
      <c r="I4" s="8"/>
      <c r="J4" s="8"/>
      <c r="M4" s="5"/>
      <c r="N4" s="6"/>
    </row>
    <row r="5" spans="1:14">
      <c r="A5" s="16" t="s">
        <v>8</v>
      </c>
      <c r="B5" s="17">
        <v>206</v>
      </c>
      <c r="C5" s="17">
        <v>225</v>
      </c>
      <c r="D5" s="17">
        <v>230</v>
      </c>
      <c r="E5" s="17">
        <v>290</v>
      </c>
      <c r="I5" s="4"/>
      <c r="J5" s="4"/>
      <c r="M5" s="5"/>
      <c r="N5" s="6"/>
    </row>
    <row r="6" spans="1:14">
      <c r="A6" s="16" t="s">
        <v>10</v>
      </c>
      <c r="B6" s="17">
        <v>225</v>
      </c>
      <c r="C6" s="17">
        <v>206</v>
      </c>
      <c r="D6" s="17">
        <v>221</v>
      </c>
      <c r="E6" s="17">
        <v>270</v>
      </c>
      <c r="I6" s="4"/>
      <c r="J6" s="4"/>
      <c r="M6" s="5"/>
      <c r="N6" s="6"/>
    </row>
    <row r="7" spans="1:14">
      <c r="A7" s="16" t="s">
        <v>11</v>
      </c>
      <c r="B7" s="17">
        <v>230</v>
      </c>
      <c r="C7" s="17">
        <v>221</v>
      </c>
      <c r="D7" s="17">
        <v>208</v>
      </c>
      <c r="E7" s="17">
        <v>262</v>
      </c>
      <c r="I7" s="4"/>
      <c r="J7" s="4"/>
      <c r="M7" s="5"/>
      <c r="N7" s="6"/>
    </row>
    <row r="8" spans="1:14">
      <c r="A8" s="16" t="s">
        <v>13</v>
      </c>
      <c r="B8" s="17">
        <v>290</v>
      </c>
      <c r="C8" s="17">
        <v>270</v>
      </c>
      <c r="D8" s="17">
        <v>262</v>
      </c>
      <c r="E8" s="17">
        <v>215</v>
      </c>
      <c r="I8" s="4"/>
      <c r="J8" s="4"/>
      <c r="M8" s="5"/>
      <c r="N8" s="6"/>
    </row>
    <row r="9" spans="1:14">
      <c r="I9" s="4"/>
      <c r="J9" s="4"/>
      <c r="M9" s="5"/>
      <c r="N9" s="6"/>
    </row>
    <row r="10" spans="1:14">
      <c r="A10" s="2" t="s">
        <v>14</v>
      </c>
      <c r="D10" s="7" t="s">
        <v>15</v>
      </c>
      <c r="I10" s="4"/>
      <c r="J10" s="4"/>
      <c r="M10" s="5"/>
      <c r="N10" s="6"/>
    </row>
    <row r="11" spans="1:14">
      <c r="A11" s="16" t="s">
        <v>8</v>
      </c>
      <c r="B11" s="17">
        <v>6000000</v>
      </c>
      <c r="C11" s="16"/>
      <c r="D11" s="18">
        <v>150000</v>
      </c>
      <c r="I11" s="4"/>
      <c r="J11" s="4"/>
      <c r="M11" s="5"/>
      <c r="N11" s="6"/>
    </row>
    <row r="12" spans="1:14">
      <c r="A12" s="16" t="s">
        <v>10</v>
      </c>
      <c r="B12" s="17">
        <v>5500000</v>
      </c>
      <c r="C12" s="16"/>
      <c r="D12" s="18">
        <v>150000</v>
      </c>
      <c r="M12" s="5"/>
      <c r="N12" s="6"/>
    </row>
    <row r="13" spans="1:14">
      <c r="A13" s="16" t="s">
        <v>11</v>
      </c>
      <c r="B13" s="17">
        <v>5800000</v>
      </c>
      <c r="C13" s="16"/>
      <c r="D13" s="18">
        <v>150000</v>
      </c>
      <c r="M13" s="5"/>
      <c r="N13" s="6"/>
    </row>
    <row r="14" spans="1:14">
      <c r="A14" s="16" t="s">
        <v>13</v>
      </c>
      <c r="B14" s="17">
        <v>6200000</v>
      </c>
      <c r="C14" s="16"/>
      <c r="D14" s="18">
        <v>150000</v>
      </c>
      <c r="M14" s="5"/>
      <c r="N14" s="6"/>
    </row>
    <row r="15" spans="1:14">
      <c r="M15" s="5"/>
      <c r="N15" s="6"/>
    </row>
    <row r="16" spans="1:14">
      <c r="B16" s="7" t="s">
        <v>16</v>
      </c>
      <c r="M16" s="5"/>
      <c r="N16" s="6"/>
    </row>
    <row r="17" spans="1:14">
      <c r="A17" s="19" t="s">
        <v>8</v>
      </c>
      <c r="B17" s="20">
        <v>1</v>
      </c>
      <c r="M17" s="5"/>
      <c r="N17" s="6"/>
    </row>
    <row r="18" spans="1:14">
      <c r="A18" s="19" t="s">
        <v>10</v>
      </c>
      <c r="B18" s="20">
        <v>1</v>
      </c>
      <c r="M18" s="5"/>
      <c r="N18" s="6"/>
    </row>
    <row r="19" spans="1:14">
      <c r="A19" s="19" t="s">
        <v>11</v>
      </c>
      <c r="B19" s="20">
        <v>0</v>
      </c>
      <c r="M19" s="5"/>
      <c r="N19" s="6"/>
    </row>
    <row r="20" spans="1:14">
      <c r="A20" s="19" t="s">
        <v>13</v>
      </c>
      <c r="B20" s="20">
        <v>1</v>
      </c>
      <c r="M20" s="5"/>
      <c r="N20" s="6"/>
    </row>
    <row r="21" spans="1:14">
      <c r="M21" s="5"/>
      <c r="N21" s="6"/>
    </row>
    <row r="22" spans="1:14">
      <c r="A22" s="2" t="s">
        <v>17</v>
      </c>
    </row>
    <row r="23" spans="1:14">
      <c r="A23" s="5" t="s">
        <v>3</v>
      </c>
      <c r="B23" s="7" t="s">
        <v>4</v>
      </c>
      <c r="C23" s="7" t="s">
        <v>5</v>
      </c>
      <c r="D23" s="7" t="s">
        <v>6</v>
      </c>
      <c r="E23" s="7" t="s">
        <v>7</v>
      </c>
      <c r="F23" s="7" t="s">
        <v>18</v>
      </c>
      <c r="G23" s="7"/>
      <c r="H23" s="7" t="s">
        <v>19</v>
      </c>
    </row>
    <row r="24" spans="1:14">
      <c r="A24" s="19" t="s">
        <v>8</v>
      </c>
      <c r="B24" s="21">
        <v>100000</v>
      </c>
      <c r="C24" s="21">
        <v>3.637978807091713E-11</v>
      </c>
      <c r="D24" s="21">
        <v>50000</v>
      </c>
      <c r="E24" s="21">
        <v>0</v>
      </c>
      <c r="F24" s="10">
        <f>SUM(B24:E24)</f>
        <v>150000.00000000003</v>
      </c>
      <c r="G24" s="11" t="s">
        <v>20</v>
      </c>
      <c r="H24" s="2">
        <f>D11*B17</f>
        <v>150000</v>
      </c>
    </row>
    <row r="25" spans="1:14">
      <c r="A25" s="19" t="s">
        <v>10</v>
      </c>
      <c r="B25" s="21">
        <v>0</v>
      </c>
      <c r="C25" s="21">
        <v>99999.999999999985</v>
      </c>
      <c r="D25" s="21">
        <v>50000</v>
      </c>
      <c r="E25" s="21">
        <v>0</v>
      </c>
      <c r="F25" s="10">
        <f t="shared" ref="F25:F27" si="0">SUM(B25:E25)</f>
        <v>150000</v>
      </c>
      <c r="G25" s="11" t="s">
        <v>20</v>
      </c>
      <c r="H25" s="2">
        <f t="shared" ref="H25:H27" si="1">D12*B18</f>
        <v>150000</v>
      </c>
    </row>
    <row r="26" spans="1:14">
      <c r="A26" s="19" t="s">
        <v>11</v>
      </c>
      <c r="B26" s="21">
        <v>0</v>
      </c>
      <c r="C26" s="21">
        <v>0</v>
      </c>
      <c r="D26" s="21">
        <v>7.2759576141834259E-12</v>
      </c>
      <c r="E26" s="21">
        <v>0</v>
      </c>
      <c r="F26" s="10">
        <f t="shared" si="0"/>
        <v>7.2759576141834259E-12</v>
      </c>
      <c r="G26" s="11" t="s">
        <v>20</v>
      </c>
      <c r="H26" s="2">
        <f t="shared" si="1"/>
        <v>0</v>
      </c>
    </row>
    <row r="27" spans="1:14">
      <c r="A27" s="19" t="s">
        <v>13</v>
      </c>
      <c r="B27" s="21">
        <v>0</v>
      </c>
      <c r="C27" s="21">
        <v>49999.999999999993</v>
      </c>
      <c r="D27" s="21">
        <v>9999.9999999999927</v>
      </c>
      <c r="E27" s="21">
        <v>90000</v>
      </c>
      <c r="F27" s="10">
        <f t="shared" si="0"/>
        <v>150000</v>
      </c>
      <c r="G27" s="11" t="s">
        <v>20</v>
      </c>
      <c r="H27" s="2">
        <f t="shared" si="1"/>
        <v>150000</v>
      </c>
    </row>
    <row r="28" spans="1:14">
      <c r="A28" s="2" t="s">
        <v>21</v>
      </c>
      <c r="B28" s="10">
        <f>SUM(B24:B27)</f>
        <v>100000</v>
      </c>
      <c r="C28" s="10">
        <f t="shared" ref="C28:E28" si="2">SUM(C24:C27)</f>
        <v>150000.00000000003</v>
      </c>
      <c r="D28" s="10">
        <f t="shared" si="2"/>
        <v>110000</v>
      </c>
      <c r="E28" s="10">
        <f t="shared" si="2"/>
        <v>90000</v>
      </c>
    </row>
    <row r="29" spans="1:14">
      <c r="B29" s="25" t="s">
        <v>49</v>
      </c>
      <c r="C29" s="25" t="s">
        <v>49</v>
      </c>
      <c r="D29" s="25" t="s">
        <v>49</v>
      </c>
      <c r="E29" s="25" t="s">
        <v>49</v>
      </c>
    </row>
    <row r="30" spans="1:14">
      <c r="A30" s="2" t="s">
        <v>2</v>
      </c>
      <c r="B30" s="24">
        <v>100000</v>
      </c>
      <c r="C30" s="24">
        <v>150000</v>
      </c>
      <c r="D30" s="24">
        <v>110000</v>
      </c>
      <c r="E30" s="24">
        <v>90000</v>
      </c>
    </row>
    <row r="32" spans="1:14">
      <c r="A32" s="2" t="s">
        <v>22</v>
      </c>
      <c r="B32" s="10"/>
      <c r="C32" s="11"/>
    </row>
    <row r="33" spans="1:4" s="7" customFormat="1">
      <c r="B33" s="12" t="s">
        <v>12</v>
      </c>
      <c r="D33" s="7" t="s">
        <v>9</v>
      </c>
    </row>
    <row r="34" spans="1:4">
      <c r="A34" s="2" t="s">
        <v>23</v>
      </c>
      <c r="B34" s="10">
        <f>D24</f>
        <v>50000</v>
      </c>
      <c r="C34" s="11" t="s">
        <v>46</v>
      </c>
      <c r="D34" s="9">
        <v>50000</v>
      </c>
    </row>
    <row r="35" spans="1:4">
      <c r="A35" s="2" t="s">
        <v>24</v>
      </c>
      <c r="B35" s="10">
        <f>D25</f>
        <v>50000</v>
      </c>
      <c r="C35" s="11" t="s">
        <v>46</v>
      </c>
      <c r="D35" s="9">
        <v>50000</v>
      </c>
    </row>
    <row r="37" spans="1:4">
      <c r="A37" s="2" t="s">
        <v>25</v>
      </c>
    </row>
    <row r="38" spans="1:4">
      <c r="A38" s="2" t="s">
        <v>26</v>
      </c>
      <c r="B38" s="13">
        <f>SUMPRODUCT(B11:B14,B17:B20)</f>
        <v>17700000</v>
      </c>
    </row>
    <row r="39" spans="1:4">
      <c r="A39" s="2" t="s">
        <v>27</v>
      </c>
      <c r="B39" s="13">
        <f>SUMPRODUCT(B5:E8,B24:E27)</f>
        <v>99220000</v>
      </c>
    </row>
    <row r="40" spans="1:4">
      <c r="A40" s="22" t="s">
        <v>28</v>
      </c>
      <c r="B40" s="23">
        <f>B38+B39</f>
        <v>116920000</v>
      </c>
    </row>
  </sheetData>
  <printOptions headings="1" gridLines="1"/>
  <pageMargins left="0.75" right="0.75" top="1" bottom="1" header="0.5" footer="0.5"/>
  <pageSetup scale="96" orientation="portrait" horizontalDpi="300" verticalDpi="300" r:id="rId1"/>
  <headerFooter alignWithMargins="0">
    <oddFooter>&amp;CProblem 5.30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1409B-5469-304C-9EB0-D61EB43B8CA4}">
  <sheetPr>
    <pageSetUpPr fitToPage="1"/>
  </sheetPr>
  <dimension ref="A1:L17"/>
  <sheetViews>
    <sheetView zoomScaleNormal="100" workbookViewId="0">
      <selection activeCell="B17" sqref="B17"/>
    </sheetView>
  </sheetViews>
  <sheetFormatPr baseColWidth="10" defaultColWidth="9.1640625" defaultRowHeight="15"/>
  <cols>
    <col min="1" max="1" width="31.83203125" style="26" customWidth="1"/>
    <col min="2" max="4" width="9.1640625" style="26"/>
    <col min="5" max="8" width="12.5" style="26" customWidth="1"/>
    <col min="9" max="16384" width="9.1640625" style="26"/>
  </cols>
  <sheetData>
    <row r="1" spans="1:12">
      <c r="A1" s="38" t="s">
        <v>61</v>
      </c>
      <c r="G1" s="38"/>
      <c r="K1" s="38"/>
    </row>
    <row r="2" spans="1:12">
      <c r="K2" s="37"/>
      <c r="L2" s="36"/>
    </row>
    <row r="3" spans="1:12">
      <c r="A3" s="26" t="s">
        <v>60</v>
      </c>
      <c r="K3" s="37"/>
      <c r="L3" s="36"/>
    </row>
    <row r="4" spans="1:12">
      <c r="A4" s="35" t="s">
        <v>52</v>
      </c>
      <c r="B4" s="30">
        <v>60</v>
      </c>
      <c r="K4" s="37"/>
      <c r="L4" s="36"/>
    </row>
    <row r="5" spans="1:12">
      <c r="A5" s="35" t="s">
        <v>59</v>
      </c>
      <c r="B5" s="29">
        <v>0</v>
      </c>
      <c r="K5" s="37"/>
      <c r="L5" s="36"/>
    </row>
    <row r="6" spans="1:12">
      <c r="A6" s="35"/>
      <c r="B6" s="35"/>
      <c r="K6" s="37"/>
      <c r="L6" s="36"/>
    </row>
    <row r="7" spans="1:12">
      <c r="A7" s="35" t="s">
        <v>58</v>
      </c>
      <c r="B7" s="35"/>
    </row>
    <row r="8" spans="1:12">
      <c r="A8" s="35" t="s">
        <v>57</v>
      </c>
      <c r="B8" s="35">
        <v>100</v>
      </c>
    </row>
    <row r="9" spans="1:12">
      <c r="A9" s="35" t="s">
        <v>56</v>
      </c>
      <c r="B9" s="35">
        <v>0.25</v>
      </c>
    </row>
    <row r="11" spans="1:12">
      <c r="A11" s="33" t="s">
        <v>55</v>
      </c>
      <c r="B11" s="33">
        <v>230.00000000000003</v>
      </c>
      <c r="D11" s="34" t="s">
        <v>2</v>
      </c>
    </row>
    <row r="12" spans="1:12">
      <c r="A12" s="33" t="s">
        <v>54</v>
      </c>
      <c r="B12" s="33">
        <v>42.499999999999979</v>
      </c>
      <c r="C12" s="32" t="s">
        <v>20</v>
      </c>
      <c r="D12" s="31">
        <f>B8-B9*B11</f>
        <v>42.499999999999993</v>
      </c>
    </row>
    <row r="14" spans="1:12">
      <c r="A14" s="26" t="s">
        <v>53</v>
      </c>
      <c r="B14" s="31">
        <f>B12*B11</f>
        <v>9774.9999999999964</v>
      </c>
    </row>
    <row r="15" spans="1:12">
      <c r="A15" s="26" t="s">
        <v>52</v>
      </c>
      <c r="B15" s="30">
        <v>60</v>
      </c>
    </row>
    <row r="16" spans="1:12">
      <c r="A16" s="26" t="s">
        <v>51</v>
      </c>
      <c r="B16" s="29">
        <v>0</v>
      </c>
    </row>
    <row r="17" spans="1:2">
      <c r="A17" s="28" t="s">
        <v>50</v>
      </c>
      <c r="B17" s="27">
        <f>B14-B15*B12</f>
        <v>7224.9999999999982</v>
      </c>
    </row>
  </sheetData>
  <printOptions headings="1" gridLines="1"/>
  <pageMargins left="0.75" right="0.75" top="1" bottom="1" header="0.5" footer="0.5"/>
  <pageSetup orientation="portrait" horizontalDpi="300" verticalDpi="300" r:id="rId1"/>
  <headerFooter alignWithMargins="0">
    <oddFooter>&amp;CProblem 6.2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80D0-0874-2C40-9373-B66A713D9685}">
  <dimension ref="A1:D17"/>
  <sheetViews>
    <sheetView workbookViewId="0">
      <selection activeCell="B15" sqref="B15"/>
    </sheetView>
  </sheetViews>
  <sheetFormatPr baseColWidth="10" defaultRowHeight="15"/>
  <cols>
    <col min="1" max="1" width="12.83203125" customWidth="1"/>
    <col min="2" max="2" width="19.6640625" customWidth="1"/>
  </cols>
  <sheetData>
    <row r="1" spans="1:4">
      <c r="A1" s="38" t="s">
        <v>61</v>
      </c>
      <c r="B1" s="26"/>
      <c r="C1" s="26"/>
      <c r="D1" s="26"/>
    </row>
    <row r="2" spans="1:4">
      <c r="A2" s="26"/>
      <c r="B2" s="26"/>
      <c r="C2" s="26"/>
      <c r="D2" s="26"/>
    </row>
    <row r="3" spans="1:4">
      <c r="A3" s="26" t="s">
        <v>60</v>
      </c>
      <c r="B3" s="26"/>
      <c r="C3" s="26"/>
      <c r="D3" s="26"/>
    </row>
    <row r="4" spans="1:4">
      <c r="A4" s="35" t="s">
        <v>52</v>
      </c>
      <c r="B4" s="30">
        <v>60</v>
      </c>
      <c r="C4" s="26"/>
      <c r="D4" s="26"/>
    </row>
    <row r="5" spans="1:4">
      <c r="A5" s="35" t="s">
        <v>59</v>
      </c>
      <c r="B5" s="29">
        <v>0</v>
      </c>
      <c r="C5" s="26"/>
      <c r="D5" s="26"/>
    </row>
    <row r="6" spans="1:4">
      <c r="A6" s="35"/>
      <c r="B6" s="35"/>
      <c r="C6" s="26"/>
      <c r="D6" s="26"/>
    </row>
    <row r="7" spans="1:4">
      <c r="A7" s="35" t="s">
        <v>58</v>
      </c>
      <c r="B7" s="35"/>
      <c r="C7" s="26"/>
      <c r="D7" s="26"/>
    </row>
    <row r="8" spans="1:4">
      <c r="A8" s="35" t="s">
        <v>57</v>
      </c>
      <c r="B8" s="35">
        <v>100</v>
      </c>
      <c r="C8" s="26"/>
      <c r="D8" s="26"/>
    </row>
    <row r="9" spans="1:4">
      <c r="A9" s="35" t="s">
        <v>56</v>
      </c>
      <c r="B9" s="35">
        <v>0.25</v>
      </c>
      <c r="C9" s="26"/>
      <c r="D9" s="26"/>
    </row>
    <row r="10" spans="1:4">
      <c r="A10" s="26"/>
      <c r="B10" s="26"/>
      <c r="C10" s="26"/>
      <c r="D10" s="26"/>
    </row>
    <row r="11" spans="1:4">
      <c r="A11" s="33" t="s">
        <v>55</v>
      </c>
      <c r="B11" s="33">
        <v>231.57894751599102</v>
      </c>
      <c r="C11" s="26"/>
      <c r="D11" s="34" t="s">
        <v>2</v>
      </c>
    </row>
    <row r="12" spans="1:4">
      <c r="A12" s="33" t="s">
        <v>54</v>
      </c>
      <c r="B12" s="33">
        <v>42.105263121002231</v>
      </c>
      <c r="C12" s="32" t="s">
        <v>20</v>
      </c>
      <c r="D12" s="31">
        <f>B8-B9*B11</f>
        <v>42.105263121002245</v>
      </c>
    </row>
    <row r="13" spans="1:4">
      <c r="A13" s="26"/>
      <c r="B13" s="26"/>
      <c r="C13" s="26"/>
      <c r="D13" s="26"/>
    </row>
    <row r="14" spans="1:4">
      <c r="A14" s="26" t="s">
        <v>53</v>
      </c>
      <c r="B14" s="31">
        <f>B12*B11</f>
        <v>9750.6925184455686</v>
      </c>
      <c r="C14" s="26"/>
      <c r="D14" s="26"/>
    </row>
    <row r="15" spans="1:4">
      <c r="A15" s="26" t="s">
        <v>52</v>
      </c>
      <c r="B15" s="30">
        <v>60</v>
      </c>
      <c r="C15" s="26"/>
      <c r="D15" s="26"/>
    </row>
    <row r="16" spans="1:4">
      <c r="A16" s="26" t="s">
        <v>62</v>
      </c>
      <c r="B16" s="30">
        <f>0.05*B11</f>
        <v>11.578947375799551</v>
      </c>
      <c r="C16" s="26"/>
      <c r="D16" s="26"/>
    </row>
    <row r="17" spans="1:4">
      <c r="A17" s="28" t="s">
        <v>50</v>
      </c>
      <c r="B17" s="27">
        <f>B14-B15*B12-B16*B12</f>
        <v>6736.8421052631566</v>
      </c>
      <c r="C17" s="26"/>
      <c r="D17" s="2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DF546-19DA-B547-807B-38304C981567}">
  <dimension ref="A1:I36"/>
  <sheetViews>
    <sheetView tabSelected="1" topLeftCell="A2" workbookViewId="0">
      <selection activeCell="B36" sqref="B36"/>
    </sheetView>
  </sheetViews>
  <sheetFormatPr baseColWidth="10" defaultColWidth="9.1640625" defaultRowHeight="15"/>
  <cols>
    <col min="1" max="1" width="30.1640625" style="39" customWidth="1"/>
    <col min="2" max="7" width="9.1640625" style="39"/>
    <col min="8" max="8" width="13.1640625" style="39" customWidth="1"/>
    <col min="9" max="16384" width="9.1640625" style="39"/>
  </cols>
  <sheetData>
    <row r="1" spans="1:9">
      <c r="A1" s="51" t="s">
        <v>33</v>
      </c>
      <c r="H1" s="51"/>
    </row>
    <row r="3" spans="1:9">
      <c r="A3" s="39" t="s">
        <v>29</v>
      </c>
      <c r="H3" s="50"/>
      <c r="I3" s="49"/>
    </row>
    <row r="4" spans="1:9">
      <c r="A4" s="48" t="s">
        <v>30</v>
      </c>
      <c r="B4" s="47">
        <v>0</v>
      </c>
      <c r="C4" s="47">
        <v>5000</v>
      </c>
      <c r="D4" s="47">
        <v>50000</v>
      </c>
      <c r="H4" s="50"/>
      <c r="I4" s="49"/>
    </row>
    <row r="5" spans="1:9">
      <c r="A5" s="48" t="s">
        <v>31</v>
      </c>
      <c r="B5" s="48">
        <v>0.6</v>
      </c>
      <c r="C5" s="48">
        <v>0.3</v>
      </c>
      <c r="D5" s="48">
        <v>0.1</v>
      </c>
      <c r="H5" s="50"/>
      <c r="I5" s="49"/>
    </row>
    <row r="6" spans="1:9">
      <c r="A6" s="48" t="s">
        <v>32</v>
      </c>
      <c r="B6" s="48">
        <v>0.3</v>
      </c>
      <c r="C6" s="48">
        <v>0.2</v>
      </c>
      <c r="D6" s="48">
        <v>0.5</v>
      </c>
      <c r="H6" s="50"/>
      <c r="I6" s="49"/>
    </row>
    <row r="7" spans="1:9">
      <c r="H7" s="50"/>
      <c r="I7" s="49"/>
    </row>
    <row r="8" spans="1:9">
      <c r="A8" s="39" t="s">
        <v>34</v>
      </c>
      <c r="H8" s="50"/>
      <c r="I8" s="49"/>
    </row>
    <row r="9" spans="1:9">
      <c r="H9" s="50"/>
      <c r="I9" s="49"/>
    </row>
    <row r="10" spans="1:9">
      <c r="A10" s="39" t="s">
        <v>35</v>
      </c>
      <c r="H10" s="50"/>
      <c r="I10" s="49"/>
    </row>
    <row r="11" spans="1:9">
      <c r="A11" s="48" t="s">
        <v>31</v>
      </c>
      <c r="B11" s="48">
        <v>0</v>
      </c>
      <c r="H11" s="50"/>
      <c r="I11" s="49"/>
    </row>
    <row r="12" spans="1:9">
      <c r="A12" s="48" t="s">
        <v>32</v>
      </c>
      <c r="B12" s="48">
        <v>50</v>
      </c>
      <c r="H12" s="50"/>
      <c r="I12" s="49"/>
    </row>
    <row r="14" spans="1:9">
      <c r="A14" s="39" t="s">
        <v>36</v>
      </c>
    </row>
    <row r="15" spans="1:9">
      <c r="A15" s="48" t="s">
        <v>37</v>
      </c>
      <c r="B15" s="47">
        <v>0</v>
      </c>
      <c r="C15" s="47">
        <v>5000</v>
      </c>
      <c r="D15" s="47">
        <v>50000</v>
      </c>
    </row>
    <row r="16" spans="1:9">
      <c r="A16" s="46" t="s">
        <v>38</v>
      </c>
      <c r="B16" s="45">
        <v>0</v>
      </c>
      <c r="C16" s="45">
        <v>532.18180524061825</v>
      </c>
      <c r="D16" s="45">
        <v>17106.627751436277</v>
      </c>
    </row>
    <row r="17" spans="1:4">
      <c r="B17" s="39" t="s">
        <v>46</v>
      </c>
      <c r="C17" s="39" t="s">
        <v>46</v>
      </c>
      <c r="D17" s="39" t="s">
        <v>46</v>
      </c>
    </row>
    <row r="18" spans="1:4">
      <c r="B18" s="39">
        <v>0</v>
      </c>
      <c r="C18" s="39">
        <v>0</v>
      </c>
      <c r="D18" s="39">
        <v>0</v>
      </c>
    </row>
    <row r="19" spans="1:4">
      <c r="A19" s="39" t="s">
        <v>39</v>
      </c>
    </row>
    <row r="20" spans="1:4">
      <c r="A20" s="39" t="s">
        <v>37</v>
      </c>
      <c r="B20" s="44">
        <v>0</v>
      </c>
      <c r="C20" s="44">
        <v>5000</v>
      </c>
      <c r="D20" s="44">
        <v>50000</v>
      </c>
    </row>
    <row r="21" spans="1:4">
      <c r="A21" s="39" t="s">
        <v>40</v>
      </c>
      <c r="B21" s="39">
        <f>SQRT(B16)</f>
        <v>0</v>
      </c>
      <c r="C21" s="39">
        <f>SQRT(C16)</f>
        <v>23.069065981105915</v>
      </c>
      <c r="D21" s="39">
        <f>SQRT(D16)</f>
        <v>130.79230769214325</v>
      </c>
    </row>
    <row r="23" spans="1:4">
      <c r="A23" s="39" t="s">
        <v>41</v>
      </c>
    </row>
    <row r="24" spans="1:4">
      <c r="A24" s="39" t="s">
        <v>31</v>
      </c>
      <c r="B24" s="39">
        <f>SUMPRODUCT(B5:D5,B21:D21)</f>
        <v>19.999950563546101</v>
      </c>
    </row>
    <row r="25" spans="1:4">
      <c r="A25" s="39" t="s">
        <v>32</v>
      </c>
      <c r="B25" s="39">
        <f>SUMPRODUCT(B6:D6,B21:D21)</f>
        <v>70.009967042292814</v>
      </c>
    </row>
    <row r="27" spans="1:4">
      <c r="A27" s="39" t="s">
        <v>42</v>
      </c>
    </row>
    <row r="28" spans="1:4">
      <c r="A28" s="39" t="s">
        <v>31</v>
      </c>
      <c r="B28" s="39">
        <f>B24-B11</f>
        <v>19.999950563546101</v>
      </c>
    </row>
    <row r="29" spans="1:4">
      <c r="A29" s="39" t="s">
        <v>32</v>
      </c>
      <c r="B29" s="39">
        <f>B25-B12</f>
        <v>20.009967042292814</v>
      </c>
    </row>
    <row r="30" spans="1:4">
      <c r="A30" s="39" t="s">
        <v>43</v>
      </c>
      <c r="B30" s="39">
        <v>20</v>
      </c>
    </row>
    <row r="31" spans="1:4">
      <c r="B31" s="42"/>
    </row>
    <row r="32" spans="1:4">
      <c r="A32" s="39" t="s">
        <v>44</v>
      </c>
    </row>
    <row r="33" spans="1:4">
      <c r="A33" s="39" t="s">
        <v>45</v>
      </c>
      <c r="B33" s="39">
        <f>B29-B28</f>
        <v>1.0016478746713631E-2</v>
      </c>
      <c r="C33" s="43" t="s">
        <v>46</v>
      </c>
      <c r="D33" s="39">
        <v>0.01</v>
      </c>
    </row>
    <row r="34" spans="1:4">
      <c r="A34" s="39" t="s">
        <v>47</v>
      </c>
      <c r="B34" s="39">
        <f>B29-B30</f>
        <v>9.9670422928141988E-3</v>
      </c>
      <c r="C34" s="43" t="s">
        <v>46</v>
      </c>
      <c r="D34" s="39">
        <v>0.01</v>
      </c>
    </row>
    <row r="35" spans="1:4">
      <c r="B35" s="42"/>
    </row>
    <row r="36" spans="1:4">
      <c r="A36" s="41" t="s">
        <v>48</v>
      </c>
      <c r="B36" s="40">
        <f>SUMPRODUCT(B16:D16,B6:D6)</f>
        <v>8659.7502367662619</v>
      </c>
    </row>
  </sheetData>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Question 2.a</vt:lpstr>
      <vt:lpstr>Question 2.b</vt:lpstr>
      <vt:lpstr>Question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2020-06-28T19:54:40Z</dcterms:modified>
</cp:coreProperties>
</file>