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codeName="ThisWorkbook" defaultThemeVersion="124226"/>
  <mc:AlternateContent xmlns:mc="http://schemas.openxmlformats.org/markup-compatibility/2006">
    <mc:Choice Requires="x15">
      <x15ac:absPath xmlns:x15ac="http://schemas.microsoft.com/office/spreadsheetml/2010/11/ac" url="/Users/nivethida/Documents/Summer Session/Data Optimization/Queing model/"/>
    </mc:Choice>
  </mc:AlternateContent>
  <xr:revisionPtr revIDLastSave="0" documentId="13_ncr:1_{D530A352-D6E9-C643-BD80-1E826FE804A3}" xr6:coauthVersionLast="45" xr6:coauthVersionMax="45" xr10:uidLastSave="{00000000-0000-0000-0000-000000000000}"/>
  <bookViews>
    <workbookView xWindow="0" yWindow="460" windowWidth="28740" windowHeight="15100" activeTab="1" xr2:uid="{00000000-000D-0000-FFFF-FFFF00000000}"/>
  </bookViews>
  <sheets>
    <sheet name="Example Background" sheetId="3" r:id="rId1"/>
    <sheet name="Model" sheetId="2" r:id="rId2"/>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DemoMode" hidden="1">FALSE</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Print_Area" localSheetId="1">Model!$A$1:$I$33</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2" l="1"/>
  <c r="B12" i="2" l="1"/>
  <c r="C18" i="2" l="1"/>
  <c r="C17" i="2"/>
  <c r="C11" i="2"/>
  <c r="H10" i="2"/>
  <c r="E10" i="2"/>
  <c r="C10" i="2"/>
  <c r="C6" i="2"/>
  <c r="B11" i="2"/>
  <c r="C5" i="2"/>
  <c r="B10" i="2" l="1"/>
  <c r="F32" i="2" l="1"/>
  <c r="F30" i="2"/>
  <c r="F28" i="2"/>
  <c r="F26" i="2"/>
  <c r="F24" i="2"/>
  <c r="F22" i="2"/>
  <c r="F20" i="2"/>
  <c r="B19" i="2"/>
  <c r="F17" i="2"/>
  <c r="B15" i="2"/>
  <c r="B17" i="2" s="1"/>
  <c r="B18" i="2" s="1"/>
  <c r="B26" i="2" s="1"/>
  <c r="F13" i="2"/>
  <c r="F11" i="2"/>
  <c r="F33" i="2"/>
  <c r="F31" i="2"/>
  <c r="F29" i="2"/>
  <c r="F27" i="2"/>
  <c r="F25" i="2"/>
  <c r="F23" i="2"/>
  <c r="F21" i="2"/>
  <c r="F19" i="2"/>
  <c r="F18" i="2"/>
  <c r="F16" i="2"/>
  <c r="F15" i="2"/>
  <c r="F14" i="2"/>
  <c r="F12" i="2"/>
  <c r="I11" i="2"/>
  <c r="B16" i="2" l="1"/>
  <c r="F3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albright</author>
  </authors>
  <commentList>
    <comment ref="E9" authorId="0" shapeId="0" xr:uid="{00000000-0006-0000-0000-000001000000}">
      <text>
        <r>
          <rPr>
            <b/>
            <sz val="8"/>
            <color indexed="81"/>
            <rFont val="Tahoma"/>
            <family val="2"/>
          </rPr>
          <t>Copy farther down if you like</t>
        </r>
        <r>
          <rPr>
            <sz val="8"/>
            <color indexed="81"/>
            <rFont val="Tahoma"/>
            <family val="2"/>
          </rPr>
          <t xml:space="preserve">
</t>
        </r>
      </text>
    </comment>
    <comment ref="H9" authorId="0" shapeId="0" xr:uid="{00000000-0006-0000-0000-000002000000}">
      <text>
        <r>
          <rPr>
            <b/>
            <sz val="8"/>
            <color indexed="81"/>
            <rFont val="Tahoma"/>
            <family val="2"/>
          </rPr>
          <t>Enter any time in cell H11</t>
        </r>
        <r>
          <rPr>
            <sz val="8"/>
            <color indexed="81"/>
            <rFont val="Tahoma"/>
            <family val="2"/>
          </rPr>
          <t xml:space="preserve">
</t>
        </r>
      </text>
    </comment>
  </commentList>
</comments>
</file>

<file path=xl/sharedStrings.xml><?xml version="1.0" encoding="utf-8"?>
<sst xmlns="http://schemas.openxmlformats.org/spreadsheetml/2006/main" count="27" uniqueCount="26">
  <si>
    <t>M/M/1 queue</t>
  </si>
  <si>
    <t>Inputs</t>
  </si>
  <si>
    <t>Unit of time</t>
  </si>
  <si>
    <t>minute</t>
  </si>
  <si>
    <t>Arrival rate</t>
  </si>
  <si>
    <t>Service rate</t>
  </si>
  <si>
    <t>Outputs</t>
  </si>
  <si>
    <t>Direct outputs from inputs</t>
  </si>
  <si>
    <t>Distribution of number in system</t>
  </si>
  <si>
    <t>Distribution of time in queue</t>
  </si>
  <si>
    <t>Mean time between arrivals</t>
  </si>
  <si>
    <t>P(n in system)</t>
  </si>
  <si>
    <t>P(wait &gt; t)</t>
  </si>
  <si>
    <t>Mean time per service</t>
  </si>
  <si>
    <t>Traffic intensity</t>
  </si>
  <si>
    <t>Summary measures</t>
  </si>
  <si>
    <t>Expected number in system</t>
  </si>
  <si>
    <t>customers</t>
  </si>
  <si>
    <t>Expected number in queue</t>
  </si>
  <si>
    <t>Expected time in system</t>
  </si>
  <si>
    <t>Expected time in queue</t>
  </si>
  <si>
    <t>Server utilization</t>
  </si>
  <si>
    <t>Sumproduct</t>
  </si>
  <si>
    <t>Data table for expected time in queue, by varying the service rate</t>
  </si>
  <si>
    <t>Service Rate</t>
  </si>
  <si>
    <t>Queue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</si>
</sst>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7">
    <font>
      <sz val="11"/>
      <color theme="1"/>
      <name val="Calibri"/>
      <family val="2"/>
      <scheme val="minor"/>
    </font>
    <font>
      <sz val="10"/>
      <name val="Arial"/>
      <family val="2"/>
    </font>
    <font>
      <b/>
      <sz val="8"/>
      <color indexed="81"/>
      <name val="Tahoma"/>
      <family val="2"/>
    </font>
    <font>
      <sz val="8"/>
      <color indexed="81"/>
      <name val="Tahoma"/>
      <family val="2"/>
    </font>
    <font>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3">
    <xf numFmtId="0" fontId="0" fillId="0" borderId="0"/>
    <xf numFmtId="0" fontId="1" fillId="0" borderId="0"/>
    <xf numFmtId="9" fontId="1" fillId="0" borderId="0" applyFont="0" applyFill="0" applyBorder="0" applyAlignment="0" applyProtection="0"/>
  </cellStyleXfs>
  <cellXfs count="11">
    <xf numFmtId="0" fontId="0" fillId="0" borderId="0" xfId="0"/>
    <xf numFmtId="165" fontId="4" fillId="0" borderId="0" xfId="2" applyNumberFormat="1" applyFont="1"/>
    <xf numFmtId="0" fontId="5" fillId="0" borderId="0" xfId="1" applyFont="1" applyAlignment="1">
      <alignment horizontal="left"/>
    </xf>
    <xf numFmtId="0" fontId="6" fillId="0" borderId="0" xfId="1" applyFont="1"/>
    <xf numFmtId="0" fontId="5" fillId="0" borderId="0" xfId="1" applyFont="1"/>
    <xf numFmtId="0" fontId="6" fillId="0" borderId="0" xfId="1" applyFont="1" applyAlignment="1">
      <alignment horizontal="right"/>
    </xf>
    <xf numFmtId="164" fontId="6" fillId="0" borderId="0" xfId="1" applyNumberFormat="1" applyFont="1"/>
    <xf numFmtId="0" fontId="6" fillId="0" borderId="0" xfId="1" applyFont="1" applyAlignment="1">
      <alignment horizontal="left"/>
    </xf>
    <xf numFmtId="0" fontId="6" fillId="0" borderId="0" xfId="1" applyFont="1" applyAlignment="1">
      <alignment horizontal="left" indent="2"/>
    </xf>
    <xf numFmtId="0" fontId="6" fillId="2" borderId="0" xfId="1" applyFont="1" applyFill="1" applyBorder="1" applyAlignment="1">
      <alignment horizontal="right"/>
    </xf>
    <xf numFmtId="164" fontId="6" fillId="2" borderId="0" xfId="1" applyNumberFormat="1" applyFont="1" applyFill="1" applyBorder="1" applyAlignment="1">
      <alignment horizontal="right"/>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Model!$A$27:$A$58</c:f>
              <c:numCache>
                <c:formatCode>General</c:formatCode>
                <c:ptCount val="32"/>
                <c:pt idx="0">
                  <c:v>0.505</c:v>
                </c:pt>
                <c:pt idx="1">
                  <c:v>0.51</c:v>
                </c:pt>
                <c:pt idx="2">
                  <c:v>0.51500000000000001</c:v>
                </c:pt>
                <c:pt idx="3">
                  <c:v>0.52</c:v>
                </c:pt>
                <c:pt idx="4">
                  <c:v>0.52500000000000002</c:v>
                </c:pt>
                <c:pt idx="5">
                  <c:v>0.53</c:v>
                </c:pt>
                <c:pt idx="6">
                  <c:v>0.53500000000000003</c:v>
                </c:pt>
                <c:pt idx="7">
                  <c:v>0.54</c:v>
                </c:pt>
                <c:pt idx="8">
                  <c:v>0.54500000000000004</c:v>
                </c:pt>
                <c:pt idx="9">
                  <c:v>0.55000000000000004</c:v>
                </c:pt>
                <c:pt idx="10">
                  <c:v>0.55500000000000005</c:v>
                </c:pt>
                <c:pt idx="11">
                  <c:v>0.56000000000000005</c:v>
                </c:pt>
                <c:pt idx="12">
                  <c:v>0.56499999999999995</c:v>
                </c:pt>
                <c:pt idx="13">
                  <c:v>0.56999999999999995</c:v>
                </c:pt>
                <c:pt idx="14">
                  <c:v>0.57499999999999996</c:v>
                </c:pt>
                <c:pt idx="15">
                  <c:v>0.57999999999999996</c:v>
                </c:pt>
                <c:pt idx="16">
                  <c:v>0.58499999999999996</c:v>
                </c:pt>
                <c:pt idx="17">
                  <c:v>0.59</c:v>
                </c:pt>
                <c:pt idx="18">
                  <c:v>0.59499999999999997</c:v>
                </c:pt>
                <c:pt idx="19">
                  <c:v>0.6</c:v>
                </c:pt>
                <c:pt idx="20">
                  <c:v>0.60499999999999998</c:v>
                </c:pt>
                <c:pt idx="21">
                  <c:v>0.61</c:v>
                </c:pt>
                <c:pt idx="22">
                  <c:v>0.61499999999999999</c:v>
                </c:pt>
                <c:pt idx="23">
                  <c:v>0.62</c:v>
                </c:pt>
                <c:pt idx="24">
                  <c:v>0.625</c:v>
                </c:pt>
                <c:pt idx="25">
                  <c:v>0.63</c:v>
                </c:pt>
                <c:pt idx="26">
                  <c:v>0.63500000000000001</c:v>
                </c:pt>
                <c:pt idx="27">
                  <c:v>0.64</c:v>
                </c:pt>
                <c:pt idx="28">
                  <c:v>0.64500000000000002</c:v>
                </c:pt>
                <c:pt idx="29">
                  <c:v>0.65</c:v>
                </c:pt>
                <c:pt idx="30">
                  <c:v>0.65500000000000003</c:v>
                </c:pt>
                <c:pt idx="31">
                  <c:v>0.66</c:v>
                </c:pt>
              </c:numCache>
            </c:numRef>
          </c:xVal>
          <c:yVal>
            <c:numRef>
              <c:f>Model!$B$27:$B$58</c:f>
              <c:numCache>
                <c:formatCode>General</c:formatCode>
                <c:ptCount val="32"/>
                <c:pt idx="0">
                  <c:v>-5.0258832989897968</c:v>
                </c:pt>
                <c:pt idx="1">
                  <c:v>-5.0535678188801292</c:v>
                </c:pt>
                <c:pt idx="2">
                  <c:v>-5.0831088293600359</c:v>
                </c:pt>
                <c:pt idx="3">
                  <c:v>-5.1145662847790501</c:v>
                </c:pt>
                <c:pt idx="4">
                  <c:v>-5.1480051480051481</c:v>
                </c:pt>
                <c:pt idx="5">
                  <c:v>-5.1834957495334848</c:v>
                </c:pt>
                <c:pt idx="6">
                  <c:v>-5.2211141857672425</c:v>
                </c:pt>
                <c:pt idx="7">
                  <c:v>-5.2609427609427604</c:v>
                </c:pt>
                <c:pt idx="8">
                  <c:v>-5.3030704778066502</c:v>
                </c:pt>
                <c:pt idx="9">
                  <c:v>-5.3475935828877006</c:v>
                </c:pt>
                <c:pt idx="10">
                  <c:v>-5.394616173059287</c:v>
                </c:pt>
                <c:pt idx="11">
                  <c:v>-5.4442508710801398</c:v>
                </c:pt>
                <c:pt idx="12">
                  <c:v>-5.4966195789589394</c:v>
                </c:pt>
                <c:pt idx="13">
                  <c:v>-5.5518543193426586</c:v>
                </c:pt>
                <c:pt idx="14">
                  <c:v>-5.6100981767180915</c:v>
                </c:pt>
                <c:pt idx="15">
                  <c:v>-5.6715063520871132</c:v>
                </c:pt>
                <c:pt idx="16">
                  <c:v>-5.7362473469856008</c:v>
                </c:pt>
                <c:pt idx="17">
                  <c:v>-5.804504295333178</c:v>
                </c:pt>
                <c:pt idx="18">
                  <c:v>-5.8764764647117582</c:v>
                </c:pt>
                <c:pt idx="19">
                  <c:v>-5.9523809523809508</c:v>
                </c:pt>
                <c:pt idx="20">
                  <c:v>-6.0324546057790904</c:v>
                </c:pt>
                <c:pt idx="21">
                  <c:v>-6.1169562025935882</c:v>
                </c:pt>
                <c:pt idx="22">
                  <c:v>-6.2061689319183264</c:v>
                </c:pt>
                <c:pt idx="23">
                  <c:v>-6.3004032258064502</c:v>
                </c:pt>
                <c:pt idx="24">
                  <c:v>-6.3999999999999986</c:v>
                </c:pt>
                <c:pt idx="25">
                  <c:v>-6.5053343741868321</c:v>
                </c:pt>
                <c:pt idx="26">
                  <c:v>-6.6168199563289871</c:v>
                </c:pt>
                <c:pt idx="27">
                  <c:v>-6.7349137931034484</c:v>
                </c:pt>
                <c:pt idx="28">
                  <c:v>-6.8601221101735606</c:v>
                </c:pt>
                <c:pt idx="29">
                  <c:v>-6.9930069930069907</c:v>
                </c:pt>
                <c:pt idx="30">
                  <c:v>-7.1341941927659258</c:v>
                </c:pt>
                <c:pt idx="31">
                  <c:v>-7.2843822843822856</c:v>
                </c:pt>
              </c:numCache>
            </c:numRef>
          </c:yVal>
          <c:smooth val="0"/>
          <c:extLst>
            <c:ext xmlns:c16="http://schemas.microsoft.com/office/drawing/2014/chart" uri="{C3380CC4-5D6E-409C-BE32-E72D297353CC}">
              <c16:uniqueId val="{00000000-CD8C-324F-8BAA-9A5A6A97F450}"/>
            </c:ext>
          </c:extLst>
        </c:ser>
        <c:dLbls>
          <c:showLegendKey val="0"/>
          <c:showVal val="0"/>
          <c:showCatName val="0"/>
          <c:showSerName val="0"/>
          <c:showPercent val="0"/>
          <c:showBubbleSize val="0"/>
        </c:dLbls>
        <c:axId val="1898828031"/>
        <c:axId val="1898829663"/>
      </c:scatterChart>
      <c:valAx>
        <c:axId val="1898828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829663"/>
        <c:crosses val="autoZero"/>
        <c:crossBetween val="midCat"/>
      </c:valAx>
      <c:valAx>
        <c:axId val="1898829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82803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121920</xdr:colOff>
      <xdr:row>4</xdr:row>
      <xdr:rowOff>22860</xdr:rowOff>
    </xdr:from>
    <xdr:ext cx="7888185" cy="2095958"/>
    <xdr:sp macro="" textlink="">
      <xdr:nvSpPr>
        <xdr:cNvPr id="2" name="TextBox 1">
          <a:extLst>
            <a:ext uri="{FF2B5EF4-FFF2-40B4-BE49-F238E27FC236}">
              <a16:creationId xmlns:a16="http://schemas.microsoft.com/office/drawing/2014/main" id="{30564169-E712-4042-89CC-5123261A9B69}"/>
            </a:ext>
          </a:extLst>
        </xdr:cNvPr>
        <xdr:cNvSpPr txBox="1"/>
      </xdr:nvSpPr>
      <xdr:spPr>
        <a:xfrm>
          <a:off x="1402080" y="754380"/>
          <a:ext cx="7888185" cy="2095958"/>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0" i="0">
              <a:solidFill>
                <a:schemeClr val="tx1"/>
              </a:solidFill>
              <a:effectLst/>
              <a:latin typeface="+mn-lt"/>
              <a:ea typeface="+mn-ea"/>
              <a:cs typeface="+mn-cs"/>
            </a:rPr>
            <a:t>The Smalltown postal branch employs a single clerk. Customers arrive at this postal </a:t>
          </a:r>
        </a:p>
        <a:p>
          <a:r>
            <a:rPr lang="en-US" sz="1600" b="0" i="0">
              <a:solidFill>
                <a:schemeClr val="tx1"/>
              </a:solidFill>
              <a:effectLst/>
              <a:latin typeface="+mn-lt"/>
              <a:ea typeface="+mn-ea"/>
              <a:cs typeface="+mn-cs"/>
            </a:rPr>
            <a:t>branch according to a Poisson process at a rate of 30 customers per hour, and the aver-</a:t>
          </a:r>
        </a:p>
        <a:p>
          <a:r>
            <a:rPr lang="en-US" sz="1600" b="0" i="0">
              <a:solidFill>
                <a:schemeClr val="tx1"/>
              </a:solidFill>
              <a:effectLst/>
              <a:latin typeface="+mn-lt"/>
              <a:ea typeface="+mn-ea"/>
              <a:cs typeface="+mn-cs"/>
            </a:rPr>
            <a:t>age service time is exponentially distributed with mean 1.5 minutes. All arriving custom-</a:t>
          </a:r>
        </a:p>
        <a:p>
          <a:r>
            <a:rPr lang="en-US" sz="1600" b="0" i="0">
              <a:solidFill>
                <a:schemeClr val="tx1"/>
              </a:solidFill>
              <a:effectLst/>
              <a:latin typeface="+mn-lt"/>
              <a:ea typeface="+mn-ea"/>
              <a:cs typeface="+mn-cs"/>
            </a:rPr>
            <a:t>ers enter the branch, regardless of the number already waiting in line. The manager of the </a:t>
          </a:r>
        </a:p>
        <a:p>
          <a:r>
            <a:rPr lang="en-US" sz="1600" b="0" i="0">
              <a:solidFill>
                <a:schemeClr val="tx1"/>
              </a:solidFill>
              <a:effectLst/>
              <a:latin typeface="+mn-lt"/>
              <a:ea typeface="+mn-ea"/>
              <a:cs typeface="+mn-cs"/>
            </a:rPr>
            <a:t>postal branch would ultimately like to decide whether to improve the system. To do this, </a:t>
          </a:r>
        </a:p>
        <a:p>
          <a:r>
            <a:rPr lang="en-US" sz="1600" b="0" i="0">
              <a:solidFill>
                <a:schemeClr val="tx1"/>
              </a:solidFill>
              <a:effectLst/>
              <a:latin typeface="+mn-lt"/>
              <a:ea typeface="+mn-ea"/>
              <a:cs typeface="+mn-cs"/>
            </a:rPr>
            <a:t>he or she first needs to develop a queueing model that describes the steady-state character-</a:t>
          </a:r>
        </a:p>
        <a:p>
          <a:r>
            <a:rPr lang="en-US" sz="1600" b="0" i="0">
              <a:solidFill>
                <a:schemeClr val="tx1"/>
              </a:solidFill>
              <a:effectLst/>
              <a:latin typeface="+mn-lt"/>
              <a:ea typeface="+mn-ea"/>
              <a:cs typeface="+mn-cs"/>
            </a:rPr>
            <a:t>istics of the current system.</a:t>
          </a:r>
        </a:p>
        <a:p>
          <a:endParaRPr lang="en-US" sz="16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266700</xdr:colOff>
      <xdr:row>11</xdr:row>
      <xdr:rowOff>171448</xdr:rowOff>
    </xdr:from>
    <xdr:to>
      <xdr:col>14</xdr:col>
      <xdr:colOff>276224</xdr:colOff>
      <xdr:row>35</xdr:row>
      <xdr:rowOff>66675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896100" y="2266948"/>
          <a:ext cx="5010149" cy="4467227"/>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aseline="0"/>
            <a:t>It is useful to know how the formulas in the range B15:B18 work. Only one of them is needed, and then the basic queueing relations, especially Little's law, are used to calculate the others. Here is the chain of logic:</a:t>
          </a:r>
        </a:p>
        <a:p>
          <a:endParaRPr lang="en-US" sz="1100" baseline="0"/>
        </a:p>
        <a:p>
          <a:r>
            <a:rPr lang="en-US" sz="1100" baseline="0"/>
            <a:t>1. Calculate L in cell B15 as a straightforward expected value. It is approximately the sumproduct of values in columns E and F, although the exact value is a sumproduct of infinitely many values and is calculated with calculus. (The sumproduct for the n=0 through n=22 values appears in cell F35. If more values of n were included, this sumproduct would get closer and closer to the exact value in cell B15.)</a:t>
          </a:r>
        </a:p>
        <a:p>
          <a:endParaRPr lang="en-US" sz="1100" baseline="0"/>
        </a:p>
        <a:p>
          <a:r>
            <a:rPr lang="en-US" sz="1100" baseline="0"/>
            <a:t>2. Calculate W in cell B17 from Little's law: W=L/</a:t>
          </a:r>
          <a:r>
            <a:rPr lang="en-US" sz="1100" baseline="0">
              <a:latin typeface="Symbol" pitchFamily="18" charset="2"/>
            </a:rPr>
            <a:t>l</a:t>
          </a:r>
        </a:p>
        <a:p>
          <a:endParaRPr lang="en-US" sz="1100" baseline="0">
            <a:latin typeface="Symbol" pitchFamily="18" charset="2"/>
          </a:endParaRPr>
        </a:p>
        <a:p>
          <a:r>
            <a:rPr lang="en-US" sz="1100" baseline="0">
              <a:latin typeface="Symbol" pitchFamily="18" charset="2"/>
            </a:rPr>
            <a:t>3. </a:t>
          </a:r>
          <a:r>
            <a:rPr lang="en-US" sz="1100" baseline="0">
              <a:latin typeface="+mn-lt"/>
            </a:rPr>
            <a:t>Calculate W</a:t>
          </a:r>
          <a:r>
            <a:rPr lang="en-US" sz="1100" baseline="-25000">
              <a:latin typeface="+mn-lt"/>
            </a:rPr>
            <a:t>Q</a:t>
          </a:r>
          <a:r>
            <a:rPr lang="en-US" sz="1100" baseline="0">
              <a:latin typeface="+mn-lt"/>
            </a:rPr>
            <a:t> in cell B18 as W</a:t>
          </a:r>
          <a:r>
            <a:rPr lang="en-US" sz="1100" baseline="-25000">
              <a:latin typeface="+mn-lt"/>
            </a:rPr>
            <a:t>Q</a:t>
          </a:r>
          <a:r>
            <a:rPr lang="en-US" sz="1100" baseline="0">
              <a:latin typeface="+mn-lt"/>
            </a:rPr>
            <a:t>=W-1/</a:t>
          </a:r>
          <a:r>
            <a:rPr lang="en-US" sz="1100" baseline="0">
              <a:latin typeface="Symbol" pitchFamily="18" charset="2"/>
            </a:rPr>
            <a:t>m. </a:t>
          </a:r>
          <a:r>
            <a:rPr lang="en-US" sz="1100" baseline="0">
              <a:latin typeface="+mn-lt"/>
            </a:rPr>
            <a:t>This follows because the total time in the system is the time spent in queue plus the time spent in service, and the latter is the reciprocal of the service rate </a:t>
          </a:r>
          <a:r>
            <a:rPr lang="en-US" sz="1100" baseline="0">
              <a:latin typeface="Symbol" pitchFamily="18" charset="2"/>
            </a:rPr>
            <a:t>m</a:t>
          </a:r>
          <a:r>
            <a:rPr lang="en-US" sz="1100" baseline="0">
              <a:latin typeface="+mn-lt"/>
            </a:rPr>
            <a:t>.</a:t>
          </a:r>
        </a:p>
        <a:p>
          <a:endParaRPr lang="en-US" sz="1100" baseline="0">
            <a:latin typeface="+mn-lt"/>
          </a:endParaRPr>
        </a:p>
        <a:p>
          <a:r>
            <a:rPr lang="en-US" sz="1100" baseline="0">
              <a:latin typeface="+mn-lt"/>
            </a:rPr>
            <a:t>4. Calculate L</a:t>
          </a:r>
          <a:r>
            <a:rPr lang="en-US" sz="1100" baseline="-25000">
              <a:latin typeface="+mn-lt"/>
            </a:rPr>
            <a:t>Q</a:t>
          </a:r>
          <a:r>
            <a:rPr lang="en-US" sz="1100" baseline="0">
              <a:latin typeface="+mn-lt"/>
            </a:rPr>
            <a:t>  in cell B16 from Little's law: L</a:t>
          </a:r>
          <a:r>
            <a:rPr lang="en-US" sz="1100" baseline="-25000">
              <a:latin typeface="+mn-lt"/>
            </a:rPr>
            <a:t>Q</a:t>
          </a:r>
          <a:r>
            <a:rPr lang="en-US" sz="1100" baseline="0">
              <a:latin typeface="+mn-lt"/>
            </a:rPr>
            <a:t>=</a:t>
          </a:r>
          <a:r>
            <a:rPr lang="en-US" sz="1100" baseline="0">
              <a:latin typeface="Symbol" pitchFamily="18" charset="2"/>
            </a:rPr>
            <a:t>l</a:t>
          </a:r>
          <a:r>
            <a:rPr lang="en-US" sz="1100" baseline="0">
              <a:latin typeface="+mn-lt"/>
            </a:rPr>
            <a:t>W</a:t>
          </a:r>
          <a:r>
            <a:rPr lang="en-US" sz="1100" baseline="-25000">
              <a:latin typeface="+mn-lt"/>
            </a:rPr>
            <a:t>Q</a:t>
          </a:r>
          <a:r>
            <a:rPr lang="en-US" sz="1100" baseline="0">
              <a:latin typeface="+mn-lt"/>
            </a:rPr>
            <a:t>.</a:t>
          </a:r>
        </a:p>
        <a:p>
          <a:endParaRPr lang="en-US" sz="1100" baseline="0">
            <a:latin typeface="+mn-l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formulas in cells F11 and I11 are typical and</a:t>
          </a:r>
          <a:r>
            <a:rPr lang="en-US" sz="1100" baseline="0">
              <a:solidFill>
                <a:schemeClr val="dk1"/>
              </a:solidFill>
              <a:effectLst/>
              <a:latin typeface="+mn-lt"/>
              <a:ea typeface="+mn-ea"/>
              <a:cs typeface="+mn-cs"/>
            </a:rPr>
            <a:t> can be copied down as far as you like for various values of n and/or t. It is customary to do this in columns E and F until the sum of probabilities is very close to 1.</a:t>
          </a:r>
          <a:endParaRPr lang="en-US">
            <a:effectLst/>
          </a:endParaRPr>
        </a:p>
        <a:p>
          <a:endParaRPr lang="en-US" sz="1100" baseline="0">
            <a:latin typeface="+mn-lt"/>
          </a:endParaRPr>
        </a:p>
      </xdr:txBody>
    </xdr:sp>
    <xdr:clientData/>
  </xdr:twoCellAnchor>
  <xdr:twoCellAnchor>
    <xdr:from>
      <xdr:col>4</xdr:col>
      <xdr:colOff>238125</xdr:colOff>
      <xdr:row>1</xdr:row>
      <xdr:rowOff>66675</xdr:rowOff>
    </xdr:from>
    <xdr:to>
      <xdr:col>8</xdr:col>
      <xdr:colOff>257174</xdr:colOff>
      <xdr:row>6</xdr:row>
      <xdr:rowOff>161925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495800" y="257175"/>
          <a:ext cx="3371849" cy="10477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solidFill>
                <a:schemeClr val="dk1"/>
              </a:solidFill>
              <a:effectLst/>
              <a:latin typeface="+mn-lt"/>
              <a:ea typeface="+mn-ea"/>
              <a:cs typeface="+mn-cs"/>
            </a:rPr>
            <a:t>Enter inputs in the blue cells, and the</a:t>
          </a:r>
          <a:r>
            <a:rPr lang="en-US" sz="1100" baseline="0">
              <a:solidFill>
                <a:schemeClr val="dk1"/>
              </a:solidFill>
              <a:effectLst/>
              <a:latin typeface="+mn-lt"/>
              <a:ea typeface="+mn-ea"/>
              <a:cs typeface="+mn-cs"/>
            </a:rPr>
            <a:t> built-in formulas in the other cells, particularly those in column B, calculate everything automatically.</a:t>
          </a:r>
          <a:r>
            <a:rPr lang="en-US" sz="1100"/>
            <a:t>The arrival rate </a:t>
          </a:r>
          <a:r>
            <a:rPr lang="en-US" sz="1100" i="1"/>
            <a:t>must</a:t>
          </a:r>
          <a:r>
            <a:rPr lang="en-US" sz="1100" i="1" baseline="0"/>
            <a:t> </a:t>
          </a:r>
          <a:r>
            <a:rPr lang="en-US" sz="1100" i="0" baseline="0"/>
            <a:t> be less than the service rate. Otherwise, the calculated values are not relevant.</a:t>
          </a:r>
          <a:endParaRPr lang="en-US" sz="1100"/>
        </a:p>
      </xdr:txBody>
    </xdr:sp>
    <xdr:clientData/>
  </xdr:twoCellAnchor>
  <xdr:twoCellAnchor>
    <xdr:from>
      <xdr:col>2</xdr:col>
      <xdr:colOff>1028700</xdr:colOff>
      <xdr:row>43</xdr:row>
      <xdr:rowOff>127000</xdr:rowOff>
    </xdr:from>
    <xdr:to>
      <xdr:col>8</xdr:col>
      <xdr:colOff>88900</xdr:colOff>
      <xdr:row>58</xdr:row>
      <xdr:rowOff>12700</xdr:rowOff>
    </xdr:to>
    <xdr:graphicFrame macro="">
      <xdr:nvGraphicFramePr>
        <xdr:cNvPr id="2" name="Chart 1">
          <a:extLst>
            <a:ext uri="{FF2B5EF4-FFF2-40B4-BE49-F238E27FC236}">
              <a16:creationId xmlns:a16="http://schemas.microsoft.com/office/drawing/2014/main" id="{F69820E2-9F44-3247-8FA9-4ECD350CB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07EE-D168-4D14-834D-5217A1BEA507}">
  <dimension ref="A1"/>
  <sheetViews>
    <sheetView workbookViewId="0">
      <selection activeCell="F23" sqref="F23"/>
    </sheetView>
  </sheetViews>
  <sheetFormatPr baseColWidth="10" defaultColWidth="8.83203125"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I58"/>
  <sheetViews>
    <sheetView tabSelected="1" workbookViewId="0">
      <selection activeCell="B5" sqref="B5"/>
    </sheetView>
  </sheetViews>
  <sheetFormatPr baseColWidth="10" defaultColWidth="8.83203125" defaultRowHeight="15"/>
  <cols>
    <col min="1" max="1" width="31.1640625" style="3" customWidth="1"/>
    <col min="2" max="2" width="10.5" style="3" customWidth="1"/>
    <col min="3" max="3" width="16.83203125" style="3" customWidth="1"/>
    <col min="4" max="4" width="5.33203125" style="3" customWidth="1"/>
    <col min="5" max="5" width="14.6640625" style="3" customWidth="1"/>
    <col min="6" max="6" width="15.83203125" style="3" customWidth="1"/>
    <col min="7" max="7" width="5" style="3" customWidth="1"/>
    <col min="8" max="8" width="14.6640625" style="3" customWidth="1"/>
    <col min="9" max="9" width="14.5" style="3" customWidth="1"/>
    <col min="10" max="256" width="9.1640625" style="3"/>
    <col min="257" max="257" width="31.1640625" style="3" customWidth="1"/>
    <col min="258" max="258" width="10.5" style="3" bestFit="1" customWidth="1"/>
    <col min="259" max="259" width="16.83203125" style="3" customWidth="1"/>
    <col min="260" max="260" width="5.33203125" style="3" customWidth="1"/>
    <col min="261" max="261" width="14.6640625" style="3" customWidth="1"/>
    <col min="262" max="262" width="15.83203125" style="3" customWidth="1"/>
    <col min="263" max="263" width="5" style="3" customWidth="1"/>
    <col min="264" max="264" width="14.6640625" style="3" customWidth="1"/>
    <col min="265" max="265" width="14.5" style="3" customWidth="1"/>
    <col min="266" max="512" width="9.1640625" style="3"/>
    <col min="513" max="513" width="31.1640625" style="3" customWidth="1"/>
    <col min="514" max="514" width="10.5" style="3" bestFit="1" customWidth="1"/>
    <col min="515" max="515" width="16.83203125" style="3" customWidth="1"/>
    <col min="516" max="516" width="5.33203125" style="3" customWidth="1"/>
    <col min="517" max="517" width="14.6640625" style="3" customWidth="1"/>
    <col min="518" max="518" width="15.83203125" style="3" customWidth="1"/>
    <col min="519" max="519" width="5" style="3" customWidth="1"/>
    <col min="520" max="520" width="14.6640625" style="3" customWidth="1"/>
    <col min="521" max="521" width="14.5" style="3" customWidth="1"/>
    <col min="522" max="768" width="9.1640625" style="3"/>
    <col min="769" max="769" width="31.1640625" style="3" customWidth="1"/>
    <col min="770" max="770" width="10.5" style="3" bestFit="1" customWidth="1"/>
    <col min="771" max="771" width="16.83203125" style="3" customWidth="1"/>
    <col min="772" max="772" width="5.33203125" style="3" customWidth="1"/>
    <col min="773" max="773" width="14.6640625" style="3" customWidth="1"/>
    <col min="774" max="774" width="15.83203125" style="3" customWidth="1"/>
    <col min="775" max="775" width="5" style="3" customWidth="1"/>
    <col min="776" max="776" width="14.6640625" style="3" customWidth="1"/>
    <col min="777" max="777" width="14.5" style="3" customWidth="1"/>
    <col min="778" max="1024" width="9.1640625" style="3"/>
    <col min="1025" max="1025" width="31.1640625" style="3" customWidth="1"/>
    <col min="1026" max="1026" width="10.5" style="3" bestFit="1" customWidth="1"/>
    <col min="1027" max="1027" width="16.83203125" style="3" customWidth="1"/>
    <col min="1028" max="1028" width="5.33203125" style="3" customWidth="1"/>
    <col min="1029" max="1029" width="14.6640625" style="3" customWidth="1"/>
    <col min="1030" max="1030" width="15.83203125" style="3" customWidth="1"/>
    <col min="1031" max="1031" width="5" style="3" customWidth="1"/>
    <col min="1032" max="1032" width="14.6640625" style="3" customWidth="1"/>
    <col min="1033" max="1033" width="14.5" style="3" customWidth="1"/>
    <col min="1034" max="1280" width="9.1640625" style="3"/>
    <col min="1281" max="1281" width="31.1640625" style="3" customWidth="1"/>
    <col min="1282" max="1282" width="10.5" style="3" bestFit="1" customWidth="1"/>
    <col min="1283" max="1283" width="16.83203125" style="3" customWidth="1"/>
    <col min="1284" max="1284" width="5.33203125" style="3" customWidth="1"/>
    <col min="1285" max="1285" width="14.6640625" style="3" customWidth="1"/>
    <col min="1286" max="1286" width="15.83203125" style="3" customWidth="1"/>
    <col min="1287" max="1287" width="5" style="3" customWidth="1"/>
    <col min="1288" max="1288" width="14.6640625" style="3" customWidth="1"/>
    <col min="1289" max="1289" width="14.5" style="3" customWidth="1"/>
    <col min="1290" max="1536" width="9.1640625" style="3"/>
    <col min="1537" max="1537" width="31.1640625" style="3" customWidth="1"/>
    <col min="1538" max="1538" width="10.5" style="3" bestFit="1" customWidth="1"/>
    <col min="1539" max="1539" width="16.83203125" style="3" customWidth="1"/>
    <col min="1540" max="1540" width="5.33203125" style="3" customWidth="1"/>
    <col min="1541" max="1541" width="14.6640625" style="3" customWidth="1"/>
    <col min="1542" max="1542" width="15.83203125" style="3" customWidth="1"/>
    <col min="1543" max="1543" width="5" style="3" customWidth="1"/>
    <col min="1544" max="1544" width="14.6640625" style="3" customWidth="1"/>
    <col min="1545" max="1545" width="14.5" style="3" customWidth="1"/>
    <col min="1546" max="1792" width="9.1640625" style="3"/>
    <col min="1793" max="1793" width="31.1640625" style="3" customWidth="1"/>
    <col min="1794" max="1794" width="10.5" style="3" bestFit="1" customWidth="1"/>
    <col min="1795" max="1795" width="16.83203125" style="3" customWidth="1"/>
    <col min="1796" max="1796" width="5.33203125" style="3" customWidth="1"/>
    <col min="1797" max="1797" width="14.6640625" style="3" customWidth="1"/>
    <col min="1798" max="1798" width="15.83203125" style="3" customWidth="1"/>
    <col min="1799" max="1799" width="5" style="3" customWidth="1"/>
    <col min="1800" max="1800" width="14.6640625" style="3" customWidth="1"/>
    <col min="1801" max="1801" width="14.5" style="3" customWidth="1"/>
    <col min="1802" max="2048" width="9.1640625" style="3"/>
    <col min="2049" max="2049" width="31.1640625" style="3" customWidth="1"/>
    <col min="2050" max="2050" width="10.5" style="3" bestFit="1" customWidth="1"/>
    <col min="2051" max="2051" width="16.83203125" style="3" customWidth="1"/>
    <col min="2052" max="2052" width="5.33203125" style="3" customWidth="1"/>
    <col min="2053" max="2053" width="14.6640625" style="3" customWidth="1"/>
    <col min="2054" max="2054" width="15.83203125" style="3" customWidth="1"/>
    <col min="2055" max="2055" width="5" style="3" customWidth="1"/>
    <col min="2056" max="2056" width="14.6640625" style="3" customWidth="1"/>
    <col min="2057" max="2057" width="14.5" style="3" customWidth="1"/>
    <col min="2058" max="2304" width="9.1640625" style="3"/>
    <col min="2305" max="2305" width="31.1640625" style="3" customWidth="1"/>
    <col min="2306" max="2306" width="10.5" style="3" bestFit="1" customWidth="1"/>
    <col min="2307" max="2307" width="16.83203125" style="3" customWidth="1"/>
    <col min="2308" max="2308" width="5.33203125" style="3" customWidth="1"/>
    <col min="2309" max="2309" width="14.6640625" style="3" customWidth="1"/>
    <col min="2310" max="2310" width="15.83203125" style="3" customWidth="1"/>
    <col min="2311" max="2311" width="5" style="3" customWidth="1"/>
    <col min="2312" max="2312" width="14.6640625" style="3" customWidth="1"/>
    <col min="2313" max="2313" width="14.5" style="3" customWidth="1"/>
    <col min="2314" max="2560" width="9.1640625" style="3"/>
    <col min="2561" max="2561" width="31.1640625" style="3" customWidth="1"/>
    <col min="2562" max="2562" width="10.5" style="3" bestFit="1" customWidth="1"/>
    <col min="2563" max="2563" width="16.83203125" style="3" customWidth="1"/>
    <col min="2564" max="2564" width="5.33203125" style="3" customWidth="1"/>
    <col min="2565" max="2565" width="14.6640625" style="3" customWidth="1"/>
    <col min="2566" max="2566" width="15.83203125" style="3" customWidth="1"/>
    <col min="2567" max="2567" width="5" style="3" customWidth="1"/>
    <col min="2568" max="2568" width="14.6640625" style="3" customWidth="1"/>
    <col min="2569" max="2569" width="14.5" style="3" customWidth="1"/>
    <col min="2570" max="2816" width="9.1640625" style="3"/>
    <col min="2817" max="2817" width="31.1640625" style="3" customWidth="1"/>
    <col min="2818" max="2818" width="10.5" style="3" bestFit="1" customWidth="1"/>
    <col min="2819" max="2819" width="16.83203125" style="3" customWidth="1"/>
    <col min="2820" max="2820" width="5.33203125" style="3" customWidth="1"/>
    <col min="2821" max="2821" width="14.6640625" style="3" customWidth="1"/>
    <col min="2822" max="2822" width="15.83203125" style="3" customWidth="1"/>
    <col min="2823" max="2823" width="5" style="3" customWidth="1"/>
    <col min="2824" max="2824" width="14.6640625" style="3" customWidth="1"/>
    <col min="2825" max="2825" width="14.5" style="3" customWidth="1"/>
    <col min="2826" max="3072" width="9.1640625" style="3"/>
    <col min="3073" max="3073" width="31.1640625" style="3" customWidth="1"/>
    <col min="3074" max="3074" width="10.5" style="3" bestFit="1" customWidth="1"/>
    <col min="3075" max="3075" width="16.83203125" style="3" customWidth="1"/>
    <col min="3076" max="3076" width="5.33203125" style="3" customWidth="1"/>
    <col min="3077" max="3077" width="14.6640625" style="3" customWidth="1"/>
    <col min="3078" max="3078" width="15.83203125" style="3" customWidth="1"/>
    <col min="3079" max="3079" width="5" style="3" customWidth="1"/>
    <col min="3080" max="3080" width="14.6640625" style="3" customWidth="1"/>
    <col min="3081" max="3081" width="14.5" style="3" customWidth="1"/>
    <col min="3082" max="3328" width="9.1640625" style="3"/>
    <col min="3329" max="3329" width="31.1640625" style="3" customWidth="1"/>
    <col min="3330" max="3330" width="10.5" style="3" bestFit="1" customWidth="1"/>
    <col min="3331" max="3331" width="16.83203125" style="3" customWidth="1"/>
    <col min="3332" max="3332" width="5.33203125" style="3" customWidth="1"/>
    <col min="3333" max="3333" width="14.6640625" style="3" customWidth="1"/>
    <col min="3334" max="3334" width="15.83203125" style="3" customWidth="1"/>
    <col min="3335" max="3335" width="5" style="3" customWidth="1"/>
    <col min="3336" max="3336" width="14.6640625" style="3" customWidth="1"/>
    <col min="3337" max="3337" width="14.5" style="3" customWidth="1"/>
    <col min="3338" max="3584" width="9.1640625" style="3"/>
    <col min="3585" max="3585" width="31.1640625" style="3" customWidth="1"/>
    <col min="3586" max="3586" width="10.5" style="3" bestFit="1" customWidth="1"/>
    <col min="3587" max="3587" width="16.83203125" style="3" customWidth="1"/>
    <col min="3588" max="3588" width="5.33203125" style="3" customWidth="1"/>
    <col min="3589" max="3589" width="14.6640625" style="3" customWidth="1"/>
    <col min="3590" max="3590" width="15.83203125" style="3" customWidth="1"/>
    <col min="3591" max="3591" width="5" style="3" customWidth="1"/>
    <col min="3592" max="3592" width="14.6640625" style="3" customWidth="1"/>
    <col min="3593" max="3593" width="14.5" style="3" customWidth="1"/>
    <col min="3594" max="3840" width="9.1640625" style="3"/>
    <col min="3841" max="3841" width="31.1640625" style="3" customWidth="1"/>
    <col min="3842" max="3842" width="10.5" style="3" bestFit="1" customWidth="1"/>
    <col min="3843" max="3843" width="16.83203125" style="3" customWidth="1"/>
    <col min="3844" max="3844" width="5.33203125" style="3" customWidth="1"/>
    <col min="3845" max="3845" width="14.6640625" style="3" customWidth="1"/>
    <col min="3846" max="3846" width="15.83203125" style="3" customWidth="1"/>
    <col min="3847" max="3847" width="5" style="3" customWidth="1"/>
    <col min="3848" max="3848" width="14.6640625" style="3" customWidth="1"/>
    <col min="3849" max="3849" width="14.5" style="3" customWidth="1"/>
    <col min="3850" max="4096" width="9.1640625" style="3"/>
    <col min="4097" max="4097" width="31.1640625" style="3" customWidth="1"/>
    <col min="4098" max="4098" width="10.5" style="3" bestFit="1" customWidth="1"/>
    <col min="4099" max="4099" width="16.83203125" style="3" customWidth="1"/>
    <col min="4100" max="4100" width="5.33203125" style="3" customWidth="1"/>
    <col min="4101" max="4101" width="14.6640625" style="3" customWidth="1"/>
    <col min="4102" max="4102" width="15.83203125" style="3" customWidth="1"/>
    <col min="4103" max="4103" width="5" style="3" customWidth="1"/>
    <col min="4104" max="4104" width="14.6640625" style="3" customWidth="1"/>
    <col min="4105" max="4105" width="14.5" style="3" customWidth="1"/>
    <col min="4106" max="4352" width="9.1640625" style="3"/>
    <col min="4353" max="4353" width="31.1640625" style="3" customWidth="1"/>
    <col min="4354" max="4354" width="10.5" style="3" bestFit="1" customWidth="1"/>
    <col min="4355" max="4355" width="16.83203125" style="3" customWidth="1"/>
    <col min="4356" max="4356" width="5.33203125" style="3" customWidth="1"/>
    <col min="4357" max="4357" width="14.6640625" style="3" customWidth="1"/>
    <col min="4358" max="4358" width="15.83203125" style="3" customWidth="1"/>
    <col min="4359" max="4359" width="5" style="3" customWidth="1"/>
    <col min="4360" max="4360" width="14.6640625" style="3" customWidth="1"/>
    <col min="4361" max="4361" width="14.5" style="3" customWidth="1"/>
    <col min="4362" max="4608" width="9.1640625" style="3"/>
    <col min="4609" max="4609" width="31.1640625" style="3" customWidth="1"/>
    <col min="4610" max="4610" width="10.5" style="3" bestFit="1" customWidth="1"/>
    <col min="4611" max="4611" width="16.83203125" style="3" customWidth="1"/>
    <col min="4612" max="4612" width="5.33203125" style="3" customWidth="1"/>
    <col min="4613" max="4613" width="14.6640625" style="3" customWidth="1"/>
    <col min="4614" max="4614" width="15.83203125" style="3" customWidth="1"/>
    <col min="4615" max="4615" width="5" style="3" customWidth="1"/>
    <col min="4616" max="4616" width="14.6640625" style="3" customWidth="1"/>
    <col min="4617" max="4617" width="14.5" style="3" customWidth="1"/>
    <col min="4618" max="4864" width="9.1640625" style="3"/>
    <col min="4865" max="4865" width="31.1640625" style="3" customWidth="1"/>
    <col min="4866" max="4866" width="10.5" style="3" bestFit="1" customWidth="1"/>
    <col min="4867" max="4867" width="16.83203125" style="3" customWidth="1"/>
    <col min="4868" max="4868" width="5.33203125" style="3" customWidth="1"/>
    <col min="4869" max="4869" width="14.6640625" style="3" customWidth="1"/>
    <col min="4870" max="4870" width="15.83203125" style="3" customWidth="1"/>
    <col min="4871" max="4871" width="5" style="3" customWidth="1"/>
    <col min="4872" max="4872" width="14.6640625" style="3" customWidth="1"/>
    <col min="4873" max="4873" width="14.5" style="3" customWidth="1"/>
    <col min="4874" max="5120" width="9.1640625" style="3"/>
    <col min="5121" max="5121" width="31.1640625" style="3" customWidth="1"/>
    <col min="5122" max="5122" width="10.5" style="3" bestFit="1" customWidth="1"/>
    <col min="5123" max="5123" width="16.83203125" style="3" customWidth="1"/>
    <col min="5124" max="5124" width="5.33203125" style="3" customWidth="1"/>
    <col min="5125" max="5125" width="14.6640625" style="3" customWidth="1"/>
    <col min="5126" max="5126" width="15.83203125" style="3" customWidth="1"/>
    <col min="5127" max="5127" width="5" style="3" customWidth="1"/>
    <col min="5128" max="5128" width="14.6640625" style="3" customWidth="1"/>
    <col min="5129" max="5129" width="14.5" style="3" customWidth="1"/>
    <col min="5130" max="5376" width="9.1640625" style="3"/>
    <col min="5377" max="5377" width="31.1640625" style="3" customWidth="1"/>
    <col min="5378" max="5378" width="10.5" style="3" bestFit="1" customWidth="1"/>
    <col min="5379" max="5379" width="16.83203125" style="3" customWidth="1"/>
    <col min="5380" max="5380" width="5.33203125" style="3" customWidth="1"/>
    <col min="5381" max="5381" width="14.6640625" style="3" customWidth="1"/>
    <col min="5382" max="5382" width="15.83203125" style="3" customWidth="1"/>
    <col min="5383" max="5383" width="5" style="3" customWidth="1"/>
    <col min="5384" max="5384" width="14.6640625" style="3" customWidth="1"/>
    <col min="5385" max="5385" width="14.5" style="3" customWidth="1"/>
    <col min="5386" max="5632" width="9.1640625" style="3"/>
    <col min="5633" max="5633" width="31.1640625" style="3" customWidth="1"/>
    <col min="5634" max="5634" width="10.5" style="3" bestFit="1" customWidth="1"/>
    <col min="5635" max="5635" width="16.83203125" style="3" customWidth="1"/>
    <col min="5636" max="5636" width="5.33203125" style="3" customWidth="1"/>
    <col min="5637" max="5637" width="14.6640625" style="3" customWidth="1"/>
    <col min="5638" max="5638" width="15.83203125" style="3" customWidth="1"/>
    <col min="5639" max="5639" width="5" style="3" customWidth="1"/>
    <col min="5640" max="5640" width="14.6640625" style="3" customWidth="1"/>
    <col min="5641" max="5641" width="14.5" style="3" customWidth="1"/>
    <col min="5642" max="5888" width="9.1640625" style="3"/>
    <col min="5889" max="5889" width="31.1640625" style="3" customWidth="1"/>
    <col min="5890" max="5890" width="10.5" style="3" bestFit="1" customWidth="1"/>
    <col min="5891" max="5891" width="16.83203125" style="3" customWidth="1"/>
    <col min="5892" max="5892" width="5.33203125" style="3" customWidth="1"/>
    <col min="5893" max="5893" width="14.6640625" style="3" customWidth="1"/>
    <col min="5894" max="5894" width="15.83203125" style="3" customWidth="1"/>
    <col min="5895" max="5895" width="5" style="3" customWidth="1"/>
    <col min="5896" max="5896" width="14.6640625" style="3" customWidth="1"/>
    <col min="5897" max="5897" width="14.5" style="3" customWidth="1"/>
    <col min="5898" max="6144" width="9.1640625" style="3"/>
    <col min="6145" max="6145" width="31.1640625" style="3" customWidth="1"/>
    <col min="6146" max="6146" width="10.5" style="3" bestFit="1" customWidth="1"/>
    <col min="6147" max="6147" width="16.83203125" style="3" customWidth="1"/>
    <col min="6148" max="6148" width="5.33203125" style="3" customWidth="1"/>
    <col min="6149" max="6149" width="14.6640625" style="3" customWidth="1"/>
    <col min="6150" max="6150" width="15.83203125" style="3" customWidth="1"/>
    <col min="6151" max="6151" width="5" style="3" customWidth="1"/>
    <col min="6152" max="6152" width="14.6640625" style="3" customWidth="1"/>
    <col min="6153" max="6153" width="14.5" style="3" customWidth="1"/>
    <col min="6154" max="6400" width="9.1640625" style="3"/>
    <col min="6401" max="6401" width="31.1640625" style="3" customWidth="1"/>
    <col min="6402" max="6402" width="10.5" style="3" bestFit="1" customWidth="1"/>
    <col min="6403" max="6403" width="16.83203125" style="3" customWidth="1"/>
    <col min="6404" max="6404" width="5.33203125" style="3" customWidth="1"/>
    <col min="6405" max="6405" width="14.6640625" style="3" customWidth="1"/>
    <col min="6406" max="6406" width="15.83203125" style="3" customWidth="1"/>
    <col min="6407" max="6407" width="5" style="3" customWidth="1"/>
    <col min="6408" max="6408" width="14.6640625" style="3" customWidth="1"/>
    <col min="6409" max="6409" width="14.5" style="3" customWidth="1"/>
    <col min="6410" max="6656" width="9.1640625" style="3"/>
    <col min="6657" max="6657" width="31.1640625" style="3" customWidth="1"/>
    <col min="6658" max="6658" width="10.5" style="3" bestFit="1" customWidth="1"/>
    <col min="6659" max="6659" width="16.83203125" style="3" customWidth="1"/>
    <col min="6660" max="6660" width="5.33203125" style="3" customWidth="1"/>
    <col min="6661" max="6661" width="14.6640625" style="3" customWidth="1"/>
    <col min="6662" max="6662" width="15.83203125" style="3" customWidth="1"/>
    <col min="6663" max="6663" width="5" style="3" customWidth="1"/>
    <col min="6664" max="6664" width="14.6640625" style="3" customWidth="1"/>
    <col min="6665" max="6665" width="14.5" style="3" customWidth="1"/>
    <col min="6666" max="6912" width="9.1640625" style="3"/>
    <col min="6913" max="6913" width="31.1640625" style="3" customWidth="1"/>
    <col min="6914" max="6914" width="10.5" style="3" bestFit="1" customWidth="1"/>
    <col min="6915" max="6915" width="16.83203125" style="3" customWidth="1"/>
    <col min="6916" max="6916" width="5.33203125" style="3" customWidth="1"/>
    <col min="6917" max="6917" width="14.6640625" style="3" customWidth="1"/>
    <col min="6918" max="6918" width="15.83203125" style="3" customWidth="1"/>
    <col min="6919" max="6919" width="5" style="3" customWidth="1"/>
    <col min="6920" max="6920" width="14.6640625" style="3" customWidth="1"/>
    <col min="6921" max="6921" width="14.5" style="3" customWidth="1"/>
    <col min="6922" max="7168" width="9.1640625" style="3"/>
    <col min="7169" max="7169" width="31.1640625" style="3" customWidth="1"/>
    <col min="7170" max="7170" width="10.5" style="3" bestFit="1" customWidth="1"/>
    <col min="7171" max="7171" width="16.83203125" style="3" customWidth="1"/>
    <col min="7172" max="7172" width="5.33203125" style="3" customWidth="1"/>
    <col min="7173" max="7173" width="14.6640625" style="3" customWidth="1"/>
    <col min="7174" max="7174" width="15.83203125" style="3" customWidth="1"/>
    <col min="7175" max="7175" width="5" style="3" customWidth="1"/>
    <col min="7176" max="7176" width="14.6640625" style="3" customWidth="1"/>
    <col min="7177" max="7177" width="14.5" style="3" customWidth="1"/>
    <col min="7178" max="7424" width="9.1640625" style="3"/>
    <col min="7425" max="7425" width="31.1640625" style="3" customWidth="1"/>
    <col min="7426" max="7426" width="10.5" style="3" bestFit="1" customWidth="1"/>
    <col min="7427" max="7427" width="16.83203125" style="3" customWidth="1"/>
    <col min="7428" max="7428" width="5.33203125" style="3" customWidth="1"/>
    <col min="7429" max="7429" width="14.6640625" style="3" customWidth="1"/>
    <col min="7430" max="7430" width="15.83203125" style="3" customWidth="1"/>
    <col min="7431" max="7431" width="5" style="3" customWidth="1"/>
    <col min="7432" max="7432" width="14.6640625" style="3" customWidth="1"/>
    <col min="7433" max="7433" width="14.5" style="3" customWidth="1"/>
    <col min="7434" max="7680" width="9.1640625" style="3"/>
    <col min="7681" max="7681" width="31.1640625" style="3" customWidth="1"/>
    <col min="7682" max="7682" width="10.5" style="3" bestFit="1" customWidth="1"/>
    <col min="7683" max="7683" width="16.83203125" style="3" customWidth="1"/>
    <col min="7684" max="7684" width="5.33203125" style="3" customWidth="1"/>
    <col min="7685" max="7685" width="14.6640625" style="3" customWidth="1"/>
    <col min="7686" max="7686" width="15.83203125" style="3" customWidth="1"/>
    <col min="7687" max="7687" width="5" style="3" customWidth="1"/>
    <col min="7688" max="7688" width="14.6640625" style="3" customWidth="1"/>
    <col min="7689" max="7689" width="14.5" style="3" customWidth="1"/>
    <col min="7690" max="7936" width="9.1640625" style="3"/>
    <col min="7937" max="7937" width="31.1640625" style="3" customWidth="1"/>
    <col min="7938" max="7938" width="10.5" style="3" bestFit="1" customWidth="1"/>
    <col min="7939" max="7939" width="16.83203125" style="3" customWidth="1"/>
    <col min="7940" max="7940" width="5.33203125" style="3" customWidth="1"/>
    <col min="7941" max="7941" width="14.6640625" style="3" customWidth="1"/>
    <col min="7942" max="7942" width="15.83203125" style="3" customWidth="1"/>
    <col min="7943" max="7943" width="5" style="3" customWidth="1"/>
    <col min="7944" max="7944" width="14.6640625" style="3" customWidth="1"/>
    <col min="7945" max="7945" width="14.5" style="3" customWidth="1"/>
    <col min="7946" max="8192" width="9.1640625" style="3"/>
    <col min="8193" max="8193" width="31.1640625" style="3" customWidth="1"/>
    <col min="8194" max="8194" width="10.5" style="3" bestFit="1" customWidth="1"/>
    <col min="8195" max="8195" width="16.83203125" style="3" customWidth="1"/>
    <col min="8196" max="8196" width="5.33203125" style="3" customWidth="1"/>
    <col min="8197" max="8197" width="14.6640625" style="3" customWidth="1"/>
    <col min="8198" max="8198" width="15.83203125" style="3" customWidth="1"/>
    <col min="8199" max="8199" width="5" style="3" customWidth="1"/>
    <col min="8200" max="8200" width="14.6640625" style="3" customWidth="1"/>
    <col min="8201" max="8201" width="14.5" style="3" customWidth="1"/>
    <col min="8202" max="8448" width="9.1640625" style="3"/>
    <col min="8449" max="8449" width="31.1640625" style="3" customWidth="1"/>
    <col min="8450" max="8450" width="10.5" style="3" bestFit="1" customWidth="1"/>
    <col min="8451" max="8451" width="16.83203125" style="3" customWidth="1"/>
    <col min="8452" max="8452" width="5.33203125" style="3" customWidth="1"/>
    <col min="8453" max="8453" width="14.6640625" style="3" customWidth="1"/>
    <col min="8454" max="8454" width="15.83203125" style="3" customWidth="1"/>
    <col min="8455" max="8455" width="5" style="3" customWidth="1"/>
    <col min="8456" max="8456" width="14.6640625" style="3" customWidth="1"/>
    <col min="8457" max="8457" width="14.5" style="3" customWidth="1"/>
    <col min="8458" max="8704" width="9.1640625" style="3"/>
    <col min="8705" max="8705" width="31.1640625" style="3" customWidth="1"/>
    <col min="8706" max="8706" width="10.5" style="3" bestFit="1" customWidth="1"/>
    <col min="8707" max="8707" width="16.83203125" style="3" customWidth="1"/>
    <col min="8708" max="8708" width="5.33203125" style="3" customWidth="1"/>
    <col min="8709" max="8709" width="14.6640625" style="3" customWidth="1"/>
    <col min="8710" max="8710" width="15.83203125" style="3" customWidth="1"/>
    <col min="8711" max="8711" width="5" style="3" customWidth="1"/>
    <col min="8712" max="8712" width="14.6640625" style="3" customWidth="1"/>
    <col min="8713" max="8713" width="14.5" style="3" customWidth="1"/>
    <col min="8714" max="8960" width="9.1640625" style="3"/>
    <col min="8961" max="8961" width="31.1640625" style="3" customWidth="1"/>
    <col min="8962" max="8962" width="10.5" style="3" bestFit="1" customWidth="1"/>
    <col min="8963" max="8963" width="16.83203125" style="3" customWidth="1"/>
    <col min="8964" max="8964" width="5.33203125" style="3" customWidth="1"/>
    <col min="8965" max="8965" width="14.6640625" style="3" customWidth="1"/>
    <col min="8966" max="8966" width="15.83203125" style="3" customWidth="1"/>
    <col min="8967" max="8967" width="5" style="3" customWidth="1"/>
    <col min="8968" max="8968" width="14.6640625" style="3" customWidth="1"/>
    <col min="8969" max="8969" width="14.5" style="3" customWidth="1"/>
    <col min="8970" max="9216" width="9.1640625" style="3"/>
    <col min="9217" max="9217" width="31.1640625" style="3" customWidth="1"/>
    <col min="9218" max="9218" width="10.5" style="3" bestFit="1" customWidth="1"/>
    <col min="9219" max="9219" width="16.83203125" style="3" customWidth="1"/>
    <col min="9220" max="9220" width="5.33203125" style="3" customWidth="1"/>
    <col min="9221" max="9221" width="14.6640625" style="3" customWidth="1"/>
    <col min="9222" max="9222" width="15.83203125" style="3" customWidth="1"/>
    <col min="9223" max="9223" width="5" style="3" customWidth="1"/>
    <col min="9224" max="9224" width="14.6640625" style="3" customWidth="1"/>
    <col min="9225" max="9225" width="14.5" style="3" customWidth="1"/>
    <col min="9226" max="9472" width="9.1640625" style="3"/>
    <col min="9473" max="9473" width="31.1640625" style="3" customWidth="1"/>
    <col min="9474" max="9474" width="10.5" style="3" bestFit="1" customWidth="1"/>
    <col min="9475" max="9475" width="16.83203125" style="3" customWidth="1"/>
    <col min="9476" max="9476" width="5.33203125" style="3" customWidth="1"/>
    <col min="9477" max="9477" width="14.6640625" style="3" customWidth="1"/>
    <col min="9478" max="9478" width="15.83203125" style="3" customWidth="1"/>
    <col min="9479" max="9479" width="5" style="3" customWidth="1"/>
    <col min="9480" max="9480" width="14.6640625" style="3" customWidth="1"/>
    <col min="9481" max="9481" width="14.5" style="3" customWidth="1"/>
    <col min="9482" max="9728" width="9.1640625" style="3"/>
    <col min="9729" max="9729" width="31.1640625" style="3" customWidth="1"/>
    <col min="9730" max="9730" width="10.5" style="3" bestFit="1" customWidth="1"/>
    <col min="9731" max="9731" width="16.83203125" style="3" customWidth="1"/>
    <col min="9732" max="9732" width="5.33203125" style="3" customWidth="1"/>
    <col min="9733" max="9733" width="14.6640625" style="3" customWidth="1"/>
    <col min="9734" max="9734" width="15.83203125" style="3" customWidth="1"/>
    <col min="9735" max="9735" width="5" style="3" customWidth="1"/>
    <col min="9736" max="9736" width="14.6640625" style="3" customWidth="1"/>
    <col min="9737" max="9737" width="14.5" style="3" customWidth="1"/>
    <col min="9738" max="9984" width="9.1640625" style="3"/>
    <col min="9985" max="9985" width="31.1640625" style="3" customWidth="1"/>
    <col min="9986" max="9986" width="10.5" style="3" bestFit="1" customWidth="1"/>
    <col min="9987" max="9987" width="16.83203125" style="3" customWidth="1"/>
    <col min="9988" max="9988" width="5.33203125" style="3" customWidth="1"/>
    <col min="9989" max="9989" width="14.6640625" style="3" customWidth="1"/>
    <col min="9990" max="9990" width="15.83203125" style="3" customWidth="1"/>
    <col min="9991" max="9991" width="5" style="3" customWidth="1"/>
    <col min="9992" max="9992" width="14.6640625" style="3" customWidth="1"/>
    <col min="9993" max="9993" width="14.5" style="3" customWidth="1"/>
    <col min="9994" max="10240" width="9.1640625" style="3"/>
    <col min="10241" max="10241" width="31.1640625" style="3" customWidth="1"/>
    <col min="10242" max="10242" width="10.5" style="3" bestFit="1" customWidth="1"/>
    <col min="10243" max="10243" width="16.83203125" style="3" customWidth="1"/>
    <col min="10244" max="10244" width="5.33203125" style="3" customWidth="1"/>
    <col min="10245" max="10245" width="14.6640625" style="3" customWidth="1"/>
    <col min="10246" max="10246" width="15.83203125" style="3" customWidth="1"/>
    <col min="10247" max="10247" width="5" style="3" customWidth="1"/>
    <col min="10248" max="10248" width="14.6640625" style="3" customWidth="1"/>
    <col min="10249" max="10249" width="14.5" style="3" customWidth="1"/>
    <col min="10250" max="10496" width="9.1640625" style="3"/>
    <col min="10497" max="10497" width="31.1640625" style="3" customWidth="1"/>
    <col min="10498" max="10498" width="10.5" style="3" bestFit="1" customWidth="1"/>
    <col min="10499" max="10499" width="16.83203125" style="3" customWidth="1"/>
    <col min="10500" max="10500" width="5.33203125" style="3" customWidth="1"/>
    <col min="10501" max="10501" width="14.6640625" style="3" customWidth="1"/>
    <col min="10502" max="10502" width="15.83203125" style="3" customWidth="1"/>
    <col min="10503" max="10503" width="5" style="3" customWidth="1"/>
    <col min="10504" max="10504" width="14.6640625" style="3" customWidth="1"/>
    <col min="10505" max="10505" width="14.5" style="3" customWidth="1"/>
    <col min="10506" max="10752" width="9.1640625" style="3"/>
    <col min="10753" max="10753" width="31.1640625" style="3" customWidth="1"/>
    <col min="10754" max="10754" width="10.5" style="3" bestFit="1" customWidth="1"/>
    <col min="10755" max="10755" width="16.83203125" style="3" customWidth="1"/>
    <col min="10756" max="10756" width="5.33203125" style="3" customWidth="1"/>
    <col min="10757" max="10757" width="14.6640625" style="3" customWidth="1"/>
    <col min="10758" max="10758" width="15.83203125" style="3" customWidth="1"/>
    <col min="10759" max="10759" width="5" style="3" customWidth="1"/>
    <col min="10760" max="10760" width="14.6640625" style="3" customWidth="1"/>
    <col min="10761" max="10761" width="14.5" style="3" customWidth="1"/>
    <col min="10762" max="11008" width="9.1640625" style="3"/>
    <col min="11009" max="11009" width="31.1640625" style="3" customWidth="1"/>
    <col min="11010" max="11010" width="10.5" style="3" bestFit="1" customWidth="1"/>
    <col min="11011" max="11011" width="16.83203125" style="3" customWidth="1"/>
    <col min="11012" max="11012" width="5.33203125" style="3" customWidth="1"/>
    <col min="11013" max="11013" width="14.6640625" style="3" customWidth="1"/>
    <col min="11014" max="11014" width="15.83203125" style="3" customWidth="1"/>
    <col min="11015" max="11015" width="5" style="3" customWidth="1"/>
    <col min="11016" max="11016" width="14.6640625" style="3" customWidth="1"/>
    <col min="11017" max="11017" width="14.5" style="3" customWidth="1"/>
    <col min="11018" max="11264" width="9.1640625" style="3"/>
    <col min="11265" max="11265" width="31.1640625" style="3" customWidth="1"/>
    <col min="11266" max="11266" width="10.5" style="3" bestFit="1" customWidth="1"/>
    <col min="11267" max="11267" width="16.83203125" style="3" customWidth="1"/>
    <col min="11268" max="11268" width="5.33203125" style="3" customWidth="1"/>
    <col min="11269" max="11269" width="14.6640625" style="3" customWidth="1"/>
    <col min="11270" max="11270" width="15.83203125" style="3" customWidth="1"/>
    <col min="11271" max="11271" width="5" style="3" customWidth="1"/>
    <col min="11272" max="11272" width="14.6640625" style="3" customWidth="1"/>
    <col min="11273" max="11273" width="14.5" style="3" customWidth="1"/>
    <col min="11274" max="11520" width="9.1640625" style="3"/>
    <col min="11521" max="11521" width="31.1640625" style="3" customWidth="1"/>
    <col min="11522" max="11522" width="10.5" style="3" bestFit="1" customWidth="1"/>
    <col min="11523" max="11523" width="16.83203125" style="3" customWidth="1"/>
    <col min="11524" max="11524" width="5.33203125" style="3" customWidth="1"/>
    <col min="11525" max="11525" width="14.6640625" style="3" customWidth="1"/>
    <col min="11526" max="11526" width="15.83203125" style="3" customWidth="1"/>
    <col min="11527" max="11527" width="5" style="3" customWidth="1"/>
    <col min="11528" max="11528" width="14.6640625" style="3" customWidth="1"/>
    <col min="11529" max="11529" width="14.5" style="3" customWidth="1"/>
    <col min="11530" max="11776" width="9.1640625" style="3"/>
    <col min="11777" max="11777" width="31.1640625" style="3" customWidth="1"/>
    <col min="11778" max="11778" width="10.5" style="3" bestFit="1" customWidth="1"/>
    <col min="11779" max="11779" width="16.83203125" style="3" customWidth="1"/>
    <col min="11780" max="11780" width="5.33203125" style="3" customWidth="1"/>
    <col min="11781" max="11781" width="14.6640625" style="3" customWidth="1"/>
    <col min="11782" max="11782" width="15.83203125" style="3" customWidth="1"/>
    <col min="11783" max="11783" width="5" style="3" customWidth="1"/>
    <col min="11784" max="11784" width="14.6640625" style="3" customWidth="1"/>
    <col min="11785" max="11785" width="14.5" style="3" customWidth="1"/>
    <col min="11786" max="12032" width="9.1640625" style="3"/>
    <col min="12033" max="12033" width="31.1640625" style="3" customWidth="1"/>
    <col min="12034" max="12034" width="10.5" style="3" bestFit="1" customWidth="1"/>
    <col min="12035" max="12035" width="16.83203125" style="3" customWidth="1"/>
    <col min="12036" max="12036" width="5.33203125" style="3" customWidth="1"/>
    <col min="12037" max="12037" width="14.6640625" style="3" customWidth="1"/>
    <col min="12038" max="12038" width="15.83203125" style="3" customWidth="1"/>
    <col min="12039" max="12039" width="5" style="3" customWidth="1"/>
    <col min="12040" max="12040" width="14.6640625" style="3" customWidth="1"/>
    <col min="12041" max="12041" width="14.5" style="3" customWidth="1"/>
    <col min="12042" max="12288" width="9.1640625" style="3"/>
    <col min="12289" max="12289" width="31.1640625" style="3" customWidth="1"/>
    <col min="12290" max="12290" width="10.5" style="3" bestFit="1" customWidth="1"/>
    <col min="12291" max="12291" width="16.83203125" style="3" customWidth="1"/>
    <col min="12292" max="12292" width="5.33203125" style="3" customWidth="1"/>
    <col min="12293" max="12293" width="14.6640625" style="3" customWidth="1"/>
    <col min="12294" max="12294" width="15.83203125" style="3" customWidth="1"/>
    <col min="12295" max="12295" width="5" style="3" customWidth="1"/>
    <col min="12296" max="12296" width="14.6640625" style="3" customWidth="1"/>
    <col min="12297" max="12297" width="14.5" style="3" customWidth="1"/>
    <col min="12298" max="12544" width="9.1640625" style="3"/>
    <col min="12545" max="12545" width="31.1640625" style="3" customWidth="1"/>
    <col min="12546" max="12546" width="10.5" style="3" bestFit="1" customWidth="1"/>
    <col min="12547" max="12547" width="16.83203125" style="3" customWidth="1"/>
    <col min="12548" max="12548" width="5.33203125" style="3" customWidth="1"/>
    <col min="12549" max="12549" width="14.6640625" style="3" customWidth="1"/>
    <col min="12550" max="12550" width="15.83203125" style="3" customWidth="1"/>
    <col min="12551" max="12551" width="5" style="3" customWidth="1"/>
    <col min="12552" max="12552" width="14.6640625" style="3" customWidth="1"/>
    <col min="12553" max="12553" width="14.5" style="3" customWidth="1"/>
    <col min="12554" max="12800" width="9.1640625" style="3"/>
    <col min="12801" max="12801" width="31.1640625" style="3" customWidth="1"/>
    <col min="12802" max="12802" width="10.5" style="3" bestFit="1" customWidth="1"/>
    <col min="12803" max="12803" width="16.83203125" style="3" customWidth="1"/>
    <col min="12804" max="12804" width="5.33203125" style="3" customWidth="1"/>
    <col min="12805" max="12805" width="14.6640625" style="3" customWidth="1"/>
    <col min="12806" max="12806" width="15.83203125" style="3" customWidth="1"/>
    <col min="12807" max="12807" width="5" style="3" customWidth="1"/>
    <col min="12808" max="12808" width="14.6640625" style="3" customWidth="1"/>
    <col min="12809" max="12809" width="14.5" style="3" customWidth="1"/>
    <col min="12810" max="13056" width="9.1640625" style="3"/>
    <col min="13057" max="13057" width="31.1640625" style="3" customWidth="1"/>
    <col min="13058" max="13058" width="10.5" style="3" bestFit="1" customWidth="1"/>
    <col min="13059" max="13059" width="16.83203125" style="3" customWidth="1"/>
    <col min="13060" max="13060" width="5.33203125" style="3" customWidth="1"/>
    <col min="13061" max="13061" width="14.6640625" style="3" customWidth="1"/>
    <col min="13062" max="13062" width="15.83203125" style="3" customWidth="1"/>
    <col min="13063" max="13063" width="5" style="3" customWidth="1"/>
    <col min="13064" max="13064" width="14.6640625" style="3" customWidth="1"/>
    <col min="13065" max="13065" width="14.5" style="3" customWidth="1"/>
    <col min="13066" max="13312" width="9.1640625" style="3"/>
    <col min="13313" max="13313" width="31.1640625" style="3" customWidth="1"/>
    <col min="13314" max="13314" width="10.5" style="3" bestFit="1" customWidth="1"/>
    <col min="13315" max="13315" width="16.83203125" style="3" customWidth="1"/>
    <col min="13316" max="13316" width="5.33203125" style="3" customWidth="1"/>
    <col min="13317" max="13317" width="14.6640625" style="3" customWidth="1"/>
    <col min="13318" max="13318" width="15.83203125" style="3" customWidth="1"/>
    <col min="13319" max="13319" width="5" style="3" customWidth="1"/>
    <col min="13320" max="13320" width="14.6640625" style="3" customWidth="1"/>
    <col min="13321" max="13321" width="14.5" style="3" customWidth="1"/>
    <col min="13322" max="13568" width="9.1640625" style="3"/>
    <col min="13569" max="13569" width="31.1640625" style="3" customWidth="1"/>
    <col min="13570" max="13570" width="10.5" style="3" bestFit="1" customWidth="1"/>
    <col min="13571" max="13571" width="16.83203125" style="3" customWidth="1"/>
    <col min="13572" max="13572" width="5.33203125" style="3" customWidth="1"/>
    <col min="13573" max="13573" width="14.6640625" style="3" customWidth="1"/>
    <col min="13574" max="13574" width="15.83203125" style="3" customWidth="1"/>
    <col min="13575" max="13575" width="5" style="3" customWidth="1"/>
    <col min="13576" max="13576" width="14.6640625" style="3" customWidth="1"/>
    <col min="13577" max="13577" width="14.5" style="3" customWidth="1"/>
    <col min="13578" max="13824" width="9.1640625" style="3"/>
    <col min="13825" max="13825" width="31.1640625" style="3" customWidth="1"/>
    <col min="13826" max="13826" width="10.5" style="3" bestFit="1" customWidth="1"/>
    <col min="13827" max="13827" width="16.83203125" style="3" customWidth="1"/>
    <col min="13828" max="13828" width="5.33203125" style="3" customWidth="1"/>
    <col min="13829" max="13829" width="14.6640625" style="3" customWidth="1"/>
    <col min="13830" max="13830" width="15.83203125" style="3" customWidth="1"/>
    <col min="13831" max="13831" width="5" style="3" customWidth="1"/>
    <col min="13832" max="13832" width="14.6640625" style="3" customWidth="1"/>
    <col min="13833" max="13833" width="14.5" style="3" customWidth="1"/>
    <col min="13834" max="14080" width="9.1640625" style="3"/>
    <col min="14081" max="14081" width="31.1640625" style="3" customWidth="1"/>
    <col min="14082" max="14082" width="10.5" style="3" bestFit="1" customWidth="1"/>
    <col min="14083" max="14083" width="16.83203125" style="3" customWidth="1"/>
    <col min="14084" max="14084" width="5.33203125" style="3" customWidth="1"/>
    <col min="14085" max="14085" width="14.6640625" style="3" customWidth="1"/>
    <col min="14086" max="14086" width="15.83203125" style="3" customWidth="1"/>
    <col min="14087" max="14087" width="5" style="3" customWidth="1"/>
    <col min="14088" max="14088" width="14.6640625" style="3" customWidth="1"/>
    <col min="14089" max="14089" width="14.5" style="3" customWidth="1"/>
    <col min="14090" max="14336" width="9.1640625" style="3"/>
    <col min="14337" max="14337" width="31.1640625" style="3" customWidth="1"/>
    <col min="14338" max="14338" width="10.5" style="3" bestFit="1" customWidth="1"/>
    <col min="14339" max="14339" width="16.83203125" style="3" customWidth="1"/>
    <col min="14340" max="14340" width="5.33203125" style="3" customWidth="1"/>
    <col min="14341" max="14341" width="14.6640625" style="3" customWidth="1"/>
    <col min="14342" max="14342" width="15.83203125" style="3" customWidth="1"/>
    <col min="14343" max="14343" width="5" style="3" customWidth="1"/>
    <col min="14344" max="14344" width="14.6640625" style="3" customWidth="1"/>
    <col min="14345" max="14345" width="14.5" style="3" customWidth="1"/>
    <col min="14346" max="14592" width="9.1640625" style="3"/>
    <col min="14593" max="14593" width="31.1640625" style="3" customWidth="1"/>
    <col min="14594" max="14594" width="10.5" style="3" bestFit="1" customWidth="1"/>
    <col min="14595" max="14595" width="16.83203125" style="3" customWidth="1"/>
    <col min="14596" max="14596" width="5.33203125" style="3" customWidth="1"/>
    <col min="14597" max="14597" width="14.6640625" style="3" customWidth="1"/>
    <col min="14598" max="14598" width="15.83203125" style="3" customWidth="1"/>
    <col min="14599" max="14599" width="5" style="3" customWidth="1"/>
    <col min="14600" max="14600" width="14.6640625" style="3" customWidth="1"/>
    <col min="14601" max="14601" width="14.5" style="3" customWidth="1"/>
    <col min="14602" max="14848" width="9.1640625" style="3"/>
    <col min="14849" max="14849" width="31.1640625" style="3" customWidth="1"/>
    <col min="14850" max="14850" width="10.5" style="3" bestFit="1" customWidth="1"/>
    <col min="14851" max="14851" width="16.83203125" style="3" customWidth="1"/>
    <col min="14852" max="14852" width="5.33203125" style="3" customWidth="1"/>
    <col min="14853" max="14853" width="14.6640625" style="3" customWidth="1"/>
    <col min="14854" max="14854" width="15.83203125" style="3" customWidth="1"/>
    <col min="14855" max="14855" width="5" style="3" customWidth="1"/>
    <col min="14856" max="14856" width="14.6640625" style="3" customWidth="1"/>
    <col min="14857" max="14857" width="14.5" style="3" customWidth="1"/>
    <col min="14858" max="15104" width="9.1640625" style="3"/>
    <col min="15105" max="15105" width="31.1640625" style="3" customWidth="1"/>
    <col min="15106" max="15106" width="10.5" style="3" bestFit="1" customWidth="1"/>
    <col min="15107" max="15107" width="16.83203125" style="3" customWidth="1"/>
    <col min="15108" max="15108" width="5.33203125" style="3" customWidth="1"/>
    <col min="15109" max="15109" width="14.6640625" style="3" customWidth="1"/>
    <col min="15110" max="15110" width="15.83203125" style="3" customWidth="1"/>
    <col min="15111" max="15111" width="5" style="3" customWidth="1"/>
    <col min="15112" max="15112" width="14.6640625" style="3" customWidth="1"/>
    <col min="15113" max="15113" width="14.5" style="3" customWidth="1"/>
    <col min="15114" max="15360" width="9.1640625" style="3"/>
    <col min="15361" max="15361" width="31.1640625" style="3" customWidth="1"/>
    <col min="15362" max="15362" width="10.5" style="3" bestFit="1" customWidth="1"/>
    <col min="15363" max="15363" width="16.83203125" style="3" customWidth="1"/>
    <col min="15364" max="15364" width="5.33203125" style="3" customWidth="1"/>
    <col min="15365" max="15365" width="14.6640625" style="3" customWidth="1"/>
    <col min="15366" max="15366" width="15.83203125" style="3" customWidth="1"/>
    <col min="15367" max="15367" width="5" style="3" customWidth="1"/>
    <col min="15368" max="15368" width="14.6640625" style="3" customWidth="1"/>
    <col min="15369" max="15369" width="14.5" style="3" customWidth="1"/>
    <col min="15370" max="15616" width="9.1640625" style="3"/>
    <col min="15617" max="15617" width="31.1640625" style="3" customWidth="1"/>
    <col min="15618" max="15618" width="10.5" style="3" bestFit="1" customWidth="1"/>
    <col min="15619" max="15619" width="16.83203125" style="3" customWidth="1"/>
    <col min="15620" max="15620" width="5.33203125" style="3" customWidth="1"/>
    <col min="15621" max="15621" width="14.6640625" style="3" customWidth="1"/>
    <col min="15622" max="15622" width="15.83203125" style="3" customWidth="1"/>
    <col min="15623" max="15623" width="5" style="3" customWidth="1"/>
    <col min="15624" max="15624" width="14.6640625" style="3" customWidth="1"/>
    <col min="15625" max="15625" width="14.5" style="3" customWidth="1"/>
    <col min="15626" max="15872" width="9.1640625" style="3"/>
    <col min="15873" max="15873" width="31.1640625" style="3" customWidth="1"/>
    <col min="15874" max="15874" width="10.5" style="3" bestFit="1" customWidth="1"/>
    <col min="15875" max="15875" width="16.83203125" style="3" customWidth="1"/>
    <col min="15876" max="15876" width="5.33203125" style="3" customWidth="1"/>
    <col min="15877" max="15877" width="14.6640625" style="3" customWidth="1"/>
    <col min="15878" max="15878" width="15.83203125" style="3" customWidth="1"/>
    <col min="15879" max="15879" width="5" style="3" customWidth="1"/>
    <col min="15880" max="15880" width="14.6640625" style="3" customWidth="1"/>
    <col min="15881" max="15881" width="14.5" style="3" customWidth="1"/>
    <col min="15882" max="16128" width="9.1640625" style="3"/>
    <col min="16129" max="16129" width="31.1640625" style="3" customWidth="1"/>
    <col min="16130" max="16130" width="10.5" style="3" bestFit="1" customWidth="1"/>
    <col min="16131" max="16131" width="16.83203125" style="3" customWidth="1"/>
    <col min="16132" max="16132" width="5.33203125" style="3" customWidth="1"/>
    <col min="16133" max="16133" width="14.6640625" style="3" customWidth="1"/>
    <col min="16134" max="16134" width="15.83203125" style="3" customWidth="1"/>
    <col min="16135" max="16135" width="5" style="3" customWidth="1"/>
    <col min="16136" max="16136" width="14.6640625" style="3" customWidth="1"/>
    <col min="16137" max="16137" width="14.5" style="3" customWidth="1"/>
    <col min="16138" max="16384" width="9.1640625" style="3"/>
  </cols>
  <sheetData>
    <row r="1" spans="1:9">
      <c r="A1" s="2" t="s">
        <v>0</v>
      </c>
    </row>
    <row r="3" spans="1:9">
      <c r="A3" s="4" t="s">
        <v>1</v>
      </c>
    </row>
    <row r="4" spans="1:9">
      <c r="A4" s="3" t="s">
        <v>2</v>
      </c>
      <c r="B4" s="9" t="s">
        <v>3</v>
      </c>
    </row>
    <row r="5" spans="1:9">
      <c r="A5" s="3" t="s">
        <v>4</v>
      </c>
      <c r="B5" s="10">
        <f>20/24</f>
        <v>0.83333333333333337</v>
      </c>
      <c r="C5" s="8" t="str">
        <f>"customers/"&amp;B4</f>
        <v>customers/minute</v>
      </c>
      <c r="D5" s="5"/>
    </row>
    <row r="6" spans="1:9">
      <c r="A6" s="3" t="s">
        <v>5</v>
      </c>
      <c r="B6" s="10">
        <v>1.0416666666666667</v>
      </c>
      <c r="C6" s="8" t="str">
        <f>"customers/"&amp;B4</f>
        <v>customers/minute</v>
      </c>
      <c r="D6" s="5"/>
    </row>
    <row r="8" spans="1:9">
      <c r="A8" s="4" t="s">
        <v>6</v>
      </c>
    </row>
    <row r="9" spans="1:9">
      <c r="A9" s="4" t="s">
        <v>7</v>
      </c>
      <c r="E9" s="4" t="s">
        <v>8</v>
      </c>
      <c r="H9" s="4" t="s">
        <v>9</v>
      </c>
    </row>
    <row r="10" spans="1:9">
      <c r="A10" s="3" t="s">
        <v>10</v>
      </c>
      <c r="B10" s="6">
        <f>1/B5</f>
        <v>1.2</v>
      </c>
      <c r="C10" s="5" t="str">
        <f>B4&amp;"s"</f>
        <v>minutes</v>
      </c>
      <c r="D10" s="5"/>
      <c r="E10" s="5" t="str">
        <f>"n (customers)"</f>
        <v>n (customers)</v>
      </c>
      <c r="F10" s="5" t="s">
        <v>11</v>
      </c>
      <c r="H10" s="5" t="str">
        <f>"t (in "&amp;B4&amp;"s)"</f>
        <v>t (in minutes)</v>
      </c>
      <c r="I10" s="5" t="s">
        <v>12</v>
      </c>
    </row>
    <row r="11" spans="1:9">
      <c r="A11" s="3" t="s">
        <v>13</v>
      </c>
      <c r="B11" s="6">
        <f>1/B6</f>
        <v>0.96</v>
      </c>
      <c r="C11" s="5" t="str">
        <f>B4&amp;"s"</f>
        <v>minutes</v>
      </c>
      <c r="D11" s="5"/>
      <c r="E11" s="3">
        <v>0</v>
      </c>
      <c r="F11" s="6">
        <f>(1-$B$12)*$B$12^E11</f>
        <v>0.20000000000000007</v>
      </c>
      <c r="H11" s="6">
        <v>1</v>
      </c>
      <c r="I11" s="6">
        <f>$B$12*EXP(-$B$6*(1-$B$12)*H11)</f>
        <v>0.6495490769205079</v>
      </c>
    </row>
    <row r="12" spans="1:9">
      <c r="A12" s="3" t="s">
        <v>14</v>
      </c>
      <c r="B12" s="6">
        <f>B5/B6</f>
        <v>0.79999999999999993</v>
      </c>
      <c r="D12" s="5"/>
      <c r="E12" s="3">
        <v>1</v>
      </c>
      <c r="F12" s="6">
        <f>(1-$B$12)*$B$12^E12</f>
        <v>0.16000000000000003</v>
      </c>
    </row>
    <row r="13" spans="1:9">
      <c r="E13" s="3">
        <v>2</v>
      </c>
      <c r="F13" s="6">
        <f t="shared" ref="F13:F33" si="0">(1-$B$12)*$B$12^E13</f>
        <v>0.12800000000000003</v>
      </c>
    </row>
    <row r="14" spans="1:9">
      <c r="A14" s="4" t="s">
        <v>15</v>
      </c>
      <c r="B14" s="6"/>
      <c r="E14" s="3">
        <v>3</v>
      </c>
      <c r="F14" s="6">
        <f t="shared" si="0"/>
        <v>0.10240000000000002</v>
      </c>
    </row>
    <row r="15" spans="1:9">
      <c r="A15" s="3" t="s">
        <v>16</v>
      </c>
      <c r="B15" s="6">
        <f>B12/(1-B12)</f>
        <v>3.9999999999999982</v>
      </c>
      <c r="C15" s="5" t="s">
        <v>17</v>
      </c>
      <c r="D15" s="5"/>
      <c r="E15" s="3">
        <v>4</v>
      </c>
      <c r="F15" s="6">
        <f t="shared" si="0"/>
        <v>8.1919999999999993E-2</v>
      </c>
    </row>
    <row r="16" spans="1:9">
      <c r="A16" s="3" t="s">
        <v>18</v>
      </c>
      <c r="B16" s="6">
        <f>B5*B18</f>
        <v>3.1999999999999984</v>
      </c>
      <c r="C16" s="5" t="s">
        <v>17</v>
      </c>
      <c r="D16" s="5"/>
      <c r="E16" s="3">
        <v>5</v>
      </c>
      <c r="F16" s="6">
        <f t="shared" si="0"/>
        <v>6.5535999999999997E-2</v>
      </c>
    </row>
    <row r="17" spans="1:6">
      <c r="A17" s="3" t="s">
        <v>19</v>
      </c>
      <c r="B17" s="6">
        <f>B15/B5</f>
        <v>4.799999999999998</v>
      </c>
      <c r="C17" s="5" t="str">
        <f>B4&amp;"s"</f>
        <v>minutes</v>
      </c>
      <c r="D17" s="5"/>
      <c r="E17" s="3">
        <v>6</v>
      </c>
      <c r="F17" s="6">
        <f t="shared" si="0"/>
        <v>5.2428799999999991E-2</v>
      </c>
    </row>
    <row r="18" spans="1:6">
      <c r="A18" s="3" t="s">
        <v>20</v>
      </c>
      <c r="B18" s="6">
        <f>B17-B11</f>
        <v>3.8399999999999981</v>
      </c>
      <c r="C18" s="5" t="str">
        <f>B4&amp;"s"</f>
        <v>minutes</v>
      </c>
      <c r="D18" s="5"/>
      <c r="E18" s="3">
        <v>7</v>
      </c>
      <c r="F18" s="6">
        <f t="shared" si="0"/>
        <v>4.1943039999999987E-2</v>
      </c>
    </row>
    <row r="19" spans="1:6">
      <c r="A19" s="7" t="s">
        <v>21</v>
      </c>
      <c r="B19" s="1">
        <f>B12</f>
        <v>0.79999999999999993</v>
      </c>
      <c r="C19" s="5"/>
      <c r="D19" s="5"/>
      <c r="E19" s="3">
        <v>8</v>
      </c>
      <c r="F19" s="6">
        <f t="shared" si="0"/>
        <v>3.3554431999999988E-2</v>
      </c>
    </row>
    <row r="20" spans="1:6">
      <c r="E20" s="3">
        <v>9</v>
      </c>
      <c r="F20" s="6">
        <f t="shared" si="0"/>
        <v>2.6843545599999987E-2</v>
      </c>
    </row>
    <row r="21" spans="1:6">
      <c r="E21" s="3">
        <v>10</v>
      </c>
      <c r="F21" s="6">
        <f t="shared" si="0"/>
        <v>2.1474836479999992E-2</v>
      </c>
    </row>
    <row r="22" spans="1:6">
      <c r="E22" s="3">
        <v>11</v>
      </c>
      <c r="F22" s="6">
        <f t="shared" si="0"/>
        <v>1.7179869183999989E-2</v>
      </c>
    </row>
    <row r="23" spans="1:6">
      <c r="E23" s="3">
        <v>12</v>
      </c>
      <c r="F23" s="6">
        <f t="shared" si="0"/>
        <v>1.374389534719999E-2</v>
      </c>
    </row>
    <row r="24" spans="1:6">
      <c r="A24" s="4" t="s">
        <v>23</v>
      </c>
      <c r="E24" s="3">
        <v>13</v>
      </c>
      <c r="F24" s="6">
        <f t="shared" si="0"/>
        <v>1.0995116277759991E-2</v>
      </c>
    </row>
    <row r="25" spans="1:6">
      <c r="A25" s="3" t="s">
        <v>24</v>
      </c>
      <c r="B25" s="3" t="s">
        <v>25</v>
      </c>
      <c r="E25" s="3">
        <v>14</v>
      </c>
      <c r="F25" s="6">
        <f t="shared" si="0"/>
        <v>8.7960930222079937E-3</v>
      </c>
    </row>
    <row r="26" spans="1:6">
      <c r="B26" s="6">
        <f>B18</f>
        <v>3.8399999999999981</v>
      </c>
      <c r="E26" s="3">
        <v>15</v>
      </c>
      <c r="F26" s="6">
        <f t="shared" si="0"/>
        <v>7.0368744177663929E-3</v>
      </c>
    </row>
    <row r="27" spans="1:6">
      <c r="A27" s="3">
        <v>0.505</v>
      </c>
      <c r="B27" s="3">
        <f t="dataTable" ref="B27:B58" dt2D="0" dtr="0" r1="B6"/>
        <v>-5.0258832989897968</v>
      </c>
      <c r="E27" s="3">
        <v>16</v>
      </c>
      <c r="F27" s="6">
        <f t="shared" si="0"/>
        <v>5.6294995342131152E-3</v>
      </c>
    </row>
    <row r="28" spans="1:6">
      <c r="A28" s="3">
        <v>0.51</v>
      </c>
      <c r="B28" s="3">
        <v>-5.0535678188801292</v>
      </c>
      <c r="E28" s="3">
        <v>17</v>
      </c>
      <c r="F28" s="6">
        <f t="shared" si="0"/>
        <v>4.503599627370492E-3</v>
      </c>
    </row>
    <row r="29" spans="1:6">
      <c r="A29" s="3">
        <v>0.51500000000000001</v>
      </c>
      <c r="B29" s="3">
        <v>-5.0831088293600359</v>
      </c>
      <c r="E29" s="3">
        <v>18</v>
      </c>
      <c r="F29" s="6">
        <f t="shared" si="0"/>
        <v>3.6028797018963928E-3</v>
      </c>
    </row>
    <row r="30" spans="1:6">
      <c r="A30" s="3">
        <v>0.52</v>
      </c>
      <c r="B30" s="3">
        <v>-5.1145662847790501</v>
      </c>
      <c r="E30" s="3">
        <v>19</v>
      </c>
      <c r="F30" s="6">
        <f t="shared" si="0"/>
        <v>2.8823037615171142E-3</v>
      </c>
    </row>
    <row r="31" spans="1:6">
      <c r="A31" s="3">
        <v>0.52500000000000002</v>
      </c>
      <c r="B31" s="3">
        <v>-5.1480051480051481</v>
      </c>
      <c r="E31" s="3">
        <v>20</v>
      </c>
      <c r="F31" s="6">
        <f t="shared" si="0"/>
        <v>2.3058430092136911E-3</v>
      </c>
    </row>
    <row r="32" spans="1:6">
      <c r="A32" s="3">
        <v>0.53</v>
      </c>
      <c r="B32" s="3">
        <v>-5.1834957495334848</v>
      </c>
      <c r="E32" s="3">
        <v>21</v>
      </c>
      <c r="F32" s="6">
        <f t="shared" si="0"/>
        <v>1.8446744073709529E-3</v>
      </c>
    </row>
    <row r="33" spans="1:6">
      <c r="A33" s="3">
        <v>0.53500000000000003</v>
      </c>
      <c r="B33" s="3">
        <v>-5.2211141857672425</v>
      </c>
      <c r="E33" s="3">
        <v>22</v>
      </c>
      <c r="F33" s="6">
        <f t="shared" si="0"/>
        <v>1.4757395258967621E-3</v>
      </c>
    </row>
    <row r="34" spans="1:6">
      <c r="A34" s="3">
        <v>0.54</v>
      </c>
      <c r="B34" s="3">
        <v>-5.2609427609427604</v>
      </c>
    </row>
    <row r="35" spans="1:6">
      <c r="A35" s="3">
        <v>0.54500000000000004</v>
      </c>
      <c r="B35" s="3">
        <v>-5.3030704778066502</v>
      </c>
      <c r="E35" s="3" t="s">
        <v>22</v>
      </c>
      <c r="F35" s="6">
        <f>SUMPRODUCT(E11:E33,F11:F33)</f>
        <v>3.8406201312031478</v>
      </c>
    </row>
    <row r="36" spans="1:6">
      <c r="A36" s="3">
        <v>0.55000000000000004</v>
      </c>
      <c r="B36" s="3">
        <v>-5.3475935828877006</v>
      </c>
    </row>
    <row r="37" spans="1:6">
      <c r="A37" s="3">
        <v>0.55500000000000005</v>
      </c>
      <c r="B37" s="3">
        <v>-5.394616173059287</v>
      </c>
    </row>
    <row r="38" spans="1:6">
      <c r="A38" s="3">
        <v>0.56000000000000005</v>
      </c>
      <c r="B38" s="3">
        <v>-5.4442508710801398</v>
      </c>
    </row>
    <row r="39" spans="1:6">
      <c r="A39" s="3">
        <v>0.56499999999999995</v>
      </c>
      <c r="B39" s="3">
        <v>-5.4966195789589394</v>
      </c>
    </row>
    <row r="40" spans="1:6">
      <c r="A40" s="3">
        <v>0.56999999999999995</v>
      </c>
      <c r="B40" s="3">
        <v>-5.5518543193426586</v>
      </c>
    </row>
    <row r="41" spans="1:6">
      <c r="A41" s="3">
        <v>0.57499999999999996</v>
      </c>
      <c r="B41" s="3">
        <v>-5.6100981767180915</v>
      </c>
    </row>
    <row r="42" spans="1:6">
      <c r="A42" s="3">
        <v>0.57999999999999996</v>
      </c>
      <c r="B42" s="3">
        <v>-5.6715063520871132</v>
      </c>
    </row>
    <row r="43" spans="1:6">
      <c r="A43" s="3">
        <v>0.58499999999999996</v>
      </c>
      <c r="B43" s="3">
        <v>-5.7362473469856008</v>
      </c>
    </row>
    <row r="44" spans="1:6">
      <c r="A44" s="3">
        <v>0.59</v>
      </c>
      <c r="B44" s="3">
        <v>-5.804504295333178</v>
      </c>
    </row>
    <row r="45" spans="1:6">
      <c r="A45" s="3">
        <v>0.59499999999999997</v>
      </c>
      <c r="B45" s="3">
        <v>-5.8764764647117582</v>
      </c>
    </row>
    <row r="46" spans="1:6">
      <c r="A46" s="3">
        <v>0.6</v>
      </c>
      <c r="B46" s="3">
        <v>-5.9523809523809508</v>
      </c>
    </row>
    <row r="47" spans="1:6">
      <c r="A47" s="3">
        <v>0.60499999999999998</v>
      </c>
      <c r="B47" s="3">
        <v>-6.0324546057790904</v>
      </c>
    </row>
    <row r="48" spans="1:6">
      <c r="A48" s="3">
        <v>0.61</v>
      </c>
      <c r="B48" s="3">
        <v>-6.1169562025935882</v>
      </c>
    </row>
    <row r="49" spans="1:2">
      <c r="A49" s="3">
        <v>0.61499999999999999</v>
      </c>
      <c r="B49" s="3">
        <v>-6.2061689319183264</v>
      </c>
    </row>
    <row r="50" spans="1:2">
      <c r="A50" s="3">
        <v>0.62</v>
      </c>
      <c r="B50" s="3">
        <v>-6.3004032258064502</v>
      </c>
    </row>
    <row r="51" spans="1:2">
      <c r="A51" s="3">
        <v>0.625</v>
      </c>
      <c r="B51" s="3">
        <v>-6.3999999999999986</v>
      </c>
    </row>
    <row r="52" spans="1:2">
      <c r="A52" s="3">
        <v>0.63</v>
      </c>
      <c r="B52" s="3">
        <v>-6.5053343741868321</v>
      </c>
    </row>
    <row r="53" spans="1:2">
      <c r="A53" s="3">
        <v>0.63500000000000001</v>
      </c>
      <c r="B53" s="3">
        <v>-6.6168199563289871</v>
      </c>
    </row>
    <row r="54" spans="1:2">
      <c r="A54" s="3">
        <v>0.64</v>
      </c>
      <c r="B54" s="3">
        <v>-6.7349137931034484</v>
      </c>
    </row>
    <row r="55" spans="1:2">
      <c r="A55" s="3">
        <v>0.64500000000000002</v>
      </c>
      <c r="B55" s="3">
        <v>-6.8601221101735606</v>
      </c>
    </row>
    <row r="56" spans="1:2">
      <c r="A56" s="3">
        <v>0.65</v>
      </c>
      <c r="B56" s="3">
        <v>-6.9930069930069907</v>
      </c>
    </row>
    <row r="57" spans="1:2">
      <c r="A57" s="3">
        <v>0.65500000000000003</v>
      </c>
      <c r="B57" s="3">
        <v>-7.1341941927659258</v>
      </c>
    </row>
    <row r="58" spans="1:2">
      <c r="A58" s="3">
        <v>0.66</v>
      </c>
      <c r="B58" s="3">
        <v>-7.2843822843822856</v>
      </c>
    </row>
  </sheetData>
  <printOptions horizontalCentered="1" verticalCentered="1" headings="1" gridLines="1" gridLinesSet="0"/>
  <pageMargins left="0.75" right="0.75" top="1" bottom="1" header="0.5" footer="0.5"/>
  <pageSetup scale="91" orientation="landscape" horizontalDpi="4294967292" verticalDpi="3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Example Background</vt:lpstr>
      <vt:lpstr>Model</vt:lpstr>
      <vt:lpstr>Model!Print_Area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cp:lastModifiedBy>Microsoft Office User</cp:lastModifiedBy>
  <dcterms:created xsi:type="dcterms:W3CDTF">2007-05-15T20:43:32Z</dcterms:created>
  <dcterms:modified xsi:type="dcterms:W3CDTF">2020-07-18T15:18:25Z</dcterms:modified>
</cp:coreProperties>
</file>