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akSingh/Desktop/"/>
    </mc:Choice>
  </mc:AlternateContent>
  <xr:revisionPtr revIDLastSave="0" documentId="8_{66DC1CC3-9ECC-1740-817E-9E01E025A443}" xr6:coauthVersionLast="41" xr6:coauthVersionMax="41" xr10:uidLastSave="{00000000-0000-0000-0000-000000000000}"/>
  <bookViews>
    <workbookView xWindow="0" yWindow="460" windowWidth="28800" windowHeight="16220" xr2:uid="{CF2415B0-3B30-47CB-9AC3-EC836DDC3F64}"/>
  </bookViews>
  <sheets>
    <sheet name="Sheet1" sheetId="1" r:id="rId1"/>
  </sheets>
  <definedNames>
    <definedName name="solver_adj" localSheetId="0" hidden="1">Sheet1!$B$18:$G$18,Sheet1!$B$19:$G$19,Sheet1!$B$23:$G$23,Sheet1!$B$30:$G$30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Sheet1!$B$18:$G$18</definedName>
    <definedName name="solver_lhs2" localSheetId="0" hidden="1">Sheet1!$B$19:$G$19</definedName>
    <definedName name="solver_lhs3" localSheetId="0" hidden="1">Sheet1!$B$23:$G$23</definedName>
    <definedName name="solver_lhs4" localSheetId="0" hidden="1">Sheet1!$B$30:$G$30</definedName>
    <definedName name="solver_lhs5" localSheetId="0" hidden="1">Sheet1!$B$34:$G$34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Sheet1!$H$46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hs1" localSheetId="0" hidden="1">integer</definedName>
    <definedName name="solver_rhs2" localSheetId="0" hidden="1">integer</definedName>
    <definedName name="solver_rhs3" localSheetId="0" hidden="1">Sheet1!$B$25:$G$25</definedName>
    <definedName name="solver_rhs4" localSheetId="0" hidden="1">Sheet1!$B$32:$G$32</definedName>
    <definedName name="solver_rhs5" localSheetId="0" hidden="1">Sheet1!$B$36:$G$36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" l="1"/>
  <c r="D43" i="1"/>
  <c r="F43" i="1"/>
  <c r="C44" i="1"/>
  <c r="D44" i="1"/>
  <c r="E44" i="1"/>
  <c r="F44" i="1"/>
  <c r="G44" i="1"/>
  <c r="C43" i="1"/>
  <c r="E43" i="1"/>
  <c r="G43" i="1"/>
  <c r="C41" i="1"/>
  <c r="D41" i="1"/>
  <c r="E41" i="1"/>
  <c r="F41" i="1"/>
  <c r="G41" i="1"/>
  <c r="C40" i="1"/>
  <c r="D40" i="1"/>
  <c r="E40" i="1"/>
  <c r="F40" i="1"/>
  <c r="G40" i="1"/>
  <c r="B44" i="1"/>
  <c r="B43" i="1"/>
  <c r="B41" i="1"/>
  <c r="B34" i="1"/>
  <c r="B37" i="1" s="1"/>
  <c r="C34" i="1" s="1"/>
  <c r="C37" i="1" s="1"/>
  <c r="B17" i="1"/>
  <c r="B20" i="1" s="1"/>
  <c r="B42" i="1" s="1"/>
  <c r="B25" i="1" l="1"/>
  <c r="H44" i="1"/>
  <c r="B22" i="1"/>
  <c r="B27" i="1" s="1"/>
  <c r="B32" i="1" s="1"/>
  <c r="H41" i="1"/>
  <c r="H40" i="1"/>
  <c r="D34" i="1"/>
  <c r="D37" i="1" s="1"/>
  <c r="C45" i="1"/>
  <c r="B45" i="1"/>
  <c r="B46" i="1" s="1"/>
  <c r="H43" i="1"/>
  <c r="C17" i="1"/>
  <c r="C20" i="1" s="1"/>
  <c r="D17" i="1" l="1"/>
  <c r="D20" i="1" s="1"/>
  <c r="D42" i="1" s="1"/>
  <c r="C22" i="1"/>
  <c r="C27" i="1" s="1"/>
  <c r="C32" i="1" s="1"/>
  <c r="C25" i="1"/>
  <c r="C42" i="1"/>
  <c r="E34" i="1"/>
  <c r="E37" i="1" s="1"/>
  <c r="D45" i="1"/>
  <c r="D22" i="1" l="1"/>
  <c r="D27" i="1" s="1"/>
  <c r="D32" i="1" s="1"/>
  <c r="F34" i="1"/>
  <c r="F37" i="1" s="1"/>
  <c r="E45" i="1"/>
  <c r="C46" i="1"/>
  <c r="D46" i="1"/>
  <c r="D25" i="1"/>
  <c r="E17" i="1"/>
  <c r="E20" i="1" s="1"/>
  <c r="E42" i="1" s="1"/>
  <c r="E46" i="1" l="1"/>
  <c r="F17" i="1"/>
  <c r="F20" i="1" s="1"/>
  <c r="F42" i="1" s="1"/>
  <c r="E22" i="1"/>
  <c r="E27" i="1" s="1"/>
  <c r="E32" i="1" s="1"/>
  <c r="G34" i="1"/>
  <c r="G37" i="1" s="1"/>
  <c r="G45" i="1" s="1"/>
  <c r="F45" i="1"/>
  <c r="E25" i="1"/>
  <c r="F22" i="1" l="1"/>
  <c r="F27" i="1" s="1"/>
  <c r="F32" i="1" s="1"/>
  <c r="G17" i="1"/>
  <c r="G20" i="1" s="1"/>
  <c r="G42" i="1" s="1"/>
  <c r="H42" i="1" s="1"/>
  <c r="H45" i="1"/>
  <c r="F46" i="1"/>
  <c r="F25" i="1"/>
  <c r="G46" i="1" l="1"/>
  <c r="H46" i="1" s="1"/>
  <c r="G22" i="1"/>
  <c r="G27" i="1" s="1"/>
  <c r="G32" i="1" s="1"/>
  <c r="G25" i="1"/>
</calcChain>
</file>

<file path=xl/sharedStrings.xml><?xml version="1.0" encoding="utf-8"?>
<sst xmlns="http://schemas.openxmlformats.org/spreadsheetml/2006/main" count="71" uniqueCount="40">
  <si>
    <t>Shoemakers aggregate planning model</t>
  </si>
  <si>
    <t>Input Data</t>
  </si>
  <si>
    <t>overtime</t>
  </si>
  <si>
    <t>Holding cost</t>
  </si>
  <si>
    <t>Workers available</t>
  </si>
  <si>
    <t>M1</t>
  </si>
  <si>
    <t>M2</t>
  </si>
  <si>
    <t>M3</t>
  </si>
  <si>
    <t>M4</t>
  </si>
  <si>
    <t>M5</t>
  </si>
  <si>
    <t>M6</t>
  </si>
  <si>
    <t>Workers hired</t>
  </si>
  <si>
    <t>Workers fired</t>
  </si>
  <si>
    <t>&lt;=</t>
  </si>
  <si>
    <t>Inventory after production</t>
  </si>
  <si>
    <t>&gt;=</t>
  </si>
  <si>
    <t>Ending inventory</t>
  </si>
  <si>
    <t>Raw material cost</t>
  </si>
  <si>
    <t>Totals</t>
  </si>
  <si>
    <t xml:space="preserve"> Initial inventory of shoes</t>
  </si>
  <si>
    <t>Initial number of Workers</t>
  </si>
  <si>
    <t>Regular working hours of Shoemakers</t>
  </si>
  <si>
    <t>Hiring cost to company</t>
  </si>
  <si>
    <t>Firing cost to company</t>
  </si>
  <si>
    <t>Regular Salary</t>
  </si>
  <si>
    <t>Overtime Salary</t>
  </si>
  <si>
    <t>Labour hours per shoes</t>
  </si>
  <si>
    <t xml:space="preserve">Raw material in pair shoes </t>
  </si>
  <si>
    <t>Cost of producing one shoes</t>
  </si>
  <si>
    <t>Workers from previous month</t>
  </si>
  <si>
    <t>Workers available after hiring</t>
  </si>
  <si>
    <t>Regular time available</t>
  </si>
  <si>
    <t>Overtime</t>
  </si>
  <si>
    <t>Maximum overtime available for workers</t>
  </si>
  <si>
    <t xml:space="preserve"> Total hours for production</t>
  </si>
  <si>
    <t>Production Months</t>
  </si>
  <si>
    <t>Shoe production</t>
  </si>
  <si>
    <t>Production capacity</t>
  </si>
  <si>
    <t>Forecasted sale</t>
  </si>
  <si>
    <t>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</si>
</sst>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&quot;$&quot;#,##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40" fontId="0" fillId="0" borderId="0" xfId="0" applyNumberFormat="1"/>
    <xf numFmtId="0" fontId="0" fillId="0" borderId="0" xfId="0" applyNumberFormat="1"/>
    <xf numFmtId="166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F277-6801-4606-9144-BA2BBBFCBA50}">
  <dimension ref="A1:H46"/>
  <sheetViews>
    <sheetView tabSelected="1" workbookViewId="0">
      <selection activeCell="A13" sqref="A13"/>
    </sheetView>
  </sheetViews>
  <sheetFormatPr baseColWidth="10" defaultColWidth="8.83203125" defaultRowHeight="15"/>
  <cols>
    <col min="1" max="1" width="33.5" bestFit="1" customWidth="1"/>
    <col min="2" max="2" width="9.5" bestFit="1" customWidth="1"/>
    <col min="8" max="8" width="17.33203125" customWidth="1"/>
  </cols>
  <sheetData>
    <row r="1" spans="1:7">
      <c r="A1" t="s">
        <v>0</v>
      </c>
    </row>
    <row r="3" spans="1:7">
      <c r="A3" t="s">
        <v>1</v>
      </c>
    </row>
    <row r="4" spans="1:7" ht="19">
      <c r="A4" s="6" t="s">
        <v>19</v>
      </c>
      <c r="B4">
        <v>500</v>
      </c>
    </row>
    <row r="5" spans="1:7" ht="19">
      <c r="A5" s="6" t="s">
        <v>20</v>
      </c>
      <c r="B5">
        <v>15</v>
      </c>
    </row>
    <row r="6" spans="1:7" ht="19">
      <c r="A6" s="6" t="s">
        <v>21</v>
      </c>
      <c r="B6">
        <v>150</v>
      </c>
    </row>
    <row r="7" spans="1:7" ht="19">
      <c r="A7" s="6" t="s">
        <v>2</v>
      </c>
      <c r="B7">
        <v>40</v>
      </c>
    </row>
    <row r="8" spans="1:7" ht="19">
      <c r="A8" s="6" t="s">
        <v>22</v>
      </c>
      <c r="B8" s="1">
        <v>1000</v>
      </c>
    </row>
    <row r="9" spans="1:7" ht="19">
      <c r="A9" s="6" t="s">
        <v>23</v>
      </c>
      <c r="B9" s="1">
        <v>1200</v>
      </c>
    </row>
    <row r="10" spans="1:7" ht="19">
      <c r="A10" s="6" t="s">
        <v>24</v>
      </c>
      <c r="B10" s="1">
        <v>2000</v>
      </c>
    </row>
    <row r="11" spans="1:7" ht="19">
      <c r="A11" s="6" t="s">
        <v>25</v>
      </c>
      <c r="B11" s="1">
        <v>20</v>
      </c>
    </row>
    <row r="12" spans="1:7" ht="19">
      <c r="A12" s="6" t="s">
        <v>26</v>
      </c>
      <c r="B12" s="3">
        <v>0.33333299999999999</v>
      </c>
    </row>
    <row r="13" spans="1:7" ht="19">
      <c r="A13" s="6" t="s">
        <v>27</v>
      </c>
      <c r="B13" s="1">
        <v>10</v>
      </c>
    </row>
    <row r="14" spans="1:7" ht="19">
      <c r="A14" s="6" t="s">
        <v>28</v>
      </c>
      <c r="B14" s="2">
        <v>0.72</v>
      </c>
    </row>
    <row r="15" spans="1:7" ht="19">
      <c r="A15" s="6"/>
    </row>
    <row r="16" spans="1:7" ht="19">
      <c r="A16" s="6" t="s">
        <v>4</v>
      </c>
      <c r="B16" t="s">
        <v>5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</row>
    <row r="17" spans="1:7" ht="19">
      <c r="A17" s="6" t="s">
        <v>29</v>
      </c>
      <c r="B17">
        <f>B5</f>
        <v>15</v>
      </c>
      <c r="C17">
        <f>B20</f>
        <v>15</v>
      </c>
      <c r="D17">
        <f>C20</f>
        <v>15</v>
      </c>
      <c r="E17">
        <f t="shared" ref="E17:G17" si="0">D20</f>
        <v>15</v>
      </c>
      <c r="F17">
        <f t="shared" si="0"/>
        <v>14</v>
      </c>
      <c r="G17">
        <f t="shared" si="0"/>
        <v>13</v>
      </c>
    </row>
    <row r="18" spans="1:7" ht="19">
      <c r="A18" s="6" t="s">
        <v>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ht="19">
      <c r="A19" s="6" t="s">
        <v>12</v>
      </c>
      <c r="B19">
        <v>0</v>
      </c>
      <c r="C19">
        <v>0</v>
      </c>
      <c r="D19">
        <v>0</v>
      </c>
      <c r="E19">
        <v>1</v>
      </c>
      <c r="F19">
        <v>1</v>
      </c>
      <c r="G19">
        <v>2</v>
      </c>
    </row>
    <row r="20" spans="1:7" ht="19">
      <c r="A20" s="6" t="s">
        <v>30</v>
      </c>
      <c r="B20">
        <f>B17+B18-B19</f>
        <v>15</v>
      </c>
      <c r="C20">
        <f>C17+C18-C19</f>
        <v>15</v>
      </c>
      <c r="D20">
        <f t="shared" ref="D20:G20" si="1">D17+D18-D19</f>
        <v>15</v>
      </c>
      <c r="E20">
        <f t="shared" si="1"/>
        <v>14</v>
      </c>
      <c r="F20">
        <f t="shared" si="1"/>
        <v>13</v>
      </c>
      <c r="G20">
        <f t="shared" si="1"/>
        <v>11</v>
      </c>
    </row>
    <row r="21" spans="1:7" ht="19">
      <c r="A21" s="6"/>
    </row>
    <row r="22" spans="1:7" ht="19">
      <c r="A22" s="6" t="s">
        <v>31</v>
      </c>
      <c r="B22">
        <f>$B$6*B20</f>
        <v>2250</v>
      </c>
      <c r="C22">
        <f t="shared" ref="C22:G22" si="2">$B$6*C20</f>
        <v>2250</v>
      </c>
      <c r="D22">
        <f t="shared" si="2"/>
        <v>2250</v>
      </c>
      <c r="E22">
        <f t="shared" si="2"/>
        <v>2100</v>
      </c>
      <c r="F22">
        <f t="shared" si="2"/>
        <v>1950</v>
      </c>
      <c r="G22">
        <f t="shared" si="2"/>
        <v>1650</v>
      </c>
    </row>
    <row r="23" spans="1:7" ht="19">
      <c r="A23" s="6" t="s">
        <v>32</v>
      </c>
      <c r="B23" s="4">
        <v>0</v>
      </c>
      <c r="C23" s="4">
        <v>0</v>
      </c>
      <c r="D23" s="4">
        <v>0</v>
      </c>
      <c r="E23" s="4">
        <v>0</v>
      </c>
      <c r="F23" s="4">
        <v>33.322499999985773</v>
      </c>
      <c r="G23" s="4">
        <v>16.66499999999489</v>
      </c>
    </row>
    <row r="24" spans="1:7" ht="19">
      <c r="A24" s="6"/>
      <c r="B24" t="s">
        <v>13</v>
      </c>
      <c r="C24" t="s">
        <v>13</v>
      </c>
      <c r="D24" t="s">
        <v>13</v>
      </c>
      <c r="E24" t="s">
        <v>13</v>
      </c>
      <c r="F24" t="s">
        <v>13</v>
      </c>
      <c r="G24" t="s">
        <v>13</v>
      </c>
    </row>
    <row r="25" spans="1:7" ht="19">
      <c r="A25" s="6" t="s">
        <v>33</v>
      </c>
      <c r="B25">
        <f>$B$7*B20</f>
        <v>600</v>
      </c>
      <c r="C25">
        <f t="shared" ref="C25:G25" si="3">$B$7*C20</f>
        <v>600</v>
      </c>
      <c r="D25">
        <f t="shared" si="3"/>
        <v>600</v>
      </c>
      <c r="E25">
        <f t="shared" si="3"/>
        <v>560</v>
      </c>
      <c r="F25">
        <f t="shared" si="3"/>
        <v>520</v>
      </c>
      <c r="G25">
        <f t="shared" si="3"/>
        <v>440</v>
      </c>
    </row>
    <row r="26" spans="1:7" ht="19">
      <c r="A26" s="6"/>
    </row>
    <row r="27" spans="1:7" ht="19">
      <c r="A27" s="6" t="s">
        <v>34</v>
      </c>
      <c r="B27">
        <f>SUM(B22:B23)</f>
        <v>2250</v>
      </c>
      <c r="C27">
        <f t="shared" ref="C27:G27" si="4">SUM(C22:C23)</f>
        <v>2250</v>
      </c>
      <c r="D27">
        <f t="shared" si="4"/>
        <v>2250</v>
      </c>
      <c r="E27">
        <f t="shared" si="4"/>
        <v>2100</v>
      </c>
      <c r="F27">
        <f t="shared" si="4"/>
        <v>1983.3224999999857</v>
      </c>
      <c r="G27">
        <f t="shared" si="4"/>
        <v>1666.664999999995</v>
      </c>
    </row>
    <row r="29" spans="1:7" ht="19">
      <c r="A29" s="7" t="s">
        <v>35</v>
      </c>
      <c r="B29" t="s">
        <v>5</v>
      </c>
      <c r="C29" t="s">
        <v>6</v>
      </c>
      <c r="D29" t="s">
        <v>7</v>
      </c>
      <c r="E29" t="s">
        <v>8</v>
      </c>
      <c r="F29" t="s">
        <v>9</v>
      </c>
      <c r="G29" t="s">
        <v>10</v>
      </c>
    </row>
    <row r="30" spans="1:7" ht="19">
      <c r="A30" s="6" t="s">
        <v>36</v>
      </c>
      <c r="B30">
        <v>6750.0067500067562</v>
      </c>
      <c r="C30">
        <v>6750.0067500067489</v>
      </c>
      <c r="D30">
        <v>6750.0067500067571</v>
      </c>
      <c r="E30">
        <v>6300.0063000063064</v>
      </c>
      <c r="F30">
        <v>5949.9734499734386</v>
      </c>
      <c r="G30">
        <v>5000</v>
      </c>
    </row>
    <row r="31" spans="1:7">
      <c r="B31" t="s">
        <v>13</v>
      </c>
      <c r="C31" t="s">
        <v>13</v>
      </c>
      <c r="D31" t="s">
        <v>13</v>
      </c>
      <c r="E31" t="s">
        <v>13</v>
      </c>
      <c r="F31" t="s">
        <v>13</v>
      </c>
      <c r="G31" t="s">
        <v>13</v>
      </c>
    </row>
    <row r="32" spans="1:7" ht="19">
      <c r="A32" s="6" t="s">
        <v>37</v>
      </c>
      <c r="B32" s="4">
        <f>B27/$B$12</f>
        <v>6750.0067500067498</v>
      </c>
      <c r="C32" s="4">
        <f t="shared" ref="C32:G32" si="5">C27/$B$12</f>
        <v>6750.0067500067498</v>
      </c>
      <c r="D32" s="4">
        <f t="shared" si="5"/>
        <v>6750.0067500067498</v>
      </c>
      <c r="E32" s="4">
        <f t="shared" si="5"/>
        <v>6300.0063000063001</v>
      </c>
      <c r="F32" s="4">
        <f t="shared" si="5"/>
        <v>5949.9734499734068</v>
      </c>
      <c r="G32" s="4">
        <f t="shared" si="5"/>
        <v>4999.9999999999854</v>
      </c>
    </row>
    <row r="34" spans="1:8" ht="19">
      <c r="A34" s="6" t="s">
        <v>14</v>
      </c>
      <c r="B34">
        <f>B4+B30</f>
        <v>7250.0067500067562</v>
      </c>
      <c r="C34">
        <f>B37+C30</f>
        <v>9000.0135000135051</v>
      </c>
      <c r="D34">
        <f t="shared" ref="D34:G34" si="6">C37+D30</f>
        <v>9750.0202500202613</v>
      </c>
      <c r="E34">
        <f t="shared" si="6"/>
        <v>9050.0265500265668</v>
      </c>
      <c r="F34">
        <f t="shared" si="6"/>
        <v>6000.0000000000055</v>
      </c>
      <c r="G34">
        <f t="shared" si="6"/>
        <v>5000</v>
      </c>
    </row>
    <row r="35" spans="1:8">
      <c r="B35" t="s">
        <v>15</v>
      </c>
      <c r="C35" t="s">
        <v>15</v>
      </c>
      <c r="D35" t="s">
        <v>15</v>
      </c>
      <c r="E35" t="s">
        <v>15</v>
      </c>
    </row>
    <row r="36" spans="1:8">
      <c r="A36" t="s">
        <v>38</v>
      </c>
      <c r="B36">
        <v>5000</v>
      </c>
      <c r="C36">
        <v>6000</v>
      </c>
      <c r="D36">
        <v>7000</v>
      </c>
      <c r="E36">
        <v>9000</v>
      </c>
      <c r="F36">
        <v>6000</v>
      </c>
      <c r="G36">
        <v>5000</v>
      </c>
    </row>
    <row r="37" spans="1:8">
      <c r="A37" t="s">
        <v>16</v>
      </c>
      <c r="B37">
        <f>B34-B36</f>
        <v>2250.0067500067562</v>
      </c>
      <c r="C37">
        <f t="shared" ref="C37:G37" si="7">C34-C36</f>
        <v>3000.0135000135051</v>
      </c>
      <c r="D37">
        <f t="shared" si="7"/>
        <v>2750.0202500202613</v>
      </c>
      <c r="E37">
        <f t="shared" si="7"/>
        <v>50.026550026566838</v>
      </c>
      <c r="F37">
        <f t="shared" si="7"/>
        <v>0</v>
      </c>
      <c r="G37">
        <f t="shared" si="7"/>
        <v>0</v>
      </c>
    </row>
    <row r="39" spans="1:8" ht="16">
      <c r="A39" s="8" t="s">
        <v>39</v>
      </c>
      <c r="B39" t="s">
        <v>5</v>
      </c>
      <c r="C39" t="s">
        <v>6</v>
      </c>
      <c r="D39" t="s">
        <v>7</v>
      </c>
      <c r="E39" t="s">
        <v>8</v>
      </c>
      <c r="F39" t="s">
        <v>9</v>
      </c>
      <c r="G39" t="s">
        <v>10</v>
      </c>
      <c r="H39" t="s">
        <v>18</v>
      </c>
    </row>
    <row r="40" spans="1:8" ht="19">
      <c r="A40" s="6" t="s">
        <v>22</v>
      </c>
      <c r="B40" s="1">
        <f>$B$8*B18</f>
        <v>0</v>
      </c>
      <c r="C40" s="1">
        <f t="shared" ref="C40:G40" si="8">$B$8*C18</f>
        <v>0</v>
      </c>
      <c r="D40" s="1">
        <f t="shared" si="8"/>
        <v>0</v>
      </c>
      <c r="E40" s="1">
        <f t="shared" si="8"/>
        <v>0</v>
      </c>
      <c r="F40" s="1">
        <f t="shared" si="8"/>
        <v>0</v>
      </c>
      <c r="G40" s="1">
        <f t="shared" si="8"/>
        <v>0</v>
      </c>
      <c r="H40" s="1">
        <f>SUM(B40:G40)</f>
        <v>0</v>
      </c>
    </row>
    <row r="41" spans="1:8" ht="19">
      <c r="A41" s="6" t="s">
        <v>23</v>
      </c>
      <c r="B41" s="1">
        <f>$B$9*B19</f>
        <v>0</v>
      </c>
      <c r="C41" s="1">
        <f t="shared" ref="C41:G41" si="9">$B$9*C19</f>
        <v>0</v>
      </c>
      <c r="D41" s="1">
        <f t="shared" si="9"/>
        <v>0</v>
      </c>
      <c r="E41" s="1">
        <f t="shared" si="9"/>
        <v>1200</v>
      </c>
      <c r="F41" s="1">
        <f t="shared" si="9"/>
        <v>1200</v>
      </c>
      <c r="G41" s="1">
        <f t="shared" si="9"/>
        <v>2400</v>
      </c>
      <c r="H41" s="1">
        <f t="shared" ref="H41:H46" si="10">SUM(B41:G41)</f>
        <v>4800</v>
      </c>
    </row>
    <row r="42" spans="1:8" ht="19">
      <c r="A42" s="6" t="s">
        <v>24</v>
      </c>
      <c r="B42" s="1">
        <f>$B$10*B20</f>
        <v>30000</v>
      </c>
      <c r="C42" s="1">
        <f t="shared" ref="C42:G42" si="11">$B$10*C20</f>
        <v>30000</v>
      </c>
      <c r="D42" s="5">
        <f t="shared" si="11"/>
        <v>30000</v>
      </c>
      <c r="E42" s="1">
        <f t="shared" si="11"/>
        <v>28000</v>
      </c>
      <c r="F42" s="1">
        <f t="shared" si="11"/>
        <v>26000</v>
      </c>
      <c r="G42" s="1">
        <f t="shared" si="11"/>
        <v>22000</v>
      </c>
      <c r="H42" s="1">
        <f t="shared" si="10"/>
        <v>166000</v>
      </c>
    </row>
    <row r="43" spans="1:8" ht="19">
      <c r="A43" s="6" t="s">
        <v>25</v>
      </c>
      <c r="B43" s="1">
        <f>$B$11*B23</f>
        <v>0</v>
      </c>
      <c r="C43" s="1">
        <f t="shared" ref="C43:G43" si="12">$B$11*C23</f>
        <v>0</v>
      </c>
      <c r="D43" s="1">
        <f t="shared" si="12"/>
        <v>0</v>
      </c>
      <c r="E43" s="1">
        <f t="shared" si="12"/>
        <v>0</v>
      </c>
      <c r="F43" s="1">
        <f t="shared" si="12"/>
        <v>666.44999999971549</v>
      </c>
      <c r="G43" s="1">
        <f t="shared" si="12"/>
        <v>333.29999999989781</v>
      </c>
      <c r="H43" s="1">
        <f t="shared" si="10"/>
        <v>999.74999999961324</v>
      </c>
    </row>
    <row r="44" spans="1:8" ht="19">
      <c r="A44" s="6" t="s">
        <v>17</v>
      </c>
      <c r="B44" s="1">
        <f>$B$13*B30</f>
        <v>67500.067500067555</v>
      </c>
      <c r="C44" s="1">
        <f t="shared" ref="C44:G44" si="13">$B$13*C30</f>
        <v>67500.067500067496</v>
      </c>
      <c r="D44" s="1">
        <f t="shared" si="13"/>
        <v>67500.067500067569</v>
      </c>
      <c r="E44" s="1">
        <f t="shared" si="13"/>
        <v>63000.063000063063</v>
      </c>
      <c r="F44" s="1">
        <f t="shared" si="13"/>
        <v>59499.73449973439</v>
      </c>
      <c r="G44" s="1">
        <f t="shared" si="13"/>
        <v>50000</v>
      </c>
      <c r="H44" s="1">
        <f t="shared" si="10"/>
        <v>375000.00000000012</v>
      </c>
    </row>
    <row r="45" spans="1:8" ht="19">
      <c r="A45" s="6" t="s">
        <v>3</v>
      </c>
      <c r="B45" s="1">
        <f>$B$14*B37</f>
        <v>1620.0048600048644</v>
      </c>
      <c r="C45" s="1">
        <f t="shared" ref="C45:G45" si="14">$B$14*C37</f>
        <v>2160.0097200097234</v>
      </c>
      <c r="D45" s="1">
        <f t="shared" si="14"/>
        <v>1980.0145800145881</v>
      </c>
      <c r="E45" s="1">
        <f t="shared" si="14"/>
        <v>36.01911601912812</v>
      </c>
      <c r="F45" s="1">
        <f t="shared" si="14"/>
        <v>0</v>
      </c>
      <c r="G45" s="1">
        <f t="shared" si="14"/>
        <v>0</v>
      </c>
      <c r="H45" s="1">
        <f t="shared" si="10"/>
        <v>5796.0482760483037</v>
      </c>
    </row>
    <row r="46" spans="1:8" ht="19">
      <c r="A46" s="6" t="s">
        <v>18</v>
      </c>
      <c r="B46" s="1">
        <f>SUM(B40:B45)</f>
        <v>99120.072360072416</v>
      </c>
      <c r="C46" s="1">
        <f t="shared" ref="C46:G46" si="15">SUM(C40:C45)</f>
        <v>99660.077220077219</v>
      </c>
      <c r="D46" s="1">
        <f t="shared" si="15"/>
        <v>99480.082080082153</v>
      </c>
      <c r="E46" s="1">
        <f t="shared" si="15"/>
        <v>92236.082116082194</v>
      </c>
      <c r="F46" s="1">
        <f t="shared" si="15"/>
        <v>87366.18449973411</v>
      </c>
      <c r="G46" s="1">
        <f t="shared" si="15"/>
        <v>74733.299999999901</v>
      </c>
      <c r="H46" s="1">
        <f t="shared" si="10"/>
        <v>552595.79827604804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samrita ghosh</dc:creator>
  <cp:lastModifiedBy>Deepak Singh</cp:lastModifiedBy>
  <dcterms:created xsi:type="dcterms:W3CDTF">2019-02-23T21:14:36Z</dcterms:created>
  <dcterms:modified xsi:type="dcterms:W3CDTF">2019-02-24T01:45:56Z</dcterms:modified>
</cp:coreProperties>
</file>