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Downloads\Projects\DOE &amp; ANOVA\"/>
    </mc:Choice>
  </mc:AlternateContent>
  <xr:revisionPtr revIDLastSave="0" documentId="13_ncr:1_{DF1EAF6B-B139-4383-93F1-C133D57819DB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FULL_Matrix" sheetId="1" r:id="rId1"/>
    <sheet name="Y1" sheetId="2" r:id="rId2"/>
    <sheet name="t_Test_Y1" sheetId="3" r:id="rId3"/>
    <sheet name="Y1_interaction" sheetId="6" r:id="rId4"/>
    <sheet name="Y2" sheetId="4" r:id="rId5"/>
    <sheet name="t_Test_Y2" sheetId="5" r:id="rId6"/>
    <sheet name="Optimizer" sheetId="7" r:id="rId7"/>
  </sheets>
  <definedNames>
    <definedName name="_xlnm._FilterDatabase" localSheetId="6" hidden="1">Optimizer!$A$1:$P$33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6" i="7" l="1"/>
  <c r="J35" i="7"/>
  <c r="H36" i="7"/>
  <c r="H35" i="7"/>
  <c r="G33" i="7"/>
  <c r="M33" i="7" s="1"/>
  <c r="O33" i="7" s="1"/>
  <c r="F33" i="7"/>
  <c r="G32" i="7"/>
  <c r="M32" i="7" s="1"/>
  <c r="O32" i="7" s="1"/>
  <c r="F32" i="7"/>
  <c r="G31" i="7"/>
  <c r="M31" i="7" s="1"/>
  <c r="O31" i="7" s="1"/>
  <c r="F31" i="7"/>
  <c r="G30" i="7"/>
  <c r="M30" i="7" s="1"/>
  <c r="O30" i="7" s="1"/>
  <c r="F30" i="7"/>
  <c r="G29" i="7"/>
  <c r="M29" i="7" s="1"/>
  <c r="O29" i="7" s="1"/>
  <c r="F29" i="7"/>
  <c r="G28" i="7"/>
  <c r="M28" i="7" s="1"/>
  <c r="O28" i="7" s="1"/>
  <c r="F28" i="7"/>
  <c r="G27" i="7"/>
  <c r="M27" i="7" s="1"/>
  <c r="O27" i="7" s="1"/>
  <c r="F27" i="7"/>
  <c r="G26" i="7"/>
  <c r="F26" i="7"/>
  <c r="G25" i="7"/>
  <c r="M25" i="7" s="1"/>
  <c r="O25" i="7" s="1"/>
  <c r="F25" i="7"/>
  <c r="G24" i="7"/>
  <c r="M24" i="7" s="1"/>
  <c r="O24" i="7" s="1"/>
  <c r="F24" i="7"/>
  <c r="G23" i="7"/>
  <c r="M23" i="7" s="1"/>
  <c r="O23" i="7" s="1"/>
  <c r="F23" i="7"/>
  <c r="G22" i="7"/>
  <c r="M22" i="7" s="1"/>
  <c r="O22" i="7" s="1"/>
  <c r="F22" i="7"/>
  <c r="G21" i="7"/>
  <c r="M21" i="7" s="1"/>
  <c r="O21" i="7" s="1"/>
  <c r="F21" i="7"/>
  <c r="G20" i="7"/>
  <c r="M20" i="7" s="1"/>
  <c r="O20" i="7" s="1"/>
  <c r="F20" i="7"/>
  <c r="G19" i="7"/>
  <c r="M19" i="7" s="1"/>
  <c r="O19" i="7" s="1"/>
  <c r="F19" i="7"/>
  <c r="G18" i="7"/>
  <c r="F18" i="7"/>
  <c r="G17" i="7"/>
  <c r="M17" i="7" s="1"/>
  <c r="O17" i="7" s="1"/>
  <c r="F17" i="7"/>
  <c r="G16" i="7"/>
  <c r="M16" i="7" s="1"/>
  <c r="O16" i="7" s="1"/>
  <c r="F16" i="7"/>
  <c r="G15" i="7"/>
  <c r="M15" i="7" s="1"/>
  <c r="O15" i="7" s="1"/>
  <c r="F15" i="7"/>
  <c r="G14" i="7"/>
  <c r="M14" i="7" s="1"/>
  <c r="O14" i="7" s="1"/>
  <c r="F14" i="7"/>
  <c r="G13" i="7"/>
  <c r="M13" i="7" s="1"/>
  <c r="O13" i="7" s="1"/>
  <c r="F13" i="7"/>
  <c r="G12" i="7"/>
  <c r="M12" i="7" s="1"/>
  <c r="O12" i="7" s="1"/>
  <c r="F12" i="7"/>
  <c r="G11" i="7"/>
  <c r="M11" i="7" s="1"/>
  <c r="O11" i="7" s="1"/>
  <c r="F11" i="7"/>
  <c r="G10" i="7"/>
  <c r="M10" i="7" s="1"/>
  <c r="O10" i="7" s="1"/>
  <c r="F10" i="7"/>
  <c r="G9" i="7"/>
  <c r="M9" i="7" s="1"/>
  <c r="O9" i="7" s="1"/>
  <c r="F9" i="7"/>
  <c r="G8" i="7"/>
  <c r="M8" i="7" s="1"/>
  <c r="O8" i="7" s="1"/>
  <c r="F8" i="7"/>
  <c r="G7" i="7"/>
  <c r="M7" i="7" s="1"/>
  <c r="O7" i="7" s="1"/>
  <c r="F7" i="7"/>
  <c r="G6" i="7"/>
  <c r="F6" i="7"/>
  <c r="G5" i="7"/>
  <c r="M5" i="7" s="1"/>
  <c r="O5" i="7" s="1"/>
  <c r="F5" i="7"/>
  <c r="G4" i="7"/>
  <c r="M4" i="7" s="1"/>
  <c r="O4" i="7" s="1"/>
  <c r="F4" i="7"/>
  <c r="G3" i="7"/>
  <c r="M3" i="7" s="1"/>
  <c r="O3" i="7" s="1"/>
  <c r="F3" i="7"/>
  <c r="G2" i="7"/>
  <c r="M2" i="7" s="1"/>
  <c r="O2" i="7" s="1"/>
  <c r="F2" i="7"/>
  <c r="C7" i="3"/>
  <c r="K4" i="5"/>
  <c r="C30" i="5"/>
  <c r="D30" i="5"/>
  <c r="E30" i="5"/>
  <c r="F30" i="5"/>
  <c r="C31" i="5"/>
  <c r="D31" i="5"/>
  <c r="E31" i="5"/>
  <c r="F31" i="5"/>
  <c r="C32" i="5"/>
  <c r="D32" i="5"/>
  <c r="E32" i="5"/>
  <c r="F32" i="5"/>
  <c r="AL1" i="4"/>
  <c r="AM1" i="4"/>
  <c r="AN1" i="4"/>
  <c r="AO1" i="4"/>
  <c r="AP1" i="4"/>
  <c r="AQ1" i="4"/>
  <c r="AR1" i="4"/>
  <c r="AS1" i="4"/>
  <c r="AT1" i="4"/>
  <c r="AU1" i="4"/>
  <c r="AV1" i="4"/>
  <c r="AW1" i="4"/>
  <c r="AX1" i="4"/>
  <c r="AY1" i="4"/>
  <c r="AZ1" i="4"/>
  <c r="BA1" i="4"/>
  <c r="BB1" i="4"/>
  <c r="BC1" i="4"/>
  <c r="BD1" i="4"/>
  <c r="BE1" i="4"/>
  <c r="BF1" i="4"/>
  <c r="BG1" i="4"/>
  <c r="BH1" i="4"/>
  <c r="BI1" i="4"/>
  <c r="BJ1" i="4"/>
  <c r="BK1" i="4"/>
  <c r="BL1" i="4"/>
  <c r="BM1" i="4"/>
  <c r="BN1" i="4"/>
  <c r="BO1" i="4"/>
  <c r="AL2" i="4" a="1"/>
  <c r="AL2" i="4"/>
  <c r="AM2" i="4" a="1"/>
  <c r="AM2" i="4"/>
  <c r="AN2" i="4" a="1"/>
  <c r="AN2" i="4"/>
  <c r="AO2" i="4" a="1"/>
  <c r="AO2" i="4"/>
  <c r="AP2" i="4" a="1"/>
  <c r="AP2" i="4"/>
  <c r="AQ2" i="4" a="1"/>
  <c r="AQ2" i="4"/>
  <c r="AR2" i="4" a="1"/>
  <c r="AR2" i="4"/>
  <c r="AS2" i="4" a="1"/>
  <c r="AS2" i="4"/>
  <c r="AT2" i="4" a="1"/>
  <c r="AT2" i="4"/>
  <c r="AU2" i="4" a="1"/>
  <c r="AU2" i="4"/>
  <c r="AV2" i="4" a="1"/>
  <c r="AV2" i="4"/>
  <c r="AW2" i="4" a="1"/>
  <c r="AW2" i="4"/>
  <c r="AX2" i="4" a="1"/>
  <c r="AX2" i="4"/>
  <c r="AY2" i="4" a="1"/>
  <c r="AY2" i="4"/>
  <c r="AZ2" i="4" a="1"/>
  <c r="AZ2" i="4"/>
  <c r="BA2" i="4" a="1"/>
  <c r="BA2" i="4"/>
  <c r="BB2" i="4" a="1"/>
  <c r="BB2" i="4" s="1"/>
  <c r="BC2" i="4" a="1"/>
  <c r="BC2" i="4" s="1"/>
  <c r="BD2" i="4" a="1"/>
  <c r="BD2" i="4" s="1"/>
  <c r="BE2" i="4" a="1"/>
  <c r="BE2" i="4" s="1"/>
  <c r="BF2" i="4" a="1"/>
  <c r="BF2" i="4" s="1"/>
  <c r="BG2" i="4" a="1"/>
  <c r="BG2" i="4" s="1"/>
  <c r="BH2" i="4" a="1"/>
  <c r="BH2" i="4" s="1"/>
  <c r="BI2" i="4" a="1"/>
  <c r="BI2" i="4" s="1"/>
  <c r="BJ2" i="4" a="1"/>
  <c r="BJ2" i="4" s="1"/>
  <c r="BK2" i="4" a="1"/>
  <c r="BK2" i="4" s="1"/>
  <c r="BL2" i="4" a="1"/>
  <c r="BL2" i="4" s="1"/>
  <c r="BM2" i="4" a="1"/>
  <c r="BM2" i="4" s="1"/>
  <c r="BN2" i="4" a="1"/>
  <c r="BN2" i="4" s="1"/>
  <c r="BO2" i="4" a="1"/>
  <c r="BO2" i="4" s="1"/>
  <c r="AF33" i="4"/>
  <c r="AE33" i="4"/>
  <c r="AD33" i="4"/>
  <c r="AC33" i="4"/>
  <c r="AB33" i="4"/>
  <c r="AA33" i="4"/>
  <c r="Z33" i="4"/>
  <c r="Y33" i="4"/>
  <c r="X33" i="4"/>
  <c r="W33" i="4"/>
  <c r="V33" i="4"/>
  <c r="U33" i="4"/>
  <c r="T33" i="4"/>
  <c r="S33" i="4"/>
  <c r="R33" i="4"/>
  <c r="Q33" i="4"/>
  <c r="P33" i="4"/>
  <c r="O33" i="4"/>
  <c r="N33" i="4"/>
  <c r="M33" i="4"/>
  <c r="L33" i="4"/>
  <c r="K33" i="4"/>
  <c r="J33" i="4"/>
  <c r="I33" i="4"/>
  <c r="H33" i="4"/>
  <c r="G33" i="4"/>
  <c r="AF32" i="4"/>
  <c r="AE32" i="4"/>
  <c r="AD32" i="4"/>
  <c r="AC32" i="4"/>
  <c r="AB32" i="4"/>
  <c r="AA32" i="4"/>
  <c r="Z32" i="4"/>
  <c r="Y32" i="4"/>
  <c r="X32" i="4"/>
  <c r="W32" i="4"/>
  <c r="V32" i="4"/>
  <c r="U32" i="4"/>
  <c r="T32" i="4"/>
  <c r="S32" i="4"/>
  <c r="R32" i="4"/>
  <c r="Q32" i="4"/>
  <c r="P32" i="4"/>
  <c r="O32" i="4"/>
  <c r="N32" i="4"/>
  <c r="M32" i="4"/>
  <c r="L32" i="4"/>
  <c r="K32" i="4"/>
  <c r="J32" i="4"/>
  <c r="I32" i="4"/>
  <c r="H32" i="4"/>
  <c r="G32" i="4"/>
  <c r="AF31" i="4"/>
  <c r="AE31" i="4"/>
  <c r="AD31" i="4"/>
  <c r="AC31" i="4"/>
  <c r="AB31" i="4"/>
  <c r="AA31" i="4"/>
  <c r="Z31" i="4"/>
  <c r="Y31" i="4"/>
  <c r="X31" i="4"/>
  <c r="W31" i="4"/>
  <c r="V31" i="4"/>
  <c r="U31" i="4"/>
  <c r="T31" i="4"/>
  <c r="S31" i="4"/>
  <c r="R31" i="4"/>
  <c r="Q31" i="4"/>
  <c r="P31" i="4"/>
  <c r="O31" i="4"/>
  <c r="N31" i="4"/>
  <c r="M31" i="4"/>
  <c r="L31" i="4"/>
  <c r="K31" i="4"/>
  <c r="J31" i="4"/>
  <c r="I31" i="4"/>
  <c r="H31" i="4"/>
  <c r="G31" i="4"/>
  <c r="AF30" i="4"/>
  <c r="AE30" i="4"/>
  <c r="AD30" i="4"/>
  <c r="AC30" i="4"/>
  <c r="AB30" i="4"/>
  <c r="AA30" i="4"/>
  <c r="Z30" i="4"/>
  <c r="Y30" i="4"/>
  <c r="X30" i="4"/>
  <c r="W30" i="4"/>
  <c r="V30" i="4"/>
  <c r="U30" i="4"/>
  <c r="T30" i="4"/>
  <c r="S30" i="4"/>
  <c r="R30" i="4"/>
  <c r="Q30" i="4"/>
  <c r="P30" i="4"/>
  <c r="O30" i="4"/>
  <c r="N30" i="4"/>
  <c r="M30" i="4"/>
  <c r="L30" i="4"/>
  <c r="K30" i="4"/>
  <c r="J30" i="4"/>
  <c r="I30" i="4"/>
  <c r="H30" i="4"/>
  <c r="G30" i="4"/>
  <c r="AF29" i="4"/>
  <c r="AE29" i="4"/>
  <c r="AD29" i="4"/>
  <c r="AC29" i="4"/>
  <c r="AB29" i="4"/>
  <c r="AA29" i="4"/>
  <c r="Z29" i="4"/>
  <c r="Y29" i="4"/>
  <c r="X29" i="4"/>
  <c r="W29" i="4"/>
  <c r="V29" i="4"/>
  <c r="U29" i="4"/>
  <c r="T29" i="4"/>
  <c r="S29" i="4"/>
  <c r="R29" i="4"/>
  <c r="Q29" i="4"/>
  <c r="P29" i="4"/>
  <c r="O29" i="4"/>
  <c r="N29" i="4"/>
  <c r="M29" i="4"/>
  <c r="L29" i="4"/>
  <c r="K29" i="4"/>
  <c r="J29" i="4"/>
  <c r="I29" i="4"/>
  <c r="H29" i="4"/>
  <c r="G29" i="4"/>
  <c r="AF28" i="4"/>
  <c r="AE28" i="4"/>
  <c r="AD28" i="4"/>
  <c r="AC28" i="4"/>
  <c r="AB28" i="4"/>
  <c r="AA28" i="4"/>
  <c r="Z28" i="4"/>
  <c r="Y28" i="4"/>
  <c r="X28" i="4"/>
  <c r="W28" i="4"/>
  <c r="V28" i="4"/>
  <c r="U28" i="4"/>
  <c r="T28" i="4"/>
  <c r="S28" i="4"/>
  <c r="R28" i="4"/>
  <c r="Q28" i="4"/>
  <c r="P28" i="4"/>
  <c r="O28" i="4"/>
  <c r="N28" i="4"/>
  <c r="M28" i="4"/>
  <c r="L28" i="4"/>
  <c r="K28" i="4"/>
  <c r="J28" i="4"/>
  <c r="I28" i="4"/>
  <c r="H28" i="4"/>
  <c r="G28" i="4"/>
  <c r="AF27" i="4"/>
  <c r="AE27" i="4"/>
  <c r="AD27" i="4"/>
  <c r="AC27" i="4"/>
  <c r="AB27" i="4"/>
  <c r="AA27" i="4"/>
  <c r="Z27" i="4"/>
  <c r="Y27" i="4"/>
  <c r="X27" i="4"/>
  <c r="W27" i="4"/>
  <c r="V27" i="4"/>
  <c r="U27" i="4"/>
  <c r="T27" i="4"/>
  <c r="S27" i="4"/>
  <c r="R27" i="4"/>
  <c r="Q27" i="4"/>
  <c r="P27" i="4"/>
  <c r="O27" i="4"/>
  <c r="N27" i="4"/>
  <c r="M27" i="4"/>
  <c r="L27" i="4"/>
  <c r="K27" i="4"/>
  <c r="J27" i="4"/>
  <c r="I27" i="4"/>
  <c r="H27" i="4"/>
  <c r="G27" i="4"/>
  <c r="AF26" i="4"/>
  <c r="AE26" i="4"/>
  <c r="AD26" i="4"/>
  <c r="AC26" i="4"/>
  <c r="AB26" i="4"/>
  <c r="AA26" i="4"/>
  <c r="Z26" i="4"/>
  <c r="Y26" i="4"/>
  <c r="X26" i="4"/>
  <c r="W26" i="4"/>
  <c r="V26" i="4"/>
  <c r="U26" i="4"/>
  <c r="T26" i="4"/>
  <c r="S26" i="4"/>
  <c r="R26" i="4"/>
  <c r="Q26" i="4"/>
  <c r="P26" i="4"/>
  <c r="O26" i="4"/>
  <c r="N26" i="4"/>
  <c r="M26" i="4"/>
  <c r="L26" i="4"/>
  <c r="K26" i="4"/>
  <c r="J26" i="4"/>
  <c r="I26" i="4"/>
  <c r="H26" i="4"/>
  <c r="G26" i="4"/>
  <c r="AF25" i="4"/>
  <c r="AE25" i="4"/>
  <c r="AD25" i="4"/>
  <c r="AC25" i="4"/>
  <c r="AB25" i="4"/>
  <c r="AA25" i="4"/>
  <c r="Z25" i="4"/>
  <c r="Y25" i="4"/>
  <c r="X25" i="4"/>
  <c r="W25" i="4"/>
  <c r="V25" i="4"/>
  <c r="U25" i="4"/>
  <c r="T25" i="4"/>
  <c r="S25" i="4"/>
  <c r="R25" i="4"/>
  <c r="Q25" i="4"/>
  <c r="P25" i="4"/>
  <c r="O25" i="4"/>
  <c r="N25" i="4"/>
  <c r="M25" i="4"/>
  <c r="L25" i="4"/>
  <c r="K25" i="4"/>
  <c r="J25" i="4"/>
  <c r="I25" i="4"/>
  <c r="H25" i="4"/>
  <c r="G25" i="4"/>
  <c r="AF24" i="4"/>
  <c r="AE24" i="4"/>
  <c r="AD24" i="4"/>
  <c r="AC24" i="4"/>
  <c r="AB24" i="4"/>
  <c r="AA24" i="4"/>
  <c r="Z24" i="4"/>
  <c r="Y24" i="4"/>
  <c r="X24" i="4"/>
  <c r="W24" i="4"/>
  <c r="V24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G24" i="4"/>
  <c r="AF23" i="4"/>
  <c r="AE23" i="4"/>
  <c r="AD23" i="4"/>
  <c r="AC23" i="4"/>
  <c r="AB23" i="4"/>
  <c r="AA23" i="4"/>
  <c r="Z23" i="4"/>
  <c r="Y23" i="4"/>
  <c r="X23" i="4"/>
  <c r="W23" i="4"/>
  <c r="V23" i="4"/>
  <c r="U23" i="4"/>
  <c r="T23" i="4"/>
  <c r="S23" i="4"/>
  <c r="R23" i="4"/>
  <c r="Q23" i="4"/>
  <c r="P23" i="4"/>
  <c r="O23" i="4"/>
  <c r="N23" i="4"/>
  <c r="M23" i="4"/>
  <c r="L23" i="4"/>
  <c r="K23" i="4"/>
  <c r="J23" i="4"/>
  <c r="I23" i="4"/>
  <c r="H23" i="4"/>
  <c r="G23" i="4"/>
  <c r="AF22" i="4"/>
  <c r="AE22" i="4"/>
  <c r="AD22" i="4"/>
  <c r="AC22" i="4"/>
  <c r="AB22" i="4"/>
  <c r="AA22" i="4"/>
  <c r="Z22" i="4"/>
  <c r="Y22" i="4"/>
  <c r="X22" i="4"/>
  <c r="W22" i="4"/>
  <c r="V22" i="4"/>
  <c r="U22" i="4"/>
  <c r="T22" i="4"/>
  <c r="S22" i="4"/>
  <c r="R22" i="4"/>
  <c r="Q22" i="4"/>
  <c r="P22" i="4"/>
  <c r="O22" i="4"/>
  <c r="N22" i="4"/>
  <c r="M22" i="4"/>
  <c r="L22" i="4"/>
  <c r="K22" i="4"/>
  <c r="J22" i="4"/>
  <c r="I22" i="4"/>
  <c r="H22" i="4"/>
  <c r="G22" i="4"/>
  <c r="AF21" i="4"/>
  <c r="AE21" i="4"/>
  <c r="AD21" i="4"/>
  <c r="AC21" i="4"/>
  <c r="AB21" i="4"/>
  <c r="AA21" i="4"/>
  <c r="Z21" i="4"/>
  <c r="Y21" i="4"/>
  <c r="X21" i="4"/>
  <c r="W21" i="4"/>
  <c r="V21" i="4"/>
  <c r="U21" i="4"/>
  <c r="T21" i="4"/>
  <c r="S21" i="4"/>
  <c r="R21" i="4"/>
  <c r="Q21" i="4"/>
  <c r="P21" i="4"/>
  <c r="O21" i="4"/>
  <c r="N21" i="4"/>
  <c r="M21" i="4"/>
  <c r="L21" i="4"/>
  <c r="K21" i="4"/>
  <c r="J21" i="4"/>
  <c r="I21" i="4"/>
  <c r="H21" i="4"/>
  <c r="G21" i="4"/>
  <c r="AF20" i="4"/>
  <c r="AE20" i="4"/>
  <c r="AD20" i="4"/>
  <c r="AC20" i="4"/>
  <c r="AB20" i="4"/>
  <c r="AA20" i="4"/>
  <c r="Z20" i="4"/>
  <c r="Y20" i="4"/>
  <c r="X20" i="4"/>
  <c r="W20" i="4"/>
  <c r="V20" i="4"/>
  <c r="U20" i="4"/>
  <c r="T20" i="4"/>
  <c r="S20" i="4"/>
  <c r="R20" i="4"/>
  <c r="Q20" i="4"/>
  <c r="P20" i="4"/>
  <c r="O20" i="4"/>
  <c r="N20" i="4"/>
  <c r="M20" i="4"/>
  <c r="L20" i="4"/>
  <c r="K20" i="4"/>
  <c r="J20" i="4"/>
  <c r="I20" i="4"/>
  <c r="H20" i="4"/>
  <c r="G20" i="4"/>
  <c r="AF19" i="4"/>
  <c r="AE19" i="4"/>
  <c r="AD19" i="4"/>
  <c r="AC19" i="4"/>
  <c r="AB19" i="4"/>
  <c r="AA19" i="4"/>
  <c r="Z19" i="4"/>
  <c r="Y19" i="4"/>
  <c r="X19" i="4"/>
  <c r="W19" i="4"/>
  <c r="V19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AF18" i="4"/>
  <c r="AE18" i="4"/>
  <c r="AD18" i="4"/>
  <c r="AC18" i="4"/>
  <c r="AB18" i="4"/>
  <c r="AA18" i="4"/>
  <c r="Z18" i="4"/>
  <c r="Y18" i="4"/>
  <c r="X18" i="4"/>
  <c r="W18" i="4"/>
  <c r="V18" i="4"/>
  <c r="U18" i="4"/>
  <c r="T18" i="4"/>
  <c r="S18" i="4"/>
  <c r="R18" i="4"/>
  <c r="Q18" i="4"/>
  <c r="P18" i="4"/>
  <c r="O18" i="4"/>
  <c r="N18" i="4"/>
  <c r="M18" i="4"/>
  <c r="L18" i="4"/>
  <c r="K18" i="4"/>
  <c r="J18" i="4"/>
  <c r="I18" i="4"/>
  <c r="H18" i="4"/>
  <c r="G18" i="4"/>
  <c r="AF17" i="4"/>
  <c r="AE17" i="4"/>
  <c r="AD17" i="4"/>
  <c r="AC17" i="4"/>
  <c r="AB17" i="4"/>
  <c r="AA17" i="4"/>
  <c r="Z17" i="4"/>
  <c r="Y17" i="4"/>
  <c r="X17" i="4"/>
  <c r="W17" i="4"/>
  <c r="V17" i="4"/>
  <c r="U17" i="4"/>
  <c r="T17" i="4"/>
  <c r="S17" i="4"/>
  <c r="R17" i="4"/>
  <c r="Q17" i="4"/>
  <c r="P17" i="4"/>
  <c r="O17" i="4"/>
  <c r="N17" i="4"/>
  <c r="M17" i="4"/>
  <c r="L17" i="4"/>
  <c r="K17" i="4"/>
  <c r="J17" i="4"/>
  <c r="I17" i="4"/>
  <c r="H17" i="4"/>
  <c r="G17" i="4"/>
  <c r="AF16" i="4"/>
  <c r="AE16" i="4"/>
  <c r="AD16" i="4"/>
  <c r="AC16" i="4"/>
  <c r="AB16" i="4"/>
  <c r="AA16" i="4"/>
  <c r="Z16" i="4"/>
  <c r="Y16" i="4"/>
  <c r="X16" i="4"/>
  <c r="W16" i="4"/>
  <c r="V16" i="4"/>
  <c r="U16" i="4"/>
  <c r="T16" i="4"/>
  <c r="S16" i="4"/>
  <c r="R16" i="4"/>
  <c r="Q16" i="4"/>
  <c r="P16" i="4"/>
  <c r="O16" i="4"/>
  <c r="N16" i="4"/>
  <c r="M16" i="4"/>
  <c r="L16" i="4"/>
  <c r="K16" i="4"/>
  <c r="J16" i="4"/>
  <c r="I16" i="4"/>
  <c r="H16" i="4"/>
  <c r="G16" i="4"/>
  <c r="AF15" i="4"/>
  <c r="AE15" i="4"/>
  <c r="AD15" i="4"/>
  <c r="AC15" i="4"/>
  <c r="AB15" i="4"/>
  <c r="AA15" i="4"/>
  <c r="Z15" i="4"/>
  <c r="Y15" i="4"/>
  <c r="X15" i="4"/>
  <c r="W15" i="4"/>
  <c r="V15" i="4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AF14" i="4"/>
  <c r="AE14" i="4"/>
  <c r="AD14" i="4"/>
  <c r="AC14" i="4"/>
  <c r="AB14" i="4"/>
  <c r="AA14" i="4"/>
  <c r="Z14" i="4"/>
  <c r="Y14" i="4"/>
  <c r="X14" i="4"/>
  <c r="W14" i="4"/>
  <c r="V14" i="4"/>
  <c r="U14" i="4"/>
  <c r="T14" i="4"/>
  <c r="S14" i="4"/>
  <c r="R14" i="4"/>
  <c r="Q14" i="4"/>
  <c r="P14" i="4"/>
  <c r="O14" i="4"/>
  <c r="N14" i="4"/>
  <c r="M14" i="4"/>
  <c r="L14" i="4"/>
  <c r="K14" i="4"/>
  <c r="J14" i="4"/>
  <c r="I14" i="4"/>
  <c r="H14" i="4"/>
  <c r="G14" i="4"/>
  <c r="AF13" i="4"/>
  <c r="AE13" i="4"/>
  <c r="AD13" i="4"/>
  <c r="AC13" i="4"/>
  <c r="AB13" i="4"/>
  <c r="AA13" i="4"/>
  <c r="Z13" i="4"/>
  <c r="Y13" i="4"/>
  <c r="X13" i="4"/>
  <c r="W13" i="4"/>
  <c r="V13" i="4"/>
  <c r="U13" i="4"/>
  <c r="T13" i="4"/>
  <c r="S13" i="4"/>
  <c r="R13" i="4"/>
  <c r="Q13" i="4"/>
  <c r="P13" i="4"/>
  <c r="O13" i="4"/>
  <c r="N13" i="4"/>
  <c r="M13" i="4"/>
  <c r="L13" i="4"/>
  <c r="K13" i="4"/>
  <c r="J13" i="4"/>
  <c r="I13" i="4"/>
  <c r="H13" i="4"/>
  <c r="G13" i="4"/>
  <c r="AF12" i="4"/>
  <c r="AE12" i="4"/>
  <c r="AD12" i="4"/>
  <c r="AC12" i="4"/>
  <c r="AB12" i="4"/>
  <c r="AA12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AF11" i="4"/>
  <c r="AE11" i="4"/>
  <c r="AD11" i="4"/>
  <c r="AC11" i="4"/>
  <c r="AB11" i="4"/>
  <c r="AA11" i="4"/>
  <c r="Z11" i="4"/>
  <c r="Y11" i="4"/>
  <c r="X11" i="4"/>
  <c r="W11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AF10" i="4"/>
  <c r="AE10" i="4"/>
  <c r="AD10" i="4"/>
  <c r="AC10" i="4"/>
  <c r="AB10" i="4"/>
  <c r="AA10" i="4"/>
  <c r="Z10" i="4"/>
  <c r="Y10" i="4"/>
  <c r="X10" i="4"/>
  <c r="W10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AF9" i="4"/>
  <c r="AE9" i="4"/>
  <c r="AD9" i="4"/>
  <c r="AC9" i="4"/>
  <c r="AB9" i="4"/>
  <c r="AA9" i="4"/>
  <c r="Z9" i="4"/>
  <c r="Y9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AF8" i="4"/>
  <c r="AE8" i="4"/>
  <c r="AD8" i="4"/>
  <c r="AC8" i="4"/>
  <c r="AB8" i="4"/>
  <c r="AA8" i="4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AF7" i="4"/>
  <c r="AE7" i="4"/>
  <c r="AD7" i="4"/>
  <c r="AC7" i="4"/>
  <c r="AB7" i="4"/>
  <c r="AA7" i="4"/>
  <c r="Z7" i="4"/>
  <c r="Y7" i="4"/>
  <c r="X7" i="4"/>
  <c r="W7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G7" i="4"/>
  <c r="AF6" i="4"/>
  <c r="AE6" i="4"/>
  <c r="AD6" i="4"/>
  <c r="AC6" i="4"/>
  <c r="AB6" i="4"/>
  <c r="AA6" i="4"/>
  <c r="Z6" i="4"/>
  <c r="Y6" i="4"/>
  <c r="X6" i="4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AF5" i="4"/>
  <c r="AE5" i="4"/>
  <c r="AD5" i="4"/>
  <c r="AC5" i="4"/>
  <c r="AB5" i="4"/>
  <c r="AA5" i="4"/>
  <c r="Z5" i="4"/>
  <c r="Y5" i="4"/>
  <c r="X5" i="4"/>
  <c r="W5" i="4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AF4" i="4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AF3" i="4"/>
  <c r="AE3" i="4"/>
  <c r="AD3" i="4"/>
  <c r="AC3" i="4"/>
  <c r="AB3" i="4"/>
  <c r="AA3" i="4"/>
  <c r="Z3" i="4"/>
  <c r="Y3" i="4"/>
  <c r="X3" i="4"/>
  <c r="W3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3" i="4"/>
  <c r="AF2" i="4"/>
  <c r="AE2" i="4"/>
  <c r="AD2" i="4"/>
  <c r="AC2" i="4"/>
  <c r="AB2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AH40" i="4"/>
  <c r="C30" i="3"/>
  <c r="E30" i="3" s="1"/>
  <c r="F30" i="3" s="1"/>
  <c r="D30" i="3"/>
  <c r="C31" i="3"/>
  <c r="E31" i="3" s="1"/>
  <c r="F31" i="3" s="1"/>
  <c r="D31" i="3"/>
  <c r="C32" i="3"/>
  <c r="E32" i="3" s="1"/>
  <c r="F32" i="3" s="1"/>
  <c r="D32" i="3"/>
  <c r="AL1" i="2"/>
  <c r="AM1" i="2"/>
  <c r="AN1" i="2"/>
  <c r="AO1" i="2"/>
  <c r="AP1" i="2"/>
  <c r="AQ1" i="2"/>
  <c r="AR1" i="2"/>
  <c r="AS1" i="2"/>
  <c r="AT1" i="2"/>
  <c r="AU1" i="2"/>
  <c r="AV1" i="2"/>
  <c r="AW1" i="2"/>
  <c r="AX1" i="2"/>
  <c r="AY1" i="2"/>
  <c r="AZ1" i="2"/>
  <c r="BA1" i="2"/>
  <c r="BB1" i="2"/>
  <c r="BC1" i="2"/>
  <c r="BD1" i="2"/>
  <c r="BE1" i="2"/>
  <c r="BF1" i="2"/>
  <c r="BG1" i="2"/>
  <c r="BH1" i="2"/>
  <c r="BI1" i="2"/>
  <c r="BJ1" i="2"/>
  <c r="BK1" i="2"/>
  <c r="BL1" i="2"/>
  <c r="BM1" i="2"/>
  <c r="BN1" i="2"/>
  <c r="BO1" i="2"/>
  <c r="AL2" i="2" a="1"/>
  <c r="AL2" i="2" s="1"/>
  <c r="AM2" i="2" a="1"/>
  <c r="AM2" i="2" s="1"/>
  <c r="AN2" i="2" a="1"/>
  <c r="AN2" i="2" s="1"/>
  <c r="AO2" i="2" a="1"/>
  <c r="AO2" i="2" s="1"/>
  <c r="AP2" i="2" a="1"/>
  <c r="AP2" i="2" s="1"/>
  <c r="AQ2" i="2" a="1"/>
  <c r="AQ2" i="2" s="1"/>
  <c r="AR2" i="2" a="1"/>
  <c r="AR2" i="2" s="1"/>
  <c r="AS2" i="2" a="1"/>
  <c r="AS2" i="2" s="1"/>
  <c r="AT2" i="2" a="1"/>
  <c r="AT2" i="2" s="1"/>
  <c r="AU2" i="2" a="1"/>
  <c r="AU2" i="2" s="1"/>
  <c r="AV2" i="2" a="1"/>
  <c r="AV2" i="2" s="1"/>
  <c r="AW2" i="2" a="1"/>
  <c r="AW2" i="2" s="1"/>
  <c r="AX2" i="2" a="1"/>
  <c r="AX2" i="2" s="1"/>
  <c r="AY2" i="2" a="1"/>
  <c r="AY2" i="2" s="1"/>
  <c r="AZ2" i="2" a="1"/>
  <c r="AZ2" i="2" s="1"/>
  <c r="BA2" i="2" a="1"/>
  <c r="BA2" i="2" s="1"/>
  <c r="BB2" i="2" a="1"/>
  <c r="BB2" i="2" s="1"/>
  <c r="BC2" i="2" a="1"/>
  <c r="BC2" i="2" s="1"/>
  <c r="BD2" i="2" a="1"/>
  <c r="BD2" i="2" s="1"/>
  <c r="BE2" i="2" a="1"/>
  <c r="BE2" i="2" s="1"/>
  <c r="BF2" i="2" a="1"/>
  <c r="BF2" i="2" s="1"/>
  <c r="BG2" i="2" a="1"/>
  <c r="BG2" i="2" s="1"/>
  <c r="BH2" i="2" a="1"/>
  <c r="BH2" i="2" s="1"/>
  <c r="BI2" i="2" a="1"/>
  <c r="BI2" i="2" s="1"/>
  <c r="BJ2" i="2" a="1"/>
  <c r="BJ2" i="2" s="1"/>
  <c r="BK2" i="2" a="1"/>
  <c r="BK2" i="2" s="1"/>
  <c r="BL2" i="2" a="1"/>
  <c r="BL2" i="2" s="1"/>
  <c r="BM2" i="2" a="1"/>
  <c r="BM2" i="2" s="1"/>
  <c r="BN2" i="2" a="1"/>
  <c r="BN2" i="2" s="1"/>
  <c r="BO2" i="2" a="1"/>
  <c r="BO2" i="2" s="1"/>
  <c r="AG39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2" i="2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AK1" i="4"/>
  <c r="AJ33" i="4"/>
  <c r="AJ32" i="4"/>
  <c r="AJ31" i="4"/>
  <c r="AJ30" i="4"/>
  <c r="AJ29" i="4"/>
  <c r="AJ28" i="4"/>
  <c r="AJ27" i="4"/>
  <c r="AJ26" i="4"/>
  <c r="AJ25" i="4"/>
  <c r="AJ24" i="4"/>
  <c r="AJ23" i="4"/>
  <c r="AJ22" i="4"/>
  <c r="AJ21" i="4"/>
  <c r="AJ20" i="4"/>
  <c r="AJ19" i="4"/>
  <c r="AJ18" i="4"/>
  <c r="AJ17" i="4"/>
  <c r="AJ16" i="4"/>
  <c r="AJ15" i="4"/>
  <c r="AJ14" i="4"/>
  <c r="AJ13" i="4"/>
  <c r="AJ12" i="4"/>
  <c r="AJ11" i="4"/>
  <c r="AJ10" i="4"/>
  <c r="AJ9" i="4"/>
  <c r="AJ8" i="4"/>
  <c r="AJ7" i="4"/>
  <c r="AJ6" i="4"/>
  <c r="AJ5" i="4"/>
  <c r="AJ4" i="4"/>
  <c r="AJ3" i="4"/>
  <c r="AJ2" i="4"/>
  <c r="AI33" i="4"/>
  <c r="AI32" i="4"/>
  <c r="AI31" i="4"/>
  <c r="AI30" i="4"/>
  <c r="AI29" i="4"/>
  <c r="AI28" i="4"/>
  <c r="AI27" i="4"/>
  <c r="AI26" i="4"/>
  <c r="AI25" i="4"/>
  <c r="AI24" i="4"/>
  <c r="AI23" i="4"/>
  <c r="AI22" i="4"/>
  <c r="AI21" i="4"/>
  <c r="AI20" i="4"/>
  <c r="AI19" i="4"/>
  <c r="AI18" i="4"/>
  <c r="AI17" i="4"/>
  <c r="AI16" i="4"/>
  <c r="AI15" i="4"/>
  <c r="AI14" i="4"/>
  <c r="AI13" i="4"/>
  <c r="AI12" i="4"/>
  <c r="AI11" i="4"/>
  <c r="AI10" i="4"/>
  <c r="AI9" i="4"/>
  <c r="AI8" i="4"/>
  <c r="AI7" i="4"/>
  <c r="AI6" i="4"/>
  <c r="AI5" i="4"/>
  <c r="AI4" i="4"/>
  <c r="AH37" i="4" s="1"/>
  <c r="AI3" i="4"/>
  <c r="AH38" i="4" s="1"/>
  <c r="AH39" i="4" s="1"/>
  <c r="AI2" i="4"/>
  <c r="C3" i="3"/>
  <c r="C4" i="3"/>
  <c r="C5" i="3"/>
  <c r="C6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2" i="3"/>
  <c r="AK1" i="2"/>
  <c r="AI2" i="2"/>
  <c r="AO8" i="2" s="1" a="1"/>
  <c r="AO8" i="2" s="1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G37" i="2"/>
  <c r="AG38" i="2" s="1"/>
  <c r="D4" i="3" s="1"/>
  <c r="E4" i="3" s="1"/>
  <c r="AG36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2" i="2"/>
  <c r="L3" i="7" l="1"/>
  <c r="N3" i="7" s="1"/>
  <c r="L5" i="7"/>
  <c r="N5" i="7" s="1"/>
  <c r="L7" i="7"/>
  <c r="N7" i="7" s="1"/>
  <c r="P7" i="7" s="1"/>
  <c r="L9" i="7"/>
  <c r="N9" i="7" s="1"/>
  <c r="P9" i="7" s="1"/>
  <c r="L11" i="7"/>
  <c r="N11" i="7" s="1"/>
  <c r="P11" i="7" s="1"/>
  <c r="L13" i="7"/>
  <c r="N13" i="7" s="1"/>
  <c r="L15" i="7"/>
  <c r="N15" i="7" s="1"/>
  <c r="L17" i="7"/>
  <c r="N17" i="7" s="1"/>
  <c r="P17" i="7" s="1"/>
  <c r="L19" i="7"/>
  <c r="N19" i="7" s="1"/>
  <c r="P19" i="7" s="1"/>
  <c r="L21" i="7"/>
  <c r="N21" i="7" s="1"/>
  <c r="P21" i="7" s="1"/>
  <c r="L23" i="7"/>
  <c r="N23" i="7" s="1"/>
  <c r="P23" i="7" s="1"/>
  <c r="L25" i="7"/>
  <c r="N25" i="7" s="1"/>
  <c r="P25" i="7" s="1"/>
  <c r="L27" i="7"/>
  <c r="N27" i="7" s="1"/>
  <c r="P27" i="7" s="1"/>
  <c r="L29" i="7"/>
  <c r="N29" i="7" s="1"/>
  <c r="L31" i="7"/>
  <c r="N31" i="7" s="1"/>
  <c r="L33" i="7"/>
  <c r="N33" i="7" s="1"/>
  <c r="L4" i="7"/>
  <c r="N4" i="7" s="1"/>
  <c r="P4" i="7" s="1"/>
  <c r="L8" i="7"/>
  <c r="N8" i="7" s="1"/>
  <c r="P8" i="7" s="1"/>
  <c r="L12" i="7"/>
  <c r="N12" i="7" s="1"/>
  <c r="P12" i="7" s="1"/>
  <c r="L16" i="7"/>
  <c r="N16" i="7" s="1"/>
  <c r="P16" i="7" s="1"/>
  <c r="L20" i="7"/>
  <c r="N20" i="7" s="1"/>
  <c r="P20" i="7" s="1"/>
  <c r="L24" i="7"/>
  <c r="N24" i="7" s="1"/>
  <c r="P24" i="7" s="1"/>
  <c r="L28" i="7"/>
  <c r="N28" i="7" s="1"/>
  <c r="P28" i="7" s="1"/>
  <c r="L32" i="7"/>
  <c r="N32" i="7" s="1"/>
  <c r="P32" i="7" s="1"/>
  <c r="L6" i="7"/>
  <c r="N6" i="7" s="1"/>
  <c r="L18" i="7"/>
  <c r="N18" i="7" s="1"/>
  <c r="L26" i="7"/>
  <c r="N26" i="7" s="1"/>
  <c r="L2" i="7"/>
  <c r="N2" i="7" s="1"/>
  <c r="P2" i="7" s="1"/>
  <c r="L22" i="7"/>
  <c r="L10" i="7"/>
  <c r="M26" i="7"/>
  <c r="M18" i="7"/>
  <c r="O18" i="7" s="1"/>
  <c r="M6" i="7"/>
  <c r="L14" i="7"/>
  <c r="L30" i="7"/>
  <c r="P33" i="7"/>
  <c r="P29" i="7"/>
  <c r="P13" i="7"/>
  <c r="P5" i="7"/>
  <c r="P31" i="7"/>
  <c r="P15" i="7"/>
  <c r="P3" i="7"/>
  <c r="D3" i="5"/>
  <c r="D7" i="5"/>
  <c r="D11" i="5"/>
  <c r="D15" i="5"/>
  <c r="D19" i="5"/>
  <c r="D23" i="5"/>
  <c r="D27" i="5"/>
  <c r="D4" i="5"/>
  <c r="E4" i="5" s="1"/>
  <c r="F4" i="5" s="1"/>
  <c r="D8" i="5"/>
  <c r="D12" i="5"/>
  <c r="D16" i="5"/>
  <c r="D20" i="5"/>
  <c r="E20" i="5" s="1"/>
  <c r="F20" i="5" s="1"/>
  <c r="D24" i="5"/>
  <c r="D28" i="5"/>
  <c r="D5" i="5"/>
  <c r="E5" i="5" s="1"/>
  <c r="F5" i="5" s="1"/>
  <c r="D9" i="5"/>
  <c r="E9" i="5" s="1"/>
  <c r="F9" i="5" s="1"/>
  <c r="D13" i="5"/>
  <c r="D17" i="5"/>
  <c r="D21" i="5"/>
  <c r="E21" i="5" s="1"/>
  <c r="F21" i="5" s="1"/>
  <c r="D25" i="5"/>
  <c r="E25" i="5" s="1"/>
  <c r="F25" i="5" s="1"/>
  <c r="D29" i="5"/>
  <c r="D6" i="5"/>
  <c r="D10" i="5"/>
  <c r="D14" i="5"/>
  <c r="E14" i="5" s="1"/>
  <c r="F14" i="5" s="1"/>
  <c r="D18" i="5"/>
  <c r="D22" i="5"/>
  <c r="D26" i="5"/>
  <c r="D2" i="5"/>
  <c r="E3" i="5"/>
  <c r="E7" i="5"/>
  <c r="E11" i="5"/>
  <c r="F11" i="5" s="1"/>
  <c r="E15" i="5"/>
  <c r="F15" i="5" s="1"/>
  <c r="E19" i="5"/>
  <c r="E23" i="5"/>
  <c r="F23" i="5" s="1"/>
  <c r="E27" i="5"/>
  <c r="F27" i="5" s="1"/>
  <c r="AK2" i="4" a="1"/>
  <c r="AK2" i="4" s="1"/>
  <c r="M3" i="3"/>
  <c r="F4" i="3"/>
  <c r="AS9" i="2"/>
  <c r="AR9" i="2"/>
  <c r="AS8" i="2"/>
  <c r="F3" i="5"/>
  <c r="F7" i="5"/>
  <c r="F19" i="5"/>
  <c r="D27" i="3"/>
  <c r="E27" i="3" s="1"/>
  <c r="F27" i="3" s="1"/>
  <c r="D23" i="3"/>
  <c r="E23" i="3" s="1"/>
  <c r="F23" i="3" s="1"/>
  <c r="D19" i="3"/>
  <c r="E19" i="3" s="1"/>
  <c r="F19" i="3" s="1"/>
  <c r="D15" i="3"/>
  <c r="E15" i="3" s="1"/>
  <c r="F15" i="3" s="1"/>
  <c r="D11" i="3"/>
  <c r="E11" i="3" s="1"/>
  <c r="F11" i="3" s="1"/>
  <c r="D7" i="3"/>
  <c r="E7" i="3" s="1"/>
  <c r="F7" i="3" s="1"/>
  <c r="D3" i="3"/>
  <c r="E3" i="3" s="1"/>
  <c r="F3" i="3" s="1"/>
  <c r="AN8" i="2" a="1"/>
  <c r="AN8" i="2" s="1"/>
  <c r="AR8" i="2"/>
  <c r="D2" i="3"/>
  <c r="E2" i="3" s="1"/>
  <c r="F2" i="3" s="1"/>
  <c r="D26" i="3"/>
  <c r="E26" i="3" s="1"/>
  <c r="F26" i="3" s="1"/>
  <c r="D22" i="3"/>
  <c r="E22" i="3" s="1"/>
  <c r="F22" i="3" s="1"/>
  <c r="D18" i="3"/>
  <c r="E18" i="3" s="1"/>
  <c r="F18" i="3" s="1"/>
  <c r="D14" i="3"/>
  <c r="E14" i="3" s="1"/>
  <c r="F14" i="3" s="1"/>
  <c r="D10" i="3"/>
  <c r="E10" i="3" s="1"/>
  <c r="F10" i="3" s="1"/>
  <c r="D6" i="3"/>
  <c r="E6" i="3" s="1"/>
  <c r="F6" i="3" s="1"/>
  <c r="AN9" i="2" a="1"/>
  <c r="AN9" i="2" s="1"/>
  <c r="D29" i="3"/>
  <c r="E29" i="3" s="1"/>
  <c r="F29" i="3" s="1"/>
  <c r="D25" i="3"/>
  <c r="E25" i="3" s="1"/>
  <c r="F25" i="3" s="1"/>
  <c r="D21" i="3"/>
  <c r="E21" i="3" s="1"/>
  <c r="F21" i="3" s="1"/>
  <c r="D17" i="3"/>
  <c r="E17" i="3" s="1"/>
  <c r="F17" i="3" s="1"/>
  <c r="D13" i="3"/>
  <c r="E13" i="3" s="1"/>
  <c r="F13" i="3" s="1"/>
  <c r="D9" i="3"/>
  <c r="E9" i="3" s="1"/>
  <c r="F9" i="3" s="1"/>
  <c r="D5" i="3"/>
  <c r="E5" i="3" s="1"/>
  <c r="F5" i="3" s="1"/>
  <c r="AO9" i="2" a="1"/>
  <c r="AO9" i="2" s="1"/>
  <c r="D28" i="3"/>
  <c r="E28" i="3" s="1"/>
  <c r="F28" i="3" s="1"/>
  <c r="D24" i="3"/>
  <c r="E24" i="3" s="1"/>
  <c r="F24" i="3" s="1"/>
  <c r="D20" i="3"/>
  <c r="E20" i="3" s="1"/>
  <c r="F20" i="3" s="1"/>
  <c r="D16" i="3"/>
  <c r="E16" i="3" s="1"/>
  <c r="F16" i="3" s="1"/>
  <c r="D12" i="3"/>
  <c r="E12" i="3" s="1"/>
  <c r="F12" i="3" s="1"/>
  <c r="D8" i="3"/>
  <c r="E8" i="3" s="1"/>
  <c r="F8" i="3" s="1"/>
  <c r="AK2" i="2" a="1"/>
  <c r="AK2" i="2" s="1"/>
  <c r="E13" i="5"/>
  <c r="F13" i="5" s="1"/>
  <c r="E17" i="5"/>
  <c r="F17" i="5" s="1"/>
  <c r="E29" i="5"/>
  <c r="F29" i="5" s="1"/>
  <c r="E2" i="5"/>
  <c r="F2" i="5" s="1"/>
  <c r="E6" i="5"/>
  <c r="F6" i="5" s="1"/>
  <c r="E8" i="5"/>
  <c r="F8" i="5" s="1"/>
  <c r="E10" i="5"/>
  <c r="F10" i="5" s="1"/>
  <c r="E12" i="5"/>
  <c r="F12" i="5" s="1"/>
  <c r="E16" i="5"/>
  <c r="F16" i="5" s="1"/>
  <c r="E18" i="5"/>
  <c r="F18" i="5" s="1"/>
  <c r="E22" i="5"/>
  <c r="F22" i="5" s="1"/>
  <c r="E24" i="5"/>
  <c r="F24" i="5" s="1"/>
  <c r="E26" i="5"/>
  <c r="F26" i="5" s="1"/>
  <c r="E28" i="5"/>
  <c r="F28" i="5" s="1"/>
  <c r="AF3" i="2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33" i="2"/>
  <c r="AF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2" i="2"/>
  <c r="W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2" i="2"/>
  <c r="P18" i="7" l="1"/>
  <c r="N30" i="7"/>
  <c r="P30" i="7" s="1"/>
  <c r="O26" i="7"/>
  <c r="P26" i="7" s="1"/>
  <c r="N14" i="7"/>
  <c r="P14" i="7" s="1"/>
  <c r="N10" i="7"/>
  <c r="P10" i="7" s="1"/>
  <c r="O6" i="7"/>
  <c r="P6" i="7" s="1"/>
  <c r="N22" i="7"/>
  <c r="P22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<sst xmlns="http://schemas.openxmlformats.org/spreadsheetml/2006/main" count="270" uniqueCount="58">
  <si>
    <t>X1</t>
  </si>
  <si>
    <t>X2</t>
  </si>
  <si>
    <t>X3</t>
  </si>
  <si>
    <t>X4</t>
  </si>
  <si>
    <t>X5</t>
  </si>
  <si>
    <t>Y1</t>
  </si>
  <si>
    <t>Y2</t>
  </si>
  <si>
    <t/>
  </si>
  <si>
    <t>index</t>
  </si>
  <si>
    <t>X12</t>
  </si>
  <si>
    <t>X13</t>
  </si>
  <si>
    <t>X14</t>
  </si>
  <si>
    <t>X15</t>
  </si>
  <si>
    <t>X23</t>
  </si>
  <si>
    <t>X24</t>
  </si>
  <si>
    <t>X25</t>
  </si>
  <si>
    <t>X34</t>
  </si>
  <si>
    <t>X35</t>
  </si>
  <si>
    <t>X45</t>
  </si>
  <si>
    <t>X123</t>
  </si>
  <si>
    <t>X124</t>
  </si>
  <si>
    <t>X125</t>
  </si>
  <si>
    <t>X134</t>
  </si>
  <si>
    <t>X135</t>
  </si>
  <si>
    <t>X234</t>
  </si>
  <si>
    <t>X235</t>
  </si>
  <si>
    <t>X245</t>
  </si>
  <si>
    <t>X345</t>
  </si>
  <si>
    <t>X1234</t>
  </si>
  <si>
    <t>X1235</t>
  </si>
  <si>
    <t>X2345</t>
  </si>
  <si>
    <t>X12345</t>
  </si>
  <si>
    <t>avg(Y)</t>
  </si>
  <si>
    <t>st(Y)</t>
  </si>
  <si>
    <t>expAVG(Y1)</t>
  </si>
  <si>
    <t>SE.exp</t>
  </si>
  <si>
    <t>SE.Coef</t>
  </si>
  <si>
    <t>n</t>
  </si>
  <si>
    <t>Effect</t>
  </si>
  <si>
    <t>Term</t>
  </si>
  <si>
    <t>Coef</t>
  </si>
  <si>
    <t>T-Value</t>
  </si>
  <si>
    <t>Tc</t>
  </si>
  <si>
    <t>x1</t>
  </si>
  <si>
    <t>x3</t>
  </si>
  <si>
    <t>x12</t>
  </si>
  <si>
    <t>x14</t>
  </si>
  <si>
    <t>Significance Test</t>
  </si>
  <si>
    <t>Y_Max</t>
  </si>
  <si>
    <t>Y_Min</t>
  </si>
  <si>
    <t>X145</t>
  </si>
  <si>
    <t>X1345</t>
  </si>
  <si>
    <t>X1245</t>
  </si>
  <si>
    <t>d(Y1)</t>
  </si>
  <si>
    <t>d(Y2)</t>
  </si>
  <si>
    <t>D(Y1*Y2)</t>
  </si>
  <si>
    <t>predict_Y1</t>
  </si>
  <si>
    <t>predict_Y2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</si>
</sst>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readingOrder="1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Y1_interaction!$B$1</c:f>
              <c:strCache>
                <c:ptCount val="1"/>
                <c:pt idx="0">
                  <c:v>X1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Y1_interaction!$A$2:$A$3</c:f>
              <c:numCache>
                <c:formatCode>General</c:formatCode>
                <c:ptCount val="2"/>
                <c:pt idx="0">
                  <c:v>1</c:v>
                </c:pt>
                <c:pt idx="1">
                  <c:v>-1</c:v>
                </c:pt>
              </c:numCache>
            </c:numRef>
          </c:cat>
          <c:val>
            <c:numRef>
              <c:f>Y1_interaction!$B$2:$B$3</c:f>
              <c:numCache>
                <c:formatCode>General</c:formatCode>
                <c:ptCount val="2"/>
                <c:pt idx="0">
                  <c:v>107.54914359785063</c:v>
                </c:pt>
                <c:pt idx="1">
                  <c:v>101.41428725091467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09-4645-BB44-E549F5B9C7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3335392"/>
        <c:axId val="813333232"/>
      </c:lineChart>
      <c:catAx>
        <c:axId val="813335392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813333232"/>
        <c:crosses val="autoZero"/>
        <c:auto val="1"/>
        <c:lblAlgn val="ctr"/>
        <c:lblOffset val="100"/>
        <c:noMultiLvlLbl val="0"/>
      </c:catAx>
      <c:valAx>
        <c:axId val="813333232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81333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Y1_interaction!$B$4</c:f>
              <c:strCache>
                <c:ptCount val="1"/>
                <c:pt idx="0">
                  <c:v>X3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Y1_interaction!$A$5:$A$6</c:f>
              <c:numCache>
                <c:formatCode>General</c:formatCode>
                <c:ptCount val="2"/>
                <c:pt idx="0">
                  <c:v>1</c:v>
                </c:pt>
                <c:pt idx="1">
                  <c:v>-1</c:v>
                </c:pt>
              </c:numCache>
            </c:numRef>
          </c:cat>
          <c:val>
            <c:numRef>
              <c:f>Y1_interaction!$B$5:$B$6</c:f>
              <c:numCache>
                <c:formatCode>General</c:formatCode>
                <c:ptCount val="2"/>
                <c:pt idx="0">
                  <c:v>99.656274643084345</c:v>
                </c:pt>
                <c:pt idx="1">
                  <c:v>109.30715620568097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43-4307-B89D-E8A10F902B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4214280"/>
        <c:axId val="814213200"/>
      </c:lineChart>
      <c:catAx>
        <c:axId val="814214280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814213200"/>
        <c:crosses val="autoZero"/>
        <c:auto val="1"/>
        <c:lblAlgn val="ctr"/>
        <c:lblOffset val="100"/>
        <c:noMultiLvlLbl val="0"/>
      </c:catAx>
      <c:valAx>
        <c:axId val="81421320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814214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Y1_interaction!$A$16:$B$16</c:f>
              <c:strCache>
                <c:ptCount val="2"/>
                <c:pt idx="0">
                  <c:v>X1</c:v>
                </c:pt>
                <c:pt idx="1">
                  <c:v>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Y1_interaction!$C$14:$D$15</c:f>
              <c:multiLvlStrCache>
                <c:ptCount val="2"/>
                <c:lvl>
                  <c:pt idx="0">
                    <c:v>1</c:v>
                  </c:pt>
                  <c:pt idx="1">
                    <c:v>1</c:v>
                  </c:pt>
                </c:lvl>
                <c:lvl>
                  <c:pt idx="0">
                    <c:v>X2</c:v>
                  </c:pt>
                </c:lvl>
              </c:multiLvlStrCache>
            </c:multiLvlStrRef>
          </c:cat>
          <c:val>
            <c:numRef>
              <c:f>Y1_interaction!$C$16:$D$16</c:f>
              <c:numCache>
                <c:formatCode>General</c:formatCode>
                <c:ptCount val="2"/>
                <c:pt idx="0">
                  <c:v>111.87914620403808</c:v>
                </c:pt>
                <c:pt idx="1">
                  <c:v>103.21914099166318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A2-451F-AB17-913A8EB9454B}"/>
            </c:ext>
          </c:extLst>
        </c:ser>
        <c:ser>
          <c:idx val="1"/>
          <c:order val="1"/>
          <c:tx>
            <c:strRef>
              <c:f>Y1_interaction!$A$17:$B$17</c:f>
              <c:strCache>
                <c:ptCount val="2"/>
                <c:pt idx="0">
                  <c:v>X1</c:v>
                </c:pt>
                <c:pt idx="1">
                  <c:v>-1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Y1_interaction!$C$14:$D$15</c:f>
              <c:multiLvlStrCache>
                <c:ptCount val="2"/>
                <c:lvl>
                  <c:pt idx="0">
                    <c:v>1</c:v>
                  </c:pt>
                  <c:pt idx="1">
                    <c:v>1</c:v>
                  </c:pt>
                </c:lvl>
                <c:lvl>
                  <c:pt idx="0">
                    <c:v>X2</c:v>
                  </c:pt>
                </c:lvl>
              </c:multiLvlStrCache>
            </c:multiLvlStrRef>
          </c:cat>
          <c:val>
            <c:numRef>
              <c:f>Y1_interaction!$C$17:$D$17</c:f>
              <c:numCache>
                <c:formatCode>General</c:formatCode>
                <c:ptCount val="2"/>
                <c:pt idx="0">
                  <c:v>101.2265531051048</c:v>
                </c:pt>
                <c:pt idx="1">
                  <c:v>101.60202139672452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A2-451F-AB17-913A8EB9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4211760"/>
        <c:axId val="814217520"/>
      </c:lineChart>
      <c:catAx>
        <c:axId val="814211760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814217520"/>
        <c:crosses val="autoZero"/>
        <c:auto val="1"/>
        <c:lblAlgn val="ctr"/>
        <c:lblOffset val="100"/>
        <c:noMultiLvlLbl val="0"/>
      </c:catAx>
      <c:valAx>
        <c:axId val="81421752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814211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314325</xdr:colOff>
      <xdr:row>1</xdr:row>
      <xdr:rowOff>114299</xdr:rowOff>
    </xdr:from>
    <xdr:to>
      <xdr:col>7</xdr:col>
      <xdr:colOff>450850</xdr:colOff>
      <xdr:row>11</xdr:row>
      <xdr:rowOff>60324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2EA9F5A-09DD-B4EF-9749-21E1173E88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523875</xdr:colOff>
      <xdr:row>1</xdr:row>
      <xdr:rowOff>120651</xdr:rowOff>
    </xdr:from>
    <xdr:to>
      <xdr:col>12</xdr:col>
      <xdr:colOff>44450</xdr:colOff>
      <xdr:row>11</xdr:row>
      <xdr:rowOff>73025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9304795-F9E6-BFD4-5751-9254887533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136525</xdr:colOff>
      <xdr:row>1</xdr:row>
      <xdr:rowOff>123825</xdr:rowOff>
    </xdr:from>
    <xdr:to>
      <xdr:col>16</xdr:col>
      <xdr:colOff>279400</xdr:colOff>
      <xdr:row>11</xdr:row>
      <xdr:rowOff>69850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A45C271-DB25-10E1-BEBB-D10AF9B29B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/>
  </sheetViews>
  <sheetFormatPr defaultRowHeight="14.25" x14ac:dyDescent="0.2"/>
  <sheetData>
    <row r="1" spans="1:10" ht="15" x14ac:dyDescent="0.2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5</v>
      </c>
      <c r="J1" s="3" t="s">
        <v>6</v>
      </c>
    </row>
    <row r="2" spans="1:10" x14ac:dyDescent="0.2">
      <c r="A2" s="2">
        <v>1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97.075975458269639</v>
      </c>
      <c r="H2" s="2">
        <v>93.724024541730358</v>
      </c>
      <c r="I2" s="2">
        <v>104.72505135756731</v>
      </c>
      <c r="J2" s="2">
        <v>86.074948642432688</v>
      </c>
    </row>
    <row r="3" spans="1:10" x14ac:dyDescent="0.2">
      <c r="A3" s="2">
        <v>2</v>
      </c>
      <c r="B3" s="2">
        <v>1</v>
      </c>
      <c r="C3" s="2">
        <v>1</v>
      </c>
      <c r="D3" s="2">
        <v>1</v>
      </c>
      <c r="E3" s="2">
        <v>1</v>
      </c>
      <c r="F3" s="2">
        <v>-1</v>
      </c>
      <c r="G3" s="2">
        <v>105.30340939756427</v>
      </c>
      <c r="H3" s="2">
        <v>88.496590602435731</v>
      </c>
      <c r="I3" s="2">
        <v>104.54172700553914</v>
      </c>
      <c r="J3" s="2">
        <v>89.258272994460853</v>
      </c>
    </row>
    <row r="4" spans="1:10" x14ac:dyDescent="0.2">
      <c r="A4" s="2">
        <v>3</v>
      </c>
      <c r="B4" s="2">
        <v>1</v>
      </c>
      <c r="C4" s="2">
        <v>1</v>
      </c>
      <c r="D4" s="2">
        <v>1</v>
      </c>
      <c r="E4" s="2">
        <v>-1</v>
      </c>
      <c r="F4" s="2">
        <v>1</v>
      </c>
      <c r="G4" s="2">
        <v>109.26990238977787</v>
      </c>
      <c r="H4" s="2">
        <v>95.930097610222134</v>
      </c>
      <c r="I4" s="2">
        <v>112.42321408168844</v>
      </c>
      <c r="J4" s="2">
        <v>92.77678591831156</v>
      </c>
    </row>
    <row r="5" spans="1:10" x14ac:dyDescent="0.2">
      <c r="A5" s="2">
        <v>4</v>
      </c>
      <c r="B5" s="2">
        <v>1</v>
      </c>
      <c r="C5" s="2">
        <v>1</v>
      </c>
      <c r="D5" s="2">
        <v>1</v>
      </c>
      <c r="E5" s="2">
        <v>-1</v>
      </c>
      <c r="F5" s="2">
        <v>-1</v>
      </c>
      <c r="G5" s="2">
        <v>110.32444209612082</v>
      </c>
      <c r="H5" s="2">
        <v>97.875557903879184</v>
      </c>
      <c r="I5" s="2">
        <v>117.89199364958999</v>
      </c>
      <c r="J5" s="2">
        <v>90.308006350410011</v>
      </c>
    </row>
    <row r="6" spans="1:10" x14ac:dyDescent="0.2">
      <c r="A6" s="2">
        <v>5</v>
      </c>
      <c r="B6" s="2">
        <v>1</v>
      </c>
      <c r="C6" s="2">
        <v>1</v>
      </c>
      <c r="D6" s="2">
        <v>-1</v>
      </c>
      <c r="E6" s="2">
        <v>1</v>
      </c>
      <c r="F6" s="2">
        <v>1</v>
      </c>
      <c r="G6" s="2">
        <v>108.16106102496143</v>
      </c>
      <c r="H6" s="2">
        <v>92.63893897503857</v>
      </c>
      <c r="I6" s="2">
        <v>115.60805282714341</v>
      </c>
      <c r="J6" s="2">
        <v>85.191947172856587</v>
      </c>
    </row>
    <row r="7" spans="1:10" x14ac:dyDescent="0.2">
      <c r="A7" s="2">
        <v>6</v>
      </c>
      <c r="B7" s="2">
        <v>1</v>
      </c>
      <c r="C7" s="2">
        <v>1</v>
      </c>
      <c r="D7" s="2">
        <v>-1</v>
      </c>
      <c r="E7" s="2">
        <v>1</v>
      </c>
      <c r="F7" s="2">
        <v>-1</v>
      </c>
      <c r="G7" s="2">
        <v>111.26213741388125</v>
      </c>
      <c r="H7" s="2">
        <v>92.537862586118749</v>
      </c>
      <c r="I7" s="2">
        <v>113.13941691583713</v>
      </c>
      <c r="J7" s="2">
        <v>90.660583084162866</v>
      </c>
    </row>
    <row r="8" spans="1:10" x14ac:dyDescent="0.2">
      <c r="A8" s="2">
        <v>7</v>
      </c>
      <c r="B8" s="2">
        <v>1</v>
      </c>
      <c r="C8" s="2">
        <v>1</v>
      </c>
      <c r="D8" s="2">
        <v>-1</v>
      </c>
      <c r="E8" s="2">
        <v>-1</v>
      </c>
      <c r="F8" s="2">
        <v>1</v>
      </c>
      <c r="G8" s="2">
        <v>122.04896451949193</v>
      </c>
      <c r="H8" s="2">
        <v>93.151035480508085</v>
      </c>
      <c r="I8" s="2">
        <v>121.22834051749314</v>
      </c>
      <c r="J8" s="2">
        <v>93.971659482506865</v>
      </c>
    </row>
    <row r="9" spans="1:10" x14ac:dyDescent="0.2">
      <c r="A9" s="2">
        <v>8</v>
      </c>
      <c r="B9" s="2">
        <v>1</v>
      </c>
      <c r="C9" s="2">
        <v>1</v>
      </c>
      <c r="D9" s="2">
        <v>-1</v>
      </c>
      <c r="E9" s="2">
        <v>-1</v>
      </c>
      <c r="F9" s="2">
        <v>-1</v>
      </c>
      <c r="G9" s="2">
        <v>118.46299314785432</v>
      </c>
      <c r="H9" s="2">
        <v>99.737006852145683</v>
      </c>
      <c r="I9" s="2">
        <v>118.59965746182904</v>
      </c>
      <c r="J9" s="2">
        <v>99.600342538170963</v>
      </c>
    </row>
    <row r="10" spans="1:10" x14ac:dyDescent="0.2">
      <c r="A10" s="2">
        <v>9</v>
      </c>
      <c r="B10" s="2">
        <v>1</v>
      </c>
      <c r="C10" s="2">
        <v>-1</v>
      </c>
      <c r="D10" s="2">
        <v>1</v>
      </c>
      <c r="E10" s="2">
        <v>1</v>
      </c>
      <c r="F10" s="2">
        <v>1</v>
      </c>
      <c r="G10" s="2">
        <v>93.609864742724568</v>
      </c>
      <c r="H10" s="2">
        <v>99.190135257275429</v>
      </c>
      <c r="I10" s="2">
        <v>96.249940594252294</v>
      </c>
      <c r="J10" s="2">
        <v>96.550059405747703</v>
      </c>
    </row>
    <row r="11" spans="1:10" x14ac:dyDescent="0.2">
      <c r="A11" s="2">
        <v>10</v>
      </c>
      <c r="B11" s="2">
        <v>1</v>
      </c>
      <c r="C11" s="2">
        <v>-1</v>
      </c>
      <c r="D11" s="2">
        <v>1</v>
      </c>
      <c r="E11" s="2">
        <v>1</v>
      </c>
      <c r="F11" s="2">
        <v>-1</v>
      </c>
      <c r="G11" s="2">
        <v>94.809798907495988</v>
      </c>
      <c r="H11" s="2">
        <v>94.990201092504009</v>
      </c>
      <c r="I11" s="2">
        <v>96.422242352684677</v>
      </c>
      <c r="J11" s="2">
        <v>93.37775764731532</v>
      </c>
    </row>
    <row r="12" spans="1:10" x14ac:dyDescent="0.2">
      <c r="A12" s="2">
        <v>11</v>
      </c>
      <c r="B12" s="2">
        <v>1</v>
      </c>
      <c r="C12" s="2">
        <v>-1</v>
      </c>
      <c r="D12" s="2">
        <v>1</v>
      </c>
      <c r="E12" s="2">
        <v>-1</v>
      </c>
      <c r="F12" s="2">
        <v>1</v>
      </c>
      <c r="G12" s="2">
        <v>102.28739045354914</v>
      </c>
      <c r="H12" s="2">
        <v>104.91260954645085</v>
      </c>
      <c r="I12" s="2">
        <v>107.0640665588576</v>
      </c>
      <c r="J12" s="2">
        <v>100.1359334411424</v>
      </c>
    </row>
    <row r="13" spans="1:10" x14ac:dyDescent="0.2">
      <c r="A13" s="2">
        <v>12</v>
      </c>
      <c r="B13" s="2">
        <v>1</v>
      </c>
      <c r="C13" s="2">
        <v>-1</v>
      </c>
      <c r="D13" s="2">
        <v>1</v>
      </c>
      <c r="E13" s="2">
        <v>-1</v>
      </c>
      <c r="F13" s="2">
        <v>-1</v>
      </c>
      <c r="G13" s="2">
        <v>99.597577650434133</v>
      </c>
      <c r="H13" s="2">
        <v>104.60242234956587</v>
      </c>
      <c r="I13" s="2">
        <v>98.554112914012919</v>
      </c>
      <c r="J13" s="2">
        <v>105.64588708598708</v>
      </c>
    </row>
    <row r="14" spans="1:10" x14ac:dyDescent="0.2">
      <c r="A14" s="2">
        <v>13</v>
      </c>
      <c r="B14" s="2">
        <v>1</v>
      </c>
      <c r="C14" s="2">
        <v>-1</v>
      </c>
      <c r="D14" s="2">
        <v>-1</v>
      </c>
      <c r="E14" s="2">
        <v>1</v>
      </c>
      <c r="F14" s="2">
        <v>1</v>
      </c>
      <c r="G14" s="2">
        <v>110.60388681993709</v>
      </c>
      <c r="H14" s="2">
        <v>92.196113180062909</v>
      </c>
      <c r="I14" s="2">
        <v>101.7738310597869</v>
      </c>
      <c r="J14" s="2">
        <v>101.0261689402131</v>
      </c>
    </row>
    <row r="15" spans="1:10" x14ac:dyDescent="0.2">
      <c r="A15" s="2">
        <v>14</v>
      </c>
      <c r="B15" s="2">
        <v>1</v>
      </c>
      <c r="C15" s="2">
        <v>-1</v>
      </c>
      <c r="D15" s="2">
        <v>-1</v>
      </c>
      <c r="E15" s="2">
        <v>1</v>
      </c>
      <c r="F15" s="2">
        <v>-1</v>
      </c>
      <c r="G15" s="2">
        <v>101.60542296210609</v>
      </c>
      <c r="H15" s="2">
        <v>98.194577037893907</v>
      </c>
      <c r="I15" s="2">
        <v>106.02629348456676</v>
      </c>
      <c r="J15" s="2">
        <v>93.773706515433233</v>
      </c>
    </row>
    <row r="16" spans="1:10" x14ac:dyDescent="0.2">
      <c r="A16" s="2">
        <v>15</v>
      </c>
      <c r="B16" s="2">
        <v>1</v>
      </c>
      <c r="C16" s="2">
        <v>-1</v>
      </c>
      <c r="D16" s="2">
        <v>-1</v>
      </c>
      <c r="E16" s="2">
        <v>-1</v>
      </c>
      <c r="F16" s="2">
        <v>1</v>
      </c>
      <c r="G16" s="2">
        <v>113.63842200757246</v>
      </c>
      <c r="H16" s="2">
        <v>103.56157799242754</v>
      </c>
      <c r="I16" s="2">
        <v>114.09940377469874</v>
      </c>
      <c r="J16" s="2">
        <v>103.10059622530126</v>
      </c>
    </row>
    <row r="17" spans="1:10" x14ac:dyDescent="0.2">
      <c r="A17" s="2">
        <v>16</v>
      </c>
      <c r="B17" s="2">
        <v>1</v>
      </c>
      <c r="C17" s="2">
        <v>-1</v>
      </c>
      <c r="D17" s="2">
        <v>-1</v>
      </c>
      <c r="E17" s="2">
        <v>-1</v>
      </c>
      <c r="F17" s="2">
        <v>-1</v>
      </c>
      <c r="G17" s="2">
        <v>107.58088618642414</v>
      </c>
      <c r="H17" s="2">
        <v>106.61911381357586</v>
      </c>
      <c r="I17" s="2">
        <v>107.58311539750748</v>
      </c>
      <c r="J17" s="2">
        <v>106.61688460249252</v>
      </c>
    </row>
    <row r="18" spans="1:10" x14ac:dyDescent="0.2">
      <c r="A18" s="2">
        <v>17</v>
      </c>
      <c r="B18" s="2">
        <v>-1</v>
      </c>
      <c r="C18" s="2">
        <v>1</v>
      </c>
      <c r="D18" s="2">
        <v>1</v>
      </c>
      <c r="E18" s="2">
        <v>1</v>
      </c>
      <c r="F18" s="2">
        <v>1</v>
      </c>
      <c r="G18" s="2">
        <v>99.469040134532207</v>
      </c>
      <c r="H18" s="2">
        <v>88.730959865467796</v>
      </c>
      <c r="I18" s="2">
        <v>99.692490929185624</v>
      </c>
      <c r="J18" s="2">
        <v>88.507509070814379</v>
      </c>
    </row>
    <row r="19" spans="1:10" x14ac:dyDescent="0.2">
      <c r="A19" s="2">
        <v>18</v>
      </c>
      <c r="B19" s="2">
        <v>-1</v>
      </c>
      <c r="C19" s="2">
        <v>1</v>
      </c>
      <c r="D19" s="2">
        <v>1</v>
      </c>
      <c r="E19" s="2">
        <v>1</v>
      </c>
      <c r="F19" s="2">
        <v>-1</v>
      </c>
      <c r="G19" s="2">
        <v>103.29907819701356</v>
      </c>
      <c r="H19" s="2">
        <v>87.900921802986446</v>
      </c>
      <c r="I19" s="2">
        <v>100.4781645766965</v>
      </c>
      <c r="J19" s="2">
        <v>90.721835423303503</v>
      </c>
    </row>
    <row r="20" spans="1:10" x14ac:dyDescent="0.2">
      <c r="A20" s="2">
        <v>19</v>
      </c>
      <c r="B20" s="2">
        <v>-1</v>
      </c>
      <c r="C20" s="2">
        <v>1</v>
      </c>
      <c r="D20" s="2">
        <v>1</v>
      </c>
      <c r="E20" s="2">
        <v>-1</v>
      </c>
      <c r="F20" s="2">
        <v>1</v>
      </c>
      <c r="G20" s="2">
        <v>89.237051109992535</v>
      </c>
      <c r="H20" s="2">
        <v>84.562948890007462</v>
      </c>
      <c r="I20" s="2">
        <v>86.81974539557865</v>
      </c>
      <c r="J20" s="2">
        <v>86.980254604421347</v>
      </c>
    </row>
    <row r="21" spans="1:10" x14ac:dyDescent="0.2">
      <c r="A21" s="2">
        <v>20</v>
      </c>
      <c r="B21" s="2">
        <v>-1</v>
      </c>
      <c r="C21" s="2">
        <v>1</v>
      </c>
      <c r="D21" s="2">
        <v>1</v>
      </c>
      <c r="E21" s="2">
        <v>-1</v>
      </c>
      <c r="F21" s="2">
        <v>-1</v>
      </c>
      <c r="G21" s="2">
        <v>94.488234811477355</v>
      </c>
      <c r="H21" s="2">
        <v>82.311765188522642</v>
      </c>
      <c r="I21" s="2">
        <v>90.643710331250418</v>
      </c>
      <c r="J21" s="2">
        <v>86.156289668749579</v>
      </c>
    </row>
    <row r="22" spans="1:10" x14ac:dyDescent="0.2">
      <c r="A22" s="2">
        <v>21</v>
      </c>
      <c r="B22" s="2">
        <v>-1</v>
      </c>
      <c r="C22" s="2">
        <v>1</v>
      </c>
      <c r="D22" s="2">
        <v>-1</v>
      </c>
      <c r="E22" s="2">
        <v>1</v>
      </c>
      <c r="F22" s="2">
        <v>1</v>
      </c>
      <c r="G22" s="2">
        <v>109.20844536536983</v>
      </c>
      <c r="H22" s="2">
        <v>96.991554634630177</v>
      </c>
      <c r="I22" s="2">
        <v>111.22733545886987</v>
      </c>
      <c r="J22" s="2">
        <v>94.972664541130129</v>
      </c>
    </row>
    <row r="23" spans="1:10" x14ac:dyDescent="0.2">
      <c r="A23" s="2">
        <v>22</v>
      </c>
      <c r="B23" s="2">
        <v>-1</v>
      </c>
      <c r="C23" s="2">
        <v>1</v>
      </c>
      <c r="D23" s="2">
        <v>-1</v>
      </c>
      <c r="E23" s="2">
        <v>1</v>
      </c>
      <c r="F23" s="2">
        <v>-1</v>
      </c>
      <c r="G23" s="2">
        <v>113.05071331028583</v>
      </c>
      <c r="H23" s="2">
        <v>96.149286689714174</v>
      </c>
      <c r="I23" s="2">
        <v>110.45142467415454</v>
      </c>
      <c r="J23" s="2">
        <v>98.748575325845465</v>
      </c>
    </row>
    <row r="24" spans="1:10" x14ac:dyDescent="0.2">
      <c r="A24" s="2">
        <v>23</v>
      </c>
      <c r="B24" s="2">
        <v>-1</v>
      </c>
      <c r="C24" s="2">
        <v>1</v>
      </c>
      <c r="D24" s="2">
        <v>-1</v>
      </c>
      <c r="E24" s="2">
        <v>-1</v>
      </c>
      <c r="F24" s="2">
        <v>1</v>
      </c>
      <c r="G24" s="2">
        <v>102.56211347692796</v>
      </c>
      <c r="H24" s="2">
        <v>89.237886523072035</v>
      </c>
      <c r="I24" s="2">
        <v>104.71225073542878</v>
      </c>
      <c r="J24" s="2">
        <v>87.087749264571215</v>
      </c>
    </row>
    <row r="25" spans="1:10" x14ac:dyDescent="0.2">
      <c r="A25" s="2">
        <v>24</v>
      </c>
      <c r="B25" s="2">
        <v>-1</v>
      </c>
      <c r="C25" s="2">
        <v>1</v>
      </c>
      <c r="D25" s="2">
        <v>-1</v>
      </c>
      <c r="E25" s="2">
        <v>-1</v>
      </c>
      <c r="F25" s="2">
        <v>-1</v>
      </c>
      <c r="G25" s="2">
        <v>102.85730301035065</v>
      </c>
      <c r="H25" s="2">
        <v>91.942696989649349</v>
      </c>
      <c r="I25" s="2">
        <v>101.42774816456247</v>
      </c>
      <c r="J25" s="2">
        <v>93.372251835437524</v>
      </c>
    </row>
    <row r="26" spans="1:10" x14ac:dyDescent="0.2">
      <c r="A26" s="2">
        <v>25</v>
      </c>
      <c r="B26" s="2">
        <v>-1</v>
      </c>
      <c r="C26" s="2">
        <v>-1</v>
      </c>
      <c r="D26" s="2">
        <v>1</v>
      </c>
      <c r="E26" s="2">
        <v>1</v>
      </c>
      <c r="F26" s="2">
        <v>1</v>
      </c>
      <c r="G26" s="2">
        <v>103.207367595959</v>
      </c>
      <c r="H26" s="2">
        <v>96.992632404041004</v>
      </c>
      <c r="I26" s="2">
        <v>105.77482171714385</v>
      </c>
      <c r="J26" s="2">
        <v>94.425178282856152</v>
      </c>
    </row>
    <row r="27" spans="1:10" x14ac:dyDescent="0.2">
      <c r="A27" s="2">
        <v>26</v>
      </c>
      <c r="B27" s="2">
        <v>-1</v>
      </c>
      <c r="C27" s="2">
        <v>-1</v>
      </c>
      <c r="D27" s="2">
        <v>1</v>
      </c>
      <c r="E27" s="2">
        <v>1</v>
      </c>
      <c r="F27" s="2">
        <v>-1</v>
      </c>
      <c r="G27" s="2">
        <v>95.495074368382078</v>
      </c>
      <c r="H27" s="2">
        <v>101.70492563161793</v>
      </c>
      <c r="I27" s="2">
        <v>99.512199019686307</v>
      </c>
      <c r="J27" s="2">
        <v>97.687800980313696</v>
      </c>
    </row>
    <row r="28" spans="1:10" x14ac:dyDescent="0.2">
      <c r="A28" s="2">
        <v>27</v>
      </c>
      <c r="B28" s="2">
        <v>-1</v>
      </c>
      <c r="C28" s="2">
        <v>-1</v>
      </c>
      <c r="D28" s="2">
        <v>1</v>
      </c>
      <c r="E28" s="2">
        <v>-1</v>
      </c>
      <c r="F28" s="2">
        <v>1</v>
      </c>
      <c r="G28" s="2">
        <v>97.964543710710899</v>
      </c>
      <c r="H28" s="2">
        <v>87.835456289289112</v>
      </c>
      <c r="I28" s="2">
        <v>93.81636915502844</v>
      </c>
      <c r="J28" s="2">
        <v>91.983630844971557</v>
      </c>
    </row>
    <row r="29" spans="1:10" x14ac:dyDescent="0.2">
      <c r="A29" s="2">
        <v>28</v>
      </c>
      <c r="B29" s="2">
        <v>-1</v>
      </c>
      <c r="C29" s="2">
        <v>-1</v>
      </c>
      <c r="D29" s="2">
        <v>1</v>
      </c>
      <c r="E29" s="2">
        <v>-1</v>
      </c>
      <c r="F29" s="2">
        <v>-1</v>
      </c>
      <c r="G29" s="2">
        <v>90.157588221733718</v>
      </c>
      <c r="H29" s="2">
        <v>92.642411778266279</v>
      </c>
      <c r="I29" s="2">
        <v>88.794599694198098</v>
      </c>
      <c r="J29" s="2">
        <v>94.005400305801899</v>
      </c>
    </row>
    <row r="30" spans="1:10" x14ac:dyDescent="0.2">
      <c r="A30" s="2">
        <v>29</v>
      </c>
      <c r="B30" s="2">
        <v>-1</v>
      </c>
      <c r="C30" s="2">
        <v>-1</v>
      </c>
      <c r="D30" s="2">
        <v>-1</v>
      </c>
      <c r="E30" s="2">
        <v>1</v>
      </c>
      <c r="F30" s="2">
        <v>1</v>
      </c>
      <c r="G30" s="2">
        <v>108.93476647508545</v>
      </c>
      <c r="H30" s="2">
        <v>109.26523352491455</v>
      </c>
      <c r="I30" s="2">
        <v>114.65988969794567</v>
      </c>
      <c r="J30" s="2">
        <v>103.54011030205433</v>
      </c>
    </row>
    <row r="31" spans="1:10" x14ac:dyDescent="0.2">
      <c r="A31" s="2">
        <v>30</v>
      </c>
      <c r="B31" s="2">
        <v>-1</v>
      </c>
      <c r="C31" s="2">
        <v>-1</v>
      </c>
      <c r="D31" s="2">
        <v>-1</v>
      </c>
      <c r="E31" s="2">
        <v>1</v>
      </c>
      <c r="F31" s="2">
        <v>-1</v>
      </c>
      <c r="G31" s="2">
        <v>106.6156900324782</v>
      </c>
      <c r="H31" s="2">
        <v>108.5843099675218</v>
      </c>
      <c r="I31" s="2">
        <v>107.50816850735696</v>
      </c>
      <c r="J31" s="2">
        <v>107.69183149264305</v>
      </c>
    </row>
    <row r="32" spans="1:10" x14ac:dyDescent="0.2">
      <c r="A32" s="2">
        <v>31</v>
      </c>
      <c r="B32" s="2">
        <v>-1</v>
      </c>
      <c r="C32" s="2">
        <v>-1</v>
      </c>
      <c r="D32" s="2">
        <v>-1</v>
      </c>
      <c r="E32" s="2">
        <v>-1</v>
      </c>
      <c r="F32" s="2">
        <v>1</v>
      </c>
      <c r="G32" s="2">
        <v>109.69617387736999</v>
      </c>
      <c r="H32" s="2">
        <v>94.103826122630011</v>
      </c>
      <c r="I32" s="2">
        <v>109.12265966080716</v>
      </c>
      <c r="J32" s="2">
        <v>94.677340339192838</v>
      </c>
    </row>
    <row r="33" spans="1:10" x14ac:dyDescent="0.2">
      <c r="A33" s="2">
        <v>32</v>
      </c>
      <c r="B33" s="2">
        <v>-1</v>
      </c>
      <c r="C33" s="2">
        <v>-1</v>
      </c>
      <c r="D33" s="2">
        <v>-1</v>
      </c>
      <c r="E33" s="2">
        <v>-1</v>
      </c>
      <c r="F33" s="2">
        <v>-1</v>
      </c>
      <c r="G33" s="2">
        <v>97.182081972119761</v>
      </c>
      <c r="H33" s="2">
        <v>103.61791802788024</v>
      </c>
      <c r="I33" s="2">
        <v>97.190348641586809</v>
      </c>
      <c r="J33" s="2">
        <v>103.60965135841319</v>
      </c>
    </row>
    <row r="34" spans="1:10" x14ac:dyDescent="0.2">
      <c r="A34" s="1" t="s">
        <v>7</v>
      </c>
      <c r="B34" s="1"/>
      <c r="C34" s="1"/>
      <c r="D34" s="1"/>
      <c r="E34" s="1"/>
      <c r="F34" s="1"/>
      <c r="G34" s="1" t="s">
        <v>7</v>
      </c>
      <c r="H34" s="1" t="s">
        <v>7</v>
      </c>
      <c r="I34" s="1"/>
      <c r="J34" s="1"/>
    </row>
    <row r="35" spans="1:10" x14ac:dyDescent="0.2">
      <c r="A35" s="1" t="s">
        <v>7</v>
      </c>
      <c r="B35" s="1"/>
      <c r="C35" s="1"/>
      <c r="D35" s="1"/>
      <c r="E35" s="1"/>
      <c r="F35" s="1"/>
      <c r="G35" s="1" t="s">
        <v>7</v>
      </c>
      <c r="H35" s="1" t="s">
        <v>7</v>
      </c>
      <c r="I35" s="1"/>
      <c r="J35" s="1"/>
    </row>
    <row r="36" spans="1:10" x14ac:dyDescent="0.2">
      <c r="A36" s="1" t="s">
        <v>7</v>
      </c>
      <c r="B36" s="1"/>
      <c r="C36" s="1"/>
      <c r="D36" s="1"/>
      <c r="E36" s="1"/>
      <c r="F36" s="1"/>
      <c r="G36" s="1" t="s">
        <v>7</v>
      </c>
      <c r="H36" s="1" t="s">
        <v>7</v>
      </c>
      <c r="I36" s="1"/>
      <c r="J36" s="1"/>
    </row>
    <row r="37" spans="1:10" x14ac:dyDescent="0.2">
      <c r="A37" s="1" t="s">
        <v>7</v>
      </c>
      <c r="B37" s="1"/>
      <c r="C37" s="1"/>
      <c r="D37" s="1"/>
      <c r="E37" s="1"/>
      <c r="F37" s="1"/>
      <c r="G37" s="1" t="s">
        <v>7</v>
      </c>
      <c r="H37" s="1" t="s">
        <v>7</v>
      </c>
      <c r="I37" s="1"/>
      <c r="J37" s="1"/>
    </row>
    <row r="38" spans="1:10" x14ac:dyDescent="0.2">
      <c r="A38" s="1" t="s">
        <v>7</v>
      </c>
      <c r="B38" s="1"/>
      <c r="C38" s="1"/>
      <c r="D38" s="1"/>
      <c r="E38" s="1"/>
      <c r="F38" s="1"/>
      <c r="G38" s="1" t="s">
        <v>7</v>
      </c>
      <c r="H38" s="1" t="s">
        <v>7</v>
      </c>
      <c r="I38" s="1"/>
      <c r="J38" s="1"/>
    </row>
    <row r="39" spans="1:10" x14ac:dyDescent="0.2">
      <c r="A39" s="1" t="s">
        <v>7</v>
      </c>
      <c r="B39" s="1"/>
      <c r="C39" s="1"/>
      <c r="D39" s="1"/>
      <c r="E39" s="1"/>
      <c r="F39" s="1"/>
      <c r="G39" s="1" t="s">
        <v>7</v>
      </c>
      <c r="H39" s="1" t="s">
        <v>7</v>
      </c>
      <c r="I39" s="1"/>
      <c r="J39" s="1"/>
    </row>
    <row r="40" spans="1:10" x14ac:dyDescent="0.2">
      <c r="A40" s="1" t="s">
        <v>7</v>
      </c>
      <c r="B40" s="1"/>
      <c r="C40" s="1"/>
      <c r="D40" s="1"/>
      <c r="E40" s="1"/>
      <c r="F40" s="1"/>
      <c r="G40" s="1" t="s">
        <v>7</v>
      </c>
      <c r="H40" s="1" t="s">
        <v>7</v>
      </c>
      <c r="I40" s="1"/>
      <c r="J40" s="1"/>
    </row>
    <row r="41" spans="1:10" x14ac:dyDescent="0.2">
      <c r="A41" s="1" t="s">
        <v>7</v>
      </c>
      <c r="B41" s="1"/>
      <c r="C41" s="1"/>
      <c r="D41" s="1"/>
      <c r="E41" s="1"/>
      <c r="F41" s="1"/>
      <c r="G41" s="1" t="s">
        <v>7</v>
      </c>
      <c r="H41" s="1" t="s">
        <v>7</v>
      </c>
      <c r="I41" s="1"/>
      <c r="J41" s="1"/>
    </row>
    <row r="42" spans="1:10" x14ac:dyDescent="0.2">
      <c r="A42" s="1" t="s">
        <v>7</v>
      </c>
      <c r="B42" s="1"/>
      <c r="C42" s="1"/>
      <c r="D42" s="1"/>
      <c r="E42" s="1"/>
      <c r="F42" s="1"/>
      <c r="G42" s="1" t="s">
        <v>7</v>
      </c>
      <c r="H42" s="1" t="s">
        <v>7</v>
      </c>
      <c r="I42" s="1"/>
      <c r="J42" s="1"/>
    </row>
    <row r="43" spans="1:10" x14ac:dyDescent="0.2">
      <c r="A43" s="1" t="s">
        <v>7</v>
      </c>
      <c r="B43" s="1"/>
      <c r="C43" s="1"/>
      <c r="D43" s="1"/>
      <c r="E43" s="1"/>
      <c r="F43" s="1"/>
      <c r="G43" s="1" t="s">
        <v>7</v>
      </c>
      <c r="H43" s="1" t="s">
        <v>7</v>
      </c>
      <c r="I43" s="1"/>
      <c r="J43" s="1"/>
    </row>
    <row r="44" spans="1:10" x14ac:dyDescent="0.2">
      <c r="A44" s="1" t="s">
        <v>7</v>
      </c>
      <c r="B44" s="1"/>
      <c r="C44" s="1"/>
      <c r="D44" s="1"/>
      <c r="E44" s="1"/>
      <c r="F44" s="1"/>
      <c r="G44" s="1" t="s">
        <v>7</v>
      </c>
      <c r="H44" s="1" t="s">
        <v>7</v>
      </c>
      <c r="I44" s="1"/>
      <c r="J44" s="1"/>
    </row>
    <row r="45" spans="1:10" x14ac:dyDescent="0.2">
      <c r="A45" s="1" t="s">
        <v>7</v>
      </c>
      <c r="B45" s="1"/>
      <c r="C45" s="1"/>
      <c r="D45" s="1"/>
      <c r="E45" s="1"/>
      <c r="F45" s="1"/>
      <c r="G45" s="1" t="s">
        <v>7</v>
      </c>
      <c r="H45" s="1"/>
      <c r="I45" s="1"/>
      <c r="J45" s="1"/>
    </row>
    <row r="46" spans="1:10" x14ac:dyDescent="0.2">
      <c r="A46" s="1" t="s">
        <v>7</v>
      </c>
      <c r="B46" s="1"/>
      <c r="C46" s="1"/>
      <c r="D46" s="1"/>
      <c r="E46" s="1"/>
      <c r="F46" s="1"/>
      <c r="G46" s="1" t="s">
        <v>7</v>
      </c>
      <c r="H46" s="1"/>
      <c r="I46" s="1"/>
      <c r="J46" s="1"/>
    </row>
    <row r="47" spans="1:10" x14ac:dyDescent="0.2">
      <c r="A47" s="1" t="s">
        <v>7</v>
      </c>
      <c r="B47" s="1"/>
      <c r="C47" s="1"/>
      <c r="D47" s="1"/>
      <c r="E47" s="1"/>
      <c r="F47" s="1"/>
      <c r="G47" s="1" t="s">
        <v>7</v>
      </c>
      <c r="H47" s="1"/>
      <c r="I47" s="1"/>
      <c r="J47" s="1"/>
    </row>
    <row r="48" spans="1:10" x14ac:dyDescent="0.2">
      <c r="A48" s="1" t="s">
        <v>7</v>
      </c>
      <c r="B48" s="1"/>
      <c r="C48" s="1"/>
      <c r="D48" s="1"/>
      <c r="E48" s="1"/>
      <c r="F48" s="1"/>
      <c r="G48" s="1" t="s">
        <v>7</v>
      </c>
      <c r="H48" s="1"/>
      <c r="I48" s="1"/>
      <c r="J48" s="1"/>
    </row>
    <row r="49" spans="1:10" x14ac:dyDescent="0.2">
      <c r="A49" s="1" t="s">
        <v>7</v>
      </c>
      <c r="B49" s="1"/>
      <c r="C49" s="1"/>
      <c r="D49" s="1"/>
      <c r="E49" s="1"/>
      <c r="F49" s="1"/>
      <c r="G49" s="1" t="s">
        <v>7</v>
      </c>
      <c r="H49" s="1"/>
      <c r="I49" s="1"/>
      <c r="J49" s="1"/>
    </row>
    <row r="50" spans="1:10" x14ac:dyDescent="0.2">
      <c r="A50" s="1" t="s">
        <v>7</v>
      </c>
      <c r="B50" s="1"/>
      <c r="C50" s="1"/>
      <c r="D50" s="1"/>
      <c r="E50" s="1"/>
      <c r="F50" s="1"/>
      <c r="G50" s="1" t="s">
        <v>7</v>
      </c>
      <c r="H50" s="1"/>
      <c r="I50" s="1"/>
      <c r="J50" s="1"/>
    </row>
    <row r="51" spans="1:10" x14ac:dyDescent="0.2">
      <c r="A51" s="1" t="s">
        <v>7</v>
      </c>
      <c r="B51" s="1"/>
      <c r="C51" s="1"/>
      <c r="D51" s="1"/>
      <c r="E51" s="1"/>
      <c r="F51" s="1"/>
      <c r="G51" s="1" t="s">
        <v>7</v>
      </c>
      <c r="H51" s="1"/>
      <c r="I51" s="1"/>
      <c r="J51" s="1"/>
    </row>
    <row r="52" spans="1:10" x14ac:dyDescent="0.2">
      <c r="A52" s="1" t="s">
        <v>7</v>
      </c>
      <c r="B52" s="1"/>
      <c r="C52" s="1"/>
      <c r="D52" s="1"/>
      <c r="E52" s="1"/>
      <c r="F52" s="1"/>
      <c r="G52" s="1" t="s">
        <v>7</v>
      </c>
      <c r="H52" s="1"/>
      <c r="I52" s="1"/>
      <c r="J52" s="1"/>
    </row>
    <row r="53" spans="1:10" x14ac:dyDescent="0.2">
      <c r="A53" s="1" t="s">
        <v>7</v>
      </c>
      <c r="B53" s="1"/>
      <c r="C53" s="1"/>
      <c r="D53" s="1"/>
      <c r="E53" s="1"/>
      <c r="F53" s="1"/>
      <c r="G53" s="1" t="s">
        <v>7</v>
      </c>
      <c r="H53" s="1"/>
      <c r="I53" s="1"/>
      <c r="J53" s="1"/>
    </row>
    <row r="54" spans="1:10" x14ac:dyDescent="0.2">
      <c r="A54" s="1" t="s">
        <v>7</v>
      </c>
      <c r="B54" s="1"/>
      <c r="C54" s="1"/>
      <c r="D54" s="1"/>
      <c r="E54" s="1"/>
      <c r="F54" s="1"/>
      <c r="G54" s="1" t="s">
        <v>7</v>
      </c>
      <c r="H54" s="1"/>
      <c r="I54" s="1"/>
      <c r="J54" s="1"/>
    </row>
    <row r="55" spans="1:10" x14ac:dyDescent="0.2">
      <c r="A55" s="1" t="s">
        <v>7</v>
      </c>
      <c r="B55" s="1"/>
      <c r="C55" s="1"/>
      <c r="D55" s="1"/>
      <c r="E55" s="1"/>
      <c r="F55" s="1"/>
      <c r="G55" s="1" t="s">
        <v>7</v>
      </c>
      <c r="H55" s="1"/>
      <c r="I55" s="1"/>
      <c r="J55" s="1"/>
    </row>
    <row r="56" spans="1:10" x14ac:dyDescent="0.2">
      <c r="A56" s="1" t="s">
        <v>7</v>
      </c>
      <c r="B56" s="1"/>
      <c r="C56" s="1"/>
      <c r="D56" s="1"/>
      <c r="E56" s="1"/>
      <c r="F56" s="1"/>
      <c r="G56" s="1" t="s">
        <v>7</v>
      </c>
      <c r="H56" s="1"/>
      <c r="I56" s="1"/>
      <c r="J56" s="1"/>
    </row>
    <row r="57" spans="1:10" x14ac:dyDescent="0.2">
      <c r="A57" s="1" t="s">
        <v>7</v>
      </c>
      <c r="B57" s="1"/>
      <c r="C57" s="1"/>
      <c r="D57" s="1"/>
      <c r="E57" s="1"/>
      <c r="F57" s="1"/>
      <c r="G57" s="1" t="s">
        <v>7</v>
      </c>
      <c r="H57" s="1"/>
      <c r="I57" s="1"/>
      <c r="J57" s="1"/>
    </row>
    <row r="58" spans="1:10" x14ac:dyDescent="0.2">
      <c r="A58" s="1" t="s">
        <v>7</v>
      </c>
      <c r="B58" s="1"/>
      <c r="C58" s="1"/>
      <c r="D58" s="1"/>
      <c r="E58" s="1"/>
      <c r="F58" s="1"/>
      <c r="G58" s="1" t="s">
        <v>7</v>
      </c>
      <c r="H58" s="1"/>
      <c r="I58" s="1"/>
      <c r="J58" s="1"/>
    </row>
    <row r="59" spans="1:10" x14ac:dyDescent="0.2">
      <c r="A59" s="1" t="s">
        <v>7</v>
      </c>
      <c r="B59" s="1"/>
      <c r="C59" s="1"/>
      <c r="D59" s="1"/>
      <c r="E59" s="1"/>
      <c r="F59" s="1"/>
      <c r="G59" s="1" t="s">
        <v>7</v>
      </c>
      <c r="H59" s="1"/>
      <c r="I59" s="1"/>
      <c r="J59" s="1"/>
    </row>
    <row r="60" spans="1:10" x14ac:dyDescent="0.2">
      <c r="A60" s="1" t="s">
        <v>7</v>
      </c>
      <c r="B60" s="1"/>
      <c r="C60" s="1"/>
      <c r="D60" s="1"/>
      <c r="E60" s="1"/>
      <c r="F60" s="1"/>
      <c r="G60" s="1" t="s">
        <v>7</v>
      </c>
      <c r="H60" s="1"/>
      <c r="I60" s="1"/>
      <c r="J6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454AF-7973-4364-B254-EE53E0983042}">
  <dimension ref="A1:BO39"/>
  <sheetViews>
    <sheetView zoomScale="85" zoomScaleNormal="85" workbookViewId="0"/>
  </sheetViews>
  <sheetFormatPr defaultRowHeight="14.25" x14ac:dyDescent="0.2"/>
  <cols>
    <col min="36" max="36" width="8.75" customWidth="1"/>
    <col min="37" max="37" width="12.75" bestFit="1" customWidth="1"/>
    <col min="38" max="38" width="11.625" bestFit="1" customWidth="1"/>
    <col min="39" max="41" width="9.25" bestFit="1" customWidth="1"/>
    <col min="42" max="51" width="10.375" bestFit="1" customWidth="1"/>
    <col min="52" max="60" width="11.5" bestFit="1" customWidth="1"/>
    <col min="61" max="63" width="12.5" bestFit="1" customWidth="1"/>
    <col min="64" max="67" width="13.5" bestFit="1" customWidth="1"/>
  </cols>
  <sheetData>
    <row r="1" spans="1:67" ht="15" x14ac:dyDescent="0.2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50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52</v>
      </c>
      <c r="AD1" s="3" t="s">
        <v>51</v>
      </c>
      <c r="AE1" s="3" t="s">
        <v>30</v>
      </c>
      <c r="AF1" s="3" t="s">
        <v>31</v>
      </c>
      <c r="AG1" s="3" t="s">
        <v>5</v>
      </c>
      <c r="AH1" s="3" t="s">
        <v>5</v>
      </c>
      <c r="AI1" s="3" t="s">
        <v>32</v>
      </c>
      <c r="AJ1" s="3" t="s">
        <v>33</v>
      </c>
      <c r="AK1" s="3" t="str">
        <f>"Effect(" &amp; B1 &amp; ")"</f>
        <v>Effect(X1)</v>
      </c>
      <c r="AL1" s="3" t="str">
        <f t="shared" ref="AL1:BO1" si="0">"Effect(" &amp; C1 &amp; ")"</f>
        <v>Effect(X2)</v>
      </c>
      <c r="AM1" s="3" t="str">
        <f t="shared" si="0"/>
        <v>Effect(X3)</v>
      </c>
      <c r="AN1" s="3" t="str">
        <f t="shared" si="0"/>
        <v>Effect(X4)</v>
      </c>
      <c r="AO1" s="3" t="str">
        <f t="shared" si="0"/>
        <v>Effect(X5)</v>
      </c>
      <c r="AP1" s="3" t="str">
        <f t="shared" si="0"/>
        <v>Effect(X12)</v>
      </c>
      <c r="AQ1" s="3" t="str">
        <f t="shared" si="0"/>
        <v>Effect(X13)</v>
      </c>
      <c r="AR1" s="3" t="str">
        <f t="shared" si="0"/>
        <v>Effect(X14)</v>
      </c>
      <c r="AS1" s="3" t="str">
        <f t="shared" si="0"/>
        <v>Effect(X15)</v>
      </c>
      <c r="AT1" s="3" t="str">
        <f t="shared" si="0"/>
        <v>Effect(X23)</v>
      </c>
      <c r="AU1" s="3" t="str">
        <f t="shared" si="0"/>
        <v>Effect(X24)</v>
      </c>
      <c r="AV1" s="3" t="str">
        <f t="shared" si="0"/>
        <v>Effect(X25)</v>
      </c>
      <c r="AW1" s="3" t="str">
        <f t="shared" si="0"/>
        <v>Effect(X34)</v>
      </c>
      <c r="AX1" s="3" t="str">
        <f t="shared" si="0"/>
        <v>Effect(X35)</v>
      </c>
      <c r="AY1" s="3" t="str">
        <f t="shared" si="0"/>
        <v>Effect(X45)</v>
      </c>
      <c r="AZ1" s="3" t="str">
        <f t="shared" si="0"/>
        <v>Effect(X123)</v>
      </c>
      <c r="BA1" s="3" t="str">
        <f t="shared" si="0"/>
        <v>Effect(X124)</v>
      </c>
      <c r="BB1" s="3" t="str">
        <f t="shared" si="0"/>
        <v>Effect(X125)</v>
      </c>
      <c r="BC1" s="3" t="str">
        <f t="shared" si="0"/>
        <v>Effect(X134)</v>
      </c>
      <c r="BD1" s="3" t="str">
        <f t="shared" si="0"/>
        <v>Effect(X135)</v>
      </c>
      <c r="BE1" s="3" t="str">
        <f t="shared" si="0"/>
        <v>Effect(X145)</v>
      </c>
      <c r="BF1" s="3" t="str">
        <f t="shared" si="0"/>
        <v>Effect(X234)</v>
      </c>
      <c r="BG1" s="3" t="str">
        <f t="shared" si="0"/>
        <v>Effect(X235)</v>
      </c>
      <c r="BH1" s="3" t="str">
        <f t="shared" si="0"/>
        <v>Effect(X245)</v>
      </c>
      <c r="BI1" s="3" t="str">
        <f t="shared" si="0"/>
        <v>Effect(X345)</v>
      </c>
      <c r="BJ1" s="3" t="str">
        <f t="shared" si="0"/>
        <v>Effect(X1234)</v>
      </c>
      <c r="BK1" s="3" t="str">
        <f t="shared" si="0"/>
        <v>Effect(X1235)</v>
      </c>
      <c r="BL1" s="3" t="str">
        <f t="shared" si="0"/>
        <v>Effect(X1245)</v>
      </c>
      <c r="BM1" s="3" t="str">
        <f t="shared" si="0"/>
        <v>Effect(X1345)</v>
      </c>
      <c r="BN1" s="3" t="str">
        <f t="shared" si="0"/>
        <v>Effect(X2345)</v>
      </c>
      <c r="BO1" s="3" t="str">
        <f t="shared" si="0"/>
        <v>Effect(X12345)</v>
      </c>
    </row>
    <row r="2" spans="1:67" x14ac:dyDescent="0.2">
      <c r="A2" s="2">
        <v>1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f>B2*C2</f>
        <v>1</v>
      </c>
      <c r="H2" s="2">
        <f>B2*D2</f>
        <v>1</v>
      </c>
      <c r="I2" s="2">
        <f>B2*E2</f>
        <v>1</v>
      </c>
      <c r="J2" s="2">
        <f>B2*F2</f>
        <v>1</v>
      </c>
      <c r="K2" s="2">
        <f>C2*D2</f>
        <v>1</v>
      </c>
      <c r="L2" s="2">
        <f>C2*E2</f>
        <v>1</v>
      </c>
      <c r="M2" s="2">
        <f>C2*F2</f>
        <v>1</v>
      </c>
      <c r="N2" s="2">
        <f>D2*E2</f>
        <v>1</v>
      </c>
      <c r="O2" s="2">
        <f>D2*F2</f>
        <v>1</v>
      </c>
      <c r="P2" s="2">
        <f>E2*F2</f>
        <v>1</v>
      </c>
      <c r="Q2" s="2">
        <f>B2*C2*D2</f>
        <v>1</v>
      </c>
      <c r="R2" s="2">
        <f>B2*C2*E2</f>
        <v>1</v>
      </c>
      <c r="S2" s="2">
        <f>B2*C2*F2</f>
        <v>1</v>
      </c>
      <c r="T2" s="2">
        <f>B2*D2*E2</f>
        <v>1</v>
      </c>
      <c r="U2" s="2">
        <f t="shared" ref="U2:U33" si="1">B2*D2*F2</f>
        <v>1</v>
      </c>
      <c r="V2" s="2">
        <f>B2*E2*F2</f>
        <v>1</v>
      </c>
      <c r="W2" s="2">
        <f t="shared" ref="W2:W33" si="2">C2*D2*E2</f>
        <v>1</v>
      </c>
      <c r="X2" s="2">
        <f t="shared" ref="X2:X33" si="3">C2*D2*F2</f>
        <v>1</v>
      </c>
      <c r="Y2" s="2">
        <f t="shared" ref="Y2:Y33" si="4">C2*E2*F2</f>
        <v>1</v>
      </c>
      <c r="Z2" s="2">
        <f t="shared" ref="Z2:Z33" si="5">D2*E2*F2</f>
        <v>1</v>
      </c>
      <c r="AA2" s="2">
        <f t="shared" ref="AA2:AA33" si="6">B2*C2*D2*E2</f>
        <v>1</v>
      </c>
      <c r="AB2" s="2">
        <f t="shared" ref="AB2:AB33" si="7">B2*C2*D2*F2</f>
        <v>1</v>
      </c>
      <c r="AC2" s="2">
        <f>B2*C2*E2*F2</f>
        <v>1</v>
      </c>
      <c r="AD2" s="2">
        <f t="shared" ref="AD2:AD33" si="8">B2*D2*E2*F2</f>
        <v>1</v>
      </c>
      <c r="AE2" s="2">
        <f t="shared" ref="AE2:AE33" si="9">C2*D2*E2*F2</f>
        <v>1</v>
      </c>
      <c r="AF2" s="2">
        <f t="shared" ref="AF2:AF33" si="10">B2*C2*D2*E2*F2</f>
        <v>1</v>
      </c>
      <c r="AG2" s="2">
        <v>97.075975458269639</v>
      </c>
      <c r="AH2" s="2">
        <v>104.72505135756731</v>
      </c>
      <c r="AI2" s="2">
        <f>AVERAGE(AG2:AH2)</f>
        <v>100.90051340791848</v>
      </c>
      <c r="AJ2" s="2">
        <f>_xlfn.STDEV.P(AG2:AH2)</f>
        <v>3.8245379496488354</v>
      </c>
      <c r="AK2" s="2" cm="1">
        <f t="array" ref="AK2">IFERROR(AVERAGE(IF((B:B=1)*(ISNUMBER($AI:$AI)), $AI:$AI)),0) - IFERROR(AVERAGE(IF((B:B=-1)*(ISNUMBER($AI:$AI)), $AI:$AI)),0)</f>
        <v>6.1348563469359618</v>
      </c>
      <c r="AL2" s="2" cm="1">
        <f t="array" ref="AL2">IFERROR(AVERAGE(IF((C:C=1)*(ISNUMBER($AI:$AI)), $AI:$AI)),0) - IFERROR(AVERAGE(IF((C:C=-1)*(ISNUMBER($AI:$AI)), $AI:$AI)),0)</f>
        <v>4.142268460377565</v>
      </c>
      <c r="AM2" s="2" cm="1">
        <f t="array" ref="AM2">IFERROR(AVERAGE(IF((D:D=1)*(ISNUMBER($AI:$AI)), $AI:$AI)),0) - IFERROR(AVERAGE(IF((D:D=-1)*(ISNUMBER($AI:$AI)), $AI:$AI)),0)</f>
        <v>-9.6508815625966236</v>
      </c>
      <c r="AN2" s="2" cm="1">
        <f t="array" ref="AN2">IFERROR(AVERAGE(IF((E:E=1)*(ISNUMBER($AI:$AI)), $AI:$AI)),0) - IFERROR(AVERAGE(IF((E:E=-1)*(ISNUMBER($AI:$AI)), $AI:$AI)),0)</f>
        <v>0.38049305026366653</v>
      </c>
      <c r="AO2" s="2" cm="1">
        <f t="array" ref="AO2">IFERROR(AVERAGE(IF((F:F=1)*(ISNUMBER($AI:$AI)), $AI:$AI)),0) - IFERROR(AVERAGE(IF((F:F=-1)*(ISNUMBER($AI:$AI)), $AI:$AI)),0)</f>
        <v>2.0348461939664872</v>
      </c>
      <c r="AP2" s="2" cm="1">
        <f t="array" ref="AP2">IFERROR(AVERAGE(IF((G:G=1)*(ISNUMBER($AI:$AI)), $AI:$AI)),0) - IFERROR(AVERAGE(IF((G:G=-1)*(ISNUMBER($AI:$AI)), $AI:$AI)),0)</f>
        <v>4.5177367519973046</v>
      </c>
      <c r="AQ2" s="2" cm="1">
        <f t="array" ref="AQ2">IFERROR(AVERAGE(IF((H:H=1)*(ISNUMBER($AI:$AI)), $AI:$AI)),0) - IFERROR(AVERAGE(IF((H:H=-1)*(ISNUMBER($AI:$AI)), $AI:$AI)),0)</f>
        <v>0.82143306816149675</v>
      </c>
      <c r="AR2" s="2" cm="1">
        <f t="array" ref="AR2">IFERROR(AVERAGE(IF((I:I=1)*(ISNUMBER($AI:$AI)), $AI:$AI)),0) - IFERROR(AVERAGE(IF((I:I=-1)*(ISNUMBER($AI:$AI)), $AI:$AI)),0)</f>
        <v>-7.8640162054252016</v>
      </c>
      <c r="AS2" s="2" cm="1">
        <f t="array" ref="AS2">IFERROR(AVERAGE(IF((J:J=1)*(ISNUMBER($AI:$AI)), $AI:$AI)),0) - IFERROR(AVERAGE(IF((J:J=-1)*(ISNUMBER($AI:$AI)), $AI:$AI)),0)</f>
        <v>-0.89971236619625472</v>
      </c>
      <c r="AT2" s="2" cm="1">
        <f t="array" ref="AT2">IFERROR(AVERAGE(IF((K:K=1)*(ISNUMBER($AI:$AI)), $AI:$AI)),0) - IFERROR(AVERAGE(IF((K:K=-1)*(ISNUMBER($AI:$AI)), $AI:$AI)),0)</f>
        <v>-0.24441388131569397</v>
      </c>
      <c r="AU2" s="2" cm="1">
        <f t="array" ref="AU2">IFERROR(AVERAGE(IF((L:L=1)*(ISNUMBER($AI:$AI)), $AI:$AI)),0) - IFERROR(AVERAGE(IF((L:L=-1)*(ISNUMBER($AI:$AI)), $AI:$AI)),0)</f>
        <v>-0.1495018535475765</v>
      </c>
      <c r="AV2" s="2" cm="1">
        <f t="array" ref="AV2">IFERROR(AVERAGE(IF((M:M=1)*(ISNUMBER($AI:$AI)), $AI:$AI)),0) - IFERROR(AVERAGE(IF((M:M=-1)*(ISNUMBER($AI:$AI)), $AI:$AI)),0)</f>
        <v>-3.4569161553244641</v>
      </c>
      <c r="AW2" s="2" cm="1">
        <f t="array" ref="AW2">IFERROR(AVERAGE(IF((N:N=1)*(ISNUMBER($AI:$AI)), $AI:$AI)),0) - IFERROR(AVERAGE(IF((N:N=-1)*(ISNUMBER($AI:$AI)), $AI:$AI)),0)</f>
        <v>0.26523845790480038</v>
      </c>
      <c r="AX2" s="2" cm="1">
        <f t="array" ref="AX2">IFERROR(AVERAGE(IF((O:O=1)*(ISNUMBER($AI:$AI)), $AI:$AI)),0) - IFERROR(AVERAGE(IF((O:O=-1)*(ISNUMBER($AI:$AI)), $AI:$AI)),0)</f>
        <v>-1.5115410570328578</v>
      </c>
      <c r="AY2" s="2" cm="1">
        <f t="array" ref="AY2">IFERROR(AVERAGE(IF((P:P=1)*(ISNUMBER($AI:$AI)), $AI:$AI)),0) - IFERROR(AVERAGE(IF((P:P=-1)*(ISNUMBER($AI:$AI)), $AI:$AI)),0)</f>
        <v>-1.3810424356536402</v>
      </c>
      <c r="AZ2" s="2" cm="1">
        <f t="array" ref="AZ2">IFERROR(AVERAGE(IF((Q:Q=1)*(ISNUMBER($AI:$AI)), $AI:$AI)),0) - IFERROR(AVERAGE(IF((Q:Q=-1)*(ISNUMBER($AI:$AI)), $AI:$AI)),0)</f>
        <v>0.70449882670406794</v>
      </c>
      <c r="BA2" s="2" cm="1">
        <f t="array" ref="BA2">IFERROR(AVERAGE(IF((R:R=1)*(ISNUMBER($AI:$AI)), $AI:$AI)),0) - IFERROR(AVERAGE(IF((R:R=-1)*(ISNUMBER($AI:$AI)), $AI:$AI)),0)</f>
        <v>-1.1710595491761637</v>
      </c>
      <c r="BB2" s="2" cm="1">
        <f t="array" ref="BB2">IFERROR(AVERAGE(IF((S:S=1)*(ISNUMBER($AI:$AI)), $AI:$AI)),0) - IFERROR(AVERAGE(IF((S:S=-1)*(ISNUMBER($AI:$AI)), $AI:$AI)),0)</f>
        <v>1.1986304635764213</v>
      </c>
      <c r="BC2" s="2" cm="1">
        <f t="array" ref="BC2">IFERROR(AVERAGE(IF((T:T=1)*(ISNUMBER($AI:$AI)), $AI:$AI)),0) - IFERROR(AVERAGE(IF((T:T=-1)*(ISNUMBER($AI:$AI)), $AI:$AI)),0)</f>
        <v>-0.86605154998495948</v>
      </c>
      <c r="BD2" s="2" cm="1">
        <f t="array" ref="BD2">IFERROR(AVERAGE(IF((U:U=1)*(ISNUMBER($AI:$AI)), $AI:$AI)),0) - IFERROR(AVERAGE(IF((U:U=-1)*(ISNUMBER($AI:$AI)), $AI:$AI)),0)</f>
        <v>-0.21608006283182135</v>
      </c>
      <c r="BE2" s="2" cm="1">
        <f t="array" ref="BE2">IFERROR(AVERAGE(IF((V:V=1)*(ISNUMBER($AI:$AI)), $AI:$AI)),0) - IFERROR(AVERAGE(IF((V:V=-1)*(ISNUMBER($AI:$AI)), $AI:$AI)),0)</f>
        <v>-0.41693946149567296</v>
      </c>
      <c r="BF2" s="2" cm="1">
        <f t="array" ref="BF2">IFERROR(AVERAGE(IF((W:W=1)*(ISNUMBER($AI:$AI)), $AI:$AI)),0) - IFERROR(AVERAGE(IF((W:W=-1)*(ISNUMBER($AI:$AI)), $AI:$AI)),0)</f>
        <v>-6.0399255759364223E-2</v>
      </c>
      <c r="BG2" s="2" cm="1">
        <f t="array" ref="BG2">IFERROR(AVERAGE(IF((X:X=1)*(ISNUMBER($AI:$AI)), $AI:$AI)),0) - IFERROR(AVERAGE(IF((X:X=-1)*(ISNUMBER($AI:$AI)), $AI:$AI)),0)</f>
        <v>-0.59867513269162487</v>
      </c>
      <c r="BH2" s="2" cm="1">
        <f t="array" ref="BH2">IFERROR(AVERAGE(IF((Y:Y=1)*(ISNUMBER($AI:$AI)), $AI:$AI)),0) - IFERROR(AVERAGE(IF((Y:Y=-1)*(ISNUMBER($AI:$AI)), $AI:$AI)),0)</f>
        <v>0.75828503012755277</v>
      </c>
      <c r="BI2" s="2" cm="1">
        <f t="array" ref="BI2">IFERROR(AVERAGE(IF((Z:Z=1)*(ISNUMBER($AI:$AI)), $AI:$AI)),0) - IFERROR(AVERAGE(IF((Z:Z=-1)*(ISNUMBER($AI:$AI)), $AI:$AI)),0)</f>
        <v>0.85059463679149871</v>
      </c>
      <c r="BJ2" s="2" cm="1">
        <f t="array" ref="BJ2">IFERROR(AVERAGE(IF((AA:AA=1)*(ISNUMBER($AI:$AI)), $AI:$AI)),0) - IFERROR(AVERAGE(IF((AA:AA=-1)*(ISNUMBER($AI:$AI)), $AI:$AI)),0)</f>
        <v>-0.10055034383445616</v>
      </c>
      <c r="BK2" s="2" cm="1">
        <f t="array" ref="BK2">IFERROR(AVERAGE(IF((AB:AB=1)*(ISNUMBER($AI:$AI)), $AI:$AI)),0) - IFERROR(AVERAGE(IF((AB:AB=-1)*(ISNUMBER($AI:$AI)), $AI:$AI)),0)</f>
        <v>-0.19240909884365465</v>
      </c>
      <c r="BL2" s="2" cm="1">
        <f t="array" ref="BL2">IFERROR(AVERAGE(IF((AC:AC=1)*(ISNUMBER($AI:$AI)), $AI:$AI)),0) - IFERROR(AVERAGE(IF((AC:AC=-1)*(ISNUMBER($AI:$AI)), $AI:$AI)),0)</f>
        <v>-6.2887852204056571E-3</v>
      </c>
      <c r="BM2" s="2" cm="1">
        <f t="array" ref="BM2">IFERROR(AVERAGE(IF((AD:AD=1)*(ISNUMBER($AI:$AI)), $AI:$AI)),0) - IFERROR(AVERAGE(IF((AD:AD=-1)*(ISNUMBER($AI:$AI)), $AI:$AI)),0)</f>
        <v>-0.81421182516540114</v>
      </c>
      <c r="BN2" s="2" cm="1">
        <f t="array" ref="BN2">IFERROR(AVERAGE(IF((AE:AE=1)*(ISNUMBER($AI:$AI)), $AI:$AI)),0) - IFERROR(AVERAGE(IF((AE:AE=-1)*(ISNUMBER($AI:$AI)), $AI:$AI)),0)</f>
        <v>0.13949359550234419</v>
      </c>
      <c r="BO2" s="2" cm="1">
        <f t="array" ref="BO2">IFERROR(AVERAGE(IF((AF:AF=1)*(ISNUMBER($AI:$AI)), $AI:$AI)),0) - IFERROR(AVERAGE(IF((AF:AF=-1)*(ISNUMBER($AI:$AI)), $AI:$AI)),0)</f>
        <v>0.48991166685814846</v>
      </c>
    </row>
    <row r="3" spans="1:67" x14ac:dyDescent="0.2">
      <c r="A3" s="2">
        <v>2</v>
      </c>
      <c r="B3" s="2">
        <v>1</v>
      </c>
      <c r="C3" s="2">
        <v>1</v>
      </c>
      <c r="D3" s="2">
        <v>1</v>
      </c>
      <c r="E3" s="2">
        <v>1</v>
      </c>
      <c r="F3" s="2">
        <v>-1</v>
      </c>
      <c r="G3" s="2">
        <f t="shared" ref="G3:G33" si="11">B3*C3</f>
        <v>1</v>
      </c>
      <c r="H3" s="2">
        <f t="shared" ref="H3:H33" si="12">B3*D3</f>
        <v>1</v>
      </c>
      <c r="I3" s="2">
        <f t="shared" ref="I3:I33" si="13">B3*E3</f>
        <v>1</v>
      </c>
      <c r="J3" s="2">
        <f t="shared" ref="J3:J33" si="14">B3*F3</f>
        <v>-1</v>
      </c>
      <c r="K3" s="2">
        <f t="shared" ref="K3:K33" si="15">C3*D3</f>
        <v>1</v>
      </c>
      <c r="L3" s="2">
        <f t="shared" ref="L3:L33" si="16">C3*E3</f>
        <v>1</v>
      </c>
      <c r="M3" s="2">
        <f t="shared" ref="M3:M33" si="17">C3*F3</f>
        <v>-1</v>
      </c>
      <c r="N3" s="2">
        <f t="shared" ref="N3:N33" si="18">D3*E3</f>
        <v>1</v>
      </c>
      <c r="O3" s="2">
        <f t="shared" ref="O3:O33" si="19">D3*F3</f>
        <v>-1</v>
      </c>
      <c r="P3" s="2">
        <f t="shared" ref="P3:P33" si="20">E3*F3</f>
        <v>-1</v>
      </c>
      <c r="Q3" s="2">
        <f t="shared" ref="Q3:Q33" si="21">B3*C3*D3</f>
        <v>1</v>
      </c>
      <c r="R3" s="2">
        <f t="shared" ref="R3:R33" si="22">B3*C3*E3</f>
        <v>1</v>
      </c>
      <c r="S3" s="2">
        <f t="shared" ref="S3:S33" si="23">B3*C3*F3</f>
        <v>-1</v>
      </c>
      <c r="T3" s="2">
        <f t="shared" ref="T3:T33" si="24">B3*D3*E3</f>
        <v>1</v>
      </c>
      <c r="U3" s="2">
        <f t="shared" si="1"/>
        <v>-1</v>
      </c>
      <c r="V3" s="2">
        <f t="shared" ref="V3:V33" si="25">B3*E3*F3</f>
        <v>-1</v>
      </c>
      <c r="W3" s="2">
        <f t="shared" si="2"/>
        <v>1</v>
      </c>
      <c r="X3" s="2">
        <f t="shared" si="3"/>
        <v>-1</v>
      </c>
      <c r="Y3" s="2">
        <f t="shared" si="4"/>
        <v>-1</v>
      </c>
      <c r="Z3" s="2">
        <f t="shared" si="5"/>
        <v>-1</v>
      </c>
      <c r="AA3" s="2">
        <f t="shared" si="6"/>
        <v>1</v>
      </c>
      <c r="AB3" s="2">
        <f t="shared" si="7"/>
        <v>-1</v>
      </c>
      <c r="AC3" s="2">
        <f t="shared" ref="AC3:AC33" si="26">B3*C3*E3*F3</f>
        <v>-1</v>
      </c>
      <c r="AD3" s="2">
        <f t="shared" si="8"/>
        <v>-1</v>
      </c>
      <c r="AE3" s="2">
        <f t="shared" si="9"/>
        <v>-1</v>
      </c>
      <c r="AF3" s="2">
        <f t="shared" si="10"/>
        <v>-1</v>
      </c>
      <c r="AG3" s="2">
        <v>105.30340939756427</v>
      </c>
      <c r="AH3" s="2">
        <v>104.54172700553914</v>
      </c>
      <c r="AI3" s="2">
        <f t="shared" ref="AI3:AI33" si="27">AVERAGE(AG3:AH3)</f>
        <v>104.92256820155171</v>
      </c>
      <c r="AJ3" s="2">
        <f t="shared" ref="AJ3:AJ33" si="28">_xlfn.STDEV.P(AG3:AH3)</f>
        <v>0.38084119601256106</v>
      </c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</row>
    <row r="4" spans="1:67" x14ac:dyDescent="0.2">
      <c r="A4" s="2">
        <v>3</v>
      </c>
      <c r="B4" s="2">
        <v>1</v>
      </c>
      <c r="C4" s="2">
        <v>1</v>
      </c>
      <c r="D4" s="2">
        <v>1</v>
      </c>
      <c r="E4" s="2">
        <v>-1</v>
      </c>
      <c r="F4" s="2">
        <v>1</v>
      </c>
      <c r="G4" s="2">
        <f t="shared" si="11"/>
        <v>1</v>
      </c>
      <c r="H4" s="2">
        <f t="shared" si="12"/>
        <v>1</v>
      </c>
      <c r="I4" s="2">
        <f t="shared" si="13"/>
        <v>-1</v>
      </c>
      <c r="J4" s="2">
        <f t="shared" si="14"/>
        <v>1</v>
      </c>
      <c r="K4" s="2">
        <f t="shared" si="15"/>
        <v>1</v>
      </c>
      <c r="L4" s="2">
        <f t="shared" si="16"/>
        <v>-1</v>
      </c>
      <c r="M4" s="2">
        <f t="shared" si="17"/>
        <v>1</v>
      </c>
      <c r="N4" s="2">
        <f t="shared" si="18"/>
        <v>-1</v>
      </c>
      <c r="O4" s="2">
        <f t="shared" si="19"/>
        <v>1</v>
      </c>
      <c r="P4" s="2">
        <f t="shared" si="20"/>
        <v>-1</v>
      </c>
      <c r="Q4" s="2">
        <f t="shared" si="21"/>
        <v>1</v>
      </c>
      <c r="R4" s="2">
        <f t="shared" si="22"/>
        <v>-1</v>
      </c>
      <c r="S4" s="2">
        <f t="shared" si="23"/>
        <v>1</v>
      </c>
      <c r="T4" s="2">
        <f t="shared" si="24"/>
        <v>-1</v>
      </c>
      <c r="U4" s="2">
        <f t="shared" si="1"/>
        <v>1</v>
      </c>
      <c r="V4" s="2">
        <f t="shared" si="25"/>
        <v>-1</v>
      </c>
      <c r="W4" s="2">
        <f t="shared" si="2"/>
        <v>-1</v>
      </c>
      <c r="X4" s="2">
        <f t="shared" si="3"/>
        <v>1</v>
      </c>
      <c r="Y4" s="2">
        <f t="shared" si="4"/>
        <v>-1</v>
      </c>
      <c r="Z4" s="2">
        <f t="shared" si="5"/>
        <v>-1</v>
      </c>
      <c r="AA4" s="2">
        <f t="shared" si="6"/>
        <v>-1</v>
      </c>
      <c r="AB4" s="2">
        <f t="shared" si="7"/>
        <v>1</v>
      </c>
      <c r="AC4" s="2">
        <f t="shared" si="26"/>
        <v>-1</v>
      </c>
      <c r="AD4" s="2">
        <f t="shared" si="8"/>
        <v>-1</v>
      </c>
      <c r="AE4" s="2">
        <f t="shared" si="9"/>
        <v>-1</v>
      </c>
      <c r="AF4" s="2">
        <f t="shared" si="10"/>
        <v>-1</v>
      </c>
      <c r="AG4" s="2">
        <v>109.26990238977787</v>
      </c>
      <c r="AH4" s="2">
        <v>112.42321408168844</v>
      </c>
      <c r="AI4" s="2">
        <f t="shared" si="27"/>
        <v>110.84655823573316</v>
      </c>
      <c r="AJ4" s="2">
        <f t="shared" si="28"/>
        <v>1.5766558459552868</v>
      </c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</row>
    <row r="5" spans="1:67" x14ac:dyDescent="0.2">
      <c r="A5" s="2">
        <v>4</v>
      </c>
      <c r="B5" s="2">
        <v>1</v>
      </c>
      <c r="C5" s="2">
        <v>1</v>
      </c>
      <c r="D5" s="2">
        <v>1</v>
      </c>
      <c r="E5" s="2">
        <v>-1</v>
      </c>
      <c r="F5" s="2">
        <v>-1</v>
      </c>
      <c r="G5" s="2">
        <f t="shared" si="11"/>
        <v>1</v>
      </c>
      <c r="H5" s="2">
        <f t="shared" si="12"/>
        <v>1</v>
      </c>
      <c r="I5" s="2">
        <f t="shared" si="13"/>
        <v>-1</v>
      </c>
      <c r="J5" s="2">
        <f t="shared" si="14"/>
        <v>-1</v>
      </c>
      <c r="K5" s="2">
        <f t="shared" si="15"/>
        <v>1</v>
      </c>
      <c r="L5" s="2">
        <f t="shared" si="16"/>
        <v>-1</v>
      </c>
      <c r="M5" s="2">
        <f t="shared" si="17"/>
        <v>-1</v>
      </c>
      <c r="N5" s="2">
        <f t="shared" si="18"/>
        <v>-1</v>
      </c>
      <c r="O5" s="2">
        <f t="shared" si="19"/>
        <v>-1</v>
      </c>
      <c r="P5" s="2">
        <f t="shared" si="20"/>
        <v>1</v>
      </c>
      <c r="Q5" s="2">
        <f t="shared" si="21"/>
        <v>1</v>
      </c>
      <c r="R5" s="2">
        <f t="shared" si="22"/>
        <v>-1</v>
      </c>
      <c r="S5" s="2">
        <f t="shared" si="23"/>
        <v>-1</v>
      </c>
      <c r="T5" s="2">
        <f t="shared" si="24"/>
        <v>-1</v>
      </c>
      <c r="U5" s="2">
        <f t="shared" si="1"/>
        <v>-1</v>
      </c>
      <c r="V5" s="2">
        <f t="shared" si="25"/>
        <v>1</v>
      </c>
      <c r="W5" s="2">
        <f t="shared" si="2"/>
        <v>-1</v>
      </c>
      <c r="X5" s="2">
        <f t="shared" si="3"/>
        <v>-1</v>
      </c>
      <c r="Y5" s="2">
        <f t="shared" si="4"/>
        <v>1</v>
      </c>
      <c r="Z5" s="2">
        <f t="shared" si="5"/>
        <v>1</v>
      </c>
      <c r="AA5" s="2">
        <f t="shared" si="6"/>
        <v>-1</v>
      </c>
      <c r="AB5" s="2">
        <f t="shared" si="7"/>
        <v>-1</v>
      </c>
      <c r="AC5" s="2">
        <f t="shared" si="26"/>
        <v>1</v>
      </c>
      <c r="AD5" s="2">
        <f t="shared" si="8"/>
        <v>1</v>
      </c>
      <c r="AE5" s="2">
        <f t="shared" si="9"/>
        <v>1</v>
      </c>
      <c r="AF5" s="2">
        <f t="shared" si="10"/>
        <v>1</v>
      </c>
      <c r="AG5" s="2">
        <v>110.32444209612082</v>
      </c>
      <c r="AH5" s="2">
        <v>117.89199364958999</v>
      </c>
      <c r="AI5" s="2">
        <f t="shared" si="27"/>
        <v>114.10821787285541</v>
      </c>
      <c r="AJ5" s="2">
        <f t="shared" si="28"/>
        <v>3.7837757767345863</v>
      </c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</row>
    <row r="6" spans="1:67" x14ac:dyDescent="0.2">
      <c r="A6" s="2">
        <v>5</v>
      </c>
      <c r="B6" s="2">
        <v>1</v>
      </c>
      <c r="C6" s="2">
        <v>1</v>
      </c>
      <c r="D6" s="2">
        <v>-1</v>
      </c>
      <c r="E6" s="2">
        <v>1</v>
      </c>
      <c r="F6" s="2">
        <v>1</v>
      </c>
      <c r="G6" s="2">
        <f t="shared" si="11"/>
        <v>1</v>
      </c>
      <c r="H6" s="2">
        <f t="shared" si="12"/>
        <v>-1</v>
      </c>
      <c r="I6" s="2">
        <f t="shared" si="13"/>
        <v>1</v>
      </c>
      <c r="J6" s="2">
        <f t="shared" si="14"/>
        <v>1</v>
      </c>
      <c r="K6" s="2">
        <f t="shared" si="15"/>
        <v>-1</v>
      </c>
      <c r="L6" s="2">
        <f t="shared" si="16"/>
        <v>1</v>
      </c>
      <c r="M6" s="2">
        <f t="shared" si="17"/>
        <v>1</v>
      </c>
      <c r="N6" s="2">
        <f t="shared" si="18"/>
        <v>-1</v>
      </c>
      <c r="O6" s="2">
        <f t="shared" si="19"/>
        <v>-1</v>
      </c>
      <c r="P6" s="2">
        <f t="shared" si="20"/>
        <v>1</v>
      </c>
      <c r="Q6" s="2">
        <f t="shared" si="21"/>
        <v>-1</v>
      </c>
      <c r="R6" s="2">
        <f t="shared" si="22"/>
        <v>1</v>
      </c>
      <c r="S6" s="2">
        <f t="shared" si="23"/>
        <v>1</v>
      </c>
      <c r="T6" s="2">
        <f t="shared" si="24"/>
        <v>-1</v>
      </c>
      <c r="U6" s="2">
        <f t="shared" si="1"/>
        <v>-1</v>
      </c>
      <c r="V6" s="2">
        <f t="shared" si="25"/>
        <v>1</v>
      </c>
      <c r="W6" s="2">
        <f t="shared" si="2"/>
        <v>-1</v>
      </c>
      <c r="X6" s="2">
        <f t="shared" si="3"/>
        <v>-1</v>
      </c>
      <c r="Y6" s="2">
        <f t="shared" si="4"/>
        <v>1</v>
      </c>
      <c r="Z6" s="2">
        <f t="shared" si="5"/>
        <v>-1</v>
      </c>
      <c r="AA6" s="2">
        <f t="shared" si="6"/>
        <v>-1</v>
      </c>
      <c r="AB6" s="2">
        <f t="shared" si="7"/>
        <v>-1</v>
      </c>
      <c r="AC6" s="2">
        <f t="shared" si="26"/>
        <v>1</v>
      </c>
      <c r="AD6" s="2">
        <f t="shared" si="8"/>
        <v>-1</v>
      </c>
      <c r="AE6" s="2">
        <f t="shared" si="9"/>
        <v>-1</v>
      </c>
      <c r="AF6" s="2">
        <f t="shared" si="10"/>
        <v>-1</v>
      </c>
      <c r="AG6" s="2">
        <v>108.16106102496143</v>
      </c>
      <c r="AH6" s="2">
        <v>115.60805282714341</v>
      </c>
      <c r="AI6" s="2">
        <f t="shared" si="27"/>
        <v>111.88455692605243</v>
      </c>
      <c r="AJ6" s="2">
        <f t="shared" si="28"/>
        <v>3.7234959010909918</v>
      </c>
      <c r="AK6" s="2"/>
      <c r="AL6" s="2"/>
      <c r="AM6" s="2"/>
      <c r="AN6" s="2"/>
      <c r="AO6" s="2"/>
      <c r="AP6" s="2"/>
      <c r="AQ6" s="2"/>
      <c r="AR6" s="2" t="s">
        <v>1</v>
      </c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</row>
    <row r="7" spans="1:67" x14ac:dyDescent="0.2">
      <c r="A7" s="2">
        <v>6</v>
      </c>
      <c r="B7" s="2">
        <v>1</v>
      </c>
      <c r="C7" s="2">
        <v>1</v>
      </c>
      <c r="D7" s="2">
        <v>-1</v>
      </c>
      <c r="E7" s="2">
        <v>1</v>
      </c>
      <c r="F7" s="2">
        <v>-1</v>
      </c>
      <c r="G7" s="2">
        <f t="shared" si="11"/>
        <v>1</v>
      </c>
      <c r="H7" s="2">
        <f t="shared" si="12"/>
        <v>-1</v>
      </c>
      <c r="I7" s="2">
        <f t="shared" si="13"/>
        <v>1</v>
      </c>
      <c r="J7" s="2">
        <f t="shared" si="14"/>
        <v>-1</v>
      </c>
      <c r="K7" s="2">
        <f t="shared" si="15"/>
        <v>-1</v>
      </c>
      <c r="L7" s="2">
        <f t="shared" si="16"/>
        <v>1</v>
      </c>
      <c r="M7" s="2">
        <f t="shared" si="17"/>
        <v>-1</v>
      </c>
      <c r="N7" s="2">
        <f t="shared" si="18"/>
        <v>-1</v>
      </c>
      <c r="O7" s="2">
        <f t="shared" si="19"/>
        <v>1</v>
      </c>
      <c r="P7" s="2">
        <f t="shared" si="20"/>
        <v>-1</v>
      </c>
      <c r="Q7" s="2">
        <f t="shared" si="21"/>
        <v>-1</v>
      </c>
      <c r="R7" s="2">
        <f t="shared" si="22"/>
        <v>1</v>
      </c>
      <c r="S7" s="2">
        <f t="shared" si="23"/>
        <v>-1</v>
      </c>
      <c r="T7" s="2">
        <f t="shared" si="24"/>
        <v>-1</v>
      </c>
      <c r="U7" s="2">
        <f t="shared" si="1"/>
        <v>1</v>
      </c>
      <c r="V7" s="2">
        <f t="shared" si="25"/>
        <v>-1</v>
      </c>
      <c r="W7" s="2">
        <f t="shared" si="2"/>
        <v>-1</v>
      </c>
      <c r="X7" s="2">
        <f t="shared" si="3"/>
        <v>1</v>
      </c>
      <c r="Y7" s="2">
        <f t="shared" si="4"/>
        <v>-1</v>
      </c>
      <c r="Z7" s="2">
        <f t="shared" si="5"/>
        <v>1</v>
      </c>
      <c r="AA7" s="2">
        <f t="shared" si="6"/>
        <v>-1</v>
      </c>
      <c r="AB7" s="2">
        <f t="shared" si="7"/>
        <v>1</v>
      </c>
      <c r="AC7" s="2">
        <f t="shared" si="26"/>
        <v>-1</v>
      </c>
      <c r="AD7" s="2">
        <f t="shared" si="8"/>
        <v>1</v>
      </c>
      <c r="AE7" s="2">
        <f t="shared" si="9"/>
        <v>1</v>
      </c>
      <c r="AF7" s="2">
        <f t="shared" si="10"/>
        <v>1</v>
      </c>
      <c r="AG7" s="2">
        <v>111.26213741388125</v>
      </c>
      <c r="AH7" s="2">
        <v>113.13941691583713</v>
      </c>
      <c r="AI7" s="2">
        <f t="shared" si="27"/>
        <v>112.20077716485919</v>
      </c>
      <c r="AJ7" s="2">
        <f t="shared" si="28"/>
        <v>0.93863975097794139</v>
      </c>
      <c r="AK7" s="2"/>
      <c r="AL7" s="2"/>
      <c r="AM7" s="2"/>
      <c r="AN7" s="2" t="s">
        <v>43</v>
      </c>
      <c r="AO7" s="2" t="s">
        <v>44</v>
      </c>
      <c r="AP7" s="2"/>
      <c r="AQ7" s="2"/>
      <c r="AR7" s="2">
        <v>1</v>
      </c>
      <c r="AS7" s="2">
        <v>1</v>
      </c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</row>
    <row r="8" spans="1:67" x14ac:dyDescent="0.2">
      <c r="A8" s="2">
        <v>7</v>
      </c>
      <c r="B8" s="2">
        <v>1</v>
      </c>
      <c r="C8" s="2">
        <v>1</v>
      </c>
      <c r="D8" s="2">
        <v>-1</v>
      </c>
      <c r="E8" s="2">
        <v>-1</v>
      </c>
      <c r="F8" s="2">
        <v>1</v>
      </c>
      <c r="G8" s="2">
        <f t="shared" si="11"/>
        <v>1</v>
      </c>
      <c r="H8" s="2">
        <f t="shared" si="12"/>
        <v>-1</v>
      </c>
      <c r="I8" s="2">
        <f t="shared" si="13"/>
        <v>-1</v>
      </c>
      <c r="J8" s="2">
        <f t="shared" si="14"/>
        <v>1</v>
      </c>
      <c r="K8" s="2">
        <f t="shared" si="15"/>
        <v>-1</v>
      </c>
      <c r="L8" s="2">
        <f t="shared" si="16"/>
        <v>-1</v>
      </c>
      <c r="M8" s="2">
        <f t="shared" si="17"/>
        <v>1</v>
      </c>
      <c r="N8" s="2">
        <f t="shared" si="18"/>
        <v>1</v>
      </c>
      <c r="O8" s="2">
        <f t="shared" si="19"/>
        <v>-1</v>
      </c>
      <c r="P8" s="2">
        <f t="shared" si="20"/>
        <v>-1</v>
      </c>
      <c r="Q8" s="2">
        <f t="shared" si="21"/>
        <v>-1</v>
      </c>
      <c r="R8" s="2">
        <f t="shared" si="22"/>
        <v>-1</v>
      </c>
      <c r="S8" s="2">
        <f t="shared" si="23"/>
        <v>1</v>
      </c>
      <c r="T8" s="2">
        <f t="shared" si="24"/>
        <v>1</v>
      </c>
      <c r="U8" s="2">
        <f t="shared" si="1"/>
        <v>-1</v>
      </c>
      <c r="V8" s="2">
        <f t="shared" si="25"/>
        <v>-1</v>
      </c>
      <c r="W8" s="2">
        <f t="shared" si="2"/>
        <v>1</v>
      </c>
      <c r="X8" s="2">
        <f t="shared" si="3"/>
        <v>-1</v>
      </c>
      <c r="Y8" s="2">
        <f t="shared" si="4"/>
        <v>-1</v>
      </c>
      <c r="Z8" s="2">
        <f t="shared" si="5"/>
        <v>1</v>
      </c>
      <c r="AA8" s="2">
        <f t="shared" si="6"/>
        <v>1</v>
      </c>
      <c r="AB8" s="2">
        <f t="shared" si="7"/>
        <v>-1</v>
      </c>
      <c r="AC8" s="2">
        <f t="shared" si="26"/>
        <v>-1</v>
      </c>
      <c r="AD8" s="2">
        <f t="shared" si="8"/>
        <v>1</v>
      </c>
      <c r="AE8" s="2">
        <f t="shared" si="9"/>
        <v>1</v>
      </c>
      <c r="AF8" s="2">
        <f t="shared" si="10"/>
        <v>1</v>
      </c>
      <c r="AG8" s="2">
        <v>122.04896451949193</v>
      </c>
      <c r="AH8" s="2">
        <v>121.22834051749314</v>
      </c>
      <c r="AI8" s="2">
        <f t="shared" si="27"/>
        <v>121.63865251849253</v>
      </c>
      <c r="AJ8" s="2">
        <f t="shared" si="28"/>
        <v>0.41031200099939724</v>
      </c>
      <c r="AK8" s="2"/>
      <c r="AL8" s="2"/>
      <c r="AM8" s="2">
        <v>1</v>
      </c>
      <c r="AN8" s="2" cm="1">
        <f t="array" ref="AN8">IFERROR(AVERAGE(IF((B:B=1)*(ISNUMBER($AI:$AI)), $AI:$AI)),0)</f>
        <v>107.54914359785063</v>
      </c>
      <c r="AO8" s="2" cm="1">
        <f t="array" ref="AO8">IFERROR(AVERAGE(IF((D:D=1)*(ISNUMBER($AI:$AI)), $AI:$AI)),0)</f>
        <v>99.656274643084345</v>
      </c>
      <c r="AP8" s="2" t="s">
        <v>0</v>
      </c>
      <c r="AQ8" s="2">
        <v>1</v>
      </c>
      <c r="AR8" s="2">
        <f>IFERROR(AVERAGEIFS($AI:$AI, $B:$B, 1, $C:$C, 1), 0)</f>
        <v>111.87914620403808</v>
      </c>
      <c r="AS8" s="2">
        <f>IFERROR(AVERAGEIFS($AI:$AI, $B:$B, 1, $C:$C, -1), 0)</f>
        <v>103.21914099166318</v>
      </c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</row>
    <row r="9" spans="1:67" x14ac:dyDescent="0.2">
      <c r="A9" s="2">
        <v>8</v>
      </c>
      <c r="B9" s="2">
        <v>1</v>
      </c>
      <c r="C9" s="2">
        <v>1</v>
      </c>
      <c r="D9" s="2">
        <v>-1</v>
      </c>
      <c r="E9" s="2">
        <v>-1</v>
      </c>
      <c r="F9" s="2">
        <v>-1</v>
      </c>
      <c r="G9" s="2">
        <f t="shared" si="11"/>
        <v>1</v>
      </c>
      <c r="H9" s="2">
        <f t="shared" si="12"/>
        <v>-1</v>
      </c>
      <c r="I9" s="2">
        <f t="shared" si="13"/>
        <v>-1</v>
      </c>
      <c r="J9" s="2">
        <f t="shared" si="14"/>
        <v>-1</v>
      </c>
      <c r="K9" s="2">
        <f t="shared" si="15"/>
        <v>-1</v>
      </c>
      <c r="L9" s="2">
        <f t="shared" si="16"/>
        <v>-1</v>
      </c>
      <c r="M9" s="2">
        <f t="shared" si="17"/>
        <v>-1</v>
      </c>
      <c r="N9" s="2">
        <f t="shared" si="18"/>
        <v>1</v>
      </c>
      <c r="O9" s="2">
        <f t="shared" si="19"/>
        <v>1</v>
      </c>
      <c r="P9" s="2">
        <f t="shared" si="20"/>
        <v>1</v>
      </c>
      <c r="Q9" s="2">
        <f t="shared" si="21"/>
        <v>-1</v>
      </c>
      <c r="R9" s="2">
        <f t="shared" si="22"/>
        <v>-1</v>
      </c>
      <c r="S9" s="2">
        <f t="shared" si="23"/>
        <v>-1</v>
      </c>
      <c r="T9" s="2">
        <f t="shared" si="24"/>
        <v>1</v>
      </c>
      <c r="U9" s="2">
        <f t="shared" si="1"/>
        <v>1</v>
      </c>
      <c r="V9" s="2">
        <f t="shared" si="25"/>
        <v>1</v>
      </c>
      <c r="W9" s="2">
        <f t="shared" si="2"/>
        <v>1</v>
      </c>
      <c r="X9" s="2">
        <f t="shared" si="3"/>
        <v>1</v>
      </c>
      <c r="Y9" s="2">
        <f t="shared" si="4"/>
        <v>1</v>
      </c>
      <c r="Z9" s="2">
        <f t="shared" si="5"/>
        <v>-1</v>
      </c>
      <c r="AA9" s="2">
        <f t="shared" si="6"/>
        <v>1</v>
      </c>
      <c r="AB9" s="2">
        <f t="shared" si="7"/>
        <v>1</v>
      </c>
      <c r="AC9" s="2">
        <f t="shared" si="26"/>
        <v>1</v>
      </c>
      <c r="AD9" s="2">
        <f t="shared" si="8"/>
        <v>-1</v>
      </c>
      <c r="AE9" s="2">
        <f t="shared" si="9"/>
        <v>-1</v>
      </c>
      <c r="AF9" s="2">
        <f t="shared" si="10"/>
        <v>-1</v>
      </c>
      <c r="AG9" s="2">
        <v>118.46299314785432</v>
      </c>
      <c r="AH9" s="2">
        <v>118.59965746182904</v>
      </c>
      <c r="AI9" s="2">
        <f t="shared" si="27"/>
        <v>118.53132530484169</v>
      </c>
      <c r="AJ9" s="2">
        <f t="shared" si="28"/>
        <v>6.8332156987359838E-2</v>
      </c>
      <c r="AK9" s="2"/>
      <c r="AL9" s="2"/>
      <c r="AM9" s="2">
        <v>-1</v>
      </c>
      <c r="AN9" s="2" cm="1">
        <f t="array" ref="AN9">IFERROR(AVERAGE(IF((B:B=-1)*(ISNUMBER($AI:$AI)), $AI:$AI)),0)</f>
        <v>101.41428725091467</v>
      </c>
      <c r="AO9" s="2" cm="1">
        <f t="array" ref="AO9">IFERROR(AVERAGE(IF((D:D=-1)*(ISNUMBER($AI:$AI)), $AI:$AI)),0)</f>
        <v>109.30715620568097</v>
      </c>
      <c r="AP9" s="2"/>
      <c r="AQ9" s="2">
        <v>-1</v>
      </c>
      <c r="AR9" s="2">
        <f>IFERROR(AVERAGEIFS($AI:$AI, $B:$B, -1, $C:$C, 1), 0)</f>
        <v>101.2265531051048</v>
      </c>
      <c r="AS9" s="2">
        <f>IFERROR(AVERAGEIFS($AI:$AI, $B:$B, -1, $C:$C, -1), 0)</f>
        <v>101.60202139672452</v>
      </c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</row>
    <row r="10" spans="1:67" x14ac:dyDescent="0.2">
      <c r="A10" s="2">
        <v>9</v>
      </c>
      <c r="B10" s="2">
        <v>1</v>
      </c>
      <c r="C10" s="2">
        <v>-1</v>
      </c>
      <c r="D10" s="2">
        <v>1</v>
      </c>
      <c r="E10" s="2">
        <v>1</v>
      </c>
      <c r="F10" s="2">
        <v>1</v>
      </c>
      <c r="G10" s="2">
        <f t="shared" si="11"/>
        <v>-1</v>
      </c>
      <c r="H10" s="2">
        <f t="shared" si="12"/>
        <v>1</v>
      </c>
      <c r="I10" s="2">
        <f t="shared" si="13"/>
        <v>1</v>
      </c>
      <c r="J10" s="2">
        <f t="shared" si="14"/>
        <v>1</v>
      </c>
      <c r="K10" s="2">
        <f t="shared" si="15"/>
        <v>-1</v>
      </c>
      <c r="L10" s="2">
        <f t="shared" si="16"/>
        <v>-1</v>
      </c>
      <c r="M10" s="2">
        <f t="shared" si="17"/>
        <v>-1</v>
      </c>
      <c r="N10" s="2">
        <f t="shared" si="18"/>
        <v>1</v>
      </c>
      <c r="O10" s="2">
        <f t="shared" si="19"/>
        <v>1</v>
      </c>
      <c r="P10" s="2">
        <f t="shared" si="20"/>
        <v>1</v>
      </c>
      <c r="Q10" s="2">
        <f t="shared" si="21"/>
        <v>-1</v>
      </c>
      <c r="R10" s="2">
        <f t="shared" si="22"/>
        <v>-1</v>
      </c>
      <c r="S10" s="2">
        <f t="shared" si="23"/>
        <v>-1</v>
      </c>
      <c r="T10" s="2">
        <f t="shared" si="24"/>
        <v>1</v>
      </c>
      <c r="U10" s="2">
        <f t="shared" si="1"/>
        <v>1</v>
      </c>
      <c r="V10" s="2">
        <f t="shared" si="25"/>
        <v>1</v>
      </c>
      <c r="W10" s="2">
        <f t="shared" si="2"/>
        <v>-1</v>
      </c>
      <c r="X10" s="2">
        <f t="shared" si="3"/>
        <v>-1</v>
      </c>
      <c r="Y10" s="2">
        <f t="shared" si="4"/>
        <v>-1</v>
      </c>
      <c r="Z10" s="2">
        <f t="shared" si="5"/>
        <v>1</v>
      </c>
      <c r="AA10" s="2">
        <f t="shared" si="6"/>
        <v>-1</v>
      </c>
      <c r="AB10" s="2">
        <f t="shared" si="7"/>
        <v>-1</v>
      </c>
      <c r="AC10" s="2">
        <f t="shared" si="26"/>
        <v>-1</v>
      </c>
      <c r="AD10" s="2">
        <f t="shared" si="8"/>
        <v>1</v>
      </c>
      <c r="AE10" s="2">
        <f t="shared" si="9"/>
        <v>-1</v>
      </c>
      <c r="AF10" s="2">
        <f t="shared" si="10"/>
        <v>-1</v>
      </c>
      <c r="AG10" s="2">
        <v>93.609864742724568</v>
      </c>
      <c r="AH10" s="2">
        <v>96.249940594252294</v>
      </c>
      <c r="AI10" s="2">
        <f t="shared" si="27"/>
        <v>94.929902668488438</v>
      </c>
      <c r="AJ10" s="2">
        <f t="shared" si="28"/>
        <v>1.320037925763863</v>
      </c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</row>
    <row r="11" spans="1:67" x14ac:dyDescent="0.2">
      <c r="A11" s="2">
        <v>10</v>
      </c>
      <c r="B11" s="2">
        <v>1</v>
      </c>
      <c r="C11" s="2">
        <v>-1</v>
      </c>
      <c r="D11" s="2">
        <v>1</v>
      </c>
      <c r="E11" s="2">
        <v>1</v>
      </c>
      <c r="F11" s="2">
        <v>-1</v>
      </c>
      <c r="G11" s="2">
        <f t="shared" si="11"/>
        <v>-1</v>
      </c>
      <c r="H11" s="2">
        <f t="shared" si="12"/>
        <v>1</v>
      </c>
      <c r="I11" s="2">
        <f t="shared" si="13"/>
        <v>1</v>
      </c>
      <c r="J11" s="2">
        <f t="shared" si="14"/>
        <v>-1</v>
      </c>
      <c r="K11" s="2">
        <f t="shared" si="15"/>
        <v>-1</v>
      </c>
      <c r="L11" s="2">
        <f t="shared" si="16"/>
        <v>-1</v>
      </c>
      <c r="M11" s="2">
        <f t="shared" si="17"/>
        <v>1</v>
      </c>
      <c r="N11" s="2">
        <f t="shared" si="18"/>
        <v>1</v>
      </c>
      <c r="O11" s="2">
        <f t="shared" si="19"/>
        <v>-1</v>
      </c>
      <c r="P11" s="2">
        <f t="shared" si="20"/>
        <v>-1</v>
      </c>
      <c r="Q11" s="2">
        <f t="shared" si="21"/>
        <v>-1</v>
      </c>
      <c r="R11" s="2">
        <f t="shared" si="22"/>
        <v>-1</v>
      </c>
      <c r="S11" s="2">
        <f t="shared" si="23"/>
        <v>1</v>
      </c>
      <c r="T11" s="2">
        <f t="shared" si="24"/>
        <v>1</v>
      </c>
      <c r="U11" s="2">
        <f t="shared" si="1"/>
        <v>-1</v>
      </c>
      <c r="V11" s="2">
        <f t="shared" si="25"/>
        <v>-1</v>
      </c>
      <c r="W11" s="2">
        <f t="shared" si="2"/>
        <v>-1</v>
      </c>
      <c r="X11" s="2">
        <f t="shared" si="3"/>
        <v>1</v>
      </c>
      <c r="Y11" s="2">
        <f t="shared" si="4"/>
        <v>1</v>
      </c>
      <c r="Z11" s="2">
        <f t="shared" si="5"/>
        <v>-1</v>
      </c>
      <c r="AA11" s="2">
        <f t="shared" si="6"/>
        <v>-1</v>
      </c>
      <c r="AB11" s="2">
        <f t="shared" si="7"/>
        <v>1</v>
      </c>
      <c r="AC11" s="2">
        <f t="shared" si="26"/>
        <v>1</v>
      </c>
      <c r="AD11" s="2">
        <f t="shared" si="8"/>
        <v>-1</v>
      </c>
      <c r="AE11" s="2">
        <f t="shared" si="9"/>
        <v>1</v>
      </c>
      <c r="AF11" s="2">
        <f t="shared" si="10"/>
        <v>1</v>
      </c>
      <c r="AG11" s="2">
        <v>94.809798907495988</v>
      </c>
      <c r="AH11" s="2">
        <v>96.422242352684677</v>
      </c>
      <c r="AI11" s="2">
        <f t="shared" si="27"/>
        <v>95.616020630090333</v>
      </c>
      <c r="AJ11" s="2">
        <f t="shared" si="28"/>
        <v>0.80622172259434421</v>
      </c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</row>
    <row r="12" spans="1:67" x14ac:dyDescent="0.2">
      <c r="A12" s="2">
        <v>11</v>
      </c>
      <c r="B12" s="2">
        <v>1</v>
      </c>
      <c r="C12" s="2">
        <v>-1</v>
      </c>
      <c r="D12" s="2">
        <v>1</v>
      </c>
      <c r="E12" s="2">
        <v>-1</v>
      </c>
      <c r="F12" s="2">
        <v>1</v>
      </c>
      <c r="G12" s="2">
        <f t="shared" si="11"/>
        <v>-1</v>
      </c>
      <c r="H12" s="2">
        <f t="shared" si="12"/>
        <v>1</v>
      </c>
      <c r="I12" s="2">
        <f t="shared" si="13"/>
        <v>-1</v>
      </c>
      <c r="J12" s="2">
        <f t="shared" si="14"/>
        <v>1</v>
      </c>
      <c r="K12" s="2">
        <f t="shared" si="15"/>
        <v>-1</v>
      </c>
      <c r="L12" s="2">
        <f t="shared" si="16"/>
        <v>1</v>
      </c>
      <c r="M12" s="2">
        <f t="shared" si="17"/>
        <v>-1</v>
      </c>
      <c r="N12" s="2">
        <f t="shared" si="18"/>
        <v>-1</v>
      </c>
      <c r="O12" s="2">
        <f t="shared" si="19"/>
        <v>1</v>
      </c>
      <c r="P12" s="2">
        <f t="shared" si="20"/>
        <v>-1</v>
      </c>
      <c r="Q12" s="2">
        <f t="shared" si="21"/>
        <v>-1</v>
      </c>
      <c r="R12" s="2">
        <f t="shared" si="22"/>
        <v>1</v>
      </c>
      <c r="S12" s="2">
        <f t="shared" si="23"/>
        <v>-1</v>
      </c>
      <c r="T12" s="2">
        <f t="shared" si="24"/>
        <v>-1</v>
      </c>
      <c r="U12" s="2">
        <f t="shared" si="1"/>
        <v>1</v>
      </c>
      <c r="V12" s="2">
        <f t="shared" si="25"/>
        <v>-1</v>
      </c>
      <c r="W12" s="2">
        <f t="shared" si="2"/>
        <v>1</v>
      </c>
      <c r="X12" s="2">
        <f t="shared" si="3"/>
        <v>-1</v>
      </c>
      <c r="Y12" s="2">
        <f t="shared" si="4"/>
        <v>1</v>
      </c>
      <c r="Z12" s="2">
        <f t="shared" si="5"/>
        <v>-1</v>
      </c>
      <c r="AA12" s="2">
        <f t="shared" si="6"/>
        <v>1</v>
      </c>
      <c r="AB12" s="2">
        <f t="shared" si="7"/>
        <v>-1</v>
      </c>
      <c r="AC12" s="2">
        <f t="shared" si="26"/>
        <v>1</v>
      </c>
      <c r="AD12" s="2">
        <f t="shared" si="8"/>
        <v>-1</v>
      </c>
      <c r="AE12" s="2">
        <f t="shared" si="9"/>
        <v>1</v>
      </c>
      <c r="AF12" s="2">
        <f t="shared" si="10"/>
        <v>1</v>
      </c>
      <c r="AG12" s="2">
        <v>102.28739045354914</v>
      </c>
      <c r="AH12" s="2">
        <v>107.0640665588576</v>
      </c>
      <c r="AI12" s="2">
        <f t="shared" si="27"/>
        <v>104.67572850620337</v>
      </c>
      <c r="AJ12" s="2">
        <f t="shared" si="28"/>
        <v>2.3883380526542339</v>
      </c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</row>
    <row r="13" spans="1:67" x14ac:dyDescent="0.2">
      <c r="A13" s="2">
        <v>12</v>
      </c>
      <c r="B13" s="2">
        <v>1</v>
      </c>
      <c r="C13" s="2">
        <v>-1</v>
      </c>
      <c r="D13" s="2">
        <v>1</v>
      </c>
      <c r="E13" s="2">
        <v>-1</v>
      </c>
      <c r="F13" s="2">
        <v>-1</v>
      </c>
      <c r="G13" s="2">
        <f t="shared" si="11"/>
        <v>-1</v>
      </c>
      <c r="H13" s="2">
        <f t="shared" si="12"/>
        <v>1</v>
      </c>
      <c r="I13" s="2">
        <f t="shared" si="13"/>
        <v>-1</v>
      </c>
      <c r="J13" s="2">
        <f t="shared" si="14"/>
        <v>-1</v>
      </c>
      <c r="K13" s="2">
        <f t="shared" si="15"/>
        <v>-1</v>
      </c>
      <c r="L13" s="2">
        <f t="shared" si="16"/>
        <v>1</v>
      </c>
      <c r="M13" s="2">
        <f t="shared" si="17"/>
        <v>1</v>
      </c>
      <c r="N13" s="2">
        <f t="shared" si="18"/>
        <v>-1</v>
      </c>
      <c r="O13" s="2">
        <f t="shared" si="19"/>
        <v>-1</v>
      </c>
      <c r="P13" s="2">
        <f t="shared" si="20"/>
        <v>1</v>
      </c>
      <c r="Q13" s="2">
        <f t="shared" si="21"/>
        <v>-1</v>
      </c>
      <c r="R13" s="2">
        <f t="shared" si="22"/>
        <v>1</v>
      </c>
      <c r="S13" s="2">
        <f t="shared" si="23"/>
        <v>1</v>
      </c>
      <c r="T13" s="2">
        <f t="shared" si="24"/>
        <v>-1</v>
      </c>
      <c r="U13" s="2">
        <f t="shared" si="1"/>
        <v>-1</v>
      </c>
      <c r="V13" s="2">
        <f t="shared" si="25"/>
        <v>1</v>
      </c>
      <c r="W13" s="2">
        <f t="shared" si="2"/>
        <v>1</v>
      </c>
      <c r="X13" s="2">
        <f t="shared" si="3"/>
        <v>1</v>
      </c>
      <c r="Y13" s="2">
        <f t="shared" si="4"/>
        <v>-1</v>
      </c>
      <c r="Z13" s="2">
        <f t="shared" si="5"/>
        <v>1</v>
      </c>
      <c r="AA13" s="2">
        <f t="shared" si="6"/>
        <v>1</v>
      </c>
      <c r="AB13" s="2">
        <f t="shared" si="7"/>
        <v>1</v>
      </c>
      <c r="AC13" s="2">
        <f t="shared" si="26"/>
        <v>-1</v>
      </c>
      <c r="AD13" s="2">
        <f t="shared" si="8"/>
        <v>1</v>
      </c>
      <c r="AE13" s="2">
        <f t="shared" si="9"/>
        <v>-1</v>
      </c>
      <c r="AF13" s="2">
        <f t="shared" si="10"/>
        <v>-1</v>
      </c>
      <c r="AG13" s="2">
        <v>99.597577650434133</v>
      </c>
      <c r="AH13" s="2">
        <v>98.554112914012919</v>
      </c>
      <c r="AI13" s="2">
        <f t="shared" si="27"/>
        <v>99.075845282223526</v>
      </c>
      <c r="AJ13" s="2">
        <f t="shared" si="28"/>
        <v>0.52173236821060698</v>
      </c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</row>
    <row r="14" spans="1:67" x14ac:dyDescent="0.2">
      <c r="A14" s="2">
        <v>13</v>
      </c>
      <c r="B14" s="2">
        <v>1</v>
      </c>
      <c r="C14" s="2">
        <v>-1</v>
      </c>
      <c r="D14" s="2">
        <v>-1</v>
      </c>
      <c r="E14" s="2">
        <v>1</v>
      </c>
      <c r="F14" s="2">
        <v>1</v>
      </c>
      <c r="G14" s="2">
        <f t="shared" si="11"/>
        <v>-1</v>
      </c>
      <c r="H14" s="2">
        <f t="shared" si="12"/>
        <v>-1</v>
      </c>
      <c r="I14" s="2">
        <f t="shared" si="13"/>
        <v>1</v>
      </c>
      <c r="J14" s="2">
        <f t="shared" si="14"/>
        <v>1</v>
      </c>
      <c r="K14" s="2">
        <f t="shared" si="15"/>
        <v>1</v>
      </c>
      <c r="L14" s="2">
        <f t="shared" si="16"/>
        <v>-1</v>
      </c>
      <c r="M14" s="2">
        <f t="shared" si="17"/>
        <v>-1</v>
      </c>
      <c r="N14" s="2">
        <f t="shared" si="18"/>
        <v>-1</v>
      </c>
      <c r="O14" s="2">
        <f t="shared" si="19"/>
        <v>-1</v>
      </c>
      <c r="P14" s="2">
        <f t="shared" si="20"/>
        <v>1</v>
      </c>
      <c r="Q14" s="2">
        <f t="shared" si="21"/>
        <v>1</v>
      </c>
      <c r="R14" s="2">
        <f t="shared" si="22"/>
        <v>-1</v>
      </c>
      <c r="S14" s="2">
        <f t="shared" si="23"/>
        <v>-1</v>
      </c>
      <c r="T14" s="2">
        <f t="shared" si="24"/>
        <v>-1</v>
      </c>
      <c r="U14" s="2">
        <f t="shared" si="1"/>
        <v>-1</v>
      </c>
      <c r="V14" s="2">
        <f t="shared" si="25"/>
        <v>1</v>
      </c>
      <c r="W14" s="2">
        <f t="shared" si="2"/>
        <v>1</v>
      </c>
      <c r="X14" s="2">
        <f t="shared" si="3"/>
        <v>1</v>
      </c>
      <c r="Y14" s="2">
        <f t="shared" si="4"/>
        <v>-1</v>
      </c>
      <c r="Z14" s="2">
        <f t="shared" si="5"/>
        <v>-1</v>
      </c>
      <c r="AA14" s="2">
        <f t="shared" si="6"/>
        <v>1</v>
      </c>
      <c r="AB14" s="2">
        <f t="shared" si="7"/>
        <v>1</v>
      </c>
      <c r="AC14" s="2">
        <f t="shared" si="26"/>
        <v>-1</v>
      </c>
      <c r="AD14" s="2">
        <f t="shared" si="8"/>
        <v>-1</v>
      </c>
      <c r="AE14" s="2">
        <f t="shared" si="9"/>
        <v>1</v>
      </c>
      <c r="AF14" s="2">
        <f t="shared" si="10"/>
        <v>1</v>
      </c>
      <c r="AG14" s="2">
        <v>110.60388681993709</v>
      </c>
      <c r="AH14" s="2">
        <v>101.7738310597869</v>
      </c>
      <c r="AI14" s="2">
        <f t="shared" si="27"/>
        <v>106.188858939862</v>
      </c>
      <c r="AJ14" s="2">
        <f t="shared" si="28"/>
        <v>4.4150278800750939</v>
      </c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</row>
    <row r="15" spans="1:67" x14ac:dyDescent="0.2">
      <c r="A15" s="2">
        <v>14</v>
      </c>
      <c r="B15" s="2">
        <v>1</v>
      </c>
      <c r="C15" s="2">
        <v>-1</v>
      </c>
      <c r="D15" s="2">
        <v>-1</v>
      </c>
      <c r="E15" s="2">
        <v>1</v>
      </c>
      <c r="F15" s="2">
        <v>-1</v>
      </c>
      <c r="G15" s="2">
        <f t="shared" si="11"/>
        <v>-1</v>
      </c>
      <c r="H15" s="2">
        <f t="shared" si="12"/>
        <v>-1</v>
      </c>
      <c r="I15" s="2">
        <f t="shared" si="13"/>
        <v>1</v>
      </c>
      <c r="J15" s="2">
        <f t="shared" si="14"/>
        <v>-1</v>
      </c>
      <c r="K15" s="2">
        <f t="shared" si="15"/>
        <v>1</v>
      </c>
      <c r="L15" s="2">
        <f t="shared" si="16"/>
        <v>-1</v>
      </c>
      <c r="M15" s="2">
        <f t="shared" si="17"/>
        <v>1</v>
      </c>
      <c r="N15" s="2">
        <f t="shared" si="18"/>
        <v>-1</v>
      </c>
      <c r="O15" s="2">
        <f t="shared" si="19"/>
        <v>1</v>
      </c>
      <c r="P15" s="2">
        <f t="shared" si="20"/>
        <v>-1</v>
      </c>
      <c r="Q15" s="2">
        <f t="shared" si="21"/>
        <v>1</v>
      </c>
      <c r="R15" s="2">
        <f t="shared" si="22"/>
        <v>-1</v>
      </c>
      <c r="S15" s="2">
        <f t="shared" si="23"/>
        <v>1</v>
      </c>
      <c r="T15" s="2">
        <f t="shared" si="24"/>
        <v>-1</v>
      </c>
      <c r="U15" s="2">
        <f t="shared" si="1"/>
        <v>1</v>
      </c>
      <c r="V15" s="2">
        <f t="shared" si="25"/>
        <v>-1</v>
      </c>
      <c r="W15" s="2">
        <f t="shared" si="2"/>
        <v>1</v>
      </c>
      <c r="X15" s="2">
        <f t="shared" si="3"/>
        <v>-1</v>
      </c>
      <c r="Y15" s="2">
        <f t="shared" si="4"/>
        <v>1</v>
      </c>
      <c r="Z15" s="2">
        <f t="shared" si="5"/>
        <v>1</v>
      </c>
      <c r="AA15" s="2">
        <f t="shared" si="6"/>
        <v>1</v>
      </c>
      <c r="AB15" s="2">
        <f t="shared" si="7"/>
        <v>-1</v>
      </c>
      <c r="AC15" s="2">
        <f t="shared" si="26"/>
        <v>1</v>
      </c>
      <c r="AD15" s="2">
        <f t="shared" si="8"/>
        <v>1</v>
      </c>
      <c r="AE15" s="2">
        <f t="shared" si="9"/>
        <v>-1</v>
      </c>
      <c r="AF15" s="2">
        <f t="shared" si="10"/>
        <v>-1</v>
      </c>
      <c r="AG15" s="2">
        <v>101.60542296210609</v>
      </c>
      <c r="AH15" s="2">
        <v>106.02629348456676</v>
      </c>
      <c r="AI15" s="2">
        <f t="shared" si="27"/>
        <v>103.81585822333642</v>
      </c>
      <c r="AJ15" s="2">
        <f t="shared" si="28"/>
        <v>2.2104352612303373</v>
      </c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</row>
    <row r="16" spans="1:67" x14ac:dyDescent="0.2">
      <c r="A16" s="2">
        <v>15</v>
      </c>
      <c r="B16" s="2">
        <v>1</v>
      </c>
      <c r="C16" s="2">
        <v>-1</v>
      </c>
      <c r="D16" s="2">
        <v>-1</v>
      </c>
      <c r="E16" s="2">
        <v>-1</v>
      </c>
      <c r="F16" s="2">
        <v>1</v>
      </c>
      <c r="G16" s="2">
        <f t="shared" si="11"/>
        <v>-1</v>
      </c>
      <c r="H16" s="2">
        <f t="shared" si="12"/>
        <v>-1</v>
      </c>
      <c r="I16" s="2">
        <f t="shared" si="13"/>
        <v>-1</v>
      </c>
      <c r="J16" s="2">
        <f t="shared" si="14"/>
        <v>1</v>
      </c>
      <c r="K16" s="2">
        <f t="shared" si="15"/>
        <v>1</v>
      </c>
      <c r="L16" s="2">
        <f t="shared" si="16"/>
        <v>1</v>
      </c>
      <c r="M16" s="2">
        <f t="shared" si="17"/>
        <v>-1</v>
      </c>
      <c r="N16" s="2">
        <f t="shared" si="18"/>
        <v>1</v>
      </c>
      <c r="O16" s="2">
        <f t="shared" si="19"/>
        <v>-1</v>
      </c>
      <c r="P16" s="2">
        <f t="shared" si="20"/>
        <v>-1</v>
      </c>
      <c r="Q16" s="2">
        <f t="shared" si="21"/>
        <v>1</v>
      </c>
      <c r="R16" s="2">
        <f t="shared" si="22"/>
        <v>1</v>
      </c>
      <c r="S16" s="2">
        <f t="shared" si="23"/>
        <v>-1</v>
      </c>
      <c r="T16" s="2">
        <f t="shared" si="24"/>
        <v>1</v>
      </c>
      <c r="U16" s="2">
        <f t="shared" si="1"/>
        <v>-1</v>
      </c>
      <c r="V16" s="2">
        <f t="shared" si="25"/>
        <v>-1</v>
      </c>
      <c r="W16" s="2">
        <f t="shared" si="2"/>
        <v>-1</v>
      </c>
      <c r="X16" s="2">
        <f t="shared" si="3"/>
        <v>1</v>
      </c>
      <c r="Y16" s="2">
        <f t="shared" si="4"/>
        <v>1</v>
      </c>
      <c r="Z16" s="2">
        <f t="shared" si="5"/>
        <v>1</v>
      </c>
      <c r="AA16" s="2">
        <f t="shared" si="6"/>
        <v>-1</v>
      </c>
      <c r="AB16" s="2">
        <f t="shared" si="7"/>
        <v>1</v>
      </c>
      <c r="AC16" s="2">
        <f t="shared" si="26"/>
        <v>1</v>
      </c>
      <c r="AD16" s="2">
        <f t="shared" si="8"/>
        <v>1</v>
      </c>
      <c r="AE16" s="2">
        <f t="shared" si="9"/>
        <v>-1</v>
      </c>
      <c r="AF16" s="2">
        <f t="shared" si="10"/>
        <v>-1</v>
      </c>
      <c r="AG16" s="2">
        <v>113.63842200757246</v>
      </c>
      <c r="AH16" s="2">
        <v>114.09940377469874</v>
      </c>
      <c r="AI16" s="2">
        <f t="shared" si="27"/>
        <v>113.86891289113561</v>
      </c>
      <c r="AJ16" s="2">
        <f t="shared" si="28"/>
        <v>0.23049088356314229</v>
      </c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</row>
    <row r="17" spans="1:67" x14ac:dyDescent="0.2">
      <c r="A17" s="2">
        <v>16</v>
      </c>
      <c r="B17" s="2">
        <v>1</v>
      </c>
      <c r="C17" s="2">
        <v>-1</v>
      </c>
      <c r="D17" s="2">
        <v>-1</v>
      </c>
      <c r="E17" s="2">
        <v>-1</v>
      </c>
      <c r="F17" s="2">
        <v>-1</v>
      </c>
      <c r="G17" s="2">
        <f t="shared" si="11"/>
        <v>-1</v>
      </c>
      <c r="H17" s="2">
        <f t="shared" si="12"/>
        <v>-1</v>
      </c>
      <c r="I17" s="2">
        <f t="shared" si="13"/>
        <v>-1</v>
      </c>
      <c r="J17" s="2">
        <f t="shared" si="14"/>
        <v>-1</v>
      </c>
      <c r="K17" s="2">
        <f t="shared" si="15"/>
        <v>1</v>
      </c>
      <c r="L17" s="2">
        <f t="shared" si="16"/>
        <v>1</v>
      </c>
      <c r="M17" s="2">
        <f t="shared" si="17"/>
        <v>1</v>
      </c>
      <c r="N17" s="2">
        <f t="shared" si="18"/>
        <v>1</v>
      </c>
      <c r="O17" s="2">
        <f t="shared" si="19"/>
        <v>1</v>
      </c>
      <c r="P17" s="2">
        <f t="shared" si="20"/>
        <v>1</v>
      </c>
      <c r="Q17" s="2">
        <f t="shared" si="21"/>
        <v>1</v>
      </c>
      <c r="R17" s="2">
        <f t="shared" si="22"/>
        <v>1</v>
      </c>
      <c r="S17" s="2">
        <f t="shared" si="23"/>
        <v>1</v>
      </c>
      <c r="T17" s="2">
        <f t="shared" si="24"/>
        <v>1</v>
      </c>
      <c r="U17" s="2">
        <f t="shared" si="1"/>
        <v>1</v>
      </c>
      <c r="V17" s="2">
        <f t="shared" si="25"/>
        <v>1</v>
      </c>
      <c r="W17" s="2">
        <f t="shared" si="2"/>
        <v>-1</v>
      </c>
      <c r="X17" s="2">
        <f t="shared" si="3"/>
        <v>-1</v>
      </c>
      <c r="Y17" s="2">
        <f t="shared" si="4"/>
        <v>-1</v>
      </c>
      <c r="Z17" s="2">
        <f t="shared" si="5"/>
        <v>-1</v>
      </c>
      <c r="AA17" s="2">
        <f t="shared" si="6"/>
        <v>-1</v>
      </c>
      <c r="AB17" s="2">
        <f t="shared" si="7"/>
        <v>-1</v>
      </c>
      <c r="AC17" s="2">
        <f t="shared" si="26"/>
        <v>-1</v>
      </c>
      <c r="AD17" s="2">
        <f t="shared" si="8"/>
        <v>-1</v>
      </c>
      <c r="AE17" s="2">
        <f t="shared" si="9"/>
        <v>1</v>
      </c>
      <c r="AF17" s="2">
        <f t="shared" si="10"/>
        <v>1</v>
      </c>
      <c r="AG17" s="2">
        <v>107.58088618642414</v>
      </c>
      <c r="AH17" s="2">
        <v>107.58311539750748</v>
      </c>
      <c r="AI17" s="2">
        <f t="shared" si="27"/>
        <v>107.58200079196581</v>
      </c>
      <c r="AJ17" s="2">
        <f t="shared" si="28"/>
        <v>1.114605541673086E-3</v>
      </c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</row>
    <row r="18" spans="1:67" x14ac:dyDescent="0.2">
      <c r="A18" s="2">
        <v>17</v>
      </c>
      <c r="B18" s="2">
        <v>-1</v>
      </c>
      <c r="C18" s="2">
        <v>1</v>
      </c>
      <c r="D18" s="2">
        <v>1</v>
      </c>
      <c r="E18" s="2">
        <v>1</v>
      </c>
      <c r="F18" s="2">
        <v>1</v>
      </c>
      <c r="G18" s="2">
        <f t="shared" si="11"/>
        <v>-1</v>
      </c>
      <c r="H18" s="2">
        <f t="shared" si="12"/>
        <v>-1</v>
      </c>
      <c r="I18" s="2">
        <f t="shared" si="13"/>
        <v>-1</v>
      </c>
      <c r="J18" s="2">
        <f t="shared" si="14"/>
        <v>-1</v>
      </c>
      <c r="K18" s="2">
        <f t="shared" si="15"/>
        <v>1</v>
      </c>
      <c r="L18" s="2">
        <f t="shared" si="16"/>
        <v>1</v>
      </c>
      <c r="M18" s="2">
        <f t="shared" si="17"/>
        <v>1</v>
      </c>
      <c r="N18" s="2">
        <f t="shared" si="18"/>
        <v>1</v>
      </c>
      <c r="O18" s="2">
        <f t="shared" si="19"/>
        <v>1</v>
      </c>
      <c r="P18" s="2">
        <f t="shared" si="20"/>
        <v>1</v>
      </c>
      <c r="Q18" s="2">
        <f t="shared" si="21"/>
        <v>-1</v>
      </c>
      <c r="R18" s="2">
        <f t="shared" si="22"/>
        <v>-1</v>
      </c>
      <c r="S18" s="2">
        <f t="shared" si="23"/>
        <v>-1</v>
      </c>
      <c r="T18" s="2">
        <f t="shared" si="24"/>
        <v>-1</v>
      </c>
      <c r="U18" s="2">
        <f t="shared" si="1"/>
        <v>-1</v>
      </c>
      <c r="V18" s="2">
        <f t="shared" si="25"/>
        <v>-1</v>
      </c>
      <c r="W18" s="2">
        <f t="shared" si="2"/>
        <v>1</v>
      </c>
      <c r="X18" s="2">
        <f t="shared" si="3"/>
        <v>1</v>
      </c>
      <c r="Y18" s="2">
        <f t="shared" si="4"/>
        <v>1</v>
      </c>
      <c r="Z18" s="2">
        <f t="shared" si="5"/>
        <v>1</v>
      </c>
      <c r="AA18" s="2">
        <f t="shared" si="6"/>
        <v>-1</v>
      </c>
      <c r="AB18" s="2">
        <f t="shared" si="7"/>
        <v>-1</v>
      </c>
      <c r="AC18" s="2">
        <f t="shared" si="26"/>
        <v>-1</v>
      </c>
      <c r="AD18" s="2">
        <f t="shared" si="8"/>
        <v>-1</v>
      </c>
      <c r="AE18" s="2">
        <f t="shared" si="9"/>
        <v>1</v>
      </c>
      <c r="AF18" s="2">
        <f t="shared" si="10"/>
        <v>-1</v>
      </c>
      <c r="AG18" s="2">
        <v>99.469040134532207</v>
      </c>
      <c r="AH18" s="2">
        <v>99.692490929185624</v>
      </c>
      <c r="AI18" s="2">
        <f t="shared" si="27"/>
        <v>99.580765531858916</v>
      </c>
      <c r="AJ18" s="2">
        <f t="shared" si="28"/>
        <v>0.11172539732670828</v>
      </c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</row>
    <row r="19" spans="1:67" x14ac:dyDescent="0.2">
      <c r="A19" s="2">
        <v>18</v>
      </c>
      <c r="B19" s="2">
        <v>-1</v>
      </c>
      <c r="C19" s="2">
        <v>1</v>
      </c>
      <c r="D19" s="2">
        <v>1</v>
      </c>
      <c r="E19" s="2">
        <v>1</v>
      </c>
      <c r="F19" s="2">
        <v>-1</v>
      </c>
      <c r="G19" s="2">
        <f t="shared" si="11"/>
        <v>-1</v>
      </c>
      <c r="H19" s="2">
        <f t="shared" si="12"/>
        <v>-1</v>
      </c>
      <c r="I19" s="2">
        <f t="shared" si="13"/>
        <v>-1</v>
      </c>
      <c r="J19" s="2">
        <f t="shared" si="14"/>
        <v>1</v>
      </c>
      <c r="K19" s="2">
        <f t="shared" si="15"/>
        <v>1</v>
      </c>
      <c r="L19" s="2">
        <f t="shared" si="16"/>
        <v>1</v>
      </c>
      <c r="M19" s="2">
        <f t="shared" si="17"/>
        <v>-1</v>
      </c>
      <c r="N19" s="2">
        <f t="shared" si="18"/>
        <v>1</v>
      </c>
      <c r="O19" s="2">
        <f t="shared" si="19"/>
        <v>-1</v>
      </c>
      <c r="P19" s="2">
        <f t="shared" si="20"/>
        <v>-1</v>
      </c>
      <c r="Q19" s="2">
        <f t="shared" si="21"/>
        <v>-1</v>
      </c>
      <c r="R19" s="2">
        <f t="shared" si="22"/>
        <v>-1</v>
      </c>
      <c r="S19" s="2">
        <f t="shared" si="23"/>
        <v>1</v>
      </c>
      <c r="T19" s="2">
        <f t="shared" si="24"/>
        <v>-1</v>
      </c>
      <c r="U19" s="2">
        <f t="shared" si="1"/>
        <v>1</v>
      </c>
      <c r="V19" s="2">
        <f t="shared" si="25"/>
        <v>1</v>
      </c>
      <c r="W19" s="2">
        <f t="shared" si="2"/>
        <v>1</v>
      </c>
      <c r="X19" s="2">
        <f t="shared" si="3"/>
        <v>-1</v>
      </c>
      <c r="Y19" s="2">
        <f t="shared" si="4"/>
        <v>-1</v>
      </c>
      <c r="Z19" s="2">
        <f t="shared" si="5"/>
        <v>-1</v>
      </c>
      <c r="AA19" s="2">
        <f t="shared" si="6"/>
        <v>-1</v>
      </c>
      <c r="AB19" s="2">
        <f t="shared" si="7"/>
        <v>1</v>
      </c>
      <c r="AC19" s="2">
        <f t="shared" si="26"/>
        <v>1</v>
      </c>
      <c r="AD19" s="2">
        <f t="shared" si="8"/>
        <v>1</v>
      </c>
      <c r="AE19" s="2">
        <f t="shared" si="9"/>
        <v>-1</v>
      </c>
      <c r="AF19" s="2">
        <f t="shared" si="10"/>
        <v>1</v>
      </c>
      <c r="AG19" s="2">
        <v>103.29907819701356</v>
      </c>
      <c r="AH19" s="2">
        <v>100.4781645766965</v>
      </c>
      <c r="AI19" s="2">
        <f t="shared" si="27"/>
        <v>101.88862138685502</v>
      </c>
      <c r="AJ19" s="2">
        <f t="shared" si="28"/>
        <v>1.4104568101585286</v>
      </c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</row>
    <row r="20" spans="1:67" x14ac:dyDescent="0.2">
      <c r="A20" s="2">
        <v>19</v>
      </c>
      <c r="B20" s="2">
        <v>-1</v>
      </c>
      <c r="C20" s="2">
        <v>1</v>
      </c>
      <c r="D20" s="2">
        <v>1</v>
      </c>
      <c r="E20" s="2">
        <v>-1</v>
      </c>
      <c r="F20" s="2">
        <v>1</v>
      </c>
      <c r="G20" s="2">
        <f t="shared" si="11"/>
        <v>-1</v>
      </c>
      <c r="H20" s="2">
        <f t="shared" si="12"/>
        <v>-1</v>
      </c>
      <c r="I20" s="2">
        <f t="shared" si="13"/>
        <v>1</v>
      </c>
      <c r="J20" s="2">
        <f t="shared" si="14"/>
        <v>-1</v>
      </c>
      <c r="K20" s="2">
        <f t="shared" si="15"/>
        <v>1</v>
      </c>
      <c r="L20" s="2">
        <f t="shared" si="16"/>
        <v>-1</v>
      </c>
      <c r="M20" s="2">
        <f t="shared" si="17"/>
        <v>1</v>
      </c>
      <c r="N20" s="2">
        <f t="shared" si="18"/>
        <v>-1</v>
      </c>
      <c r="O20" s="2">
        <f t="shared" si="19"/>
        <v>1</v>
      </c>
      <c r="P20" s="2">
        <f t="shared" si="20"/>
        <v>-1</v>
      </c>
      <c r="Q20" s="2">
        <f t="shared" si="21"/>
        <v>-1</v>
      </c>
      <c r="R20" s="2">
        <f t="shared" si="22"/>
        <v>1</v>
      </c>
      <c r="S20" s="2">
        <f t="shared" si="23"/>
        <v>-1</v>
      </c>
      <c r="T20" s="2">
        <f t="shared" si="24"/>
        <v>1</v>
      </c>
      <c r="U20" s="2">
        <f t="shared" si="1"/>
        <v>-1</v>
      </c>
      <c r="V20" s="2">
        <f t="shared" si="25"/>
        <v>1</v>
      </c>
      <c r="W20" s="2">
        <f t="shared" si="2"/>
        <v>-1</v>
      </c>
      <c r="X20" s="2">
        <f t="shared" si="3"/>
        <v>1</v>
      </c>
      <c r="Y20" s="2">
        <f t="shared" si="4"/>
        <v>-1</v>
      </c>
      <c r="Z20" s="2">
        <f t="shared" si="5"/>
        <v>-1</v>
      </c>
      <c r="AA20" s="2">
        <f t="shared" si="6"/>
        <v>1</v>
      </c>
      <c r="AB20" s="2">
        <f t="shared" si="7"/>
        <v>-1</v>
      </c>
      <c r="AC20" s="2">
        <f t="shared" si="26"/>
        <v>1</v>
      </c>
      <c r="AD20" s="2">
        <f t="shared" si="8"/>
        <v>1</v>
      </c>
      <c r="AE20" s="2">
        <f t="shared" si="9"/>
        <v>-1</v>
      </c>
      <c r="AF20" s="2">
        <f t="shared" si="10"/>
        <v>1</v>
      </c>
      <c r="AG20" s="2">
        <v>89.237051109992535</v>
      </c>
      <c r="AH20" s="2">
        <v>86.81974539557865</v>
      </c>
      <c r="AI20" s="2">
        <f t="shared" si="27"/>
        <v>88.028398252785593</v>
      </c>
      <c r="AJ20" s="2">
        <f t="shared" si="28"/>
        <v>1.2086528572069426</v>
      </c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</row>
    <row r="21" spans="1:67" x14ac:dyDescent="0.2">
      <c r="A21" s="2">
        <v>20</v>
      </c>
      <c r="B21" s="2">
        <v>-1</v>
      </c>
      <c r="C21" s="2">
        <v>1</v>
      </c>
      <c r="D21" s="2">
        <v>1</v>
      </c>
      <c r="E21" s="2">
        <v>-1</v>
      </c>
      <c r="F21" s="2">
        <v>-1</v>
      </c>
      <c r="G21" s="2">
        <f t="shared" si="11"/>
        <v>-1</v>
      </c>
      <c r="H21" s="2">
        <f t="shared" si="12"/>
        <v>-1</v>
      </c>
      <c r="I21" s="2">
        <f t="shared" si="13"/>
        <v>1</v>
      </c>
      <c r="J21" s="2">
        <f t="shared" si="14"/>
        <v>1</v>
      </c>
      <c r="K21" s="2">
        <f t="shared" si="15"/>
        <v>1</v>
      </c>
      <c r="L21" s="2">
        <f t="shared" si="16"/>
        <v>-1</v>
      </c>
      <c r="M21" s="2">
        <f t="shared" si="17"/>
        <v>-1</v>
      </c>
      <c r="N21" s="2">
        <f t="shared" si="18"/>
        <v>-1</v>
      </c>
      <c r="O21" s="2">
        <f t="shared" si="19"/>
        <v>-1</v>
      </c>
      <c r="P21" s="2">
        <f t="shared" si="20"/>
        <v>1</v>
      </c>
      <c r="Q21" s="2">
        <f t="shared" si="21"/>
        <v>-1</v>
      </c>
      <c r="R21" s="2">
        <f t="shared" si="22"/>
        <v>1</v>
      </c>
      <c r="S21" s="2">
        <f t="shared" si="23"/>
        <v>1</v>
      </c>
      <c r="T21" s="2">
        <f t="shared" si="24"/>
        <v>1</v>
      </c>
      <c r="U21" s="2">
        <f t="shared" si="1"/>
        <v>1</v>
      </c>
      <c r="V21" s="2">
        <f t="shared" si="25"/>
        <v>-1</v>
      </c>
      <c r="W21" s="2">
        <f t="shared" si="2"/>
        <v>-1</v>
      </c>
      <c r="X21" s="2">
        <f t="shared" si="3"/>
        <v>-1</v>
      </c>
      <c r="Y21" s="2">
        <f t="shared" si="4"/>
        <v>1</v>
      </c>
      <c r="Z21" s="2">
        <f t="shared" si="5"/>
        <v>1</v>
      </c>
      <c r="AA21" s="2">
        <f t="shared" si="6"/>
        <v>1</v>
      </c>
      <c r="AB21" s="2">
        <f t="shared" si="7"/>
        <v>1</v>
      </c>
      <c r="AC21" s="2">
        <f t="shared" si="26"/>
        <v>-1</v>
      </c>
      <c r="AD21" s="2">
        <f t="shared" si="8"/>
        <v>-1</v>
      </c>
      <c r="AE21" s="2">
        <f t="shared" si="9"/>
        <v>1</v>
      </c>
      <c r="AF21" s="2">
        <f t="shared" si="10"/>
        <v>-1</v>
      </c>
      <c r="AG21" s="2">
        <v>94.488234811477355</v>
      </c>
      <c r="AH21" s="2">
        <v>90.643710331250418</v>
      </c>
      <c r="AI21" s="2">
        <f t="shared" si="27"/>
        <v>92.565972571363886</v>
      </c>
      <c r="AJ21" s="2">
        <f t="shared" si="28"/>
        <v>1.9222622401134686</v>
      </c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</row>
    <row r="22" spans="1:67" x14ac:dyDescent="0.2">
      <c r="A22" s="2">
        <v>21</v>
      </c>
      <c r="B22" s="2">
        <v>-1</v>
      </c>
      <c r="C22" s="2">
        <v>1</v>
      </c>
      <c r="D22" s="2">
        <v>-1</v>
      </c>
      <c r="E22" s="2">
        <v>1</v>
      </c>
      <c r="F22" s="2">
        <v>1</v>
      </c>
      <c r="G22" s="2">
        <f t="shared" si="11"/>
        <v>-1</v>
      </c>
      <c r="H22" s="2">
        <f t="shared" si="12"/>
        <v>1</v>
      </c>
      <c r="I22" s="2">
        <f t="shared" si="13"/>
        <v>-1</v>
      </c>
      <c r="J22" s="2">
        <f t="shared" si="14"/>
        <v>-1</v>
      </c>
      <c r="K22" s="2">
        <f t="shared" si="15"/>
        <v>-1</v>
      </c>
      <c r="L22" s="2">
        <f t="shared" si="16"/>
        <v>1</v>
      </c>
      <c r="M22" s="2">
        <f t="shared" si="17"/>
        <v>1</v>
      </c>
      <c r="N22" s="2">
        <f t="shared" si="18"/>
        <v>-1</v>
      </c>
      <c r="O22" s="2">
        <f t="shared" si="19"/>
        <v>-1</v>
      </c>
      <c r="P22" s="2">
        <f t="shared" si="20"/>
        <v>1</v>
      </c>
      <c r="Q22" s="2">
        <f t="shared" si="21"/>
        <v>1</v>
      </c>
      <c r="R22" s="2">
        <f t="shared" si="22"/>
        <v>-1</v>
      </c>
      <c r="S22" s="2">
        <f t="shared" si="23"/>
        <v>-1</v>
      </c>
      <c r="T22" s="2">
        <f t="shared" si="24"/>
        <v>1</v>
      </c>
      <c r="U22" s="2">
        <f t="shared" si="1"/>
        <v>1</v>
      </c>
      <c r="V22" s="2">
        <f t="shared" si="25"/>
        <v>-1</v>
      </c>
      <c r="W22" s="2">
        <f t="shared" si="2"/>
        <v>-1</v>
      </c>
      <c r="X22" s="2">
        <f t="shared" si="3"/>
        <v>-1</v>
      </c>
      <c r="Y22" s="2">
        <f t="shared" si="4"/>
        <v>1</v>
      </c>
      <c r="Z22" s="2">
        <f t="shared" si="5"/>
        <v>-1</v>
      </c>
      <c r="AA22" s="2">
        <f t="shared" si="6"/>
        <v>1</v>
      </c>
      <c r="AB22" s="2">
        <f t="shared" si="7"/>
        <v>1</v>
      </c>
      <c r="AC22" s="2">
        <f t="shared" si="26"/>
        <v>-1</v>
      </c>
      <c r="AD22" s="2">
        <f t="shared" si="8"/>
        <v>1</v>
      </c>
      <c r="AE22" s="2">
        <f t="shared" si="9"/>
        <v>-1</v>
      </c>
      <c r="AF22" s="2">
        <f t="shared" si="10"/>
        <v>1</v>
      </c>
      <c r="AG22" s="2">
        <v>109.20844536536983</v>
      </c>
      <c r="AH22" s="2">
        <v>111.22733545886987</v>
      </c>
      <c r="AI22" s="2">
        <f t="shared" si="27"/>
        <v>110.21789041211986</v>
      </c>
      <c r="AJ22" s="2">
        <f t="shared" si="28"/>
        <v>1.0094450467500238</v>
      </c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</row>
    <row r="23" spans="1:67" x14ac:dyDescent="0.2">
      <c r="A23" s="2">
        <v>22</v>
      </c>
      <c r="B23" s="2">
        <v>-1</v>
      </c>
      <c r="C23" s="2">
        <v>1</v>
      </c>
      <c r="D23" s="2">
        <v>-1</v>
      </c>
      <c r="E23" s="2">
        <v>1</v>
      </c>
      <c r="F23" s="2">
        <v>-1</v>
      </c>
      <c r="G23" s="2">
        <f t="shared" si="11"/>
        <v>-1</v>
      </c>
      <c r="H23" s="2">
        <f t="shared" si="12"/>
        <v>1</v>
      </c>
      <c r="I23" s="2">
        <f t="shared" si="13"/>
        <v>-1</v>
      </c>
      <c r="J23" s="2">
        <f t="shared" si="14"/>
        <v>1</v>
      </c>
      <c r="K23" s="2">
        <f t="shared" si="15"/>
        <v>-1</v>
      </c>
      <c r="L23" s="2">
        <f t="shared" si="16"/>
        <v>1</v>
      </c>
      <c r="M23" s="2">
        <f t="shared" si="17"/>
        <v>-1</v>
      </c>
      <c r="N23" s="2">
        <f t="shared" si="18"/>
        <v>-1</v>
      </c>
      <c r="O23" s="2">
        <f t="shared" si="19"/>
        <v>1</v>
      </c>
      <c r="P23" s="2">
        <f t="shared" si="20"/>
        <v>-1</v>
      </c>
      <c r="Q23" s="2">
        <f t="shared" si="21"/>
        <v>1</v>
      </c>
      <c r="R23" s="2">
        <f t="shared" si="22"/>
        <v>-1</v>
      </c>
      <c r="S23" s="2">
        <f t="shared" si="23"/>
        <v>1</v>
      </c>
      <c r="T23" s="2">
        <f t="shared" si="24"/>
        <v>1</v>
      </c>
      <c r="U23" s="2">
        <f t="shared" si="1"/>
        <v>-1</v>
      </c>
      <c r="V23" s="2">
        <f t="shared" si="25"/>
        <v>1</v>
      </c>
      <c r="W23" s="2">
        <f t="shared" si="2"/>
        <v>-1</v>
      </c>
      <c r="X23" s="2">
        <f t="shared" si="3"/>
        <v>1</v>
      </c>
      <c r="Y23" s="2">
        <f t="shared" si="4"/>
        <v>-1</v>
      </c>
      <c r="Z23" s="2">
        <f t="shared" si="5"/>
        <v>1</v>
      </c>
      <c r="AA23" s="2">
        <f t="shared" si="6"/>
        <v>1</v>
      </c>
      <c r="AB23" s="2">
        <f t="shared" si="7"/>
        <v>-1</v>
      </c>
      <c r="AC23" s="2">
        <f t="shared" si="26"/>
        <v>1</v>
      </c>
      <c r="AD23" s="2">
        <f t="shared" si="8"/>
        <v>-1</v>
      </c>
      <c r="AE23" s="2">
        <f t="shared" si="9"/>
        <v>1</v>
      </c>
      <c r="AF23" s="2">
        <f t="shared" si="10"/>
        <v>-1</v>
      </c>
      <c r="AG23" s="2">
        <v>113.05071331028583</v>
      </c>
      <c r="AH23" s="2">
        <v>110.45142467415454</v>
      </c>
      <c r="AI23" s="2">
        <f t="shared" si="27"/>
        <v>111.75106899222018</v>
      </c>
      <c r="AJ23" s="2">
        <f t="shared" si="28"/>
        <v>1.2996443180656456</v>
      </c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</row>
    <row r="24" spans="1:67" x14ac:dyDescent="0.2">
      <c r="A24" s="2">
        <v>23</v>
      </c>
      <c r="B24" s="2">
        <v>-1</v>
      </c>
      <c r="C24" s="2">
        <v>1</v>
      </c>
      <c r="D24" s="2">
        <v>-1</v>
      </c>
      <c r="E24" s="2">
        <v>-1</v>
      </c>
      <c r="F24" s="2">
        <v>1</v>
      </c>
      <c r="G24" s="2">
        <f t="shared" si="11"/>
        <v>-1</v>
      </c>
      <c r="H24" s="2">
        <f t="shared" si="12"/>
        <v>1</v>
      </c>
      <c r="I24" s="2">
        <f t="shared" si="13"/>
        <v>1</v>
      </c>
      <c r="J24" s="2">
        <f t="shared" si="14"/>
        <v>-1</v>
      </c>
      <c r="K24" s="2">
        <f t="shared" si="15"/>
        <v>-1</v>
      </c>
      <c r="L24" s="2">
        <f t="shared" si="16"/>
        <v>-1</v>
      </c>
      <c r="M24" s="2">
        <f t="shared" si="17"/>
        <v>1</v>
      </c>
      <c r="N24" s="2">
        <f t="shared" si="18"/>
        <v>1</v>
      </c>
      <c r="O24" s="2">
        <f t="shared" si="19"/>
        <v>-1</v>
      </c>
      <c r="P24" s="2">
        <f t="shared" si="20"/>
        <v>-1</v>
      </c>
      <c r="Q24" s="2">
        <f t="shared" si="21"/>
        <v>1</v>
      </c>
      <c r="R24" s="2">
        <f t="shared" si="22"/>
        <v>1</v>
      </c>
      <c r="S24" s="2">
        <f t="shared" si="23"/>
        <v>-1</v>
      </c>
      <c r="T24" s="2">
        <f t="shared" si="24"/>
        <v>-1</v>
      </c>
      <c r="U24" s="2">
        <f t="shared" si="1"/>
        <v>1</v>
      </c>
      <c r="V24" s="2">
        <f t="shared" si="25"/>
        <v>1</v>
      </c>
      <c r="W24" s="2">
        <f t="shared" si="2"/>
        <v>1</v>
      </c>
      <c r="X24" s="2">
        <f t="shared" si="3"/>
        <v>-1</v>
      </c>
      <c r="Y24" s="2">
        <f t="shared" si="4"/>
        <v>-1</v>
      </c>
      <c r="Z24" s="2">
        <f t="shared" si="5"/>
        <v>1</v>
      </c>
      <c r="AA24" s="2">
        <f t="shared" si="6"/>
        <v>-1</v>
      </c>
      <c r="AB24" s="2">
        <f t="shared" si="7"/>
        <v>1</v>
      </c>
      <c r="AC24" s="2">
        <f t="shared" si="26"/>
        <v>1</v>
      </c>
      <c r="AD24" s="2">
        <f t="shared" si="8"/>
        <v>-1</v>
      </c>
      <c r="AE24" s="2">
        <f t="shared" si="9"/>
        <v>1</v>
      </c>
      <c r="AF24" s="2">
        <f t="shared" si="10"/>
        <v>-1</v>
      </c>
      <c r="AG24" s="2">
        <v>102.56211347692796</v>
      </c>
      <c r="AH24" s="2">
        <v>104.71225073542878</v>
      </c>
      <c r="AI24" s="2">
        <f t="shared" si="27"/>
        <v>103.63718210617837</v>
      </c>
      <c r="AJ24" s="2">
        <f t="shared" si="28"/>
        <v>1.0750686292504099</v>
      </c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</row>
    <row r="25" spans="1:67" x14ac:dyDescent="0.2">
      <c r="A25" s="2">
        <v>24</v>
      </c>
      <c r="B25" s="2">
        <v>-1</v>
      </c>
      <c r="C25" s="2">
        <v>1</v>
      </c>
      <c r="D25" s="2">
        <v>-1</v>
      </c>
      <c r="E25" s="2">
        <v>-1</v>
      </c>
      <c r="F25" s="2">
        <v>-1</v>
      </c>
      <c r="G25" s="2">
        <f t="shared" si="11"/>
        <v>-1</v>
      </c>
      <c r="H25" s="2">
        <f t="shared" si="12"/>
        <v>1</v>
      </c>
      <c r="I25" s="2">
        <f t="shared" si="13"/>
        <v>1</v>
      </c>
      <c r="J25" s="2">
        <f t="shared" si="14"/>
        <v>1</v>
      </c>
      <c r="K25" s="2">
        <f t="shared" si="15"/>
        <v>-1</v>
      </c>
      <c r="L25" s="2">
        <f t="shared" si="16"/>
        <v>-1</v>
      </c>
      <c r="M25" s="2">
        <f t="shared" si="17"/>
        <v>-1</v>
      </c>
      <c r="N25" s="2">
        <f t="shared" si="18"/>
        <v>1</v>
      </c>
      <c r="O25" s="2">
        <f t="shared" si="19"/>
        <v>1</v>
      </c>
      <c r="P25" s="2">
        <f t="shared" si="20"/>
        <v>1</v>
      </c>
      <c r="Q25" s="2">
        <f t="shared" si="21"/>
        <v>1</v>
      </c>
      <c r="R25" s="2">
        <f t="shared" si="22"/>
        <v>1</v>
      </c>
      <c r="S25" s="2">
        <f t="shared" si="23"/>
        <v>1</v>
      </c>
      <c r="T25" s="2">
        <f t="shared" si="24"/>
        <v>-1</v>
      </c>
      <c r="U25" s="2">
        <f t="shared" si="1"/>
        <v>-1</v>
      </c>
      <c r="V25" s="2">
        <f t="shared" si="25"/>
        <v>-1</v>
      </c>
      <c r="W25" s="2">
        <f t="shared" si="2"/>
        <v>1</v>
      </c>
      <c r="X25" s="2">
        <f t="shared" si="3"/>
        <v>1</v>
      </c>
      <c r="Y25" s="2">
        <f t="shared" si="4"/>
        <v>1</v>
      </c>
      <c r="Z25" s="2">
        <f t="shared" si="5"/>
        <v>-1</v>
      </c>
      <c r="AA25" s="2">
        <f t="shared" si="6"/>
        <v>-1</v>
      </c>
      <c r="AB25" s="2">
        <f t="shared" si="7"/>
        <v>-1</v>
      </c>
      <c r="AC25" s="2">
        <f t="shared" si="26"/>
        <v>-1</v>
      </c>
      <c r="AD25" s="2">
        <f t="shared" si="8"/>
        <v>1</v>
      </c>
      <c r="AE25" s="2">
        <f t="shared" si="9"/>
        <v>-1</v>
      </c>
      <c r="AF25" s="2">
        <f t="shared" si="10"/>
        <v>1</v>
      </c>
      <c r="AG25" s="2">
        <v>102.85730301035065</v>
      </c>
      <c r="AH25" s="2">
        <v>101.42774816456247</v>
      </c>
      <c r="AI25" s="2">
        <f t="shared" si="27"/>
        <v>102.14252558745656</v>
      </c>
      <c r="AJ25" s="2">
        <f t="shared" si="28"/>
        <v>0.71477742289408752</v>
      </c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</row>
    <row r="26" spans="1:67" x14ac:dyDescent="0.2">
      <c r="A26" s="2">
        <v>25</v>
      </c>
      <c r="B26" s="2">
        <v>-1</v>
      </c>
      <c r="C26" s="2">
        <v>-1</v>
      </c>
      <c r="D26" s="2">
        <v>1</v>
      </c>
      <c r="E26" s="2">
        <v>1</v>
      </c>
      <c r="F26" s="2">
        <v>1</v>
      </c>
      <c r="G26" s="2">
        <f t="shared" si="11"/>
        <v>1</v>
      </c>
      <c r="H26" s="2">
        <f t="shared" si="12"/>
        <v>-1</v>
      </c>
      <c r="I26" s="2">
        <f t="shared" si="13"/>
        <v>-1</v>
      </c>
      <c r="J26" s="2">
        <f t="shared" si="14"/>
        <v>-1</v>
      </c>
      <c r="K26" s="2">
        <f t="shared" si="15"/>
        <v>-1</v>
      </c>
      <c r="L26" s="2">
        <f t="shared" si="16"/>
        <v>-1</v>
      </c>
      <c r="M26" s="2">
        <f t="shared" si="17"/>
        <v>-1</v>
      </c>
      <c r="N26" s="2">
        <f t="shared" si="18"/>
        <v>1</v>
      </c>
      <c r="O26" s="2">
        <f t="shared" si="19"/>
        <v>1</v>
      </c>
      <c r="P26" s="2">
        <f t="shared" si="20"/>
        <v>1</v>
      </c>
      <c r="Q26" s="2">
        <f t="shared" si="21"/>
        <v>1</v>
      </c>
      <c r="R26" s="2">
        <f t="shared" si="22"/>
        <v>1</v>
      </c>
      <c r="S26" s="2">
        <f t="shared" si="23"/>
        <v>1</v>
      </c>
      <c r="T26" s="2">
        <f t="shared" si="24"/>
        <v>-1</v>
      </c>
      <c r="U26" s="2">
        <f t="shared" si="1"/>
        <v>-1</v>
      </c>
      <c r="V26" s="2">
        <f t="shared" si="25"/>
        <v>-1</v>
      </c>
      <c r="W26" s="2">
        <f t="shared" si="2"/>
        <v>-1</v>
      </c>
      <c r="X26" s="2">
        <f t="shared" si="3"/>
        <v>-1</v>
      </c>
      <c r="Y26" s="2">
        <f t="shared" si="4"/>
        <v>-1</v>
      </c>
      <c r="Z26" s="2">
        <f t="shared" si="5"/>
        <v>1</v>
      </c>
      <c r="AA26" s="2">
        <f t="shared" si="6"/>
        <v>1</v>
      </c>
      <c r="AB26" s="2">
        <f t="shared" si="7"/>
        <v>1</v>
      </c>
      <c r="AC26" s="2">
        <f t="shared" si="26"/>
        <v>1</v>
      </c>
      <c r="AD26" s="2">
        <f t="shared" si="8"/>
        <v>-1</v>
      </c>
      <c r="AE26" s="2">
        <f t="shared" si="9"/>
        <v>-1</v>
      </c>
      <c r="AF26" s="2">
        <f t="shared" si="10"/>
        <v>1</v>
      </c>
      <c r="AG26" s="2">
        <v>103.207367595959</v>
      </c>
      <c r="AH26" s="2">
        <v>105.77482171714385</v>
      </c>
      <c r="AI26" s="2">
        <f t="shared" si="27"/>
        <v>104.49109465655143</v>
      </c>
      <c r="AJ26" s="2">
        <f t="shared" si="28"/>
        <v>1.283727060592426</v>
      </c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</row>
    <row r="27" spans="1:67" x14ac:dyDescent="0.2">
      <c r="A27" s="2">
        <v>26</v>
      </c>
      <c r="B27" s="2">
        <v>-1</v>
      </c>
      <c r="C27" s="2">
        <v>-1</v>
      </c>
      <c r="D27" s="2">
        <v>1</v>
      </c>
      <c r="E27" s="2">
        <v>1</v>
      </c>
      <c r="F27" s="2">
        <v>-1</v>
      </c>
      <c r="G27" s="2">
        <f t="shared" si="11"/>
        <v>1</v>
      </c>
      <c r="H27" s="2">
        <f t="shared" si="12"/>
        <v>-1</v>
      </c>
      <c r="I27" s="2">
        <f t="shared" si="13"/>
        <v>-1</v>
      </c>
      <c r="J27" s="2">
        <f t="shared" si="14"/>
        <v>1</v>
      </c>
      <c r="K27" s="2">
        <f t="shared" si="15"/>
        <v>-1</v>
      </c>
      <c r="L27" s="2">
        <f t="shared" si="16"/>
        <v>-1</v>
      </c>
      <c r="M27" s="2">
        <f t="shared" si="17"/>
        <v>1</v>
      </c>
      <c r="N27" s="2">
        <f t="shared" si="18"/>
        <v>1</v>
      </c>
      <c r="O27" s="2">
        <f t="shared" si="19"/>
        <v>-1</v>
      </c>
      <c r="P27" s="2">
        <f t="shared" si="20"/>
        <v>-1</v>
      </c>
      <c r="Q27" s="2">
        <f t="shared" si="21"/>
        <v>1</v>
      </c>
      <c r="R27" s="2">
        <f t="shared" si="22"/>
        <v>1</v>
      </c>
      <c r="S27" s="2">
        <f t="shared" si="23"/>
        <v>-1</v>
      </c>
      <c r="T27" s="2">
        <f t="shared" si="24"/>
        <v>-1</v>
      </c>
      <c r="U27" s="2">
        <f t="shared" si="1"/>
        <v>1</v>
      </c>
      <c r="V27" s="2">
        <f t="shared" si="25"/>
        <v>1</v>
      </c>
      <c r="W27" s="2">
        <f t="shared" si="2"/>
        <v>-1</v>
      </c>
      <c r="X27" s="2">
        <f t="shared" si="3"/>
        <v>1</v>
      </c>
      <c r="Y27" s="2">
        <f t="shared" si="4"/>
        <v>1</v>
      </c>
      <c r="Z27" s="2">
        <f t="shared" si="5"/>
        <v>-1</v>
      </c>
      <c r="AA27" s="2">
        <f t="shared" si="6"/>
        <v>1</v>
      </c>
      <c r="AB27" s="2">
        <f t="shared" si="7"/>
        <v>-1</v>
      </c>
      <c r="AC27" s="2">
        <f t="shared" si="26"/>
        <v>-1</v>
      </c>
      <c r="AD27" s="2">
        <f t="shared" si="8"/>
        <v>1</v>
      </c>
      <c r="AE27" s="2">
        <f t="shared" si="9"/>
        <v>1</v>
      </c>
      <c r="AF27" s="2">
        <f t="shared" si="10"/>
        <v>-1</v>
      </c>
      <c r="AG27" s="2">
        <v>95.495074368382078</v>
      </c>
      <c r="AH27" s="2">
        <v>99.512199019686307</v>
      </c>
      <c r="AI27" s="2">
        <f t="shared" si="27"/>
        <v>97.503636694034185</v>
      </c>
      <c r="AJ27" s="2">
        <f t="shared" si="28"/>
        <v>2.0085623256521146</v>
      </c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</row>
    <row r="28" spans="1:67" x14ac:dyDescent="0.2">
      <c r="A28" s="2">
        <v>27</v>
      </c>
      <c r="B28" s="2">
        <v>-1</v>
      </c>
      <c r="C28" s="2">
        <v>-1</v>
      </c>
      <c r="D28" s="2">
        <v>1</v>
      </c>
      <c r="E28" s="2">
        <v>-1</v>
      </c>
      <c r="F28" s="2">
        <v>1</v>
      </c>
      <c r="G28" s="2">
        <f t="shared" si="11"/>
        <v>1</v>
      </c>
      <c r="H28" s="2">
        <f t="shared" si="12"/>
        <v>-1</v>
      </c>
      <c r="I28" s="2">
        <f t="shared" si="13"/>
        <v>1</v>
      </c>
      <c r="J28" s="2">
        <f t="shared" si="14"/>
        <v>-1</v>
      </c>
      <c r="K28" s="2">
        <f t="shared" si="15"/>
        <v>-1</v>
      </c>
      <c r="L28" s="2">
        <f t="shared" si="16"/>
        <v>1</v>
      </c>
      <c r="M28" s="2">
        <f t="shared" si="17"/>
        <v>-1</v>
      </c>
      <c r="N28" s="2">
        <f t="shared" si="18"/>
        <v>-1</v>
      </c>
      <c r="O28" s="2">
        <f t="shared" si="19"/>
        <v>1</v>
      </c>
      <c r="P28" s="2">
        <f t="shared" si="20"/>
        <v>-1</v>
      </c>
      <c r="Q28" s="2">
        <f t="shared" si="21"/>
        <v>1</v>
      </c>
      <c r="R28" s="2">
        <f t="shared" si="22"/>
        <v>-1</v>
      </c>
      <c r="S28" s="2">
        <f t="shared" si="23"/>
        <v>1</v>
      </c>
      <c r="T28" s="2">
        <f t="shared" si="24"/>
        <v>1</v>
      </c>
      <c r="U28" s="2">
        <f t="shared" si="1"/>
        <v>-1</v>
      </c>
      <c r="V28" s="2">
        <f t="shared" si="25"/>
        <v>1</v>
      </c>
      <c r="W28" s="2">
        <f t="shared" si="2"/>
        <v>1</v>
      </c>
      <c r="X28" s="2">
        <f t="shared" si="3"/>
        <v>-1</v>
      </c>
      <c r="Y28" s="2">
        <f t="shared" si="4"/>
        <v>1</v>
      </c>
      <c r="Z28" s="2">
        <f t="shared" si="5"/>
        <v>-1</v>
      </c>
      <c r="AA28" s="2">
        <f t="shared" si="6"/>
        <v>-1</v>
      </c>
      <c r="AB28" s="2">
        <f t="shared" si="7"/>
        <v>1</v>
      </c>
      <c r="AC28" s="2">
        <f t="shared" si="26"/>
        <v>-1</v>
      </c>
      <c r="AD28" s="2">
        <f t="shared" si="8"/>
        <v>1</v>
      </c>
      <c r="AE28" s="2">
        <f t="shared" si="9"/>
        <v>1</v>
      </c>
      <c r="AF28" s="2">
        <f t="shared" si="10"/>
        <v>-1</v>
      </c>
      <c r="AG28" s="2">
        <v>97.964543710710899</v>
      </c>
      <c r="AH28" s="2">
        <v>93.81636915502844</v>
      </c>
      <c r="AI28" s="2">
        <f t="shared" si="27"/>
        <v>95.890456432869669</v>
      </c>
      <c r="AJ28" s="2">
        <f t="shared" si="28"/>
        <v>2.0740872778412296</v>
      </c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</row>
    <row r="29" spans="1:67" x14ac:dyDescent="0.2">
      <c r="A29" s="2">
        <v>28</v>
      </c>
      <c r="B29" s="2">
        <v>-1</v>
      </c>
      <c r="C29" s="2">
        <v>-1</v>
      </c>
      <c r="D29" s="2">
        <v>1</v>
      </c>
      <c r="E29" s="2">
        <v>-1</v>
      </c>
      <c r="F29" s="2">
        <v>-1</v>
      </c>
      <c r="G29" s="2">
        <f t="shared" si="11"/>
        <v>1</v>
      </c>
      <c r="H29" s="2">
        <f t="shared" si="12"/>
        <v>-1</v>
      </c>
      <c r="I29" s="2">
        <f t="shared" si="13"/>
        <v>1</v>
      </c>
      <c r="J29" s="2">
        <f t="shared" si="14"/>
        <v>1</v>
      </c>
      <c r="K29" s="2">
        <f t="shared" si="15"/>
        <v>-1</v>
      </c>
      <c r="L29" s="2">
        <f t="shared" si="16"/>
        <v>1</v>
      </c>
      <c r="M29" s="2">
        <f t="shared" si="17"/>
        <v>1</v>
      </c>
      <c r="N29" s="2">
        <f t="shared" si="18"/>
        <v>-1</v>
      </c>
      <c r="O29" s="2">
        <f t="shared" si="19"/>
        <v>-1</v>
      </c>
      <c r="P29" s="2">
        <f t="shared" si="20"/>
        <v>1</v>
      </c>
      <c r="Q29" s="2">
        <f t="shared" si="21"/>
        <v>1</v>
      </c>
      <c r="R29" s="2">
        <f t="shared" si="22"/>
        <v>-1</v>
      </c>
      <c r="S29" s="2">
        <f t="shared" si="23"/>
        <v>-1</v>
      </c>
      <c r="T29" s="2">
        <f t="shared" si="24"/>
        <v>1</v>
      </c>
      <c r="U29" s="2">
        <f t="shared" si="1"/>
        <v>1</v>
      </c>
      <c r="V29" s="2">
        <f t="shared" si="25"/>
        <v>-1</v>
      </c>
      <c r="W29" s="2">
        <f t="shared" si="2"/>
        <v>1</v>
      </c>
      <c r="X29" s="2">
        <f t="shared" si="3"/>
        <v>1</v>
      </c>
      <c r="Y29" s="2">
        <f t="shared" si="4"/>
        <v>-1</v>
      </c>
      <c r="Z29" s="2">
        <f t="shared" si="5"/>
        <v>1</v>
      </c>
      <c r="AA29" s="2">
        <f t="shared" si="6"/>
        <v>-1</v>
      </c>
      <c r="AB29" s="2">
        <f t="shared" si="7"/>
        <v>-1</v>
      </c>
      <c r="AC29" s="2">
        <f t="shared" si="26"/>
        <v>1</v>
      </c>
      <c r="AD29" s="2">
        <f t="shared" si="8"/>
        <v>-1</v>
      </c>
      <c r="AE29" s="2">
        <f t="shared" si="9"/>
        <v>-1</v>
      </c>
      <c r="AF29" s="2">
        <f t="shared" si="10"/>
        <v>1</v>
      </c>
      <c r="AG29" s="2">
        <v>90.157588221733718</v>
      </c>
      <c r="AH29" s="2">
        <v>88.794599694198098</v>
      </c>
      <c r="AI29" s="2">
        <f t="shared" si="27"/>
        <v>89.476093957965901</v>
      </c>
      <c r="AJ29" s="2">
        <f t="shared" si="28"/>
        <v>0.68149426376781008</v>
      </c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</row>
    <row r="30" spans="1:67" x14ac:dyDescent="0.2">
      <c r="A30" s="2">
        <v>29</v>
      </c>
      <c r="B30" s="2">
        <v>-1</v>
      </c>
      <c r="C30" s="2">
        <v>-1</v>
      </c>
      <c r="D30" s="2">
        <v>-1</v>
      </c>
      <c r="E30" s="2">
        <v>1</v>
      </c>
      <c r="F30" s="2">
        <v>1</v>
      </c>
      <c r="G30" s="2">
        <f t="shared" si="11"/>
        <v>1</v>
      </c>
      <c r="H30" s="2">
        <f t="shared" si="12"/>
        <v>1</v>
      </c>
      <c r="I30" s="2">
        <f t="shared" si="13"/>
        <v>-1</v>
      </c>
      <c r="J30" s="2">
        <f t="shared" si="14"/>
        <v>-1</v>
      </c>
      <c r="K30" s="2">
        <f t="shared" si="15"/>
        <v>1</v>
      </c>
      <c r="L30" s="2">
        <f t="shared" si="16"/>
        <v>-1</v>
      </c>
      <c r="M30" s="2">
        <f t="shared" si="17"/>
        <v>-1</v>
      </c>
      <c r="N30" s="2">
        <f t="shared" si="18"/>
        <v>-1</v>
      </c>
      <c r="O30" s="2">
        <f t="shared" si="19"/>
        <v>-1</v>
      </c>
      <c r="P30" s="2">
        <f t="shared" si="20"/>
        <v>1</v>
      </c>
      <c r="Q30" s="2">
        <f t="shared" si="21"/>
        <v>-1</v>
      </c>
      <c r="R30" s="2">
        <f t="shared" si="22"/>
        <v>1</v>
      </c>
      <c r="S30" s="2">
        <f t="shared" si="23"/>
        <v>1</v>
      </c>
      <c r="T30" s="2">
        <f t="shared" si="24"/>
        <v>1</v>
      </c>
      <c r="U30" s="2">
        <f t="shared" si="1"/>
        <v>1</v>
      </c>
      <c r="V30" s="2">
        <f t="shared" si="25"/>
        <v>-1</v>
      </c>
      <c r="W30" s="2">
        <f t="shared" si="2"/>
        <v>1</v>
      </c>
      <c r="X30" s="2">
        <f t="shared" si="3"/>
        <v>1</v>
      </c>
      <c r="Y30" s="2">
        <f t="shared" si="4"/>
        <v>-1</v>
      </c>
      <c r="Z30" s="2">
        <f t="shared" si="5"/>
        <v>-1</v>
      </c>
      <c r="AA30" s="2">
        <f t="shared" si="6"/>
        <v>-1</v>
      </c>
      <c r="AB30" s="2">
        <f t="shared" si="7"/>
        <v>-1</v>
      </c>
      <c r="AC30" s="2">
        <f t="shared" si="26"/>
        <v>1</v>
      </c>
      <c r="AD30" s="2">
        <f t="shared" si="8"/>
        <v>1</v>
      </c>
      <c r="AE30" s="2">
        <f t="shared" si="9"/>
        <v>1</v>
      </c>
      <c r="AF30" s="2">
        <f t="shared" si="10"/>
        <v>-1</v>
      </c>
      <c r="AG30" s="2">
        <v>108.93476647508545</v>
      </c>
      <c r="AH30" s="2">
        <v>114.65988969794567</v>
      </c>
      <c r="AI30" s="2">
        <f t="shared" si="27"/>
        <v>111.79732808651556</v>
      </c>
      <c r="AJ30" s="2">
        <f t="shared" si="28"/>
        <v>2.8625616114301096</v>
      </c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</row>
    <row r="31" spans="1:67" x14ac:dyDescent="0.2">
      <c r="A31" s="2">
        <v>30</v>
      </c>
      <c r="B31" s="2">
        <v>-1</v>
      </c>
      <c r="C31" s="2">
        <v>-1</v>
      </c>
      <c r="D31" s="2">
        <v>-1</v>
      </c>
      <c r="E31" s="2">
        <v>1</v>
      </c>
      <c r="F31" s="2">
        <v>-1</v>
      </c>
      <c r="G31" s="2">
        <f t="shared" si="11"/>
        <v>1</v>
      </c>
      <c r="H31" s="2">
        <f t="shared" si="12"/>
        <v>1</v>
      </c>
      <c r="I31" s="2">
        <f t="shared" si="13"/>
        <v>-1</v>
      </c>
      <c r="J31" s="2">
        <f t="shared" si="14"/>
        <v>1</v>
      </c>
      <c r="K31" s="2">
        <f t="shared" si="15"/>
        <v>1</v>
      </c>
      <c r="L31" s="2">
        <f t="shared" si="16"/>
        <v>-1</v>
      </c>
      <c r="M31" s="2">
        <f t="shared" si="17"/>
        <v>1</v>
      </c>
      <c r="N31" s="2">
        <f t="shared" si="18"/>
        <v>-1</v>
      </c>
      <c r="O31" s="2">
        <f t="shared" si="19"/>
        <v>1</v>
      </c>
      <c r="P31" s="2">
        <f t="shared" si="20"/>
        <v>-1</v>
      </c>
      <c r="Q31" s="2">
        <f t="shared" si="21"/>
        <v>-1</v>
      </c>
      <c r="R31" s="2">
        <f t="shared" si="22"/>
        <v>1</v>
      </c>
      <c r="S31" s="2">
        <f t="shared" si="23"/>
        <v>-1</v>
      </c>
      <c r="T31" s="2">
        <f t="shared" si="24"/>
        <v>1</v>
      </c>
      <c r="U31" s="2">
        <f t="shared" si="1"/>
        <v>-1</v>
      </c>
      <c r="V31" s="2">
        <f t="shared" si="25"/>
        <v>1</v>
      </c>
      <c r="W31" s="2">
        <f t="shared" si="2"/>
        <v>1</v>
      </c>
      <c r="X31" s="2">
        <f t="shared" si="3"/>
        <v>-1</v>
      </c>
      <c r="Y31" s="2">
        <f t="shared" si="4"/>
        <v>1</v>
      </c>
      <c r="Z31" s="2">
        <f t="shared" si="5"/>
        <v>1</v>
      </c>
      <c r="AA31" s="2">
        <f t="shared" si="6"/>
        <v>-1</v>
      </c>
      <c r="AB31" s="2">
        <f t="shared" si="7"/>
        <v>1</v>
      </c>
      <c r="AC31" s="2">
        <f t="shared" si="26"/>
        <v>-1</v>
      </c>
      <c r="AD31" s="2">
        <f t="shared" si="8"/>
        <v>-1</v>
      </c>
      <c r="AE31" s="2">
        <f t="shared" si="9"/>
        <v>-1</v>
      </c>
      <c r="AF31" s="2">
        <f t="shared" si="10"/>
        <v>1</v>
      </c>
      <c r="AG31" s="2">
        <v>106.6156900324782</v>
      </c>
      <c r="AH31" s="2">
        <v>107.50816850735696</v>
      </c>
      <c r="AI31" s="2">
        <f t="shared" si="27"/>
        <v>107.06192926991758</v>
      </c>
      <c r="AJ31" s="2">
        <f t="shared" si="28"/>
        <v>0.44623923743937866</v>
      </c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</row>
    <row r="32" spans="1:67" x14ac:dyDescent="0.2">
      <c r="A32" s="2">
        <v>31</v>
      </c>
      <c r="B32" s="2">
        <v>-1</v>
      </c>
      <c r="C32" s="2">
        <v>-1</v>
      </c>
      <c r="D32" s="2">
        <v>-1</v>
      </c>
      <c r="E32" s="2">
        <v>-1</v>
      </c>
      <c r="F32" s="2">
        <v>1</v>
      </c>
      <c r="G32" s="2">
        <f t="shared" si="11"/>
        <v>1</v>
      </c>
      <c r="H32" s="2">
        <f t="shared" si="12"/>
        <v>1</v>
      </c>
      <c r="I32" s="2">
        <f t="shared" si="13"/>
        <v>1</v>
      </c>
      <c r="J32" s="2">
        <f t="shared" si="14"/>
        <v>-1</v>
      </c>
      <c r="K32" s="2">
        <f t="shared" si="15"/>
        <v>1</v>
      </c>
      <c r="L32" s="2">
        <f t="shared" si="16"/>
        <v>1</v>
      </c>
      <c r="M32" s="2">
        <f t="shared" si="17"/>
        <v>-1</v>
      </c>
      <c r="N32" s="2">
        <f t="shared" si="18"/>
        <v>1</v>
      </c>
      <c r="O32" s="2">
        <f t="shared" si="19"/>
        <v>-1</v>
      </c>
      <c r="P32" s="2">
        <f t="shared" si="20"/>
        <v>-1</v>
      </c>
      <c r="Q32" s="2">
        <f t="shared" si="21"/>
        <v>-1</v>
      </c>
      <c r="R32" s="2">
        <f t="shared" si="22"/>
        <v>-1</v>
      </c>
      <c r="S32" s="2">
        <f t="shared" si="23"/>
        <v>1</v>
      </c>
      <c r="T32" s="2">
        <f t="shared" si="24"/>
        <v>-1</v>
      </c>
      <c r="U32" s="2">
        <f t="shared" si="1"/>
        <v>1</v>
      </c>
      <c r="V32" s="2">
        <f t="shared" si="25"/>
        <v>1</v>
      </c>
      <c r="W32" s="2">
        <f t="shared" si="2"/>
        <v>-1</v>
      </c>
      <c r="X32" s="2">
        <f t="shared" si="3"/>
        <v>1</v>
      </c>
      <c r="Y32" s="2">
        <f t="shared" si="4"/>
        <v>1</v>
      </c>
      <c r="Z32" s="2">
        <f t="shared" si="5"/>
        <v>1</v>
      </c>
      <c r="AA32" s="2">
        <f t="shared" si="6"/>
        <v>1</v>
      </c>
      <c r="AB32" s="2">
        <f t="shared" si="7"/>
        <v>-1</v>
      </c>
      <c r="AC32" s="2">
        <f t="shared" si="26"/>
        <v>-1</v>
      </c>
      <c r="AD32" s="2">
        <f t="shared" si="8"/>
        <v>-1</v>
      </c>
      <c r="AE32" s="2">
        <f t="shared" si="9"/>
        <v>-1</v>
      </c>
      <c r="AF32" s="2">
        <f t="shared" si="10"/>
        <v>1</v>
      </c>
      <c r="AG32" s="2">
        <v>109.69617387736999</v>
      </c>
      <c r="AH32" s="2">
        <v>109.12265966080716</v>
      </c>
      <c r="AI32" s="2">
        <f t="shared" si="27"/>
        <v>109.40941676908858</v>
      </c>
      <c r="AJ32" s="2">
        <f t="shared" si="28"/>
        <v>0.28675710828141376</v>
      </c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</row>
    <row r="33" spans="1:67" x14ac:dyDescent="0.2">
      <c r="A33" s="2">
        <v>32</v>
      </c>
      <c r="B33" s="2">
        <v>-1</v>
      </c>
      <c r="C33" s="2">
        <v>-1</v>
      </c>
      <c r="D33" s="2">
        <v>-1</v>
      </c>
      <c r="E33" s="2">
        <v>-1</v>
      </c>
      <c r="F33" s="2">
        <v>-1</v>
      </c>
      <c r="G33" s="2">
        <f t="shared" si="11"/>
        <v>1</v>
      </c>
      <c r="H33" s="2">
        <f t="shared" si="12"/>
        <v>1</v>
      </c>
      <c r="I33" s="2">
        <f t="shared" si="13"/>
        <v>1</v>
      </c>
      <c r="J33" s="2">
        <f t="shared" si="14"/>
        <v>1</v>
      </c>
      <c r="K33" s="2">
        <f t="shared" si="15"/>
        <v>1</v>
      </c>
      <c r="L33" s="2">
        <f t="shared" si="16"/>
        <v>1</v>
      </c>
      <c r="M33" s="2">
        <f t="shared" si="17"/>
        <v>1</v>
      </c>
      <c r="N33" s="2">
        <f t="shared" si="18"/>
        <v>1</v>
      </c>
      <c r="O33" s="2">
        <f t="shared" si="19"/>
        <v>1</v>
      </c>
      <c r="P33" s="2">
        <f t="shared" si="20"/>
        <v>1</v>
      </c>
      <c r="Q33" s="2">
        <f t="shared" si="21"/>
        <v>-1</v>
      </c>
      <c r="R33" s="2">
        <f t="shared" si="22"/>
        <v>-1</v>
      </c>
      <c r="S33" s="2">
        <f t="shared" si="23"/>
        <v>-1</v>
      </c>
      <c r="T33" s="2">
        <f t="shared" si="24"/>
        <v>-1</v>
      </c>
      <c r="U33" s="2">
        <f t="shared" si="1"/>
        <v>-1</v>
      </c>
      <c r="V33" s="2">
        <f t="shared" si="25"/>
        <v>-1</v>
      </c>
      <c r="W33" s="2">
        <f t="shared" si="2"/>
        <v>-1</v>
      </c>
      <c r="X33" s="2">
        <f t="shared" si="3"/>
        <v>-1</v>
      </c>
      <c r="Y33" s="2">
        <f t="shared" si="4"/>
        <v>-1</v>
      </c>
      <c r="Z33" s="2">
        <f t="shared" si="5"/>
        <v>-1</v>
      </c>
      <c r="AA33" s="2">
        <f t="shared" si="6"/>
        <v>1</v>
      </c>
      <c r="AB33" s="2">
        <f t="shared" si="7"/>
        <v>1</v>
      </c>
      <c r="AC33" s="2">
        <f t="shared" si="26"/>
        <v>1</v>
      </c>
      <c r="AD33" s="2">
        <f t="shared" si="8"/>
        <v>1</v>
      </c>
      <c r="AE33" s="2">
        <f t="shared" si="9"/>
        <v>1</v>
      </c>
      <c r="AF33" s="2">
        <f t="shared" si="10"/>
        <v>-1</v>
      </c>
      <c r="AG33" s="2">
        <v>97.182081972119761</v>
      </c>
      <c r="AH33" s="2">
        <v>97.190348641586809</v>
      </c>
      <c r="AI33" s="2">
        <f t="shared" si="27"/>
        <v>97.186215306853285</v>
      </c>
      <c r="AJ33" s="2">
        <f t="shared" si="28"/>
        <v>4.1333347335239523E-3</v>
      </c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</row>
    <row r="35" spans="1:67" x14ac:dyDescent="0.2">
      <c r="AF35" t="s">
        <v>37</v>
      </c>
      <c r="AG35" s="1">
        <v>64</v>
      </c>
    </row>
    <row r="36" spans="1:67" x14ac:dyDescent="0.2">
      <c r="AF36" t="s">
        <v>34</v>
      </c>
      <c r="AG36">
        <f>AVERAGE(AG2:AH33)</f>
        <v>104.48171542438266</v>
      </c>
    </row>
    <row r="37" spans="1:67" x14ac:dyDescent="0.2">
      <c r="AF37" t="s">
        <v>35</v>
      </c>
      <c r="AG37">
        <f>_xlfn.STDEV.P(AG2:AH33)</f>
        <v>8.2594700626431887</v>
      </c>
    </row>
    <row r="38" spans="1:67" x14ac:dyDescent="0.2">
      <c r="AF38" t="s">
        <v>36</v>
      </c>
      <c r="AG38">
        <f>AG37/SQRT(AG35)</f>
        <v>1.0324337578303986</v>
      </c>
    </row>
    <row r="39" spans="1:67" x14ac:dyDescent="0.2">
      <c r="AF39" t="s">
        <v>42</v>
      </c>
      <c r="AG39">
        <f>TINV(0.05, 32)</f>
        <v>2.0369333434601011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CC4BB-1E19-4E90-B432-6A0287E52F9D}">
  <dimension ref="A1:M32"/>
  <sheetViews>
    <sheetView workbookViewId="0">
      <selection activeCell="C9" sqref="C9"/>
    </sheetView>
  </sheetViews>
  <sheetFormatPr defaultRowHeight="14.25" x14ac:dyDescent="0.2"/>
  <cols>
    <col min="6" max="6" width="14.5" bestFit="1" customWidth="1"/>
  </cols>
  <sheetData>
    <row r="1" spans="1:13" ht="15.75" thickBot="1" x14ac:dyDescent="0.25">
      <c r="A1" s="3" t="s">
        <v>39</v>
      </c>
      <c r="B1" s="3" t="s">
        <v>38</v>
      </c>
      <c r="C1" s="3" t="s">
        <v>40</v>
      </c>
      <c r="D1" s="3" t="s">
        <v>36</v>
      </c>
      <c r="E1" s="3" t="s">
        <v>41</v>
      </c>
      <c r="F1" s="4" t="s">
        <v>47</v>
      </c>
    </row>
    <row r="2" spans="1:13" ht="15" x14ac:dyDescent="0.2">
      <c r="A2" s="6" t="s">
        <v>0</v>
      </c>
      <c r="B2" s="2">
        <v>6.1348563469359618</v>
      </c>
      <c r="C2" s="2">
        <f>B2/2</f>
        <v>3.0674281734679809</v>
      </c>
      <c r="D2" s="2">
        <f>'Y1'!$AG$38</f>
        <v>1.0324337578303986</v>
      </c>
      <c r="E2" s="2">
        <f>C2/D2</f>
        <v>2.9710653591122482</v>
      </c>
      <c r="F2" s="2" t="str">
        <f>IF(ABS(E2)&gt;'Y1'!$AG$39,"Yes","No")</f>
        <v>Yes</v>
      </c>
      <c r="I2" s="5" t="s">
        <v>43</v>
      </c>
      <c r="J2" s="5" t="s">
        <v>44</v>
      </c>
      <c r="K2" s="5" t="s">
        <v>45</v>
      </c>
      <c r="L2" s="5" t="s">
        <v>46</v>
      </c>
      <c r="M2" s="5" t="s">
        <v>48</v>
      </c>
    </row>
    <row r="3" spans="1:13" ht="15" x14ac:dyDescent="0.2">
      <c r="A3" s="6" t="s">
        <v>1</v>
      </c>
      <c r="B3" s="2">
        <v>4.142268460377565</v>
      </c>
      <c r="C3" s="2">
        <f t="shared" ref="C3:C32" si="0">B3/2</f>
        <v>2.0711342301887825</v>
      </c>
      <c r="D3" s="2">
        <f>'Y1'!$AG$38</f>
        <v>1.0324337578303986</v>
      </c>
      <c r="E3" s="2">
        <f t="shared" ref="E3:E29" si="1">C3/D3</f>
        <v>2.0060698465935038</v>
      </c>
      <c r="F3" s="2" t="str">
        <f>IF(ABS(E3)&gt;'Y1'!$AG$39,"Yes","No")</f>
        <v>No</v>
      </c>
      <c r="I3" s="2">
        <v>-1</v>
      </c>
      <c r="J3" s="2">
        <v>-1</v>
      </c>
      <c r="K3" s="2">
        <v>1</v>
      </c>
      <c r="L3" s="2">
        <v>-1</v>
      </c>
      <c r="M3" s="2">
        <f>'Y1'!AG36+t_Test_Y1!AD36+t_Test_Y1!I3*t_Test_Y1!C2+t_Test_Y1!J3*t_Test_Y1!C4+t_Test_Y1!K3*t_Test_Y1!C7+t_Test_Y1!L3*t_Test_Y1!C9</f>
        <v>112.43060451092423</v>
      </c>
    </row>
    <row r="4" spans="1:13" ht="15" x14ac:dyDescent="0.2">
      <c r="A4" s="6" t="s">
        <v>2</v>
      </c>
      <c r="B4" s="2">
        <v>-9.6508815625966236</v>
      </c>
      <c r="C4" s="2">
        <f t="shared" si="0"/>
        <v>-4.8254407812983118</v>
      </c>
      <c r="D4" s="2">
        <f>'Y1'!$AG$38</f>
        <v>1.0324337578303986</v>
      </c>
      <c r="E4" s="2">
        <f t="shared" si="1"/>
        <v>-4.6738502540237583</v>
      </c>
      <c r="F4" s="2" t="str">
        <f>IF(ABS(E4)&gt;'Y1'!$AG$39,"Yes","No")</f>
        <v>Yes</v>
      </c>
    </row>
    <row r="5" spans="1:13" ht="15" x14ac:dyDescent="0.2">
      <c r="A5" s="6" t="s">
        <v>3</v>
      </c>
      <c r="B5" s="2">
        <v>0.38049305026366653</v>
      </c>
      <c r="C5" s="2">
        <f t="shared" si="0"/>
        <v>0.19024652513183327</v>
      </c>
      <c r="D5" s="2">
        <f>'Y1'!$AG$38</f>
        <v>1.0324337578303986</v>
      </c>
      <c r="E5" s="2">
        <f t="shared" si="1"/>
        <v>0.18426995794057105</v>
      </c>
      <c r="F5" s="2" t="str">
        <f>IF(ABS(E5)&gt;'Y1'!$AG$39,"Yes","No")</f>
        <v>No</v>
      </c>
    </row>
    <row r="6" spans="1:13" ht="15" x14ac:dyDescent="0.2">
      <c r="A6" s="6" t="s">
        <v>4</v>
      </c>
      <c r="B6" s="2">
        <v>2.0348461939664872</v>
      </c>
      <c r="C6" s="2">
        <f t="shared" si="0"/>
        <v>1.0174230969832436</v>
      </c>
      <c r="D6" s="2">
        <f>'Y1'!$AG$38</f>
        <v>1.0324337578303986</v>
      </c>
      <c r="E6" s="2">
        <f t="shared" si="1"/>
        <v>0.98546089690180316</v>
      </c>
      <c r="F6" s="2" t="str">
        <f>IF(ABS(E6)&gt;'Y1'!$AG$39,"Yes","No")</f>
        <v>No</v>
      </c>
    </row>
    <row r="7" spans="1:13" ht="15" x14ac:dyDescent="0.2">
      <c r="A7" s="6" t="s">
        <v>9</v>
      </c>
      <c r="B7" s="2">
        <v>4.5177367519973046</v>
      </c>
      <c r="C7" s="2">
        <f>B7/2</f>
        <v>2.2588683759986523</v>
      </c>
      <c r="D7" s="2">
        <f>'Y1'!$AG$38</f>
        <v>1.0324337578303986</v>
      </c>
      <c r="E7" s="2">
        <f t="shared" si="1"/>
        <v>2.1879063512467249</v>
      </c>
      <c r="F7" s="2" t="str">
        <f>IF(ABS(E7)&gt;'Y1'!$AG$39,"Yes","No")</f>
        <v>Yes</v>
      </c>
    </row>
    <row r="8" spans="1:13" ht="15" x14ac:dyDescent="0.2">
      <c r="A8" s="6" t="s">
        <v>10</v>
      </c>
      <c r="B8" s="2">
        <v>0.82143306816149675</v>
      </c>
      <c r="C8" s="2">
        <f t="shared" si="0"/>
        <v>0.41071653408074837</v>
      </c>
      <c r="D8" s="2">
        <f>'Y1'!$AG$38</f>
        <v>1.0324337578303986</v>
      </c>
      <c r="E8" s="2">
        <f t="shared" si="1"/>
        <v>0.39781393330633247</v>
      </c>
      <c r="F8" s="2" t="str">
        <f>IF(ABS(E8)&gt;'Y1'!$AG$39,"Yes","No")</f>
        <v>No</v>
      </c>
    </row>
    <row r="9" spans="1:13" ht="15" x14ac:dyDescent="0.2">
      <c r="A9" s="6" t="s">
        <v>11</v>
      </c>
      <c r="B9" s="2">
        <v>-7.8640162054252016</v>
      </c>
      <c r="C9" s="2">
        <f t="shared" si="0"/>
        <v>-3.9320081027126008</v>
      </c>
      <c r="D9" s="2">
        <f>'Y1'!$AG$38</f>
        <v>1.0324337578303986</v>
      </c>
      <c r="E9" s="2">
        <f t="shared" si="1"/>
        <v>-3.8084846343803154</v>
      </c>
      <c r="F9" s="2" t="str">
        <f>IF(ABS(E9)&gt;'Y1'!$AG$39,"Yes","No")</f>
        <v>Yes</v>
      </c>
    </row>
    <row r="10" spans="1:13" ht="15" x14ac:dyDescent="0.2">
      <c r="A10" s="6" t="s">
        <v>12</v>
      </c>
      <c r="B10" s="2">
        <v>-0.89971236619625472</v>
      </c>
      <c r="C10" s="2">
        <f t="shared" si="0"/>
        <v>-0.44985618309812736</v>
      </c>
      <c r="D10" s="2">
        <f>'Y1'!$AG$38</f>
        <v>1.0324337578303986</v>
      </c>
      <c r="E10" s="2">
        <f t="shared" si="1"/>
        <v>-0.43572401588599236</v>
      </c>
      <c r="F10" s="2" t="str">
        <f>IF(ABS(E10)&gt;'Y1'!$AG$39,"Yes","No")</f>
        <v>No</v>
      </c>
    </row>
    <row r="11" spans="1:13" ht="15" x14ac:dyDescent="0.2">
      <c r="A11" s="6" t="s">
        <v>13</v>
      </c>
      <c r="B11" s="2">
        <v>-0.24441388131569397</v>
      </c>
      <c r="C11" s="2">
        <f t="shared" si="0"/>
        <v>-0.12220694065784699</v>
      </c>
      <c r="D11" s="2">
        <f>'Y1'!$AG$38</f>
        <v>1.0324337578303986</v>
      </c>
      <c r="E11" s="2">
        <f t="shared" si="1"/>
        <v>-0.1183678272150438</v>
      </c>
      <c r="F11" s="2" t="str">
        <f>IF(ABS(E11)&gt;'Y1'!$AG$39,"Yes","No")</f>
        <v>No</v>
      </c>
    </row>
    <row r="12" spans="1:13" ht="15" x14ac:dyDescent="0.2">
      <c r="A12" s="6" t="s">
        <v>14</v>
      </c>
      <c r="B12" s="2">
        <v>-0.1495018535475765</v>
      </c>
      <c r="C12" s="2">
        <f t="shared" si="0"/>
        <v>-7.4750926773788251E-2</v>
      </c>
      <c r="D12" s="2">
        <f>'Y1'!$AG$38</f>
        <v>1.0324337578303986</v>
      </c>
      <c r="E12" s="2">
        <f t="shared" si="1"/>
        <v>-7.2402637173423226E-2</v>
      </c>
      <c r="F12" s="2" t="str">
        <f>IF(ABS(E12)&gt;'Y1'!$AG$39,"Yes","No")</f>
        <v>No</v>
      </c>
    </row>
    <row r="13" spans="1:13" ht="15" x14ac:dyDescent="0.2">
      <c r="A13" s="6" t="s">
        <v>15</v>
      </c>
      <c r="B13" s="2">
        <v>-3.4569161553244641</v>
      </c>
      <c r="C13" s="2">
        <f t="shared" si="0"/>
        <v>-1.728458077662232</v>
      </c>
      <c r="D13" s="2">
        <f>'Y1'!$AG$38</f>
        <v>1.0324337578303986</v>
      </c>
      <c r="E13" s="2">
        <f t="shared" si="1"/>
        <v>-1.6741588160527503</v>
      </c>
      <c r="F13" s="2" t="str">
        <f>IF(ABS(E13)&gt;'Y1'!$AG$39,"Yes","No")</f>
        <v>No</v>
      </c>
    </row>
    <row r="14" spans="1:13" ht="15" x14ac:dyDescent="0.2">
      <c r="A14" s="6" t="s">
        <v>16</v>
      </c>
      <c r="B14" s="2">
        <v>0.26523845790480038</v>
      </c>
      <c r="C14" s="2">
        <f t="shared" si="0"/>
        <v>0.13261922895240019</v>
      </c>
      <c r="D14" s="2">
        <f>'Y1'!$AG$38</f>
        <v>1.0324337578303986</v>
      </c>
      <c r="E14" s="2">
        <f t="shared" si="1"/>
        <v>0.12845301497220707</v>
      </c>
      <c r="F14" s="2" t="str">
        <f>IF(ABS(E14)&gt;'Y1'!$AG$39,"Yes","No")</f>
        <v>No</v>
      </c>
    </row>
    <row r="15" spans="1:13" ht="15" x14ac:dyDescent="0.2">
      <c r="A15" s="6" t="s">
        <v>17</v>
      </c>
      <c r="B15" s="2">
        <v>-1.5115410570328578</v>
      </c>
      <c r="C15" s="2">
        <f t="shared" si="0"/>
        <v>-0.7557705285164289</v>
      </c>
      <c r="D15" s="2">
        <f>'Y1'!$AG$38</f>
        <v>1.0324337578303986</v>
      </c>
      <c r="E15" s="2">
        <f t="shared" si="1"/>
        <v>-0.73202810619505321</v>
      </c>
      <c r="F15" s="2" t="str">
        <f>IF(ABS(E15)&gt;'Y1'!$AG$39,"Yes","No")</f>
        <v>No</v>
      </c>
    </row>
    <row r="16" spans="1:13" ht="15" x14ac:dyDescent="0.2">
      <c r="A16" s="6" t="s">
        <v>18</v>
      </c>
      <c r="B16" s="2">
        <v>-1.3810424356536402</v>
      </c>
      <c r="C16" s="2">
        <f t="shared" si="0"/>
        <v>-0.69052121782682008</v>
      </c>
      <c r="D16" s="2">
        <f>'Y1'!$AG$38</f>
        <v>1.0324337578303986</v>
      </c>
      <c r="E16" s="2">
        <f t="shared" si="1"/>
        <v>-0.66882859320477039</v>
      </c>
      <c r="F16" s="2" t="str">
        <f>IF(ABS(E16)&gt;'Y1'!$AG$39,"Yes","No")</f>
        <v>No</v>
      </c>
    </row>
    <row r="17" spans="1:6" ht="15" x14ac:dyDescent="0.2">
      <c r="A17" s="6" t="s">
        <v>19</v>
      </c>
      <c r="B17" s="2">
        <v>0.70449882670406794</v>
      </c>
      <c r="C17" s="2">
        <f t="shared" si="0"/>
        <v>0.35224941335203397</v>
      </c>
      <c r="D17" s="2">
        <f>'Y1'!$AG$38</f>
        <v>1.0324337578303986</v>
      </c>
      <c r="E17" s="2">
        <f t="shared" si="1"/>
        <v>0.34118354875596696</v>
      </c>
      <c r="F17" s="2" t="str">
        <f>IF(ABS(E17)&gt;'Y1'!$AG$39,"Yes","No")</f>
        <v>No</v>
      </c>
    </row>
    <row r="18" spans="1:6" ht="15" x14ac:dyDescent="0.2">
      <c r="A18" s="6" t="s">
        <v>20</v>
      </c>
      <c r="B18" s="2">
        <v>-1.1710595491761637</v>
      </c>
      <c r="C18" s="2">
        <f t="shared" si="0"/>
        <v>-0.58552977458808186</v>
      </c>
      <c r="D18" s="2">
        <f>'Y1'!$AG$38</f>
        <v>1.0324337578303986</v>
      </c>
      <c r="E18" s="2">
        <f t="shared" si="1"/>
        <v>-0.56713544103646873</v>
      </c>
      <c r="F18" s="2" t="str">
        <f>IF(ABS(E18)&gt;'Y1'!$AG$39,"Yes","No")</f>
        <v>No</v>
      </c>
    </row>
    <row r="19" spans="1:6" ht="15" x14ac:dyDescent="0.2">
      <c r="A19" s="6" t="s">
        <v>21</v>
      </c>
      <c r="B19" s="2">
        <v>1.1986304635764213</v>
      </c>
      <c r="C19" s="2">
        <f t="shared" si="0"/>
        <v>0.59931523178821067</v>
      </c>
      <c r="D19" s="2">
        <f>'Y1'!$AG$38</f>
        <v>1.0324337578303986</v>
      </c>
      <c r="E19" s="2">
        <f t="shared" si="1"/>
        <v>0.5804878300837798</v>
      </c>
      <c r="F19" s="2" t="str">
        <f>IF(ABS(E19)&gt;'Y1'!$AG$39,"Yes","No")</f>
        <v>No</v>
      </c>
    </row>
    <row r="20" spans="1:6" ht="15" x14ac:dyDescent="0.2">
      <c r="A20" s="6" t="s">
        <v>22</v>
      </c>
      <c r="B20" s="2">
        <v>-0.86605154998495948</v>
      </c>
      <c r="C20" s="2">
        <f t="shared" si="0"/>
        <v>-0.43302577499247974</v>
      </c>
      <c r="D20" s="2">
        <f>'Y1'!$AG$38</f>
        <v>1.0324337578303986</v>
      </c>
      <c r="E20" s="2">
        <f t="shared" si="1"/>
        <v>-0.41942233262738232</v>
      </c>
      <c r="F20" s="2" t="str">
        <f>IF(ABS(E20)&gt;'Y1'!$AG$39,"Yes","No")</f>
        <v>No</v>
      </c>
    </row>
    <row r="21" spans="1:6" ht="15" x14ac:dyDescent="0.2">
      <c r="A21" s="6" t="s">
        <v>23</v>
      </c>
      <c r="B21" s="2">
        <v>-0.21608006283182135</v>
      </c>
      <c r="C21" s="2">
        <f t="shared" si="0"/>
        <v>-0.10804003141591068</v>
      </c>
      <c r="D21" s="2">
        <f>'Y1'!$AG$38</f>
        <v>1.0324337578303986</v>
      </c>
      <c r="E21" s="2">
        <f t="shared" si="1"/>
        <v>-0.10464596938688901</v>
      </c>
      <c r="F21" s="2" t="str">
        <f>IF(ABS(E21)&gt;'Y1'!$AG$39,"Yes","No")</f>
        <v>No</v>
      </c>
    </row>
    <row r="22" spans="1:6" ht="15" x14ac:dyDescent="0.2">
      <c r="A22" s="6" t="s">
        <v>50</v>
      </c>
      <c r="B22" s="2">
        <v>-0.41693946149567296</v>
      </c>
      <c r="C22" s="2">
        <f t="shared" si="0"/>
        <v>-0.20846973074783648</v>
      </c>
      <c r="D22" s="2">
        <f>'Y1'!$AG$38</f>
        <v>1.0324337578303986</v>
      </c>
      <c r="E22" s="2">
        <f t="shared" si="1"/>
        <v>-0.20192068417631354</v>
      </c>
      <c r="F22" s="2" t="str">
        <f>IF(ABS(E22)&gt;'Y1'!$AG$39,"Yes","No")</f>
        <v>No</v>
      </c>
    </row>
    <row r="23" spans="1:6" ht="15" x14ac:dyDescent="0.2">
      <c r="A23" s="6" t="s">
        <v>24</v>
      </c>
      <c r="B23" s="2">
        <v>-6.0399255759364223E-2</v>
      </c>
      <c r="C23" s="2">
        <f t="shared" si="0"/>
        <v>-3.0199627879682112E-2</v>
      </c>
      <c r="D23" s="2">
        <f>'Y1'!$AG$38</f>
        <v>1.0324337578303986</v>
      </c>
      <c r="E23" s="2">
        <f t="shared" si="1"/>
        <v>-2.9250910918628744E-2</v>
      </c>
      <c r="F23" s="2" t="str">
        <f>IF(ABS(E23)&gt;'Y1'!$AG$39,"Yes","No")</f>
        <v>No</v>
      </c>
    </row>
    <row r="24" spans="1:6" ht="15" x14ac:dyDescent="0.2">
      <c r="A24" s="6" t="s">
        <v>25</v>
      </c>
      <c r="B24" s="2">
        <v>-0.59867513269162487</v>
      </c>
      <c r="C24" s="2">
        <f t="shared" si="0"/>
        <v>-0.29933756634581243</v>
      </c>
      <c r="D24" s="2">
        <f>'Y1'!$AG$38</f>
        <v>1.0324337578303986</v>
      </c>
      <c r="E24" s="2">
        <f t="shared" si="1"/>
        <v>-0.28993391980406907</v>
      </c>
      <c r="F24" s="2" t="str">
        <f>IF(ABS(E24)&gt;'Y1'!$AG$39,"Yes","No")</f>
        <v>No</v>
      </c>
    </row>
    <row r="25" spans="1:6" ht="15" x14ac:dyDescent="0.2">
      <c r="A25" s="6" t="s">
        <v>26</v>
      </c>
      <c r="B25" s="2">
        <v>0.75828503012755277</v>
      </c>
      <c r="C25" s="2">
        <f t="shared" si="0"/>
        <v>0.37914251506377639</v>
      </c>
      <c r="D25" s="2">
        <f>'Y1'!$AG$38</f>
        <v>1.0324337578303986</v>
      </c>
      <c r="E25" s="2">
        <f t="shared" si="1"/>
        <v>0.36723180755007762</v>
      </c>
      <c r="F25" s="2" t="str">
        <f>IF(ABS(E25)&gt;'Y1'!$AG$39,"Yes","No")</f>
        <v>No</v>
      </c>
    </row>
    <row r="26" spans="1:6" ht="15" x14ac:dyDescent="0.2">
      <c r="A26" s="6" t="s">
        <v>27</v>
      </c>
      <c r="B26" s="2">
        <v>0.85059463679149871</v>
      </c>
      <c r="C26" s="2">
        <f t="shared" si="0"/>
        <v>0.42529731839574936</v>
      </c>
      <c r="D26" s="2">
        <f>'Y1'!$AG$38</f>
        <v>1.0324337578303986</v>
      </c>
      <c r="E26" s="2">
        <f t="shared" si="1"/>
        <v>0.41193666438173016</v>
      </c>
      <c r="F26" s="2" t="str">
        <f>IF(ABS(E26)&gt;'Y1'!$AG$39,"Yes","No")</f>
        <v>No</v>
      </c>
    </row>
    <row r="27" spans="1:6" ht="15" x14ac:dyDescent="0.2">
      <c r="A27" s="6" t="s">
        <v>28</v>
      </c>
      <c r="B27" s="2">
        <v>-0.10055034383445616</v>
      </c>
      <c r="C27" s="2">
        <f t="shared" si="0"/>
        <v>-5.0275171917228079E-2</v>
      </c>
      <c r="D27" s="2">
        <f>'Y1'!$AG$38</f>
        <v>1.0324337578303986</v>
      </c>
      <c r="E27" s="2">
        <f t="shared" si="1"/>
        <v>-4.8695784631140424E-2</v>
      </c>
      <c r="F27" s="2" t="str">
        <f>IF(ABS(E27)&gt;'Y1'!$AG$39,"Yes","No")</f>
        <v>No</v>
      </c>
    </row>
    <row r="28" spans="1:6" ht="15" x14ac:dyDescent="0.2">
      <c r="A28" s="6" t="s">
        <v>29</v>
      </c>
      <c r="B28" s="2">
        <v>-0.19240909884365465</v>
      </c>
      <c r="C28" s="2">
        <f t="shared" si="0"/>
        <v>-9.6204549421827323E-2</v>
      </c>
      <c r="D28" s="2">
        <f>'Y1'!$AG$38</f>
        <v>1.0324337578303986</v>
      </c>
      <c r="E28" s="2">
        <f t="shared" si="1"/>
        <v>-9.3182297355324531E-2</v>
      </c>
      <c r="F28" s="2" t="str">
        <f>IF(ABS(E28)&gt;'Y1'!$AG$39,"Yes","No")</f>
        <v>No</v>
      </c>
    </row>
    <row r="29" spans="1:6" ht="15" x14ac:dyDescent="0.2">
      <c r="A29" s="6" t="s">
        <v>52</v>
      </c>
      <c r="B29" s="2">
        <v>-6.2887852204056571E-3</v>
      </c>
      <c r="C29" s="2">
        <f t="shared" si="0"/>
        <v>-3.1443926102028286E-3</v>
      </c>
      <c r="D29" s="2">
        <f>'Y1'!$AG$38</f>
        <v>1.0324337578303986</v>
      </c>
      <c r="E29" s="2">
        <f t="shared" si="1"/>
        <v>-3.0456119691500525E-3</v>
      </c>
      <c r="F29" s="2" t="str">
        <f>IF(ABS(E29)&gt;'Y1'!$AG$39,"Yes","No")</f>
        <v>No</v>
      </c>
    </row>
    <row r="30" spans="1:6" ht="15" x14ac:dyDescent="0.2">
      <c r="A30" s="6" t="s">
        <v>51</v>
      </c>
      <c r="B30" s="2">
        <v>-0.81421182516540114</v>
      </c>
      <c r="C30" s="2">
        <f t="shared" si="0"/>
        <v>-0.40710591258270057</v>
      </c>
      <c r="D30" s="2">
        <f>'Y1'!$AG$38</f>
        <v>1.0324337578303986</v>
      </c>
      <c r="E30" s="2">
        <f t="shared" ref="E30:E32" si="2">C30/D30</f>
        <v>-0.39431673896271147</v>
      </c>
      <c r="F30" s="2" t="str">
        <f>IF(ABS(E30)&gt;'Y1'!$AG$39,"Yes","No")</f>
        <v>No</v>
      </c>
    </row>
    <row r="31" spans="1:6" ht="15" x14ac:dyDescent="0.2">
      <c r="A31" s="6" t="s">
        <v>30</v>
      </c>
      <c r="B31" s="2">
        <v>0.13949359550234419</v>
      </c>
      <c r="C31" s="2">
        <f t="shared" si="0"/>
        <v>6.9746797751172096E-2</v>
      </c>
      <c r="D31" s="2">
        <f>'Y1'!$AG$38</f>
        <v>1.0324337578303986</v>
      </c>
      <c r="E31" s="2">
        <f t="shared" si="2"/>
        <v>6.7555712143451283E-2</v>
      </c>
      <c r="F31" s="2" t="str">
        <f>IF(ABS(E31)&gt;'Y1'!$AG$39,"Yes","No")</f>
        <v>No</v>
      </c>
    </row>
    <row r="32" spans="1:6" ht="15" x14ac:dyDescent="0.2">
      <c r="A32" s="6" t="s">
        <v>31</v>
      </c>
      <c r="B32" s="2">
        <v>0.48991166685814846</v>
      </c>
      <c r="C32" s="2">
        <f t="shared" si="0"/>
        <v>0.24495583342907423</v>
      </c>
      <c r="D32" s="2">
        <f>'Y1'!$AG$38</f>
        <v>1.0324337578303986</v>
      </c>
      <c r="E32" s="2">
        <f t="shared" si="2"/>
        <v>0.23726058119586782</v>
      </c>
      <c r="F32" s="2" t="str">
        <f>IF(ABS(E32)&gt;'Y1'!$AG$39,"Yes","No")</f>
        <v>No</v>
      </c>
    </row>
  </sheetData>
  <conditionalFormatting sqref="F2:F1048576">
    <cfRule type="cellIs" dxfId="5" priority="1" operator="equal">
      <formula>"no"</formula>
    </cfRule>
    <cfRule type="cellIs" dxfId="4" priority="2" operator="equal">
      <formula>"Yes"</formula>
    </cfRule>
    <cfRule type="cellIs" dxfId="3" priority="3" operator="equal">
      <formula>"""Yes"""</formula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E497F-DFA3-4183-BA60-773380B6C9C9}">
  <dimension ref="A1:Q17"/>
  <sheetViews>
    <sheetView workbookViewId="0">
      <selection activeCell="L17" sqref="L17"/>
    </sheetView>
  </sheetViews>
  <sheetFormatPr defaultRowHeight="14.25" x14ac:dyDescent="0.2"/>
  <sheetData>
    <row r="1" spans="1:17" x14ac:dyDescent="0.2">
      <c r="B1" t="s">
        <v>0</v>
      </c>
    </row>
    <row r="2" spans="1:17" x14ac:dyDescent="0.2">
      <c r="A2">
        <v>1</v>
      </c>
      <c r="B2">
        <v>107.54914359785063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x14ac:dyDescent="0.2">
      <c r="A3">
        <v>-1</v>
      </c>
      <c r="B3">
        <v>101.41428725091467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x14ac:dyDescent="0.2">
      <c r="B4" t="s">
        <v>2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1:17" x14ac:dyDescent="0.2">
      <c r="A5">
        <v>1</v>
      </c>
      <c r="B5">
        <v>99.656274643084345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x14ac:dyDescent="0.2">
      <c r="A6">
        <v>-1</v>
      </c>
      <c r="B6">
        <v>109.30715620568097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x14ac:dyDescent="0.2"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spans="1:17" x14ac:dyDescent="0.2"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1:17" x14ac:dyDescent="0.2"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1:17" x14ac:dyDescent="0.2"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1:17" x14ac:dyDescent="0.2"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spans="1:17" x14ac:dyDescent="0.2"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4" spans="1:17" x14ac:dyDescent="0.2">
      <c r="C14" s="8" t="s">
        <v>1</v>
      </c>
      <c r="D14" s="8"/>
    </row>
    <row r="15" spans="1:17" x14ac:dyDescent="0.2">
      <c r="C15">
        <v>1</v>
      </c>
      <c r="D15">
        <v>1</v>
      </c>
    </row>
    <row r="16" spans="1:17" x14ac:dyDescent="0.2">
      <c r="A16" s="8" t="s">
        <v>0</v>
      </c>
      <c r="B16">
        <v>1</v>
      </c>
      <c r="C16">
        <v>111.87914620403808</v>
      </c>
      <c r="D16">
        <v>103.21914099166318</v>
      </c>
    </row>
    <row r="17" spans="1:4" x14ac:dyDescent="0.2">
      <c r="A17" s="8"/>
      <c r="B17">
        <v>-1</v>
      </c>
      <c r="C17">
        <v>101.2265531051048</v>
      </c>
      <c r="D17">
        <v>101.60202139672452</v>
      </c>
    </row>
  </sheetData>
  <mergeCells count="3">
    <mergeCell ref="D2:Q12"/>
    <mergeCell ref="C14:D14"/>
    <mergeCell ref="A16:A1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C4407-0866-49D4-A2AF-5A601510619B}">
  <dimension ref="A1:BO60"/>
  <sheetViews>
    <sheetView workbookViewId="0"/>
  </sheetViews>
  <sheetFormatPr defaultRowHeight="14.25" x14ac:dyDescent="0.2"/>
  <cols>
    <col min="37" max="37" width="12.75" bestFit="1" customWidth="1"/>
    <col min="38" max="38" width="11.625" bestFit="1" customWidth="1"/>
    <col min="39" max="41" width="9.25" bestFit="1" customWidth="1"/>
    <col min="42" max="51" width="10.375" bestFit="1" customWidth="1"/>
    <col min="52" max="60" width="11.5" bestFit="1" customWidth="1"/>
    <col min="61" max="63" width="12.5" bestFit="1" customWidth="1"/>
    <col min="64" max="67" width="13.5" bestFit="1" customWidth="1"/>
  </cols>
  <sheetData>
    <row r="1" spans="1:67" ht="15" x14ac:dyDescent="0.2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50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52</v>
      </c>
      <c r="AD1" s="3" t="s">
        <v>51</v>
      </c>
      <c r="AE1" s="3" t="s">
        <v>30</v>
      </c>
      <c r="AF1" s="3" t="s">
        <v>31</v>
      </c>
      <c r="AG1" s="3" t="s">
        <v>6</v>
      </c>
      <c r="AH1" s="3" t="s">
        <v>6</v>
      </c>
      <c r="AI1" s="3" t="s">
        <v>32</v>
      </c>
      <c r="AJ1" s="3" t="s">
        <v>33</v>
      </c>
      <c r="AK1" s="3" t="str">
        <f>"Effect(" &amp; B1 &amp; ")"</f>
        <v>Effect(X1)</v>
      </c>
      <c r="AL1" s="3" t="str">
        <f t="shared" ref="AL1:BO1" si="0">"Effect(" &amp; C1 &amp; ")"</f>
        <v>Effect(X2)</v>
      </c>
      <c r="AM1" s="3" t="str">
        <f t="shared" si="0"/>
        <v>Effect(X3)</v>
      </c>
      <c r="AN1" s="3" t="str">
        <f t="shared" si="0"/>
        <v>Effect(X4)</v>
      </c>
      <c r="AO1" s="3" t="str">
        <f t="shared" si="0"/>
        <v>Effect(X5)</v>
      </c>
      <c r="AP1" s="3" t="str">
        <f t="shared" si="0"/>
        <v>Effect(X12)</v>
      </c>
      <c r="AQ1" s="3" t="str">
        <f t="shared" si="0"/>
        <v>Effect(X13)</v>
      </c>
      <c r="AR1" s="3" t="str">
        <f t="shared" si="0"/>
        <v>Effect(X14)</v>
      </c>
      <c r="AS1" s="3" t="str">
        <f t="shared" si="0"/>
        <v>Effect(X15)</v>
      </c>
      <c r="AT1" s="3" t="str">
        <f t="shared" si="0"/>
        <v>Effect(X23)</v>
      </c>
      <c r="AU1" s="3" t="str">
        <f t="shared" si="0"/>
        <v>Effect(X24)</v>
      </c>
      <c r="AV1" s="3" t="str">
        <f t="shared" si="0"/>
        <v>Effect(X25)</v>
      </c>
      <c r="AW1" s="3" t="str">
        <f t="shared" si="0"/>
        <v>Effect(X34)</v>
      </c>
      <c r="AX1" s="3" t="str">
        <f t="shared" si="0"/>
        <v>Effect(X35)</v>
      </c>
      <c r="AY1" s="3" t="str">
        <f t="shared" si="0"/>
        <v>Effect(X45)</v>
      </c>
      <c r="AZ1" s="3" t="str">
        <f t="shared" si="0"/>
        <v>Effect(X123)</v>
      </c>
      <c r="BA1" s="3" t="str">
        <f t="shared" si="0"/>
        <v>Effect(X124)</v>
      </c>
      <c r="BB1" s="3" t="str">
        <f t="shared" si="0"/>
        <v>Effect(X125)</v>
      </c>
      <c r="BC1" s="3" t="str">
        <f t="shared" si="0"/>
        <v>Effect(X134)</v>
      </c>
      <c r="BD1" s="3" t="str">
        <f t="shared" si="0"/>
        <v>Effect(X135)</v>
      </c>
      <c r="BE1" s="3" t="str">
        <f t="shared" si="0"/>
        <v>Effect(X145)</v>
      </c>
      <c r="BF1" s="3" t="str">
        <f t="shared" si="0"/>
        <v>Effect(X234)</v>
      </c>
      <c r="BG1" s="3" t="str">
        <f t="shared" si="0"/>
        <v>Effect(X235)</v>
      </c>
      <c r="BH1" s="3" t="str">
        <f t="shared" si="0"/>
        <v>Effect(X245)</v>
      </c>
      <c r="BI1" s="3" t="str">
        <f t="shared" si="0"/>
        <v>Effect(X345)</v>
      </c>
      <c r="BJ1" s="3" t="str">
        <f t="shared" si="0"/>
        <v>Effect(X1234)</v>
      </c>
      <c r="BK1" s="3" t="str">
        <f t="shared" si="0"/>
        <v>Effect(X1235)</v>
      </c>
      <c r="BL1" s="3" t="str">
        <f t="shared" si="0"/>
        <v>Effect(X1245)</v>
      </c>
      <c r="BM1" s="3" t="str">
        <f t="shared" si="0"/>
        <v>Effect(X1345)</v>
      </c>
      <c r="BN1" s="3" t="str">
        <f t="shared" si="0"/>
        <v>Effect(X2345)</v>
      </c>
      <c r="BO1" s="3" t="str">
        <f t="shared" si="0"/>
        <v>Effect(X12345)</v>
      </c>
    </row>
    <row r="2" spans="1:67" x14ac:dyDescent="0.2">
      <c r="A2" s="2">
        <v>1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f>B2*C2</f>
        <v>1</v>
      </c>
      <c r="H2" s="2">
        <f>B2*D2</f>
        <v>1</v>
      </c>
      <c r="I2" s="2">
        <f>B2*E2</f>
        <v>1</v>
      </c>
      <c r="J2" s="2">
        <f>B2*F2</f>
        <v>1</v>
      </c>
      <c r="K2" s="2">
        <f>C2*D2</f>
        <v>1</v>
      </c>
      <c r="L2" s="2">
        <f>C2*E2</f>
        <v>1</v>
      </c>
      <c r="M2" s="2">
        <f>C2*F2</f>
        <v>1</v>
      </c>
      <c r="N2" s="2">
        <f>D2*E2</f>
        <v>1</v>
      </c>
      <c r="O2" s="2">
        <f>D2*F2</f>
        <v>1</v>
      </c>
      <c r="P2" s="2">
        <f>E2*F2</f>
        <v>1</v>
      </c>
      <c r="Q2" s="2">
        <f>B2*C2*D2</f>
        <v>1</v>
      </c>
      <c r="R2" s="2">
        <f>B2*C2*E2</f>
        <v>1</v>
      </c>
      <c r="S2" s="2">
        <f>B2*C2*F2</f>
        <v>1</v>
      </c>
      <c r="T2" s="2">
        <f>B2*D2*E2</f>
        <v>1</v>
      </c>
      <c r="U2" s="2">
        <f t="shared" ref="U2:U33" si="1">B2*D2*F2</f>
        <v>1</v>
      </c>
      <c r="V2" s="2">
        <f>B2*E2*F2</f>
        <v>1</v>
      </c>
      <c r="W2" s="2">
        <f t="shared" ref="W2:W33" si="2">C2*D2*E2</f>
        <v>1</v>
      </c>
      <c r="X2" s="2">
        <f t="shared" ref="X2:X33" si="3">C2*D2*F2</f>
        <v>1</v>
      </c>
      <c r="Y2" s="2">
        <f t="shared" ref="Y2:Y33" si="4">C2*E2*F2</f>
        <v>1</v>
      </c>
      <c r="Z2" s="2">
        <f t="shared" ref="Z2:Z33" si="5">D2*E2*F2</f>
        <v>1</v>
      </c>
      <c r="AA2" s="2">
        <f t="shared" ref="AA2:AA33" si="6">B2*C2*D2*E2</f>
        <v>1</v>
      </c>
      <c r="AB2" s="2">
        <f t="shared" ref="AB2:AB33" si="7">B2*C2*D2*F2</f>
        <v>1</v>
      </c>
      <c r="AC2" s="2">
        <f>B2*C2*E2*F2</f>
        <v>1</v>
      </c>
      <c r="AD2" s="2">
        <f t="shared" ref="AD2:AD33" si="8">B2*D2*E2*F2</f>
        <v>1</v>
      </c>
      <c r="AE2" s="2">
        <f t="shared" ref="AE2:AE33" si="9">C2*D2*E2*F2</f>
        <v>1</v>
      </c>
      <c r="AF2" s="2">
        <f t="shared" ref="AF2:AF33" si="10">B2*C2*D2*E2*F2</f>
        <v>1</v>
      </c>
      <c r="AG2" s="2">
        <v>93.724024541730358</v>
      </c>
      <c r="AH2" s="2">
        <v>86.074948642432688</v>
      </c>
      <c r="AI2" s="2">
        <f>AVERAGE(AG2:AH2)</f>
        <v>89.89948659208153</v>
      </c>
      <c r="AJ2" s="2">
        <f>_xlfn.STDEV.P(AG2:AH2)</f>
        <v>3.8245379496488354</v>
      </c>
      <c r="AK2" s="2" cm="1">
        <f t="array" ref="AK2">IFERROR(AVERAGE(IF((B:B=1)*(ISNUMBER($AI:$AI)), $AI:$AI)),0) - IFERROR(AVERAGE(IF((B:B=-1)*(ISNUMBER($AI:$AI)), $AI:$AI)),0)</f>
        <v>1.865143653064024</v>
      </c>
      <c r="AL2" s="2" cm="1">
        <f t="array" ref="AL2">IFERROR(AVERAGE(IF((C:C=1)*(ISNUMBER($AI:$AI)), $AI:$AI)),0) - IFERROR(AVERAGE(IF((C:C=-1)*(ISNUMBER($AI:$AI)), $AI:$AI)),0)</f>
        <v>-8.1422684603775934</v>
      </c>
      <c r="AM2" s="2" cm="1">
        <f t="array" ref="AM2">IFERROR(AVERAGE(IF((D:D=1)*(ISNUMBER($AI:$AI)), $AI:$AI)),0) - IFERROR(AVERAGE(IF((D:D=-1)*(ISNUMBER($AI:$AI)), $AI:$AI)),0)</f>
        <v>-4.3491184374033338</v>
      </c>
      <c r="AN2" s="2" cm="1">
        <f t="array" ref="AN2">IFERROR(AVERAGE(IF((E:E=1)*(ISNUMBER($AI:$AI)), $AI:$AI)),0) - IFERROR(AVERAGE(IF((E:E=-1)*(ISNUMBER($AI:$AI)), $AI:$AI)),0)</f>
        <v>-0.38049305026366653</v>
      </c>
      <c r="AO2" s="2" cm="1">
        <f t="array" ref="AO2">IFERROR(AVERAGE(IF((F:F=1)*(ISNUMBER($AI:$AI)), $AI:$AI)),0) - IFERROR(AVERAGE(IF((F:F=-1)*(ISNUMBER($AI:$AI)), $AI:$AI)),0)</f>
        <v>-2.0348461939664446</v>
      </c>
      <c r="AP2" s="2" cm="1">
        <f t="array" ref="AP2">IFERROR(AVERAGE(IF((G:G=1)*(ISNUMBER($AI:$AI)), $AI:$AI)),0) - IFERROR(AVERAGE(IF((G:G=-1)*(ISNUMBER($AI:$AI)), $AI:$AI)),0)</f>
        <v>0.4822632480027238</v>
      </c>
      <c r="AQ2" s="2" cm="1">
        <f t="array" ref="AQ2">IFERROR(AVERAGE(IF((H:H=1)*(ISNUMBER($AI:$AI)), $AI:$AI)),0) - IFERROR(AVERAGE(IF((H:H=-1)*(ISNUMBER($AI:$AI)), $AI:$AI)),0)</f>
        <v>3.178566931838489</v>
      </c>
      <c r="AR2" s="2" cm="1">
        <f t="array" ref="AR2">IFERROR(AVERAGE(IF((I:I=1)*(ISNUMBER($AI:$AI)), $AI:$AI)),0) - IFERROR(AVERAGE(IF((I:I=-1)*(ISNUMBER($AI:$AI)), $AI:$AI)),0)</f>
        <v>-6.5359837945748183</v>
      </c>
      <c r="AS2" s="2" cm="1">
        <f t="array" ref="AS2">IFERROR(AVERAGE(IF((J:J=1)*(ISNUMBER($AI:$AI)), $AI:$AI)),0) - IFERROR(AVERAGE(IF((J:J=-1)*(ISNUMBER($AI:$AI)), $AI:$AI)),0)</f>
        <v>0.89971236619621209</v>
      </c>
      <c r="AT2" s="2" cm="1">
        <f t="array" ref="AT2">IFERROR(AVERAGE(IF((K:K=1)*(ISNUMBER($AI:$AI)), $AI:$AI)),0) - IFERROR(AVERAGE(IF((K:K=-1)*(ISNUMBER($AI:$AI)), $AI:$AI)),0)</f>
        <v>0.24441388131567976</v>
      </c>
      <c r="AU2" s="2" cm="1">
        <f t="array" ref="AU2">IFERROR(AVERAGE(IF((L:L=1)*(ISNUMBER($AI:$AI)), $AI:$AI)),0) - IFERROR(AVERAGE(IF((L:L=-1)*(ISNUMBER($AI:$AI)), $AI:$AI)),0)</f>
        <v>0.14950185354760492</v>
      </c>
      <c r="AV2" s="2" cm="1">
        <f t="array" ref="AV2">IFERROR(AVERAGE(IF((M:M=1)*(ISNUMBER($AI:$AI)), $AI:$AI)),0) - IFERROR(AVERAGE(IF((M:M=-1)*(ISNUMBER($AI:$AI)), $AI:$AI)),0)</f>
        <v>0.45691615532450669</v>
      </c>
      <c r="AW2" s="2" cm="1">
        <f t="array" ref="AW2">IFERROR(AVERAGE(IF((N:N=1)*(ISNUMBER($AI:$AI)), $AI:$AI)),0) - IFERROR(AVERAGE(IF((N:N=-1)*(ISNUMBER($AI:$AI)), $AI:$AI)),0)</f>
        <v>-0.2652384579048146</v>
      </c>
      <c r="AX2" s="2" cm="1">
        <f t="array" ref="AX2">IFERROR(AVERAGE(IF((O:O=1)*(ISNUMBER($AI:$AI)), $AI:$AI)),0) - IFERROR(AVERAGE(IF((O:O=-1)*(ISNUMBER($AI:$AI)), $AI:$AI)),0)</f>
        <v>1.5115410570328294</v>
      </c>
      <c r="AY2" s="2" cm="1">
        <f t="array" ref="AY2">IFERROR(AVERAGE(IF((P:P=1)*(ISNUMBER($AI:$AI)), $AI:$AI)),0) - IFERROR(AVERAGE(IF((P:P=-1)*(ISNUMBER($AI:$AI)), $AI:$AI)),0)</f>
        <v>1.3810424356536686</v>
      </c>
      <c r="AZ2" s="2" cm="1">
        <f t="array" ref="AZ2">IFERROR(AVERAGE(IF((Q:Q=1)*(ISNUMBER($AI:$AI)), $AI:$AI)),0) - IFERROR(AVERAGE(IF((Q:Q=-1)*(ISNUMBER($AI:$AI)), $AI:$AI)),0)</f>
        <v>-0.70449882670408215</v>
      </c>
      <c r="BA2" s="2" cm="1">
        <f t="array" ref="BA2">IFERROR(AVERAGE(IF((R:R=1)*(ISNUMBER($AI:$AI)), $AI:$AI)),0) - IFERROR(AVERAGE(IF((R:R=-1)*(ISNUMBER($AI:$AI)), $AI:$AI)),0)</f>
        <v>1.1710595491761353</v>
      </c>
      <c r="BB2" s="2" cm="1">
        <f t="array" ref="BB2">IFERROR(AVERAGE(IF((S:S=1)*(ISNUMBER($AI:$AI)), $AI:$AI)),0) - IFERROR(AVERAGE(IF((S:S=-1)*(ISNUMBER($AI:$AI)), $AI:$AI)),0)</f>
        <v>-1.1986304635764213</v>
      </c>
      <c r="BC2" s="2" cm="1">
        <f t="array" ref="BC2">IFERROR(AVERAGE(IF((T:T=1)*(ISNUMBER($AI:$AI)), $AI:$AI)),0) - IFERROR(AVERAGE(IF((T:T=-1)*(ISNUMBER($AI:$AI)), $AI:$AI)),0)</f>
        <v>0.86605154998493106</v>
      </c>
      <c r="BD2" s="2" cm="1">
        <f t="array" ref="BD2">IFERROR(AVERAGE(IF((U:U=1)*(ISNUMBER($AI:$AI)), $AI:$AI)),0) - IFERROR(AVERAGE(IF((U:U=-1)*(ISNUMBER($AI:$AI)), $AI:$AI)),0)</f>
        <v>0.21608006283180714</v>
      </c>
      <c r="BE2" s="2" cm="1">
        <f t="array" ref="BE2">IFERROR(AVERAGE(IF((V:V=1)*(ISNUMBER($AI:$AI)), $AI:$AI)),0) - IFERROR(AVERAGE(IF((V:V=-1)*(ISNUMBER($AI:$AI)), $AI:$AI)),0)</f>
        <v>0.41693946149568717</v>
      </c>
      <c r="BF2" s="2" cm="1">
        <f t="array" ref="BF2">IFERROR(AVERAGE(IF((W:W=1)*(ISNUMBER($AI:$AI)), $AI:$AI)),0) - IFERROR(AVERAGE(IF((W:W=-1)*(ISNUMBER($AI:$AI)), $AI:$AI)),0)</f>
        <v>6.0399255759392645E-2</v>
      </c>
      <c r="BG2" s="2" cm="1">
        <f t="array" ref="BG2">IFERROR(AVERAGE(IF((X:X=1)*(ISNUMBER($AI:$AI)), $AI:$AI)),0) - IFERROR(AVERAGE(IF((X:X=-1)*(ISNUMBER($AI:$AI)), $AI:$AI)),0)</f>
        <v>0.59867513269159645</v>
      </c>
      <c r="BH2" s="2" cm="1">
        <f t="array" ref="BH2">IFERROR(AVERAGE(IF((Y:Y=1)*(ISNUMBER($AI:$AI)), $AI:$AI)),0) - IFERROR(AVERAGE(IF((Y:Y=-1)*(ISNUMBER($AI:$AI)), $AI:$AI)),0)</f>
        <v>-0.75828503012755277</v>
      </c>
      <c r="BI2" s="2" cm="1">
        <f t="array" ref="BI2">IFERROR(AVERAGE(IF((Z:Z=1)*(ISNUMBER($AI:$AI)), $AI:$AI)),0) - IFERROR(AVERAGE(IF((Z:Z=-1)*(ISNUMBER($AI:$AI)), $AI:$AI)),0)</f>
        <v>-0.85059463679152714</v>
      </c>
      <c r="BJ2" s="2" cm="1">
        <f t="array" ref="BJ2">IFERROR(AVERAGE(IF((AA:AA=1)*(ISNUMBER($AI:$AI)), $AI:$AI)),0) - IFERROR(AVERAGE(IF((AA:AA=-1)*(ISNUMBER($AI:$AI)), $AI:$AI)),0)</f>
        <v>0.10055034383444195</v>
      </c>
      <c r="BK2" s="2" cm="1">
        <f t="array" ref="BK2">IFERROR(AVERAGE(IF((AB:AB=1)*(ISNUMBER($AI:$AI)), $AI:$AI)),0) - IFERROR(AVERAGE(IF((AB:AB=-1)*(ISNUMBER($AI:$AI)), $AI:$AI)),0)</f>
        <v>0.19240909884365465</v>
      </c>
      <c r="BL2" s="2" cm="1">
        <f t="array" ref="BL2">IFERROR(AVERAGE(IF((AC:AC=1)*(ISNUMBER($AI:$AI)), $AI:$AI)),0) - IFERROR(AVERAGE(IF((AC:AC=-1)*(ISNUMBER($AI:$AI)), $AI:$AI)),0)</f>
        <v>6.2887852203488137E-3</v>
      </c>
      <c r="BM2" s="2" cm="1">
        <f t="array" ref="BM2">IFERROR(AVERAGE(IF((AD:AD=1)*(ISNUMBER($AI:$AI)), $AI:$AI)),0) - IFERROR(AVERAGE(IF((AD:AD=-1)*(ISNUMBER($AI:$AI)), $AI:$AI)),0)</f>
        <v>0.81421182516540114</v>
      </c>
      <c r="BN2" s="2" cm="1">
        <f t="array" ref="BN2">IFERROR(AVERAGE(IF((AE:AE=1)*(ISNUMBER($AI:$AI)), $AI:$AI)),0) - IFERROR(AVERAGE(IF((AE:AE=-1)*(ISNUMBER($AI:$AI)), $AI:$AI)),0)</f>
        <v>-0.13949359550234419</v>
      </c>
      <c r="BO2" s="2" cm="1">
        <f t="array" ref="BO2">IFERROR(AVERAGE(IF((AF:AF=1)*(ISNUMBER($AI:$AI)), $AI:$AI)),0) - IFERROR(AVERAGE(IF((AF:AF=-1)*(ISNUMBER($AI:$AI)), $AI:$AI)),0)</f>
        <v>-0.48991166685816268</v>
      </c>
    </row>
    <row r="3" spans="1:67" x14ac:dyDescent="0.2">
      <c r="A3" s="2">
        <v>2</v>
      </c>
      <c r="B3" s="2">
        <v>1</v>
      </c>
      <c r="C3" s="2">
        <v>1</v>
      </c>
      <c r="D3" s="2">
        <v>1</v>
      </c>
      <c r="E3" s="2">
        <v>1</v>
      </c>
      <c r="F3" s="2">
        <v>-1</v>
      </c>
      <c r="G3" s="2">
        <f t="shared" ref="G3:G33" si="11">B3*C3</f>
        <v>1</v>
      </c>
      <c r="H3" s="2">
        <f t="shared" ref="H3:H33" si="12">B3*D3</f>
        <v>1</v>
      </c>
      <c r="I3" s="2">
        <f t="shared" ref="I3:I33" si="13">B3*E3</f>
        <v>1</v>
      </c>
      <c r="J3" s="2">
        <f t="shared" ref="J3:J33" si="14">B3*F3</f>
        <v>-1</v>
      </c>
      <c r="K3" s="2">
        <f t="shared" ref="K3:K33" si="15">C3*D3</f>
        <v>1</v>
      </c>
      <c r="L3" s="2">
        <f t="shared" ref="L3:L33" si="16">C3*E3</f>
        <v>1</v>
      </c>
      <c r="M3" s="2">
        <f t="shared" ref="M3:M33" si="17">C3*F3</f>
        <v>-1</v>
      </c>
      <c r="N3" s="2">
        <f t="shared" ref="N3:N33" si="18">D3*E3</f>
        <v>1</v>
      </c>
      <c r="O3" s="2">
        <f t="shared" ref="O3:O33" si="19">D3*F3</f>
        <v>-1</v>
      </c>
      <c r="P3" s="2">
        <f t="shared" ref="P3:P33" si="20">E3*F3</f>
        <v>-1</v>
      </c>
      <c r="Q3" s="2">
        <f t="shared" ref="Q3:Q33" si="21">B3*C3*D3</f>
        <v>1</v>
      </c>
      <c r="R3" s="2">
        <f t="shared" ref="R3:R33" si="22">B3*C3*E3</f>
        <v>1</v>
      </c>
      <c r="S3" s="2">
        <f t="shared" ref="S3:S33" si="23">B3*C3*F3</f>
        <v>-1</v>
      </c>
      <c r="T3" s="2">
        <f t="shared" ref="T3:T33" si="24">B3*D3*E3</f>
        <v>1</v>
      </c>
      <c r="U3" s="2">
        <f t="shared" si="1"/>
        <v>-1</v>
      </c>
      <c r="V3" s="2">
        <f t="shared" ref="V3:V33" si="25">B3*E3*F3</f>
        <v>-1</v>
      </c>
      <c r="W3" s="2">
        <f t="shared" si="2"/>
        <v>1</v>
      </c>
      <c r="X3" s="2">
        <f t="shared" si="3"/>
        <v>-1</v>
      </c>
      <c r="Y3" s="2">
        <f t="shared" si="4"/>
        <v>-1</v>
      </c>
      <c r="Z3" s="2">
        <f t="shared" si="5"/>
        <v>-1</v>
      </c>
      <c r="AA3" s="2">
        <f t="shared" si="6"/>
        <v>1</v>
      </c>
      <c r="AB3" s="2">
        <f t="shared" si="7"/>
        <v>-1</v>
      </c>
      <c r="AC3" s="2">
        <f t="shared" ref="AC3:AC33" si="26">B3*C3*E3*F3</f>
        <v>-1</v>
      </c>
      <c r="AD3" s="2">
        <f t="shared" si="8"/>
        <v>-1</v>
      </c>
      <c r="AE3" s="2">
        <f t="shared" si="9"/>
        <v>-1</v>
      </c>
      <c r="AF3" s="2">
        <f t="shared" si="10"/>
        <v>-1</v>
      </c>
      <c r="AG3" s="2">
        <v>88.496590602435731</v>
      </c>
      <c r="AH3" s="2">
        <v>89.258272994460853</v>
      </c>
      <c r="AI3" s="2">
        <f t="shared" ref="AI3:AI33" si="27">AVERAGE(AG3:AH3)</f>
        <v>88.877431798448299</v>
      </c>
      <c r="AJ3" s="2">
        <f t="shared" ref="AJ3:AJ33" si="28">_xlfn.STDEV.P(AG3:AH3)</f>
        <v>0.38084119601256106</v>
      </c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</row>
    <row r="4" spans="1:67" x14ac:dyDescent="0.2">
      <c r="A4" s="2">
        <v>3</v>
      </c>
      <c r="B4" s="2">
        <v>1</v>
      </c>
      <c r="C4" s="2">
        <v>1</v>
      </c>
      <c r="D4" s="2">
        <v>1</v>
      </c>
      <c r="E4" s="2">
        <v>-1</v>
      </c>
      <c r="F4" s="2">
        <v>1</v>
      </c>
      <c r="G4" s="2">
        <f t="shared" si="11"/>
        <v>1</v>
      </c>
      <c r="H4" s="2">
        <f t="shared" si="12"/>
        <v>1</v>
      </c>
      <c r="I4" s="2">
        <f t="shared" si="13"/>
        <v>-1</v>
      </c>
      <c r="J4" s="2">
        <f t="shared" si="14"/>
        <v>1</v>
      </c>
      <c r="K4" s="2">
        <f t="shared" si="15"/>
        <v>1</v>
      </c>
      <c r="L4" s="2">
        <f t="shared" si="16"/>
        <v>-1</v>
      </c>
      <c r="M4" s="2">
        <f t="shared" si="17"/>
        <v>1</v>
      </c>
      <c r="N4" s="2">
        <f t="shared" si="18"/>
        <v>-1</v>
      </c>
      <c r="O4" s="2">
        <f t="shared" si="19"/>
        <v>1</v>
      </c>
      <c r="P4" s="2">
        <f t="shared" si="20"/>
        <v>-1</v>
      </c>
      <c r="Q4" s="2">
        <f t="shared" si="21"/>
        <v>1</v>
      </c>
      <c r="R4" s="2">
        <f t="shared" si="22"/>
        <v>-1</v>
      </c>
      <c r="S4" s="2">
        <f t="shared" si="23"/>
        <v>1</v>
      </c>
      <c r="T4" s="2">
        <f t="shared" si="24"/>
        <v>-1</v>
      </c>
      <c r="U4" s="2">
        <f t="shared" si="1"/>
        <v>1</v>
      </c>
      <c r="V4" s="2">
        <f t="shared" si="25"/>
        <v>-1</v>
      </c>
      <c r="W4" s="2">
        <f t="shared" si="2"/>
        <v>-1</v>
      </c>
      <c r="X4" s="2">
        <f t="shared" si="3"/>
        <v>1</v>
      </c>
      <c r="Y4" s="2">
        <f t="shared" si="4"/>
        <v>-1</v>
      </c>
      <c r="Z4" s="2">
        <f t="shared" si="5"/>
        <v>-1</v>
      </c>
      <c r="AA4" s="2">
        <f t="shared" si="6"/>
        <v>-1</v>
      </c>
      <c r="AB4" s="2">
        <f t="shared" si="7"/>
        <v>1</v>
      </c>
      <c r="AC4" s="2">
        <f t="shared" si="26"/>
        <v>-1</v>
      </c>
      <c r="AD4" s="2">
        <f t="shared" si="8"/>
        <v>-1</v>
      </c>
      <c r="AE4" s="2">
        <f t="shared" si="9"/>
        <v>-1</v>
      </c>
      <c r="AF4" s="2">
        <f t="shared" si="10"/>
        <v>-1</v>
      </c>
      <c r="AG4" s="2">
        <v>95.930097610222134</v>
      </c>
      <c r="AH4" s="2">
        <v>92.77678591831156</v>
      </c>
      <c r="AI4" s="2">
        <f t="shared" si="27"/>
        <v>94.353441764266847</v>
      </c>
      <c r="AJ4" s="2">
        <f t="shared" si="28"/>
        <v>1.5766558459552868</v>
      </c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</row>
    <row r="5" spans="1:67" x14ac:dyDescent="0.2">
      <c r="A5" s="2">
        <v>4</v>
      </c>
      <c r="B5" s="2">
        <v>1</v>
      </c>
      <c r="C5" s="2">
        <v>1</v>
      </c>
      <c r="D5" s="2">
        <v>1</v>
      </c>
      <c r="E5" s="2">
        <v>-1</v>
      </c>
      <c r="F5" s="2">
        <v>-1</v>
      </c>
      <c r="G5" s="2">
        <f t="shared" si="11"/>
        <v>1</v>
      </c>
      <c r="H5" s="2">
        <f t="shared" si="12"/>
        <v>1</v>
      </c>
      <c r="I5" s="2">
        <f t="shared" si="13"/>
        <v>-1</v>
      </c>
      <c r="J5" s="2">
        <f t="shared" si="14"/>
        <v>-1</v>
      </c>
      <c r="K5" s="2">
        <f t="shared" si="15"/>
        <v>1</v>
      </c>
      <c r="L5" s="2">
        <f t="shared" si="16"/>
        <v>-1</v>
      </c>
      <c r="M5" s="2">
        <f t="shared" si="17"/>
        <v>-1</v>
      </c>
      <c r="N5" s="2">
        <f t="shared" si="18"/>
        <v>-1</v>
      </c>
      <c r="O5" s="2">
        <f t="shared" si="19"/>
        <v>-1</v>
      </c>
      <c r="P5" s="2">
        <f t="shared" si="20"/>
        <v>1</v>
      </c>
      <c r="Q5" s="2">
        <f t="shared" si="21"/>
        <v>1</v>
      </c>
      <c r="R5" s="2">
        <f t="shared" si="22"/>
        <v>-1</v>
      </c>
      <c r="S5" s="2">
        <f t="shared" si="23"/>
        <v>-1</v>
      </c>
      <c r="T5" s="2">
        <f t="shared" si="24"/>
        <v>-1</v>
      </c>
      <c r="U5" s="2">
        <f t="shared" si="1"/>
        <v>-1</v>
      </c>
      <c r="V5" s="2">
        <f t="shared" si="25"/>
        <v>1</v>
      </c>
      <c r="W5" s="2">
        <f t="shared" si="2"/>
        <v>-1</v>
      </c>
      <c r="X5" s="2">
        <f t="shared" si="3"/>
        <v>-1</v>
      </c>
      <c r="Y5" s="2">
        <f t="shared" si="4"/>
        <v>1</v>
      </c>
      <c r="Z5" s="2">
        <f t="shared" si="5"/>
        <v>1</v>
      </c>
      <c r="AA5" s="2">
        <f t="shared" si="6"/>
        <v>-1</v>
      </c>
      <c r="AB5" s="2">
        <f t="shared" si="7"/>
        <v>-1</v>
      </c>
      <c r="AC5" s="2">
        <f t="shared" si="26"/>
        <v>1</v>
      </c>
      <c r="AD5" s="2">
        <f t="shared" si="8"/>
        <v>1</v>
      </c>
      <c r="AE5" s="2">
        <f t="shared" si="9"/>
        <v>1</v>
      </c>
      <c r="AF5" s="2">
        <f t="shared" si="10"/>
        <v>1</v>
      </c>
      <c r="AG5" s="2">
        <v>97.875557903879184</v>
      </c>
      <c r="AH5" s="2">
        <v>90.308006350410011</v>
      </c>
      <c r="AI5" s="2">
        <f t="shared" si="27"/>
        <v>94.091782127144597</v>
      </c>
      <c r="AJ5" s="2">
        <f t="shared" si="28"/>
        <v>3.7837757767345863</v>
      </c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</row>
    <row r="6" spans="1:67" x14ac:dyDescent="0.2">
      <c r="A6" s="2">
        <v>5</v>
      </c>
      <c r="B6" s="2">
        <v>1</v>
      </c>
      <c r="C6" s="2">
        <v>1</v>
      </c>
      <c r="D6" s="2">
        <v>-1</v>
      </c>
      <c r="E6" s="2">
        <v>1</v>
      </c>
      <c r="F6" s="2">
        <v>1</v>
      </c>
      <c r="G6" s="2">
        <f t="shared" si="11"/>
        <v>1</v>
      </c>
      <c r="H6" s="2">
        <f t="shared" si="12"/>
        <v>-1</v>
      </c>
      <c r="I6" s="2">
        <f t="shared" si="13"/>
        <v>1</v>
      </c>
      <c r="J6" s="2">
        <f t="shared" si="14"/>
        <v>1</v>
      </c>
      <c r="K6" s="2">
        <f t="shared" si="15"/>
        <v>-1</v>
      </c>
      <c r="L6" s="2">
        <f t="shared" si="16"/>
        <v>1</v>
      </c>
      <c r="M6" s="2">
        <f t="shared" si="17"/>
        <v>1</v>
      </c>
      <c r="N6" s="2">
        <f t="shared" si="18"/>
        <v>-1</v>
      </c>
      <c r="O6" s="2">
        <f t="shared" si="19"/>
        <v>-1</v>
      </c>
      <c r="P6" s="2">
        <f t="shared" si="20"/>
        <v>1</v>
      </c>
      <c r="Q6" s="2">
        <f t="shared" si="21"/>
        <v>-1</v>
      </c>
      <c r="R6" s="2">
        <f t="shared" si="22"/>
        <v>1</v>
      </c>
      <c r="S6" s="2">
        <f t="shared" si="23"/>
        <v>1</v>
      </c>
      <c r="T6" s="2">
        <f t="shared" si="24"/>
        <v>-1</v>
      </c>
      <c r="U6" s="2">
        <f t="shared" si="1"/>
        <v>-1</v>
      </c>
      <c r="V6" s="2">
        <f t="shared" si="25"/>
        <v>1</v>
      </c>
      <c r="W6" s="2">
        <f t="shared" si="2"/>
        <v>-1</v>
      </c>
      <c r="X6" s="2">
        <f t="shared" si="3"/>
        <v>-1</v>
      </c>
      <c r="Y6" s="2">
        <f t="shared" si="4"/>
        <v>1</v>
      </c>
      <c r="Z6" s="2">
        <f t="shared" si="5"/>
        <v>-1</v>
      </c>
      <c r="AA6" s="2">
        <f t="shared" si="6"/>
        <v>-1</v>
      </c>
      <c r="AB6" s="2">
        <f t="shared" si="7"/>
        <v>-1</v>
      </c>
      <c r="AC6" s="2">
        <f t="shared" si="26"/>
        <v>1</v>
      </c>
      <c r="AD6" s="2">
        <f t="shared" si="8"/>
        <v>-1</v>
      </c>
      <c r="AE6" s="2">
        <f t="shared" si="9"/>
        <v>-1</v>
      </c>
      <c r="AF6" s="2">
        <f t="shared" si="10"/>
        <v>-1</v>
      </c>
      <c r="AG6" s="2">
        <v>92.63893897503857</v>
      </c>
      <c r="AH6" s="2">
        <v>85.191947172856587</v>
      </c>
      <c r="AI6" s="2">
        <f t="shared" si="27"/>
        <v>88.915443073947586</v>
      </c>
      <c r="AJ6" s="2">
        <f t="shared" si="28"/>
        <v>3.7234959010909918</v>
      </c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</row>
    <row r="7" spans="1:67" x14ac:dyDescent="0.2">
      <c r="A7" s="2">
        <v>6</v>
      </c>
      <c r="B7" s="2">
        <v>1</v>
      </c>
      <c r="C7" s="2">
        <v>1</v>
      </c>
      <c r="D7" s="2">
        <v>-1</v>
      </c>
      <c r="E7" s="2">
        <v>1</v>
      </c>
      <c r="F7" s="2">
        <v>-1</v>
      </c>
      <c r="G7" s="2">
        <f t="shared" si="11"/>
        <v>1</v>
      </c>
      <c r="H7" s="2">
        <f t="shared" si="12"/>
        <v>-1</v>
      </c>
      <c r="I7" s="2">
        <f t="shared" si="13"/>
        <v>1</v>
      </c>
      <c r="J7" s="2">
        <f t="shared" si="14"/>
        <v>-1</v>
      </c>
      <c r="K7" s="2">
        <f t="shared" si="15"/>
        <v>-1</v>
      </c>
      <c r="L7" s="2">
        <f t="shared" si="16"/>
        <v>1</v>
      </c>
      <c r="M7" s="2">
        <f t="shared" si="17"/>
        <v>-1</v>
      </c>
      <c r="N7" s="2">
        <f t="shared" si="18"/>
        <v>-1</v>
      </c>
      <c r="O7" s="2">
        <f t="shared" si="19"/>
        <v>1</v>
      </c>
      <c r="P7" s="2">
        <f t="shared" si="20"/>
        <v>-1</v>
      </c>
      <c r="Q7" s="2">
        <f t="shared" si="21"/>
        <v>-1</v>
      </c>
      <c r="R7" s="2">
        <f t="shared" si="22"/>
        <v>1</v>
      </c>
      <c r="S7" s="2">
        <f t="shared" si="23"/>
        <v>-1</v>
      </c>
      <c r="T7" s="2">
        <f t="shared" si="24"/>
        <v>-1</v>
      </c>
      <c r="U7" s="2">
        <f t="shared" si="1"/>
        <v>1</v>
      </c>
      <c r="V7" s="2">
        <f t="shared" si="25"/>
        <v>-1</v>
      </c>
      <c r="W7" s="2">
        <f t="shared" si="2"/>
        <v>-1</v>
      </c>
      <c r="X7" s="2">
        <f t="shared" si="3"/>
        <v>1</v>
      </c>
      <c r="Y7" s="2">
        <f t="shared" si="4"/>
        <v>-1</v>
      </c>
      <c r="Z7" s="2">
        <f t="shared" si="5"/>
        <v>1</v>
      </c>
      <c r="AA7" s="2">
        <f t="shared" si="6"/>
        <v>-1</v>
      </c>
      <c r="AB7" s="2">
        <f t="shared" si="7"/>
        <v>1</v>
      </c>
      <c r="AC7" s="2">
        <f t="shared" si="26"/>
        <v>-1</v>
      </c>
      <c r="AD7" s="2">
        <f t="shared" si="8"/>
        <v>1</v>
      </c>
      <c r="AE7" s="2">
        <f t="shared" si="9"/>
        <v>1</v>
      </c>
      <c r="AF7" s="2">
        <f t="shared" si="10"/>
        <v>1</v>
      </c>
      <c r="AG7" s="2">
        <v>92.537862586118749</v>
      </c>
      <c r="AH7" s="2">
        <v>90.660583084162866</v>
      </c>
      <c r="AI7" s="2">
        <f t="shared" si="27"/>
        <v>91.599222835140807</v>
      </c>
      <c r="AJ7" s="2">
        <f t="shared" si="28"/>
        <v>0.93863975097794139</v>
      </c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</row>
    <row r="8" spans="1:67" x14ac:dyDescent="0.2">
      <c r="A8" s="2">
        <v>7</v>
      </c>
      <c r="B8" s="2">
        <v>1</v>
      </c>
      <c r="C8" s="2">
        <v>1</v>
      </c>
      <c r="D8" s="2">
        <v>-1</v>
      </c>
      <c r="E8" s="2">
        <v>-1</v>
      </c>
      <c r="F8" s="2">
        <v>1</v>
      </c>
      <c r="G8" s="2">
        <f t="shared" si="11"/>
        <v>1</v>
      </c>
      <c r="H8" s="2">
        <f t="shared" si="12"/>
        <v>-1</v>
      </c>
      <c r="I8" s="2">
        <f t="shared" si="13"/>
        <v>-1</v>
      </c>
      <c r="J8" s="2">
        <f t="shared" si="14"/>
        <v>1</v>
      </c>
      <c r="K8" s="2">
        <f t="shared" si="15"/>
        <v>-1</v>
      </c>
      <c r="L8" s="2">
        <f t="shared" si="16"/>
        <v>-1</v>
      </c>
      <c r="M8" s="2">
        <f t="shared" si="17"/>
        <v>1</v>
      </c>
      <c r="N8" s="2">
        <f t="shared" si="18"/>
        <v>1</v>
      </c>
      <c r="O8" s="2">
        <f t="shared" si="19"/>
        <v>-1</v>
      </c>
      <c r="P8" s="2">
        <f t="shared" si="20"/>
        <v>-1</v>
      </c>
      <c r="Q8" s="2">
        <f t="shared" si="21"/>
        <v>-1</v>
      </c>
      <c r="R8" s="2">
        <f t="shared" si="22"/>
        <v>-1</v>
      </c>
      <c r="S8" s="2">
        <f t="shared" si="23"/>
        <v>1</v>
      </c>
      <c r="T8" s="2">
        <f t="shared" si="24"/>
        <v>1</v>
      </c>
      <c r="U8" s="2">
        <f t="shared" si="1"/>
        <v>-1</v>
      </c>
      <c r="V8" s="2">
        <f t="shared" si="25"/>
        <v>-1</v>
      </c>
      <c r="W8" s="2">
        <f t="shared" si="2"/>
        <v>1</v>
      </c>
      <c r="X8" s="2">
        <f t="shared" si="3"/>
        <v>-1</v>
      </c>
      <c r="Y8" s="2">
        <f t="shared" si="4"/>
        <v>-1</v>
      </c>
      <c r="Z8" s="2">
        <f t="shared" si="5"/>
        <v>1</v>
      </c>
      <c r="AA8" s="2">
        <f t="shared" si="6"/>
        <v>1</v>
      </c>
      <c r="AB8" s="2">
        <f t="shared" si="7"/>
        <v>-1</v>
      </c>
      <c r="AC8" s="2">
        <f t="shared" si="26"/>
        <v>-1</v>
      </c>
      <c r="AD8" s="2">
        <f t="shared" si="8"/>
        <v>1</v>
      </c>
      <c r="AE8" s="2">
        <f t="shared" si="9"/>
        <v>1</v>
      </c>
      <c r="AF8" s="2">
        <f t="shared" si="10"/>
        <v>1</v>
      </c>
      <c r="AG8" s="2">
        <v>93.151035480508085</v>
      </c>
      <c r="AH8" s="2">
        <v>93.971659482506865</v>
      </c>
      <c r="AI8" s="2">
        <f t="shared" si="27"/>
        <v>93.561347481507482</v>
      </c>
      <c r="AJ8" s="2">
        <f t="shared" si="28"/>
        <v>0.41031200099939014</v>
      </c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</row>
    <row r="9" spans="1:67" x14ac:dyDescent="0.2">
      <c r="A9" s="2">
        <v>8</v>
      </c>
      <c r="B9" s="2">
        <v>1</v>
      </c>
      <c r="C9" s="2">
        <v>1</v>
      </c>
      <c r="D9" s="2">
        <v>-1</v>
      </c>
      <c r="E9" s="2">
        <v>-1</v>
      </c>
      <c r="F9" s="2">
        <v>-1</v>
      </c>
      <c r="G9" s="2">
        <f t="shared" si="11"/>
        <v>1</v>
      </c>
      <c r="H9" s="2">
        <f t="shared" si="12"/>
        <v>-1</v>
      </c>
      <c r="I9" s="2">
        <f t="shared" si="13"/>
        <v>-1</v>
      </c>
      <c r="J9" s="2">
        <f t="shared" si="14"/>
        <v>-1</v>
      </c>
      <c r="K9" s="2">
        <f t="shared" si="15"/>
        <v>-1</v>
      </c>
      <c r="L9" s="2">
        <f t="shared" si="16"/>
        <v>-1</v>
      </c>
      <c r="M9" s="2">
        <f t="shared" si="17"/>
        <v>-1</v>
      </c>
      <c r="N9" s="2">
        <f t="shared" si="18"/>
        <v>1</v>
      </c>
      <c r="O9" s="2">
        <f t="shared" si="19"/>
        <v>1</v>
      </c>
      <c r="P9" s="2">
        <f t="shared" si="20"/>
        <v>1</v>
      </c>
      <c r="Q9" s="2">
        <f t="shared" si="21"/>
        <v>-1</v>
      </c>
      <c r="R9" s="2">
        <f t="shared" si="22"/>
        <v>-1</v>
      </c>
      <c r="S9" s="2">
        <f t="shared" si="23"/>
        <v>-1</v>
      </c>
      <c r="T9" s="2">
        <f t="shared" si="24"/>
        <v>1</v>
      </c>
      <c r="U9" s="2">
        <f t="shared" si="1"/>
        <v>1</v>
      </c>
      <c r="V9" s="2">
        <f t="shared" si="25"/>
        <v>1</v>
      </c>
      <c r="W9" s="2">
        <f t="shared" si="2"/>
        <v>1</v>
      </c>
      <c r="X9" s="2">
        <f t="shared" si="3"/>
        <v>1</v>
      </c>
      <c r="Y9" s="2">
        <f t="shared" si="4"/>
        <v>1</v>
      </c>
      <c r="Z9" s="2">
        <f t="shared" si="5"/>
        <v>-1</v>
      </c>
      <c r="AA9" s="2">
        <f t="shared" si="6"/>
        <v>1</v>
      </c>
      <c r="AB9" s="2">
        <f t="shared" si="7"/>
        <v>1</v>
      </c>
      <c r="AC9" s="2">
        <f t="shared" si="26"/>
        <v>1</v>
      </c>
      <c r="AD9" s="2">
        <f t="shared" si="8"/>
        <v>-1</v>
      </c>
      <c r="AE9" s="2">
        <f t="shared" si="9"/>
        <v>-1</v>
      </c>
      <c r="AF9" s="2">
        <f t="shared" si="10"/>
        <v>-1</v>
      </c>
      <c r="AG9" s="2">
        <v>99.737006852145683</v>
      </c>
      <c r="AH9" s="2">
        <v>99.600342538170963</v>
      </c>
      <c r="AI9" s="2">
        <f t="shared" si="27"/>
        <v>99.66867469515833</v>
      </c>
      <c r="AJ9" s="2">
        <f t="shared" si="28"/>
        <v>6.8332156987359838E-2</v>
      </c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</row>
    <row r="10" spans="1:67" x14ac:dyDescent="0.2">
      <c r="A10" s="2">
        <v>9</v>
      </c>
      <c r="B10" s="2">
        <v>1</v>
      </c>
      <c r="C10" s="2">
        <v>-1</v>
      </c>
      <c r="D10" s="2">
        <v>1</v>
      </c>
      <c r="E10" s="2">
        <v>1</v>
      </c>
      <c r="F10" s="2">
        <v>1</v>
      </c>
      <c r="G10" s="2">
        <f t="shared" si="11"/>
        <v>-1</v>
      </c>
      <c r="H10" s="2">
        <f t="shared" si="12"/>
        <v>1</v>
      </c>
      <c r="I10" s="2">
        <f t="shared" si="13"/>
        <v>1</v>
      </c>
      <c r="J10" s="2">
        <f t="shared" si="14"/>
        <v>1</v>
      </c>
      <c r="K10" s="2">
        <f t="shared" si="15"/>
        <v>-1</v>
      </c>
      <c r="L10" s="2">
        <f t="shared" si="16"/>
        <v>-1</v>
      </c>
      <c r="M10" s="2">
        <f t="shared" si="17"/>
        <v>-1</v>
      </c>
      <c r="N10" s="2">
        <f t="shared" si="18"/>
        <v>1</v>
      </c>
      <c r="O10" s="2">
        <f t="shared" si="19"/>
        <v>1</v>
      </c>
      <c r="P10" s="2">
        <f t="shared" si="20"/>
        <v>1</v>
      </c>
      <c r="Q10" s="2">
        <f t="shared" si="21"/>
        <v>-1</v>
      </c>
      <c r="R10" s="2">
        <f t="shared" si="22"/>
        <v>-1</v>
      </c>
      <c r="S10" s="2">
        <f t="shared" si="23"/>
        <v>-1</v>
      </c>
      <c r="T10" s="2">
        <f t="shared" si="24"/>
        <v>1</v>
      </c>
      <c r="U10" s="2">
        <f t="shared" si="1"/>
        <v>1</v>
      </c>
      <c r="V10" s="2">
        <f t="shared" si="25"/>
        <v>1</v>
      </c>
      <c r="W10" s="2">
        <f t="shared" si="2"/>
        <v>-1</v>
      </c>
      <c r="X10" s="2">
        <f t="shared" si="3"/>
        <v>-1</v>
      </c>
      <c r="Y10" s="2">
        <f t="shared" si="4"/>
        <v>-1</v>
      </c>
      <c r="Z10" s="2">
        <f t="shared" si="5"/>
        <v>1</v>
      </c>
      <c r="AA10" s="2">
        <f t="shared" si="6"/>
        <v>-1</v>
      </c>
      <c r="AB10" s="2">
        <f t="shared" si="7"/>
        <v>-1</v>
      </c>
      <c r="AC10" s="2">
        <f t="shared" si="26"/>
        <v>-1</v>
      </c>
      <c r="AD10" s="2">
        <f t="shared" si="8"/>
        <v>1</v>
      </c>
      <c r="AE10" s="2">
        <f t="shared" si="9"/>
        <v>-1</v>
      </c>
      <c r="AF10" s="2">
        <f t="shared" si="10"/>
        <v>-1</v>
      </c>
      <c r="AG10" s="2">
        <v>99.190135257275429</v>
      </c>
      <c r="AH10" s="2">
        <v>96.550059405747703</v>
      </c>
      <c r="AI10" s="2">
        <f t="shared" si="27"/>
        <v>97.870097331511573</v>
      </c>
      <c r="AJ10" s="2">
        <f t="shared" si="28"/>
        <v>1.320037925763863</v>
      </c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</row>
    <row r="11" spans="1:67" x14ac:dyDescent="0.2">
      <c r="A11" s="2">
        <v>10</v>
      </c>
      <c r="B11" s="2">
        <v>1</v>
      </c>
      <c r="C11" s="2">
        <v>-1</v>
      </c>
      <c r="D11" s="2">
        <v>1</v>
      </c>
      <c r="E11" s="2">
        <v>1</v>
      </c>
      <c r="F11" s="2">
        <v>-1</v>
      </c>
      <c r="G11" s="2">
        <f t="shared" si="11"/>
        <v>-1</v>
      </c>
      <c r="H11" s="2">
        <f t="shared" si="12"/>
        <v>1</v>
      </c>
      <c r="I11" s="2">
        <f t="shared" si="13"/>
        <v>1</v>
      </c>
      <c r="J11" s="2">
        <f t="shared" si="14"/>
        <v>-1</v>
      </c>
      <c r="K11" s="2">
        <f t="shared" si="15"/>
        <v>-1</v>
      </c>
      <c r="L11" s="2">
        <f t="shared" si="16"/>
        <v>-1</v>
      </c>
      <c r="M11" s="2">
        <f t="shared" si="17"/>
        <v>1</v>
      </c>
      <c r="N11" s="2">
        <f t="shared" si="18"/>
        <v>1</v>
      </c>
      <c r="O11" s="2">
        <f t="shared" si="19"/>
        <v>-1</v>
      </c>
      <c r="P11" s="2">
        <f t="shared" si="20"/>
        <v>-1</v>
      </c>
      <c r="Q11" s="2">
        <f t="shared" si="21"/>
        <v>-1</v>
      </c>
      <c r="R11" s="2">
        <f t="shared" si="22"/>
        <v>-1</v>
      </c>
      <c r="S11" s="2">
        <f t="shared" si="23"/>
        <v>1</v>
      </c>
      <c r="T11" s="2">
        <f t="shared" si="24"/>
        <v>1</v>
      </c>
      <c r="U11" s="2">
        <f t="shared" si="1"/>
        <v>-1</v>
      </c>
      <c r="V11" s="2">
        <f t="shared" si="25"/>
        <v>-1</v>
      </c>
      <c r="W11" s="2">
        <f t="shared" si="2"/>
        <v>-1</v>
      </c>
      <c r="X11" s="2">
        <f t="shared" si="3"/>
        <v>1</v>
      </c>
      <c r="Y11" s="2">
        <f t="shared" si="4"/>
        <v>1</v>
      </c>
      <c r="Z11" s="2">
        <f t="shared" si="5"/>
        <v>-1</v>
      </c>
      <c r="AA11" s="2">
        <f t="shared" si="6"/>
        <v>-1</v>
      </c>
      <c r="AB11" s="2">
        <f t="shared" si="7"/>
        <v>1</v>
      </c>
      <c r="AC11" s="2">
        <f t="shared" si="26"/>
        <v>1</v>
      </c>
      <c r="AD11" s="2">
        <f t="shared" si="8"/>
        <v>-1</v>
      </c>
      <c r="AE11" s="2">
        <f t="shared" si="9"/>
        <v>1</v>
      </c>
      <c r="AF11" s="2">
        <f t="shared" si="10"/>
        <v>1</v>
      </c>
      <c r="AG11" s="2">
        <v>94.990201092504009</v>
      </c>
      <c r="AH11" s="2">
        <v>93.37775764731532</v>
      </c>
      <c r="AI11" s="2">
        <f t="shared" si="27"/>
        <v>94.183979369909665</v>
      </c>
      <c r="AJ11" s="2">
        <f t="shared" si="28"/>
        <v>0.80622172259434421</v>
      </c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</row>
    <row r="12" spans="1:67" x14ac:dyDescent="0.2">
      <c r="A12" s="2">
        <v>11</v>
      </c>
      <c r="B12" s="2">
        <v>1</v>
      </c>
      <c r="C12" s="2">
        <v>-1</v>
      </c>
      <c r="D12" s="2">
        <v>1</v>
      </c>
      <c r="E12" s="2">
        <v>-1</v>
      </c>
      <c r="F12" s="2">
        <v>1</v>
      </c>
      <c r="G12" s="2">
        <f t="shared" si="11"/>
        <v>-1</v>
      </c>
      <c r="H12" s="2">
        <f t="shared" si="12"/>
        <v>1</v>
      </c>
      <c r="I12" s="2">
        <f t="shared" si="13"/>
        <v>-1</v>
      </c>
      <c r="J12" s="2">
        <f t="shared" si="14"/>
        <v>1</v>
      </c>
      <c r="K12" s="2">
        <f t="shared" si="15"/>
        <v>-1</v>
      </c>
      <c r="L12" s="2">
        <f t="shared" si="16"/>
        <v>1</v>
      </c>
      <c r="M12" s="2">
        <f t="shared" si="17"/>
        <v>-1</v>
      </c>
      <c r="N12" s="2">
        <f t="shared" si="18"/>
        <v>-1</v>
      </c>
      <c r="O12" s="2">
        <f t="shared" si="19"/>
        <v>1</v>
      </c>
      <c r="P12" s="2">
        <f t="shared" si="20"/>
        <v>-1</v>
      </c>
      <c r="Q12" s="2">
        <f t="shared" si="21"/>
        <v>-1</v>
      </c>
      <c r="R12" s="2">
        <f t="shared" si="22"/>
        <v>1</v>
      </c>
      <c r="S12" s="2">
        <f t="shared" si="23"/>
        <v>-1</v>
      </c>
      <c r="T12" s="2">
        <f t="shared" si="24"/>
        <v>-1</v>
      </c>
      <c r="U12" s="2">
        <f t="shared" si="1"/>
        <v>1</v>
      </c>
      <c r="V12" s="2">
        <f t="shared" si="25"/>
        <v>-1</v>
      </c>
      <c r="W12" s="2">
        <f t="shared" si="2"/>
        <v>1</v>
      </c>
      <c r="X12" s="2">
        <f t="shared" si="3"/>
        <v>-1</v>
      </c>
      <c r="Y12" s="2">
        <f t="shared" si="4"/>
        <v>1</v>
      </c>
      <c r="Z12" s="2">
        <f t="shared" si="5"/>
        <v>-1</v>
      </c>
      <c r="AA12" s="2">
        <f t="shared" si="6"/>
        <v>1</v>
      </c>
      <c r="AB12" s="2">
        <f t="shared" si="7"/>
        <v>-1</v>
      </c>
      <c r="AC12" s="2">
        <f t="shared" si="26"/>
        <v>1</v>
      </c>
      <c r="AD12" s="2">
        <f t="shared" si="8"/>
        <v>-1</v>
      </c>
      <c r="AE12" s="2">
        <f t="shared" si="9"/>
        <v>1</v>
      </c>
      <c r="AF12" s="2">
        <f t="shared" si="10"/>
        <v>1</v>
      </c>
      <c r="AG12" s="2">
        <v>104.91260954645085</v>
      </c>
      <c r="AH12" s="2">
        <v>100.1359334411424</v>
      </c>
      <c r="AI12" s="2">
        <f t="shared" si="27"/>
        <v>102.52427149379662</v>
      </c>
      <c r="AJ12" s="2">
        <f t="shared" si="28"/>
        <v>2.3883380526542268</v>
      </c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</row>
    <row r="13" spans="1:67" x14ac:dyDescent="0.2">
      <c r="A13" s="2">
        <v>12</v>
      </c>
      <c r="B13" s="2">
        <v>1</v>
      </c>
      <c r="C13" s="2">
        <v>-1</v>
      </c>
      <c r="D13" s="2">
        <v>1</v>
      </c>
      <c r="E13" s="2">
        <v>-1</v>
      </c>
      <c r="F13" s="2">
        <v>-1</v>
      </c>
      <c r="G13" s="2">
        <f t="shared" si="11"/>
        <v>-1</v>
      </c>
      <c r="H13" s="2">
        <f t="shared" si="12"/>
        <v>1</v>
      </c>
      <c r="I13" s="2">
        <f t="shared" si="13"/>
        <v>-1</v>
      </c>
      <c r="J13" s="2">
        <f t="shared" si="14"/>
        <v>-1</v>
      </c>
      <c r="K13" s="2">
        <f t="shared" si="15"/>
        <v>-1</v>
      </c>
      <c r="L13" s="2">
        <f t="shared" si="16"/>
        <v>1</v>
      </c>
      <c r="M13" s="2">
        <f t="shared" si="17"/>
        <v>1</v>
      </c>
      <c r="N13" s="2">
        <f t="shared" si="18"/>
        <v>-1</v>
      </c>
      <c r="O13" s="2">
        <f t="shared" si="19"/>
        <v>-1</v>
      </c>
      <c r="P13" s="2">
        <f t="shared" si="20"/>
        <v>1</v>
      </c>
      <c r="Q13" s="2">
        <f t="shared" si="21"/>
        <v>-1</v>
      </c>
      <c r="R13" s="2">
        <f t="shared" si="22"/>
        <v>1</v>
      </c>
      <c r="S13" s="2">
        <f t="shared" si="23"/>
        <v>1</v>
      </c>
      <c r="T13" s="2">
        <f t="shared" si="24"/>
        <v>-1</v>
      </c>
      <c r="U13" s="2">
        <f t="shared" si="1"/>
        <v>-1</v>
      </c>
      <c r="V13" s="2">
        <f t="shared" si="25"/>
        <v>1</v>
      </c>
      <c r="W13" s="2">
        <f t="shared" si="2"/>
        <v>1</v>
      </c>
      <c r="X13" s="2">
        <f t="shared" si="3"/>
        <v>1</v>
      </c>
      <c r="Y13" s="2">
        <f t="shared" si="4"/>
        <v>-1</v>
      </c>
      <c r="Z13" s="2">
        <f t="shared" si="5"/>
        <v>1</v>
      </c>
      <c r="AA13" s="2">
        <f t="shared" si="6"/>
        <v>1</v>
      </c>
      <c r="AB13" s="2">
        <f t="shared" si="7"/>
        <v>1</v>
      </c>
      <c r="AC13" s="2">
        <f t="shared" si="26"/>
        <v>-1</v>
      </c>
      <c r="AD13" s="2">
        <f t="shared" si="8"/>
        <v>1</v>
      </c>
      <c r="AE13" s="2">
        <f t="shared" si="9"/>
        <v>-1</v>
      </c>
      <c r="AF13" s="2">
        <f t="shared" si="10"/>
        <v>-1</v>
      </c>
      <c r="AG13" s="2">
        <v>104.60242234956587</v>
      </c>
      <c r="AH13" s="2">
        <v>105.64588708598708</v>
      </c>
      <c r="AI13" s="2">
        <f t="shared" si="27"/>
        <v>105.12415471777648</v>
      </c>
      <c r="AJ13" s="2">
        <f t="shared" si="28"/>
        <v>0.52173236821060698</v>
      </c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</row>
    <row r="14" spans="1:67" x14ac:dyDescent="0.2">
      <c r="A14" s="2">
        <v>13</v>
      </c>
      <c r="B14" s="2">
        <v>1</v>
      </c>
      <c r="C14" s="2">
        <v>-1</v>
      </c>
      <c r="D14" s="2">
        <v>-1</v>
      </c>
      <c r="E14" s="2">
        <v>1</v>
      </c>
      <c r="F14" s="2">
        <v>1</v>
      </c>
      <c r="G14" s="2">
        <f t="shared" si="11"/>
        <v>-1</v>
      </c>
      <c r="H14" s="2">
        <f t="shared" si="12"/>
        <v>-1</v>
      </c>
      <c r="I14" s="2">
        <f t="shared" si="13"/>
        <v>1</v>
      </c>
      <c r="J14" s="2">
        <f t="shared" si="14"/>
        <v>1</v>
      </c>
      <c r="K14" s="2">
        <f t="shared" si="15"/>
        <v>1</v>
      </c>
      <c r="L14" s="2">
        <f t="shared" si="16"/>
        <v>-1</v>
      </c>
      <c r="M14" s="2">
        <f t="shared" si="17"/>
        <v>-1</v>
      </c>
      <c r="N14" s="2">
        <f t="shared" si="18"/>
        <v>-1</v>
      </c>
      <c r="O14" s="2">
        <f t="shared" si="19"/>
        <v>-1</v>
      </c>
      <c r="P14" s="2">
        <f t="shared" si="20"/>
        <v>1</v>
      </c>
      <c r="Q14" s="2">
        <f t="shared" si="21"/>
        <v>1</v>
      </c>
      <c r="R14" s="2">
        <f t="shared" si="22"/>
        <v>-1</v>
      </c>
      <c r="S14" s="2">
        <f t="shared" si="23"/>
        <v>-1</v>
      </c>
      <c r="T14" s="2">
        <f t="shared" si="24"/>
        <v>-1</v>
      </c>
      <c r="U14" s="2">
        <f t="shared" si="1"/>
        <v>-1</v>
      </c>
      <c r="V14" s="2">
        <f t="shared" si="25"/>
        <v>1</v>
      </c>
      <c r="W14" s="2">
        <f t="shared" si="2"/>
        <v>1</v>
      </c>
      <c r="X14" s="2">
        <f t="shared" si="3"/>
        <v>1</v>
      </c>
      <c r="Y14" s="2">
        <f t="shared" si="4"/>
        <v>-1</v>
      </c>
      <c r="Z14" s="2">
        <f t="shared" si="5"/>
        <v>-1</v>
      </c>
      <c r="AA14" s="2">
        <f t="shared" si="6"/>
        <v>1</v>
      </c>
      <c r="AB14" s="2">
        <f t="shared" si="7"/>
        <v>1</v>
      </c>
      <c r="AC14" s="2">
        <f t="shared" si="26"/>
        <v>-1</v>
      </c>
      <c r="AD14" s="2">
        <f t="shared" si="8"/>
        <v>-1</v>
      </c>
      <c r="AE14" s="2">
        <f t="shared" si="9"/>
        <v>1</v>
      </c>
      <c r="AF14" s="2">
        <f t="shared" si="10"/>
        <v>1</v>
      </c>
      <c r="AG14" s="2">
        <v>92.196113180062909</v>
      </c>
      <c r="AH14" s="2">
        <v>101.0261689402131</v>
      </c>
      <c r="AI14" s="2">
        <f t="shared" si="27"/>
        <v>96.61114106013801</v>
      </c>
      <c r="AJ14" s="2">
        <f t="shared" si="28"/>
        <v>4.4150278800750939</v>
      </c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</row>
    <row r="15" spans="1:67" x14ac:dyDescent="0.2">
      <c r="A15" s="2">
        <v>14</v>
      </c>
      <c r="B15" s="2">
        <v>1</v>
      </c>
      <c r="C15" s="2">
        <v>-1</v>
      </c>
      <c r="D15" s="2">
        <v>-1</v>
      </c>
      <c r="E15" s="2">
        <v>1</v>
      </c>
      <c r="F15" s="2">
        <v>-1</v>
      </c>
      <c r="G15" s="2">
        <f t="shared" si="11"/>
        <v>-1</v>
      </c>
      <c r="H15" s="2">
        <f t="shared" si="12"/>
        <v>-1</v>
      </c>
      <c r="I15" s="2">
        <f t="shared" si="13"/>
        <v>1</v>
      </c>
      <c r="J15" s="2">
        <f t="shared" si="14"/>
        <v>-1</v>
      </c>
      <c r="K15" s="2">
        <f t="shared" si="15"/>
        <v>1</v>
      </c>
      <c r="L15" s="2">
        <f t="shared" si="16"/>
        <v>-1</v>
      </c>
      <c r="M15" s="2">
        <f t="shared" si="17"/>
        <v>1</v>
      </c>
      <c r="N15" s="2">
        <f t="shared" si="18"/>
        <v>-1</v>
      </c>
      <c r="O15" s="2">
        <f t="shared" si="19"/>
        <v>1</v>
      </c>
      <c r="P15" s="2">
        <f t="shared" si="20"/>
        <v>-1</v>
      </c>
      <c r="Q15" s="2">
        <f t="shared" si="21"/>
        <v>1</v>
      </c>
      <c r="R15" s="2">
        <f t="shared" si="22"/>
        <v>-1</v>
      </c>
      <c r="S15" s="2">
        <f t="shared" si="23"/>
        <v>1</v>
      </c>
      <c r="T15" s="2">
        <f t="shared" si="24"/>
        <v>-1</v>
      </c>
      <c r="U15" s="2">
        <f t="shared" si="1"/>
        <v>1</v>
      </c>
      <c r="V15" s="2">
        <f t="shared" si="25"/>
        <v>-1</v>
      </c>
      <c r="W15" s="2">
        <f t="shared" si="2"/>
        <v>1</v>
      </c>
      <c r="X15" s="2">
        <f t="shared" si="3"/>
        <v>-1</v>
      </c>
      <c r="Y15" s="2">
        <f t="shared" si="4"/>
        <v>1</v>
      </c>
      <c r="Z15" s="2">
        <f t="shared" si="5"/>
        <v>1</v>
      </c>
      <c r="AA15" s="2">
        <f t="shared" si="6"/>
        <v>1</v>
      </c>
      <c r="AB15" s="2">
        <f t="shared" si="7"/>
        <v>-1</v>
      </c>
      <c r="AC15" s="2">
        <f t="shared" si="26"/>
        <v>1</v>
      </c>
      <c r="AD15" s="2">
        <f t="shared" si="8"/>
        <v>1</v>
      </c>
      <c r="AE15" s="2">
        <f t="shared" si="9"/>
        <v>-1</v>
      </c>
      <c r="AF15" s="2">
        <f t="shared" si="10"/>
        <v>-1</v>
      </c>
      <c r="AG15" s="2">
        <v>98.194577037893907</v>
      </c>
      <c r="AH15" s="2">
        <v>93.773706515433233</v>
      </c>
      <c r="AI15" s="2">
        <f t="shared" si="27"/>
        <v>95.984141776663563</v>
      </c>
      <c r="AJ15" s="2">
        <f t="shared" si="28"/>
        <v>2.2104352612303373</v>
      </c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</row>
    <row r="16" spans="1:67" x14ac:dyDescent="0.2">
      <c r="A16" s="2">
        <v>15</v>
      </c>
      <c r="B16" s="2">
        <v>1</v>
      </c>
      <c r="C16" s="2">
        <v>-1</v>
      </c>
      <c r="D16" s="2">
        <v>-1</v>
      </c>
      <c r="E16" s="2">
        <v>-1</v>
      </c>
      <c r="F16" s="2">
        <v>1</v>
      </c>
      <c r="G16" s="2">
        <f t="shared" si="11"/>
        <v>-1</v>
      </c>
      <c r="H16" s="2">
        <f t="shared" si="12"/>
        <v>-1</v>
      </c>
      <c r="I16" s="2">
        <f t="shared" si="13"/>
        <v>-1</v>
      </c>
      <c r="J16" s="2">
        <f t="shared" si="14"/>
        <v>1</v>
      </c>
      <c r="K16" s="2">
        <f t="shared" si="15"/>
        <v>1</v>
      </c>
      <c r="L16" s="2">
        <f t="shared" si="16"/>
        <v>1</v>
      </c>
      <c r="M16" s="2">
        <f t="shared" si="17"/>
        <v>-1</v>
      </c>
      <c r="N16" s="2">
        <f t="shared" si="18"/>
        <v>1</v>
      </c>
      <c r="O16" s="2">
        <f t="shared" si="19"/>
        <v>-1</v>
      </c>
      <c r="P16" s="2">
        <f t="shared" si="20"/>
        <v>-1</v>
      </c>
      <c r="Q16" s="2">
        <f t="shared" si="21"/>
        <v>1</v>
      </c>
      <c r="R16" s="2">
        <f t="shared" si="22"/>
        <v>1</v>
      </c>
      <c r="S16" s="2">
        <f t="shared" si="23"/>
        <v>-1</v>
      </c>
      <c r="T16" s="2">
        <f t="shared" si="24"/>
        <v>1</v>
      </c>
      <c r="U16" s="2">
        <f t="shared" si="1"/>
        <v>-1</v>
      </c>
      <c r="V16" s="2">
        <f t="shared" si="25"/>
        <v>-1</v>
      </c>
      <c r="W16" s="2">
        <f t="shared" si="2"/>
        <v>-1</v>
      </c>
      <c r="X16" s="2">
        <f t="shared" si="3"/>
        <v>1</v>
      </c>
      <c r="Y16" s="2">
        <f t="shared" si="4"/>
        <v>1</v>
      </c>
      <c r="Z16" s="2">
        <f t="shared" si="5"/>
        <v>1</v>
      </c>
      <c r="AA16" s="2">
        <f t="shared" si="6"/>
        <v>-1</v>
      </c>
      <c r="AB16" s="2">
        <f t="shared" si="7"/>
        <v>1</v>
      </c>
      <c r="AC16" s="2">
        <f t="shared" si="26"/>
        <v>1</v>
      </c>
      <c r="AD16" s="2">
        <f t="shared" si="8"/>
        <v>1</v>
      </c>
      <c r="AE16" s="2">
        <f t="shared" si="9"/>
        <v>-1</v>
      </c>
      <c r="AF16" s="2">
        <f t="shared" si="10"/>
        <v>-1</v>
      </c>
      <c r="AG16" s="2">
        <v>103.56157799242754</v>
      </c>
      <c r="AH16" s="2">
        <v>103.10059622530126</v>
      </c>
      <c r="AI16" s="2">
        <f t="shared" si="27"/>
        <v>103.33108710886441</v>
      </c>
      <c r="AJ16" s="2">
        <f t="shared" si="28"/>
        <v>0.23049088356314229</v>
      </c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</row>
    <row r="17" spans="1:67" x14ac:dyDescent="0.2">
      <c r="A17" s="2">
        <v>16</v>
      </c>
      <c r="B17" s="2">
        <v>1</v>
      </c>
      <c r="C17" s="2">
        <v>-1</v>
      </c>
      <c r="D17" s="2">
        <v>-1</v>
      </c>
      <c r="E17" s="2">
        <v>-1</v>
      </c>
      <c r="F17" s="2">
        <v>-1</v>
      </c>
      <c r="G17" s="2">
        <f t="shared" si="11"/>
        <v>-1</v>
      </c>
      <c r="H17" s="2">
        <f t="shared" si="12"/>
        <v>-1</v>
      </c>
      <c r="I17" s="2">
        <f t="shared" si="13"/>
        <v>-1</v>
      </c>
      <c r="J17" s="2">
        <f t="shared" si="14"/>
        <v>-1</v>
      </c>
      <c r="K17" s="2">
        <f t="shared" si="15"/>
        <v>1</v>
      </c>
      <c r="L17" s="2">
        <f t="shared" si="16"/>
        <v>1</v>
      </c>
      <c r="M17" s="2">
        <f t="shared" si="17"/>
        <v>1</v>
      </c>
      <c r="N17" s="2">
        <f t="shared" si="18"/>
        <v>1</v>
      </c>
      <c r="O17" s="2">
        <f t="shared" si="19"/>
        <v>1</v>
      </c>
      <c r="P17" s="2">
        <f t="shared" si="20"/>
        <v>1</v>
      </c>
      <c r="Q17" s="2">
        <f t="shared" si="21"/>
        <v>1</v>
      </c>
      <c r="R17" s="2">
        <f t="shared" si="22"/>
        <v>1</v>
      </c>
      <c r="S17" s="2">
        <f t="shared" si="23"/>
        <v>1</v>
      </c>
      <c r="T17" s="2">
        <f t="shared" si="24"/>
        <v>1</v>
      </c>
      <c r="U17" s="2">
        <f t="shared" si="1"/>
        <v>1</v>
      </c>
      <c r="V17" s="2">
        <f t="shared" si="25"/>
        <v>1</v>
      </c>
      <c r="W17" s="2">
        <f t="shared" si="2"/>
        <v>-1</v>
      </c>
      <c r="X17" s="2">
        <f t="shared" si="3"/>
        <v>-1</v>
      </c>
      <c r="Y17" s="2">
        <f t="shared" si="4"/>
        <v>-1</v>
      </c>
      <c r="Z17" s="2">
        <f t="shared" si="5"/>
        <v>-1</v>
      </c>
      <c r="AA17" s="2">
        <f t="shared" si="6"/>
        <v>-1</v>
      </c>
      <c r="AB17" s="2">
        <f t="shared" si="7"/>
        <v>-1</v>
      </c>
      <c r="AC17" s="2">
        <f t="shared" si="26"/>
        <v>-1</v>
      </c>
      <c r="AD17" s="2">
        <f t="shared" si="8"/>
        <v>-1</v>
      </c>
      <c r="AE17" s="2">
        <f t="shared" si="9"/>
        <v>1</v>
      </c>
      <c r="AF17" s="2">
        <f t="shared" si="10"/>
        <v>1</v>
      </c>
      <c r="AG17" s="2">
        <v>106.61911381357586</v>
      </c>
      <c r="AH17" s="2">
        <v>106.61688460249252</v>
      </c>
      <c r="AI17" s="2">
        <f t="shared" si="27"/>
        <v>106.61799920803419</v>
      </c>
      <c r="AJ17" s="2">
        <f t="shared" si="28"/>
        <v>1.114605541673086E-3</v>
      </c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</row>
    <row r="18" spans="1:67" x14ac:dyDescent="0.2">
      <c r="A18" s="2">
        <v>17</v>
      </c>
      <c r="B18" s="2">
        <v>-1</v>
      </c>
      <c r="C18" s="2">
        <v>1</v>
      </c>
      <c r="D18" s="2">
        <v>1</v>
      </c>
      <c r="E18" s="2">
        <v>1</v>
      </c>
      <c r="F18" s="2">
        <v>1</v>
      </c>
      <c r="G18" s="2">
        <f t="shared" si="11"/>
        <v>-1</v>
      </c>
      <c r="H18" s="2">
        <f t="shared" si="12"/>
        <v>-1</v>
      </c>
      <c r="I18" s="2">
        <f t="shared" si="13"/>
        <v>-1</v>
      </c>
      <c r="J18" s="2">
        <f t="shared" si="14"/>
        <v>-1</v>
      </c>
      <c r="K18" s="2">
        <f t="shared" si="15"/>
        <v>1</v>
      </c>
      <c r="L18" s="2">
        <f t="shared" si="16"/>
        <v>1</v>
      </c>
      <c r="M18" s="2">
        <f t="shared" si="17"/>
        <v>1</v>
      </c>
      <c r="N18" s="2">
        <f t="shared" si="18"/>
        <v>1</v>
      </c>
      <c r="O18" s="2">
        <f t="shared" si="19"/>
        <v>1</v>
      </c>
      <c r="P18" s="2">
        <f t="shared" si="20"/>
        <v>1</v>
      </c>
      <c r="Q18" s="2">
        <f t="shared" si="21"/>
        <v>-1</v>
      </c>
      <c r="R18" s="2">
        <f t="shared" si="22"/>
        <v>-1</v>
      </c>
      <c r="S18" s="2">
        <f t="shared" si="23"/>
        <v>-1</v>
      </c>
      <c r="T18" s="2">
        <f t="shared" si="24"/>
        <v>-1</v>
      </c>
      <c r="U18" s="2">
        <f t="shared" si="1"/>
        <v>-1</v>
      </c>
      <c r="V18" s="2">
        <f t="shared" si="25"/>
        <v>-1</v>
      </c>
      <c r="W18" s="2">
        <f t="shared" si="2"/>
        <v>1</v>
      </c>
      <c r="X18" s="2">
        <f t="shared" si="3"/>
        <v>1</v>
      </c>
      <c r="Y18" s="2">
        <f t="shared" si="4"/>
        <v>1</v>
      </c>
      <c r="Z18" s="2">
        <f t="shared" si="5"/>
        <v>1</v>
      </c>
      <c r="AA18" s="2">
        <f t="shared" si="6"/>
        <v>-1</v>
      </c>
      <c r="AB18" s="2">
        <f t="shared" si="7"/>
        <v>-1</v>
      </c>
      <c r="AC18" s="2">
        <f t="shared" si="26"/>
        <v>-1</v>
      </c>
      <c r="AD18" s="2">
        <f t="shared" si="8"/>
        <v>-1</v>
      </c>
      <c r="AE18" s="2">
        <f t="shared" si="9"/>
        <v>1</v>
      </c>
      <c r="AF18" s="2">
        <f t="shared" si="10"/>
        <v>-1</v>
      </c>
      <c r="AG18" s="2">
        <v>88.730959865467796</v>
      </c>
      <c r="AH18" s="2">
        <v>88.507509070814379</v>
      </c>
      <c r="AI18" s="2">
        <f t="shared" si="27"/>
        <v>88.619234468141087</v>
      </c>
      <c r="AJ18" s="2">
        <f t="shared" si="28"/>
        <v>0.11172539732670828</v>
      </c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</row>
    <row r="19" spans="1:67" x14ac:dyDescent="0.2">
      <c r="A19" s="2">
        <v>18</v>
      </c>
      <c r="B19" s="2">
        <v>-1</v>
      </c>
      <c r="C19" s="2">
        <v>1</v>
      </c>
      <c r="D19" s="2">
        <v>1</v>
      </c>
      <c r="E19" s="2">
        <v>1</v>
      </c>
      <c r="F19" s="2">
        <v>-1</v>
      </c>
      <c r="G19" s="2">
        <f t="shared" si="11"/>
        <v>-1</v>
      </c>
      <c r="H19" s="2">
        <f t="shared" si="12"/>
        <v>-1</v>
      </c>
      <c r="I19" s="2">
        <f t="shared" si="13"/>
        <v>-1</v>
      </c>
      <c r="J19" s="2">
        <f t="shared" si="14"/>
        <v>1</v>
      </c>
      <c r="K19" s="2">
        <f t="shared" si="15"/>
        <v>1</v>
      </c>
      <c r="L19" s="2">
        <f t="shared" si="16"/>
        <v>1</v>
      </c>
      <c r="M19" s="2">
        <f t="shared" si="17"/>
        <v>-1</v>
      </c>
      <c r="N19" s="2">
        <f t="shared" si="18"/>
        <v>1</v>
      </c>
      <c r="O19" s="2">
        <f t="shared" si="19"/>
        <v>-1</v>
      </c>
      <c r="P19" s="2">
        <f t="shared" si="20"/>
        <v>-1</v>
      </c>
      <c r="Q19" s="2">
        <f t="shared" si="21"/>
        <v>-1</v>
      </c>
      <c r="R19" s="2">
        <f t="shared" si="22"/>
        <v>-1</v>
      </c>
      <c r="S19" s="2">
        <f t="shared" si="23"/>
        <v>1</v>
      </c>
      <c r="T19" s="2">
        <f t="shared" si="24"/>
        <v>-1</v>
      </c>
      <c r="U19" s="2">
        <f t="shared" si="1"/>
        <v>1</v>
      </c>
      <c r="V19" s="2">
        <f t="shared" si="25"/>
        <v>1</v>
      </c>
      <c r="W19" s="2">
        <f t="shared" si="2"/>
        <v>1</v>
      </c>
      <c r="X19" s="2">
        <f t="shared" si="3"/>
        <v>-1</v>
      </c>
      <c r="Y19" s="2">
        <f t="shared" si="4"/>
        <v>-1</v>
      </c>
      <c r="Z19" s="2">
        <f t="shared" si="5"/>
        <v>-1</v>
      </c>
      <c r="AA19" s="2">
        <f t="shared" si="6"/>
        <v>-1</v>
      </c>
      <c r="AB19" s="2">
        <f t="shared" si="7"/>
        <v>1</v>
      </c>
      <c r="AC19" s="2">
        <f t="shared" si="26"/>
        <v>1</v>
      </c>
      <c r="AD19" s="2">
        <f t="shared" si="8"/>
        <v>1</v>
      </c>
      <c r="AE19" s="2">
        <f t="shared" si="9"/>
        <v>-1</v>
      </c>
      <c r="AF19" s="2">
        <f t="shared" si="10"/>
        <v>1</v>
      </c>
      <c r="AG19" s="2">
        <v>87.900921802986446</v>
      </c>
      <c r="AH19" s="2">
        <v>90.721835423303503</v>
      </c>
      <c r="AI19" s="2">
        <f t="shared" si="27"/>
        <v>89.311378613144967</v>
      </c>
      <c r="AJ19" s="2">
        <f t="shared" si="28"/>
        <v>1.4104568101585286</v>
      </c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</row>
    <row r="20" spans="1:67" x14ac:dyDescent="0.2">
      <c r="A20" s="2">
        <v>19</v>
      </c>
      <c r="B20" s="2">
        <v>-1</v>
      </c>
      <c r="C20" s="2">
        <v>1</v>
      </c>
      <c r="D20" s="2">
        <v>1</v>
      </c>
      <c r="E20" s="2">
        <v>-1</v>
      </c>
      <c r="F20" s="2">
        <v>1</v>
      </c>
      <c r="G20" s="2">
        <f t="shared" si="11"/>
        <v>-1</v>
      </c>
      <c r="H20" s="2">
        <f t="shared" si="12"/>
        <v>-1</v>
      </c>
      <c r="I20" s="2">
        <f t="shared" si="13"/>
        <v>1</v>
      </c>
      <c r="J20" s="2">
        <f t="shared" si="14"/>
        <v>-1</v>
      </c>
      <c r="K20" s="2">
        <f t="shared" si="15"/>
        <v>1</v>
      </c>
      <c r="L20" s="2">
        <f t="shared" si="16"/>
        <v>-1</v>
      </c>
      <c r="M20" s="2">
        <f t="shared" si="17"/>
        <v>1</v>
      </c>
      <c r="N20" s="2">
        <f t="shared" si="18"/>
        <v>-1</v>
      </c>
      <c r="O20" s="2">
        <f t="shared" si="19"/>
        <v>1</v>
      </c>
      <c r="P20" s="2">
        <f t="shared" si="20"/>
        <v>-1</v>
      </c>
      <c r="Q20" s="2">
        <f t="shared" si="21"/>
        <v>-1</v>
      </c>
      <c r="R20" s="2">
        <f t="shared" si="22"/>
        <v>1</v>
      </c>
      <c r="S20" s="2">
        <f t="shared" si="23"/>
        <v>-1</v>
      </c>
      <c r="T20" s="2">
        <f t="shared" si="24"/>
        <v>1</v>
      </c>
      <c r="U20" s="2">
        <f t="shared" si="1"/>
        <v>-1</v>
      </c>
      <c r="V20" s="2">
        <f t="shared" si="25"/>
        <v>1</v>
      </c>
      <c r="W20" s="2">
        <f t="shared" si="2"/>
        <v>-1</v>
      </c>
      <c r="X20" s="2">
        <f t="shared" si="3"/>
        <v>1</v>
      </c>
      <c r="Y20" s="2">
        <f t="shared" si="4"/>
        <v>-1</v>
      </c>
      <c r="Z20" s="2">
        <f t="shared" si="5"/>
        <v>-1</v>
      </c>
      <c r="AA20" s="2">
        <f t="shared" si="6"/>
        <v>1</v>
      </c>
      <c r="AB20" s="2">
        <f t="shared" si="7"/>
        <v>-1</v>
      </c>
      <c r="AC20" s="2">
        <f t="shared" si="26"/>
        <v>1</v>
      </c>
      <c r="AD20" s="2">
        <f t="shared" si="8"/>
        <v>1</v>
      </c>
      <c r="AE20" s="2">
        <f t="shared" si="9"/>
        <v>-1</v>
      </c>
      <c r="AF20" s="2">
        <f t="shared" si="10"/>
        <v>1</v>
      </c>
      <c r="AG20" s="2">
        <v>84.562948890007462</v>
      </c>
      <c r="AH20" s="2">
        <v>86.980254604421347</v>
      </c>
      <c r="AI20" s="2">
        <f t="shared" si="27"/>
        <v>85.771601747214405</v>
      </c>
      <c r="AJ20" s="2">
        <f t="shared" si="28"/>
        <v>1.2086528572069426</v>
      </c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</row>
    <row r="21" spans="1:67" x14ac:dyDescent="0.2">
      <c r="A21" s="2">
        <v>20</v>
      </c>
      <c r="B21" s="2">
        <v>-1</v>
      </c>
      <c r="C21" s="2">
        <v>1</v>
      </c>
      <c r="D21" s="2">
        <v>1</v>
      </c>
      <c r="E21" s="2">
        <v>-1</v>
      </c>
      <c r="F21" s="2">
        <v>-1</v>
      </c>
      <c r="G21" s="2">
        <f t="shared" si="11"/>
        <v>-1</v>
      </c>
      <c r="H21" s="2">
        <f t="shared" si="12"/>
        <v>-1</v>
      </c>
      <c r="I21" s="2">
        <f t="shared" si="13"/>
        <v>1</v>
      </c>
      <c r="J21" s="2">
        <f t="shared" si="14"/>
        <v>1</v>
      </c>
      <c r="K21" s="2">
        <f t="shared" si="15"/>
        <v>1</v>
      </c>
      <c r="L21" s="2">
        <f t="shared" si="16"/>
        <v>-1</v>
      </c>
      <c r="M21" s="2">
        <f t="shared" si="17"/>
        <v>-1</v>
      </c>
      <c r="N21" s="2">
        <f t="shared" si="18"/>
        <v>-1</v>
      </c>
      <c r="O21" s="2">
        <f t="shared" si="19"/>
        <v>-1</v>
      </c>
      <c r="P21" s="2">
        <f t="shared" si="20"/>
        <v>1</v>
      </c>
      <c r="Q21" s="2">
        <f t="shared" si="21"/>
        <v>-1</v>
      </c>
      <c r="R21" s="2">
        <f t="shared" si="22"/>
        <v>1</v>
      </c>
      <c r="S21" s="2">
        <f t="shared" si="23"/>
        <v>1</v>
      </c>
      <c r="T21" s="2">
        <f t="shared" si="24"/>
        <v>1</v>
      </c>
      <c r="U21" s="2">
        <f t="shared" si="1"/>
        <v>1</v>
      </c>
      <c r="V21" s="2">
        <f t="shared" si="25"/>
        <v>-1</v>
      </c>
      <c r="W21" s="2">
        <f t="shared" si="2"/>
        <v>-1</v>
      </c>
      <c r="X21" s="2">
        <f t="shared" si="3"/>
        <v>-1</v>
      </c>
      <c r="Y21" s="2">
        <f t="shared" si="4"/>
        <v>1</v>
      </c>
      <c r="Z21" s="2">
        <f t="shared" si="5"/>
        <v>1</v>
      </c>
      <c r="AA21" s="2">
        <f t="shared" si="6"/>
        <v>1</v>
      </c>
      <c r="AB21" s="2">
        <f t="shared" si="7"/>
        <v>1</v>
      </c>
      <c r="AC21" s="2">
        <f t="shared" si="26"/>
        <v>-1</v>
      </c>
      <c r="AD21" s="2">
        <f t="shared" si="8"/>
        <v>-1</v>
      </c>
      <c r="AE21" s="2">
        <f t="shared" si="9"/>
        <v>1</v>
      </c>
      <c r="AF21" s="2">
        <f t="shared" si="10"/>
        <v>-1</v>
      </c>
      <c r="AG21" s="2">
        <v>82.311765188522642</v>
      </c>
      <c r="AH21" s="2">
        <v>86.156289668749579</v>
      </c>
      <c r="AI21" s="2">
        <f t="shared" si="27"/>
        <v>84.234027428636111</v>
      </c>
      <c r="AJ21" s="2">
        <f t="shared" si="28"/>
        <v>1.9222622401134686</v>
      </c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</row>
    <row r="22" spans="1:67" x14ac:dyDescent="0.2">
      <c r="A22" s="2">
        <v>21</v>
      </c>
      <c r="B22" s="2">
        <v>-1</v>
      </c>
      <c r="C22" s="2">
        <v>1</v>
      </c>
      <c r="D22" s="2">
        <v>-1</v>
      </c>
      <c r="E22" s="2">
        <v>1</v>
      </c>
      <c r="F22" s="2">
        <v>1</v>
      </c>
      <c r="G22" s="2">
        <f t="shared" si="11"/>
        <v>-1</v>
      </c>
      <c r="H22" s="2">
        <f t="shared" si="12"/>
        <v>1</v>
      </c>
      <c r="I22" s="2">
        <f t="shared" si="13"/>
        <v>-1</v>
      </c>
      <c r="J22" s="2">
        <f t="shared" si="14"/>
        <v>-1</v>
      </c>
      <c r="K22" s="2">
        <f t="shared" si="15"/>
        <v>-1</v>
      </c>
      <c r="L22" s="2">
        <f t="shared" si="16"/>
        <v>1</v>
      </c>
      <c r="M22" s="2">
        <f t="shared" si="17"/>
        <v>1</v>
      </c>
      <c r="N22" s="2">
        <f t="shared" si="18"/>
        <v>-1</v>
      </c>
      <c r="O22" s="2">
        <f t="shared" si="19"/>
        <v>-1</v>
      </c>
      <c r="P22" s="2">
        <f t="shared" si="20"/>
        <v>1</v>
      </c>
      <c r="Q22" s="2">
        <f t="shared" si="21"/>
        <v>1</v>
      </c>
      <c r="R22" s="2">
        <f t="shared" si="22"/>
        <v>-1</v>
      </c>
      <c r="S22" s="2">
        <f t="shared" si="23"/>
        <v>-1</v>
      </c>
      <c r="T22" s="2">
        <f t="shared" si="24"/>
        <v>1</v>
      </c>
      <c r="U22" s="2">
        <f t="shared" si="1"/>
        <v>1</v>
      </c>
      <c r="V22" s="2">
        <f t="shared" si="25"/>
        <v>-1</v>
      </c>
      <c r="W22" s="2">
        <f t="shared" si="2"/>
        <v>-1</v>
      </c>
      <c r="X22" s="2">
        <f t="shared" si="3"/>
        <v>-1</v>
      </c>
      <c r="Y22" s="2">
        <f t="shared" si="4"/>
        <v>1</v>
      </c>
      <c r="Z22" s="2">
        <f t="shared" si="5"/>
        <v>-1</v>
      </c>
      <c r="AA22" s="2">
        <f t="shared" si="6"/>
        <v>1</v>
      </c>
      <c r="AB22" s="2">
        <f t="shared" si="7"/>
        <v>1</v>
      </c>
      <c r="AC22" s="2">
        <f t="shared" si="26"/>
        <v>-1</v>
      </c>
      <c r="AD22" s="2">
        <f t="shared" si="8"/>
        <v>1</v>
      </c>
      <c r="AE22" s="2">
        <f t="shared" si="9"/>
        <v>-1</v>
      </c>
      <c r="AF22" s="2">
        <f t="shared" si="10"/>
        <v>1</v>
      </c>
      <c r="AG22" s="2">
        <v>96.991554634630177</v>
      </c>
      <c r="AH22" s="2">
        <v>94.972664541130129</v>
      </c>
      <c r="AI22" s="2">
        <f t="shared" si="27"/>
        <v>95.98210958788016</v>
      </c>
      <c r="AJ22" s="2">
        <f t="shared" si="28"/>
        <v>1.0094450467500238</v>
      </c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</row>
    <row r="23" spans="1:67" x14ac:dyDescent="0.2">
      <c r="A23" s="2">
        <v>22</v>
      </c>
      <c r="B23" s="2">
        <v>-1</v>
      </c>
      <c r="C23" s="2">
        <v>1</v>
      </c>
      <c r="D23" s="2">
        <v>-1</v>
      </c>
      <c r="E23" s="2">
        <v>1</v>
      </c>
      <c r="F23" s="2">
        <v>-1</v>
      </c>
      <c r="G23" s="2">
        <f t="shared" si="11"/>
        <v>-1</v>
      </c>
      <c r="H23" s="2">
        <f t="shared" si="12"/>
        <v>1</v>
      </c>
      <c r="I23" s="2">
        <f t="shared" si="13"/>
        <v>-1</v>
      </c>
      <c r="J23" s="2">
        <f t="shared" si="14"/>
        <v>1</v>
      </c>
      <c r="K23" s="2">
        <f t="shared" si="15"/>
        <v>-1</v>
      </c>
      <c r="L23" s="2">
        <f t="shared" si="16"/>
        <v>1</v>
      </c>
      <c r="M23" s="2">
        <f t="shared" si="17"/>
        <v>-1</v>
      </c>
      <c r="N23" s="2">
        <f t="shared" si="18"/>
        <v>-1</v>
      </c>
      <c r="O23" s="2">
        <f t="shared" si="19"/>
        <v>1</v>
      </c>
      <c r="P23" s="2">
        <f t="shared" si="20"/>
        <v>-1</v>
      </c>
      <c r="Q23" s="2">
        <f t="shared" si="21"/>
        <v>1</v>
      </c>
      <c r="R23" s="2">
        <f t="shared" si="22"/>
        <v>-1</v>
      </c>
      <c r="S23" s="2">
        <f t="shared" si="23"/>
        <v>1</v>
      </c>
      <c r="T23" s="2">
        <f t="shared" si="24"/>
        <v>1</v>
      </c>
      <c r="U23" s="2">
        <f t="shared" si="1"/>
        <v>-1</v>
      </c>
      <c r="V23" s="2">
        <f t="shared" si="25"/>
        <v>1</v>
      </c>
      <c r="W23" s="2">
        <f t="shared" si="2"/>
        <v>-1</v>
      </c>
      <c r="X23" s="2">
        <f t="shared" si="3"/>
        <v>1</v>
      </c>
      <c r="Y23" s="2">
        <f t="shared" si="4"/>
        <v>-1</v>
      </c>
      <c r="Z23" s="2">
        <f t="shared" si="5"/>
        <v>1</v>
      </c>
      <c r="AA23" s="2">
        <f t="shared" si="6"/>
        <v>1</v>
      </c>
      <c r="AB23" s="2">
        <f t="shared" si="7"/>
        <v>-1</v>
      </c>
      <c r="AC23" s="2">
        <f t="shared" si="26"/>
        <v>1</v>
      </c>
      <c r="AD23" s="2">
        <f t="shared" si="8"/>
        <v>-1</v>
      </c>
      <c r="AE23" s="2">
        <f t="shared" si="9"/>
        <v>1</v>
      </c>
      <c r="AF23" s="2">
        <f t="shared" si="10"/>
        <v>-1</v>
      </c>
      <c r="AG23" s="2">
        <v>96.149286689714174</v>
      </c>
      <c r="AH23" s="2">
        <v>98.748575325845465</v>
      </c>
      <c r="AI23" s="2">
        <f t="shared" si="27"/>
        <v>97.448931007779819</v>
      </c>
      <c r="AJ23" s="2">
        <f t="shared" si="28"/>
        <v>1.2996443180656456</v>
      </c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</row>
    <row r="24" spans="1:67" x14ac:dyDescent="0.2">
      <c r="A24" s="2">
        <v>23</v>
      </c>
      <c r="B24" s="2">
        <v>-1</v>
      </c>
      <c r="C24" s="2">
        <v>1</v>
      </c>
      <c r="D24" s="2">
        <v>-1</v>
      </c>
      <c r="E24" s="2">
        <v>-1</v>
      </c>
      <c r="F24" s="2">
        <v>1</v>
      </c>
      <c r="G24" s="2">
        <f t="shared" si="11"/>
        <v>-1</v>
      </c>
      <c r="H24" s="2">
        <f t="shared" si="12"/>
        <v>1</v>
      </c>
      <c r="I24" s="2">
        <f t="shared" si="13"/>
        <v>1</v>
      </c>
      <c r="J24" s="2">
        <f t="shared" si="14"/>
        <v>-1</v>
      </c>
      <c r="K24" s="2">
        <f t="shared" si="15"/>
        <v>-1</v>
      </c>
      <c r="L24" s="2">
        <f t="shared" si="16"/>
        <v>-1</v>
      </c>
      <c r="M24" s="2">
        <f t="shared" si="17"/>
        <v>1</v>
      </c>
      <c r="N24" s="2">
        <f t="shared" si="18"/>
        <v>1</v>
      </c>
      <c r="O24" s="2">
        <f t="shared" si="19"/>
        <v>-1</v>
      </c>
      <c r="P24" s="2">
        <f t="shared" si="20"/>
        <v>-1</v>
      </c>
      <c r="Q24" s="2">
        <f t="shared" si="21"/>
        <v>1</v>
      </c>
      <c r="R24" s="2">
        <f t="shared" si="22"/>
        <v>1</v>
      </c>
      <c r="S24" s="2">
        <f t="shared" si="23"/>
        <v>-1</v>
      </c>
      <c r="T24" s="2">
        <f t="shared" si="24"/>
        <v>-1</v>
      </c>
      <c r="U24" s="2">
        <f t="shared" si="1"/>
        <v>1</v>
      </c>
      <c r="V24" s="2">
        <f t="shared" si="25"/>
        <v>1</v>
      </c>
      <c r="W24" s="2">
        <f t="shared" si="2"/>
        <v>1</v>
      </c>
      <c r="X24" s="2">
        <f t="shared" si="3"/>
        <v>-1</v>
      </c>
      <c r="Y24" s="2">
        <f t="shared" si="4"/>
        <v>-1</v>
      </c>
      <c r="Z24" s="2">
        <f t="shared" si="5"/>
        <v>1</v>
      </c>
      <c r="AA24" s="2">
        <f t="shared" si="6"/>
        <v>-1</v>
      </c>
      <c r="AB24" s="2">
        <f t="shared" si="7"/>
        <v>1</v>
      </c>
      <c r="AC24" s="2">
        <f t="shared" si="26"/>
        <v>1</v>
      </c>
      <c r="AD24" s="2">
        <f t="shared" si="8"/>
        <v>-1</v>
      </c>
      <c r="AE24" s="2">
        <f t="shared" si="9"/>
        <v>1</v>
      </c>
      <c r="AF24" s="2">
        <f t="shared" si="10"/>
        <v>-1</v>
      </c>
      <c r="AG24" s="2">
        <v>89.237886523072035</v>
      </c>
      <c r="AH24" s="2">
        <v>87.087749264571215</v>
      </c>
      <c r="AI24" s="2">
        <f t="shared" si="27"/>
        <v>88.162817893821625</v>
      </c>
      <c r="AJ24" s="2">
        <f t="shared" si="28"/>
        <v>1.0750686292504099</v>
      </c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</row>
    <row r="25" spans="1:67" x14ac:dyDescent="0.2">
      <c r="A25" s="2">
        <v>24</v>
      </c>
      <c r="B25" s="2">
        <v>-1</v>
      </c>
      <c r="C25" s="2">
        <v>1</v>
      </c>
      <c r="D25" s="2">
        <v>-1</v>
      </c>
      <c r="E25" s="2">
        <v>-1</v>
      </c>
      <c r="F25" s="2">
        <v>-1</v>
      </c>
      <c r="G25" s="2">
        <f t="shared" si="11"/>
        <v>-1</v>
      </c>
      <c r="H25" s="2">
        <f t="shared" si="12"/>
        <v>1</v>
      </c>
      <c r="I25" s="2">
        <f t="shared" si="13"/>
        <v>1</v>
      </c>
      <c r="J25" s="2">
        <f t="shared" si="14"/>
        <v>1</v>
      </c>
      <c r="K25" s="2">
        <f t="shared" si="15"/>
        <v>-1</v>
      </c>
      <c r="L25" s="2">
        <f t="shared" si="16"/>
        <v>-1</v>
      </c>
      <c r="M25" s="2">
        <f t="shared" si="17"/>
        <v>-1</v>
      </c>
      <c r="N25" s="2">
        <f t="shared" si="18"/>
        <v>1</v>
      </c>
      <c r="O25" s="2">
        <f t="shared" si="19"/>
        <v>1</v>
      </c>
      <c r="P25" s="2">
        <f t="shared" si="20"/>
        <v>1</v>
      </c>
      <c r="Q25" s="2">
        <f t="shared" si="21"/>
        <v>1</v>
      </c>
      <c r="R25" s="2">
        <f t="shared" si="22"/>
        <v>1</v>
      </c>
      <c r="S25" s="2">
        <f t="shared" si="23"/>
        <v>1</v>
      </c>
      <c r="T25" s="2">
        <f t="shared" si="24"/>
        <v>-1</v>
      </c>
      <c r="U25" s="2">
        <f t="shared" si="1"/>
        <v>-1</v>
      </c>
      <c r="V25" s="2">
        <f t="shared" si="25"/>
        <v>-1</v>
      </c>
      <c r="W25" s="2">
        <f t="shared" si="2"/>
        <v>1</v>
      </c>
      <c r="X25" s="2">
        <f t="shared" si="3"/>
        <v>1</v>
      </c>
      <c r="Y25" s="2">
        <f t="shared" si="4"/>
        <v>1</v>
      </c>
      <c r="Z25" s="2">
        <f t="shared" si="5"/>
        <v>-1</v>
      </c>
      <c r="AA25" s="2">
        <f t="shared" si="6"/>
        <v>-1</v>
      </c>
      <c r="AB25" s="2">
        <f t="shared" si="7"/>
        <v>-1</v>
      </c>
      <c r="AC25" s="2">
        <f t="shared" si="26"/>
        <v>-1</v>
      </c>
      <c r="AD25" s="2">
        <f t="shared" si="8"/>
        <v>1</v>
      </c>
      <c r="AE25" s="2">
        <f t="shared" si="9"/>
        <v>-1</v>
      </c>
      <c r="AF25" s="2">
        <f t="shared" si="10"/>
        <v>1</v>
      </c>
      <c r="AG25" s="2">
        <v>91.942696989649349</v>
      </c>
      <c r="AH25" s="2">
        <v>93.372251835437524</v>
      </c>
      <c r="AI25" s="2">
        <f t="shared" si="27"/>
        <v>92.657474412543436</v>
      </c>
      <c r="AJ25" s="2">
        <f t="shared" si="28"/>
        <v>0.71477742289408752</v>
      </c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</row>
    <row r="26" spans="1:67" x14ac:dyDescent="0.2">
      <c r="A26" s="2">
        <v>25</v>
      </c>
      <c r="B26" s="2">
        <v>-1</v>
      </c>
      <c r="C26" s="2">
        <v>-1</v>
      </c>
      <c r="D26" s="2">
        <v>1</v>
      </c>
      <c r="E26" s="2">
        <v>1</v>
      </c>
      <c r="F26" s="2">
        <v>1</v>
      </c>
      <c r="G26" s="2">
        <f t="shared" si="11"/>
        <v>1</v>
      </c>
      <c r="H26" s="2">
        <f t="shared" si="12"/>
        <v>-1</v>
      </c>
      <c r="I26" s="2">
        <f t="shared" si="13"/>
        <v>-1</v>
      </c>
      <c r="J26" s="2">
        <f t="shared" si="14"/>
        <v>-1</v>
      </c>
      <c r="K26" s="2">
        <f t="shared" si="15"/>
        <v>-1</v>
      </c>
      <c r="L26" s="2">
        <f t="shared" si="16"/>
        <v>-1</v>
      </c>
      <c r="M26" s="2">
        <f t="shared" si="17"/>
        <v>-1</v>
      </c>
      <c r="N26" s="2">
        <f t="shared" si="18"/>
        <v>1</v>
      </c>
      <c r="O26" s="2">
        <f t="shared" si="19"/>
        <v>1</v>
      </c>
      <c r="P26" s="2">
        <f t="shared" si="20"/>
        <v>1</v>
      </c>
      <c r="Q26" s="2">
        <f t="shared" si="21"/>
        <v>1</v>
      </c>
      <c r="R26" s="2">
        <f t="shared" si="22"/>
        <v>1</v>
      </c>
      <c r="S26" s="2">
        <f t="shared" si="23"/>
        <v>1</v>
      </c>
      <c r="T26" s="2">
        <f t="shared" si="24"/>
        <v>-1</v>
      </c>
      <c r="U26" s="2">
        <f t="shared" si="1"/>
        <v>-1</v>
      </c>
      <c r="V26" s="2">
        <f t="shared" si="25"/>
        <v>-1</v>
      </c>
      <c r="W26" s="2">
        <f t="shared" si="2"/>
        <v>-1</v>
      </c>
      <c r="X26" s="2">
        <f t="shared" si="3"/>
        <v>-1</v>
      </c>
      <c r="Y26" s="2">
        <f t="shared" si="4"/>
        <v>-1</v>
      </c>
      <c r="Z26" s="2">
        <f t="shared" si="5"/>
        <v>1</v>
      </c>
      <c r="AA26" s="2">
        <f t="shared" si="6"/>
        <v>1</v>
      </c>
      <c r="AB26" s="2">
        <f t="shared" si="7"/>
        <v>1</v>
      </c>
      <c r="AC26" s="2">
        <f t="shared" si="26"/>
        <v>1</v>
      </c>
      <c r="AD26" s="2">
        <f t="shared" si="8"/>
        <v>-1</v>
      </c>
      <c r="AE26" s="2">
        <f t="shared" si="9"/>
        <v>-1</v>
      </c>
      <c r="AF26" s="2">
        <f t="shared" si="10"/>
        <v>1</v>
      </c>
      <c r="AG26" s="2">
        <v>96.992632404041004</v>
      </c>
      <c r="AH26" s="2">
        <v>94.425178282856152</v>
      </c>
      <c r="AI26" s="2">
        <f t="shared" si="27"/>
        <v>95.708905343448578</v>
      </c>
      <c r="AJ26" s="2">
        <f t="shared" si="28"/>
        <v>1.283727060592426</v>
      </c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</row>
    <row r="27" spans="1:67" x14ac:dyDescent="0.2">
      <c r="A27" s="2">
        <v>26</v>
      </c>
      <c r="B27" s="2">
        <v>-1</v>
      </c>
      <c r="C27" s="2">
        <v>-1</v>
      </c>
      <c r="D27" s="2">
        <v>1</v>
      </c>
      <c r="E27" s="2">
        <v>1</v>
      </c>
      <c r="F27" s="2">
        <v>-1</v>
      </c>
      <c r="G27" s="2">
        <f t="shared" si="11"/>
        <v>1</v>
      </c>
      <c r="H27" s="2">
        <f t="shared" si="12"/>
        <v>-1</v>
      </c>
      <c r="I27" s="2">
        <f t="shared" si="13"/>
        <v>-1</v>
      </c>
      <c r="J27" s="2">
        <f t="shared" si="14"/>
        <v>1</v>
      </c>
      <c r="K27" s="2">
        <f t="shared" si="15"/>
        <v>-1</v>
      </c>
      <c r="L27" s="2">
        <f t="shared" si="16"/>
        <v>-1</v>
      </c>
      <c r="M27" s="2">
        <f t="shared" si="17"/>
        <v>1</v>
      </c>
      <c r="N27" s="2">
        <f t="shared" si="18"/>
        <v>1</v>
      </c>
      <c r="O27" s="2">
        <f t="shared" si="19"/>
        <v>-1</v>
      </c>
      <c r="P27" s="2">
        <f t="shared" si="20"/>
        <v>-1</v>
      </c>
      <c r="Q27" s="2">
        <f t="shared" si="21"/>
        <v>1</v>
      </c>
      <c r="R27" s="2">
        <f t="shared" si="22"/>
        <v>1</v>
      </c>
      <c r="S27" s="2">
        <f t="shared" si="23"/>
        <v>-1</v>
      </c>
      <c r="T27" s="2">
        <f t="shared" si="24"/>
        <v>-1</v>
      </c>
      <c r="U27" s="2">
        <f t="shared" si="1"/>
        <v>1</v>
      </c>
      <c r="V27" s="2">
        <f t="shared" si="25"/>
        <v>1</v>
      </c>
      <c r="W27" s="2">
        <f t="shared" si="2"/>
        <v>-1</v>
      </c>
      <c r="X27" s="2">
        <f t="shared" si="3"/>
        <v>1</v>
      </c>
      <c r="Y27" s="2">
        <f t="shared" si="4"/>
        <v>1</v>
      </c>
      <c r="Z27" s="2">
        <f t="shared" si="5"/>
        <v>-1</v>
      </c>
      <c r="AA27" s="2">
        <f t="shared" si="6"/>
        <v>1</v>
      </c>
      <c r="AB27" s="2">
        <f t="shared" si="7"/>
        <v>-1</v>
      </c>
      <c r="AC27" s="2">
        <f t="shared" si="26"/>
        <v>-1</v>
      </c>
      <c r="AD27" s="2">
        <f t="shared" si="8"/>
        <v>1</v>
      </c>
      <c r="AE27" s="2">
        <f t="shared" si="9"/>
        <v>1</v>
      </c>
      <c r="AF27" s="2">
        <f t="shared" si="10"/>
        <v>-1</v>
      </c>
      <c r="AG27" s="2">
        <v>101.70492563161793</v>
      </c>
      <c r="AH27" s="2">
        <v>97.687800980313696</v>
      </c>
      <c r="AI27" s="2">
        <f t="shared" si="27"/>
        <v>99.696363305965804</v>
      </c>
      <c r="AJ27" s="2">
        <f t="shared" si="28"/>
        <v>2.0085623256521146</v>
      </c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</row>
    <row r="28" spans="1:67" x14ac:dyDescent="0.2">
      <c r="A28" s="2">
        <v>27</v>
      </c>
      <c r="B28" s="2">
        <v>-1</v>
      </c>
      <c r="C28" s="2">
        <v>-1</v>
      </c>
      <c r="D28" s="2">
        <v>1</v>
      </c>
      <c r="E28" s="2">
        <v>-1</v>
      </c>
      <c r="F28" s="2">
        <v>1</v>
      </c>
      <c r="G28" s="2">
        <f t="shared" si="11"/>
        <v>1</v>
      </c>
      <c r="H28" s="2">
        <f t="shared" si="12"/>
        <v>-1</v>
      </c>
      <c r="I28" s="2">
        <f t="shared" si="13"/>
        <v>1</v>
      </c>
      <c r="J28" s="2">
        <f t="shared" si="14"/>
        <v>-1</v>
      </c>
      <c r="K28" s="2">
        <f t="shared" si="15"/>
        <v>-1</v>
      </c>
      <c r="L28" s="2">
        <f t="shared" si="16"/>
        <v>1</v>
      </c>
      <c r="M28" s="2">
        <f t="shared" si="17"/>
        <v>-1</v>
      </c>
      <c r="N28" s="2">
        <f t="shared" si="18"/>
        <v>-1</v>
      </c>
      <c r="O28" s="2">
        <f t="shared" si="19"/>
        <v>1</v>
      </c>
      <c r="P28" s="2">
        <f t="shared" si="20"/>
        <v>-1</v>
      </c>
      <c r="Q28" s="2">
        <f t="shared" si="21"/>
        <v>1</v>
      </c>
      <c r="R28" s="2">
        <f t="shared" si="22"/>
        <v>-1</v>
      </c>
      <c r="S28" s="2">
        <f t="shared" si="23"/>
        <v>1</v>
      </c>
      <c r="T28" s="2">
        <f t="shared" si="24"/>
        <v>1</v>
      </c>
      <c r="U28" s="2">
        <f t="shared" si="1"/>
        <v>-1</v>
      </c>
      <c r="V28" s="2">
        <f t="shared" si="25"/>
        <v>1</v>
      </c>
      <c r="W28" s="2">
        <f t="shared" si="2"/>
        <v>1</v>
      </c>
      <c r="X28" s="2">
        <f t="shared" si="3"/>
        <v>-1</v>
      </c>
      <c r="Y28" s="2">
        <f t="shared" si="4"/>
        <v>1</v>
      </c>
      <c r="Z28" s="2">
        <f t="shared" si="5"/>
        <v>-1</v>
      </c>
      <c r="AA28" s="2">
        <f t="shared" si="6"/>
        <v>-1</v>
      </c>
      <c r="AB28" s="2">
        <f t="shared" si="7"/>
        <v>1</v>
      </c>
      <c r="AC28" s="2">
        <f t="shared" si="26"/>
        <v>-1</v>
      </c>
      <c r="AD28" s="2">
        <f t="shared" si="8"/>
        <v>1</v>
      </c>
      <c r="AE28" s="2">
        <f t="shared" si="9"/>
        <v>1</v>
      </c>
      <c r="AF28" s="2">
        <f t="shared" si="10"/>
        <v>-1</v>
      </c>
      <c r="AG28" s="2">
        <v>87.835456289289112</v>
      </c>
      <c r="AH28" s="2">
        <v>91.983630844971557</v>
      </c>
      <c r="AI28" s="2">
        <f t="shared" si="27"/>
        <v>89.909543567130328</v>
      </c>
      <c r="AJ28" s="2">
        <f t="shared" si="28"/>
        <v>2.0740872778412225</v>
      </c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</row>
    <row r="29" spans="1:67" x14ac:dyDescent="0.2">
      <c r="A29" s="2">
        <v>28</v>
      </c>
      <c r="B29" s="2">
        <v>-1</v>
      </c>
      <c r="C29" s="2">
        <v>-1</v>
      </c>
      <c r="D29" s="2">
        <v>1</v>
      </c>
      <c r="E29" s="2">
        <v>-1</v>
      </c>
      <c r="F29" s="2">
        <v>-1</v>
      </c>
      <c r="G29" s="2">
        <f t="shared" si="11"/>
        <v>1</v>
      </c>
      <c r="H29" s="2">
        <f t="shared" si="12"/>
        <v>-1</v>
      </c>
      <c r="I29" s="2">
        <f t="shared" si="13"/>
        <v>1</v>
      </c>
      <c r="J29" s="2">
        <f t="shared" si="14"/>
        <v>1</v>
      </c>
      <c r="K29" s="2">
        <f t="shared" si="15"/>
        <v>-1</v>
      </c>
      <c r="L29" s="2">
        <f t="shared" si="16"/>
        <v>1</v>
      </c>
      <c r="M29" s="2">
        <f t="shared" si="17"/>
        <v>1</v>
      </c>
      <c r="N29" s="2">
        <f t="shared" si="18"/>
        <v>-1</v>
      </c>
      <c r="O29" s="2">
        <f t="shared" si="19"/>
        <v>-1</v>
      </c>
      <c r="P29" s="2">
        <f t="shared" si="20"/>
        <v>1</v>
      </c>
      <c r="Q29" s="2">
        <f t="shared" si="21"/>
        <v>1</v>
      </c>
      <c r="R29" s="2">
        <f t="shared" si="22"/>
        <v>-1</v>
      </c>
      <c r="S29" s="2">
        <f t="shared" si="23"/>
        <v>-1</v>
      </c>
      <c r="T29" s="2">
        <f t="shared" si="24"/>
        <v>1</v>
      </c>
      <c r="U29" s="2">
        <f t="shared" si="1"/>
        <v>1</v>
      </c>
      <c r="V29" s="2">
        <f t="shared" si="25"/>
        <v>-1</v>
      </c>
      <c r="W29" s="2">
        <f t="shared" si="2"/>
        <v>1</v>
      </c>
      <c r="X29" s="2">
        <f t="shared" si="3"/>
        <v>1</v>
      </c>
      <c r="Y29" s="2">
        <f t="shared" si="4"/>
        <v>-1</v>
      </c>
      <c r="Z29" s="2">
        <f t="shared" si="5"/>
        <v>1</v>
      </c>
      <c r="AA29" s="2">
        <f t="shared" si="6"/>
        <v>-1</v>
      </c>
      <c r="AB29" s="2">
        <f t="shared" si="7"/>
        <v>-1</v>
      </c>
      <c r="AC29" s="2">
        <f t="shared" si="26"/>
        <v>1</v>
      </c>
      <c r="AD29" s="2">
        <f t="shared" si="8"/>
        <v>-1</v>
      </c>
      <c r="AE29" s="2">
        <f t="shared" si="9"/>
        <v>-1</v>
      </c>
      <c r="AF29" s="2">
        <f t="shared" si="10"/>
        <v>1</v>
      </c>
      <c r="AG29" s="2">
        <v>92.642411778266279</v>
      </c>
      <c r="AH29" s="2">
        <v>94.005400305801899</v>
      </c>
      <c r="AI29" s="2">
        <f t="shared" si="27"/>
        <v>93.323906042034082</v>
      </c>
      <c r="AJ29" s="2">
        <f t="shared" si="28"/>
        <v>0.68149426376781008</v>
      </c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</row>
    <row r="30" spans="1:67" x14ac:dyDescent="0.2">
      <c r="A30" s="2">
        <v>29</v>
      </c>
      <c r="B30" s="2">
        <v>-1</v>
      </c>
      <c r="C30" s="2">
        <v>-1</v>
      </c>
      <c r="D30" s="2">
        <v>-1</v>
      </c>
      <c r="E30" s="2">
        <v>1</v>
      </c>
      <c r="F30" s="2">
        <v>1</v>
      </c>
      <c r="G30" s="2">
        <f t="shared" si="11"/>
        <v>1</v>
      </c>
      <c r="H30" s="2">
        <f t="shared" si="12"/>
        <v>1</v>
      </c>
      <c r="I30" s="2">
        <f t="shared" si="13"/>
        <v>-1</v>
      </c>
      <c r="J30" s="2">
        <f t="shared" si="14"/>
        <v>-1</v>
      </c>
      <c r="K30" s="2">
        <f t="shared" si="15"/>
        <v>1</v>
      </c>
      <c r="L30" s="2">
        <f t="shared" si="16"/>
        <v>-1</v>
      </c>
      <c r="M30" s="2">
        <f t="shared" si="17"/>
        <v>-1</v>
      </c>
      <c r="N30" s="2">
        <f t="shared" si="18"/>
        <v>-1</v>
      </c>
      <c r="O30" s="2">
        <f t="shared" si="19"/>
        <v>-1</v>
      </c>
      <c r="P30" s="2">
        <f t="shared" si="20"/>
        <v>1</v>
      </c>
      <c r="Q30" s="2">
        <f t="shared" si="21"/>
        <v>-1</v>
      </c>
      <c r="R30" s="2">
        <f t="shared" si="22"/>
        <v>1</v>
      </c>
      <c r="S30" s="2">
        <f t="shared" si="23"/>
        <v>1</v>
      </c>
      <c r="T30" s="2">
        <f t="shared" si="24"/>
        <v>1</v>
      </c>
      <c r="U30" s="2">
        <f t="shared" si="1"/>
        <v>1</v>
      </c>
      <c r="V30" s="2">
        <f t="shared" si="25"/>
        <v>-1</v>
      </c>
      <c r="W30" s="2">
        <f t="shared" si="2"/>
        <v>1</v>
      </c>
      <c r="X30" s="2">
        <f t="shared" si="3"/>
        <v>1</v>
      </c>
      <c r="Y30" s="2">
        <f t="shared" si="4"/>
        <v>-1</v>
      </c>
      <c r="Z30" s="2">
        <f t="shared" si="5"/>
        <v>-1</v>
      </c>
      <c r="AA30" s="2">
        <f t="shared" si="6"/>
        <v>-1</v>
      </c>
      <c r="AB30" s="2">
        <f t="shared" si="7"/>
        <v>-1</v>
      </c>
      <c r="AC30" s="2">
        <f t="shared" si="26"/>
        <v>1</v>
      </c>
      <c r="AD30" s="2">
        <f t="shared" si="8"/>
        <v>1</v>
      </c>
      <c r="AE30" s="2">
        <f t="shared" si="9"/>
        <v>1</v>
      </c>
      <c r="AF30" s="2">
        <f t="shared" si="10"/>
        <v>-1</v>
      </c>
      <c r="AG30" s="2">
        <v>109.26523352491455</v>
      </c>
      <c r="AH30" s="2">
        <v>103.54011030205433</v>
      </c>
      <c r="AI30" s="2">
        <f t="shared" si="27"/>
        <v>106.40267191348444</v>
      </c>
      <c r="AJ30" s="2">
        <f t="shared" si="28"/>
        <v>2.8625616114301096</v>
      </c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</row>
    <row r="31" spans="1:67" x14ac:dyDescent="0.2">
      <c r="A31" s="2">
        <v>30</v>
      </c>
      <c r="B31" s="2">
        <v>-1</v>
      </c>
      <c r="C31" s="2">
        <v>-1</v>
      </c>
      <c r="D31" s="2">
        <v>-1</v>
      </c>
      <c r="E31" s="2">
        <v>1</v>
      </c>
      <c r="F31" s="2">
        <v>-1</v>
      </c>
      <c r="G31" s="2">
        <f t="shared" si="11"/>
        <v>1</v>
      </c>
      <c r="H31" s="2">
        <f t="shared" si="12"/>
        <v>1</v>
      </c>
      <c r="I31" s="2">
        <f t="shared" si="13"/>
        <v>-1</v>
      </c>
      <c r="J31" s="2">
        <f t="shared" si="14"/>
        <v>1</v>
      </c>
      <c r="K31" s="2">
        <f t="shared" si="15"/>
        <v>1</v>
      </c>
      <c r="L31" s="2">
        <f t="shared" si="16"/>
        <v>-1</v>
      </c>
      <c r="M31" s="2">
        <f t="shared" si="17"/>
        <v>1</v>
      </c>
      <c r="N31" s="2">
        <f t="shared" si="18"/>
        <v>-1</v>
      </c>
      <c r="O31" s="2">
        <f t="shared" si="19"/>
        <v>1</v>
      </c>
      <c r="P31" s="2">
        <f t="shared" si="20"/>
        <v>-1</v>
      </c>
      <c r="Q31" s="2">
        <f t="shared" si="21"/>
        <v>-1</v>
      </c>
      <c r="R31" s="2">
        <f t="shared" si="22"/>
        <v>1</v>
      </c>
      <c r="S31" s="2">
        <f t="shared" si="23"/>
        <v>-1</v>
      </c>
      <c r="T31" s="2">
        <f t="shared" si="24"/>
        <v>1</v>
      </c>
      <c r="U31" s="2">
        <f t="shared" si="1"/>
        <v>-1</v>
      </c>
      <c r="V31" s="2">
        <f t="shared" si="25"/>
        <v>1</v>
      </c>
      <c r="W31" s="2">
        <f t="shared" si="2"/>
        <v>1</v>
      </c>
      <c r="X31" s="2">
        <f t="shared" si="3"/>
        <v>-1</v>
      </c>
      <c r="Y31" s="2">
        <f t="shared" si="4"/>
        <v>1</v>
      </c>
      <c r="Z31" s="2">
        <f t="shared" si="5"/>
        <v>1</v>
      </c>
      <c r="AA31" s="2">
        <f t="shared" si="6"/>
        <v>-1</v>
      </c>
      <c r="AB31" s="2">
        <f t="shared" si="7"/>
        <v>1</v>
      </c>
      <c r="AC31" s="2">
        <f t="shared" si="26"/>
        <v>-1</v>
      </c>
      <c r="AD31" s="2">
        <f t="shared" si="8"/>
        <v>-1</v>
      </c>
      <c r="AE31" s="2">
        <f t="shared" si="9"/>
        <v>-1</v>
      </c>
      <c r="AF31" s="2">
        <f t="shared" si="10"/>
        <v>1</v>
      </c>
      <c r="AG31" s="2">
        <v>108.5843099675218</v>
      </c>
      <c r="AH31" s="2">
        <v>107.69183149264305</v>
      </c>
      <c r="AI31" s="2">
        <f t="shared" si="27"/>
        <v>108.13807073008243</v>
      </c>
      <c r="AJ31" s="2">
        <f t="shared" si="28"/>
        <v>0.44623923743937866</v>
      </c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</row>
    <row r="32" spans="1:67" x14ac:dyDescent="0.2">
      <c r="A32" s="2">
        <v>31</v>
      </c>
      <c r="B32" s="2">
        <v>-1</v>
      </c>
      <c r="C32" s="2">
        <v>-1</v>
      </c>
      <c r="D32" s="2">
        <v>-1</v>
      </c>
      <c r="E32" s="2">
        <v>-1</v>
      </c>
      <c r="F32" s="2">
        <v>1</v>
      </c>
      <c r="G32" s="2">
        <f t="shared" si="11"/>
        <v>1</v>
      </c>
      <c r="H32" s="2">
        <f t="shared" si="12"/>
        <v>1</v>
      </c>
      <c r="I32" s="2">
        <f t="shared" si="13"/>
        <v>1</v>
      </c>
      <c r="J32" s="2">
        <f t="shared" si="14"/>
        <v>-1</v>
      </c>
      <c r="K32" s="2">
        <f t="shared" si="15"/>
        <v>1</v>
      </c>
      <c r="L32" s="2">
        <f t="shared" si="16"/>
        <v>1</v>
      </c>
      <c r="M32" s="2">
        <f t="shared" si="17"/>
        <v>-1</v>
      </c>
      <c r="N32" s="2">
        <f t="shared" si="18"/>
        <v>1</v>
      </c>
      <c r="O32" s="2">
        <f t="shared" si="19"/>
        <v>-1</v>
      </c>
      <c r="P32" s="2">
        <f t="shared" si="20"/>
        <v>-1</v>
      </c>
      <c r="Q32" s="2">
        <f t="shared" si="21"/>
        <v>-1</v>
      </c>
      <c r="R32" s="2">
        <f t="shared" si="22"/>
        <v>-1</v>
      </c>
      <c r="S32" s="2">
        <f t="shared" si="23"/>
        <v>1</v>
      </c>
      <c r="T32" s="2">
        <f t="shared" si="24"/>
        <v>-1</v>
      </c>
      <c r="U32" s="2">
        <f t="shared" si="1"/>
        <v>1</v>
      </c>
      <c r="V32" s="2">
        <f t="shared" si="25"/>
        <v>1</v>
      </c>
      <c r="W32" s="2">
        <f t="shared" si="2"/>
        <v>-1</v>
      </c>
      <c r="X32" s="2">
        <f t="shared" si="3"/>
        <v>1</v>
      </c>
      <c r="Y32" s="2">
        <f t="shared" si="4"/>
        <v>1</v>
      </c>
      <c r="Z32" s="2">
        <f t="shared" si="5"/>
        <v>1</v>
      </c>
      <c r="AA32" s="2">
        <f t="shared" si="6"/>
        <v>1</v>
      </c>
      <c r="AB32" s="2">
        <f t="shared" si="7"/>
        <v>-1</v>
      </c>
      <c r="AC32" s="2">
        <f t="shared" si="26"/>
        <v>-1</v>
      </c>
      <c r="AD32" s="2">
        <f t="shared" si="8"/>
        <v>-1</v>
      </c>
      <c r="AE32" s="2">
        <f t="shared" si="9"/>
        <v>-1</v>
      </c>
      <c r="AF32" s="2">
        <f t="shared" si="10"/>
        <v>1</v>
      </c>
      <c r="AG32" s="2">
        <v>94.103826122630011</v>
      </c>
      <c r="AH32" s="2">
        <v>94.677340339192838</v>
      </c>
      <c r="AI32" s="2">
        <f t="shared" si="27"/>
        <v>94.390583230911432</v>
      </c>
      <c r="AJ32" s="2">
        <f t="shared" si="28"/>
        <v>0.28675710828141376</v>
      </c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</row>
    <row r="33" spans="1:67" x14ac:dyDescent="0.2">
      <c r="A33" s="2">
        <v>32</v>
      </c>
      <c r="B33" s="2">
        <v>-1</v>
      </c>
      <c r="C33" s="2">
        <v>-1</v>
      </c>
      <c r="D33" s="2">
        <v>-1</v>
      </c>
      <c r="E33" s="2">
        <v>-1</v>
      </c>
      <c r="F33" s="2">
        <v>-1</v>
      </c>
      <c r="G33" s="2">
        <f t="shared" si="11"/>
        <v>1</v>
      </c>
      <c r="H33" s="2">
        <f t="shared" si="12"/>
        <v>1</v>
      </c>
      <c r="I33" s="2">
        <f t="shared" si="13"/>
        <v>1</v>
      </c>
      <c r="J33" s="2">
        <f t="shared" si="14"/>
        <v>1</v>
      </c>
      <c r="K33" s="2">
        <f t="shared" si="15"/>
        <v>1</v>
      </c>
      <c r="L33" s="2">
        <f t="shared" si="16"/>
        <v>1</v>
      </c>
      <c r="M33" s="2">
        <f t="shared" si="17"/>
        <v>1</v>
      </c>
      <c r="N33" s="2">
        <f t="shared" si="18"/>
        <v>1</v>
      </c>
      <c r="O33" s="2">
        <f t="shared" si="19"/>
        <v>1</v>
      </c>
      <c r="P33" s="2">
        <f t="shared" si="20"/>
        <v>1</v>
      </c>
      <c r="Q33" s="2">
        <f t="shared" si="21"/>
        <v>-1</v>
      </c>
      <c r="R33" s="2">
        <f t="shared" si="22"/>
        <v>-1</v>
      </c>
      <c r="S33" s="2">
        <f t="shared" si="23"/>
        <v>-1</v>
      </c>
      <c r="T33" s="2">
        <f t="shared" si="24"/>
        <v>-1</v>
      </c>
      <c r="U33" s="2">
        <f t="shared" si="1"/>
        <v>-1</v>
      </c>
      <c r="V33" s="2">
        <f t="shared" si="25"/>
        <v>-1</v>
      </c>
      <c r="W33" s="2">
        <f t="shared" si="2"/>
        <v>-1</v>
      </c>
      <c r="X33" s="2">
        <f t="shared" si="3"/>
        <v>-1</v>
      </c>
      <c r="Y33" s="2">
        <f t="shared" si="4"/>
        <v>-1</v>
      </c>
      <c r="Z33" s="2">
        <f t="shared" si="5"/>
        <v>-1</v>
      </c>
      <c r="AA33" s="2">
        <f t="shared" si="6"/>
        <v>1</v>
      </c>
      <c r="AB33" s="2">
        <f t="shared" si="7"/>
        <v>1</v>
      </c>
      <c r="AC33" s="2">
        <f t="shared" si="26"/>
        <v>1</v>
      </c>
      <c r="AD33" s="2">
        <f t="shared" si="8"/>
        <v>1</v>
      </c>
      <c r="AE33" s="2">
        <f t="shared" si="9"/>
        <v>1</v>
      </c>
      <c r="AF33" s="2">
        <f t="shared" si="10"/>
        <v>-1</v>
      </c>
      <c r="AG33" s="2">
        <v>103.61791802788024</v>
      </c>
      <c r="AH33" s="2">
        <v>103.60965135841319</v>
      </c>
      <c r="AI33" s="2">
        <f t="shared" si="27"/>
        <v>103.61378469314671</v>
      </c>
      <c r="AJ33" s="2">
        <f t="shared" si="28"/>
        <v>4.1333347335239523E-3</v>
      </c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</row>
    <row r="34" spans="1:67" x14ac:dyDescent="0.2">
      <c r="AG34" s="1" t="s">
        <v>7</v>
      </c>
      <c r="AH34" s="1"/>
    </row>
    <row r="35" spans="1:67" x14ac:dyDescent="0.2">
      <c r="AG35" s="1" t="s">
        <v>7</v>
      </c>
      <c r="AH35" s="1"/>
    </row>
    <row r="36" spans="1:67" x14ac:dyDescent="0.2">
      <c r="AG36" t="s">
        <v>37</v>
      </c>
      <c r="AH36" s="1">
        <v>64</v>
      </c>
    </row>
    <row r="37" spans="1:67" x14ac:dyDescent="0.2">
      <c r="AG37" t="s">
        <v>34</v>
      </c>
      <c r="AH37">
        <f>AVERAGE(AH3:AI34)</f>
        <v>95.529811046333975</v>
      </c>
    </row>
    <row r="38" spans="1:67" x14ac:dyDescent="0.2">
      <c r="AG38" t="s">
        <v>35</v>
      </c>
      <c r="AH38">
        <f>_xlfn.STDEV.P(AH3:AI34)</f>
        <v>6.2476475254814305</v>
      </c>
    </row>
    <row r="39" spans="1:67" x14ac:dyDescent="0.2">
      <c r="AG39" t="s">
        <v>36</v>
      </c>
      <c r="AH39">
        <f>AH38/SQRT(AH36)</f>
        <v>0.78095594068517882</v>
      </c>
    </row>
    <row r="40" spans="1:67" x14ac:dyDescent="0.2">
      <c r="AG40" t="s">
        <v>42</v>
      </c>
      <c r="AH40">
        <f>TINV(0.05, 32)</f>
        <v>2.0369333434601011</v>
      </c>
    </row>
    <row r="41" spans="1:67" x14ac:dyDescent="0.2">
      <c r="AG41" s="1" t="s">
        <v>7</v>
      </c>
      <c r="AH41" s="1"/>
    </row>
    <row r="42" spans="1:67" x14ac:dyDescent="0.2">
      <c r="AG42" s="1" t="s">
        <v>7</v>
      </c>
      <c r="AH42" s="1"/>
    </row>
    <row r="43" spans="1:67" x14ac:dyDescent="0.2">
      <c r="AG43" s="1" t="s">
        <v>7</v>
      </c>
      <c r="AH43" s="1"/>
    </row>
    <row r="44" spans="1:67" x14ac:dyDescent="0.2">
      <c r="AG44" s="1" t="s">
        <v>7</v>
      </c>
      <c r="AH44" s="1"/>
    </row>
    <row r="45" spans="1:67" x14ac:dyDescent="0.2">
      <c r="AG45" s="1"/>
      <c r="AH45" s="1"/>
    </row>
    <row r="46" spans="1:67" x14ac:dyDescent="0.2">
      <c r="AG46" s="1"/>
      <c r="AH46" s="1"/>
    </row>
    <row r="47" spans="1:67" x14ac:dyDescent="0.2">
      <c r="AG47" s="1"/>
      <c r="AH47" s="1"/>
    </row>
    <row r="48" spans="1:67" x14ac:dyDescent="0.2">
      <c r="AG48" s="1"/>
      <c r="AH48" s="1"/>
    </row>
    <row r="49" spans="33:34" x14ac:dyDescent="0.2">
      <c r="AG49" s="1"/>
      <c r="AH49" s="1"/>
    </row>
    <row r="50" spans="33:34" x14ac:dyDescent="0.2">
      <c r="AG50" s="1"/>
      <c r="AH50" s="1"/>
    </row>
    <row r="51" spans="33:34" x14ac:dyDescent="0.2">
      <c r="AG51" s="1"/>
      <c r="AH51" s="1"/>
    </row>
    <row r="52" spans="33:34" x14ac:dyDescent="0.2">
      <c r="AG52" s="1"/>
      <c r="AH52" s="1"/>
    </row>
    <row r="53" spans="33:34" x14ac:dyDescent="0.2">
      <c r="AG53" s="1"/>
      <c r="AH53" s="1"/>
    </row>
    <row r="54" spans="33:34" x14ac:dyDescent="0.2">
      <c r="AG54" s="1"/>
      <c r="AH54" s="1"/>
    </row>
    <row r="55" spans="33:34" x14ac:dyDescent="0.2">
      <c r="AG55" s="1"/>
      <c r="AH55" s="1"/>
    </row>
    <row r="56" spans="33:34" x14ac:dyDescent="0.2">
      <c r="AG56" s="1"/>
      <c r="AH56" s="1"/>
    </row>
    <row r="57" spans="33:34" x14ac:dyDescent="0.2">
      <c r="AG57" s="1"/>
      <c r="AH57" s="1"/>
    </row>
    <row r="58" spans="33:34" x14ac:dyDescent="0.2">
      <c r="AG58" s="1"/>
      <c r="AH58" s="1"/>
    </row>
    <row r="59" spans="33:34" x14ac:dyDescent="0.2">
      <c r="AG59" s="1"/>
      <c r="AH59" s="1"/>
    </row>
    <row r="60" spans="33:34" x14ac:dyDescent="0.2">
      <c r="AG60" s="1"/>
      <c r="AH60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4A9AF-01DD-4489-93B7-CE62DBB86AF4}">
  <dimension ref="A1:K32"/>
  <sheetViews>
    <sheetView workbookViewId="0"/>
  </sheetViews>
  <sheetFormatPr defaultRowHeight="14.25" x14ac:dyDescent="0.2"/>
  <cols>
    <col min="6" max="6" width="14.5" bestFit="1" customWidth="1"/>
  </cols>
  <sheetData>
    <row r="1" spans="1:11" ht="15.75" thickBot="1" x14ac:dyDescent="0.25">
      <c r="A1" s="3" t="s">
        <v>39</v>
      </c>
      <c r="B1" s="3" t="s">
        <v>38</v>
      </c>
      <c r="C1" s="3" t="s">
        <v>40</v>
      </c>
      <c r="D1" s="3" t="s">
        <v>36</v>
      </c>
      <c r="E1" s="3" t="s">
        <v>41</v>
      </c>
      <c r="F1" s="4" t="s">
        <v>47</v>
      </c>
    </row>
    <row r="2" spans="1:11" ht="15" x14ac:dyDescent="0.2">
      <c r="A2" s="6" t="s">
        <v>0</v>
      </c>
      <c r="B2" s="2">
        <v>1.865143653064024</v>
      </c>
      <c r="C2" s="2">
        <f>B2/2</f>
        <v>0.93257182653201198</v>
      </c>
      <c r="D2" s="2">
        <f>'Y2'!$AH$39</f>
        <v>0.78095594068517882</v>
      </c>
      <c r="E2" s="2">
        <f>C2/D2</f>
        <v>1.1941414079183668</v>
      </c>
      <c r="F2" s="2" t="str">
        <f>IF(ABS(E2)&gt;'Y1'!$AG$39,"Yes","No")</f>
        <v>No</v>
      </c>
    </row>
    <row r="3" spans="1:11" ht="15" x14ac:dyDescent="0.2">
      <c r="A3" s="6" t="s">
        <v>1</v>
      </c>
      <c r="B3" s="2">
        <v>-8.1422684603775934</v>
      </c>
      <c r="C3" s="2">
        <f t="shared" ref="C3:C32" si="0">B3/2</f>
        <v>-4.0711342301887967</v>
      </c>
      <c r="D3" s="2">
        <f>'Y2'!$AH$39</f>
        <v>0.78095594068517882</v>
      </c>
      <c r="E3" s="2">
        <f t="shared" ref="E3:E29" si="1">C3/D3</f>
        <v>-5.2130139718470545</v>
      </c>
      <c r="F3" s="2" t="str">
        <f>IF(ABS(E3)&gt;'Y1'!$AG$39,"Yes","No")</f>
        <v>Yes</v>
      </c>
      <c r="H3" s="5" t="s">
        <v>1</v>
      </c>
      <c r="I3" s="5" t="s">
        <v>2</v>
      </c>
      <c r="J3" s="5" t="s">
        <v>46</v>
      </c>
      <c r="K3" s="5" t="s">
        <v>49</v>
      </c>
    </row>
    <row r="4" spans="1:11" ht="15" x14ac:dyDescent="0.2">
      <c r="A4" s="6" t="s">
        <v>2</v>
      </c>
      <c r="B4" s="2">
        <v>-4.3491184374033338</v>
      </c>
      <c r="C4" s="2">
        <f t="shared" si="0"/>
        <v>-2.1745592187016669</v>
      </c>
      <c r="D4" s="2">
        <f>'Y2'!$AH$39</f>
        <v>0.78095594068517882</v>
      </c>
      <c r="E4" s="2">
        <f t="shared" si="1"/>
        <v>-2.7844838683137456</v>
      </c>
      <c r="F4" s="2" t="str">
        <f>IF(ABS(E4)&gt;'Y1'!$AG$39,"Yes","No")</f>
        <v>Yes</v>
      </c>
      <c r="H4" s="2">
        <v>1</v>
      </c>
      <c r="I4" s="2">
        <v>1</v>
      </c>
      <c r="J4" s="2">
        <v>1</v>
      </c>
      <c r="K4" s="2">
        <f>'Y2'!AH37+H4*C3+I4*C4+J4*C9</f>
        <v>86.016125700156124</v>
      </c>
    </row>
    <row r="5" spans="1:11" ht="15" x14ac:dyDescent="0.2">
      <c r="A5" s="6" t="s">
        <v>3</v>
      </c>
      <c r="B5" s="2">
        <v>-0.38049305026366653</v>
      </c>
      <c r="C5" s="2">
        <f t="shared" si="0"/>
        <v>-0.19024652513183327</v>
      </c>
      <c r="D5" s="2">
        <f>'Y2'!$AH$39</f>
        <v>0.78095594068517882</v>
      </c>
      <c r="E5" s="2">
        <f t="shared" si="1"/>
        <v>-0.24360724494254918</v>
      </c>
      <c r="F5" s="2" t="str">
        <f>IF(ABS(E5)&gt;'Y1'!$AG$39,"Yes","No")</f>
        <v>No</v>
      </c>
    </row>
    <row r="6" spans="1:11" ht="15" x14ac:dyDescent="0.2">
      <c r="A6" s="6" t="s">
        <v>4</v>
      </c>
      <c r="B6" s="2">
        <v>-2.0348461939664446</v>
      </c>
      <c r="C6" s="2">
        <f t="shared" si="0"/>
        <v>-1.0174230969832223</v>
      </c>
      <c r="D6" s="2">
        <f>'Y2'!$AH$39</f>
        <v>0.78095594068517882</v>
      </c>
      <c r="E6" s="2">
        <f t="shared" si="1"/>
        <v>-1.3027919297093469</v>
      </c>
      <c r="F6" s="2" t="str">
        <f>IF(ABS(E6)&gt;'Y1'!$AG$39,"Yes","No")</f>
        <v>No</v>
      </c>
    </row>
    <row r="7" spans="1:11" ht="15" x14ac:dyDescent="0.2">
      <c r="A7" s="6" t="s">
        <v>9</v>
      </c>
      <c r="B7" s="2">
        <v>0.4822632480027238</v>
      </c>
      <c r="C7" s="2">
        <f t="shared" si="0"/>
        <v>0.2411316240013619</v>
      </c>
      <c r="D7" s="2">
        <f>'Y2'!$AH$39</f>
        <v>0.78095594068517882</v>
      </c>
      <c r="E7" s="2">
        <f t="shared" si="1"/>
        <v>0.30876469649466126</v>
      </c>
      <c r="F7" s="2" t="str">
        <f>IF(ABS(E7)&gt;'Y1'!$AG$39,"Yes","No")</f>
        <v>No</v>
      </c>
    </row>
    <row r="8" spans="1:11" ht="15" x14ac:dyDescent="0.2">
      <c r="A8" s="6" t="s">
        <v>10</v>
      </c>
      <c r="B8" s="2">
        <v>3.178566931838489</v>
      </c>
      <c r="C8" s="2">
        <f t="shared" si="0"/>
        <v>1.5892834659192445</v>
      </c>
      <c r="D8" s="2">
        <f>'Y2'!$AH$39</f>
        <v>0.78095594068517882</v>
      </c>
      <c r="E8" s="2">
        <f t="shared" si="1"/>
        <v>2.0350488204556996</v>
      </c>
      <c r="F8" s="2" t="str">
        <f>IF(ABS(E8)&gt;'Y1'!$AG$39,"Yes","No")</f>
        <v>No</v>
      </c>
    </row>
    <row r="9" spans="1:11" ht="15" x14ac:dyDescent="0.2">
      <c r="A9" s="6" t="s">
        <v>11</v>
      </c>
      <c r="B9" s="2">
        <v>-6.5359837945748183</v>
      </c>
      <c r="C9" s="2">
        <f t="shared" si="0"/>
        <v>-3.2679918972874091</v>
      </c>
      <c r="D9" s="2">
        <f>'Y2'!$AH$39</f>
        <v>0.78095594068517882</v>
      </c>
      <c r="E9" s="2">
        <f t="shared" si="1"/>
        <v>-4.1846046966749579</v>
      </c>
      <c r="F9" s="2" t="str">
        <f>IF(ABS(E9)&gt;'Y1'!$AG$39,"Yes","No")</f>
        <v>Yes</v>
      </c>
    </row>
    <row r="10" spans="1:11" ht="15" x14ac:dyDescent="0.2">
      <c r="A10" s="6" t="s">
        <v>12</v>
      </c>
      <c r="B10" s="2">
        <v>0.89971236619621209</v>
      </c>
      <c r="C10" s="2">
        <f t="shared" si="0"/>
        <v>0.44985618309810604</v>
      </c>
      <c r="D10" s="2">
        <f>'Y2'!$AH$39</f>
        <v>0.78095594068517882</v>
      </c>
      <c r="E10" s="2">
        <f t="shared" si="1"/>
        <v>0.57603273073692307</v>
      </c>
      <c r="F10" s="2" t="str">
        <f>IF(ABS(E10)&gt;'Y1'!$AG$39,"Yes","No")</f>
        <v>No</v>
      </c>
    </row>
    <row r="11" spans="1:11" ht="15" x14ac:dyDescent="0.2">
      <c r="A11" s="6" t="s">
        <v>13</v>
      </c>
      <c r="B11" s="2">
        <v>0.24441388131567976</v>
      </c>
      <c r="C11" s="2">
        <f t="shared" si="0"/>
        <v>0.12220694065783988</v>
      </c>
      <c r="D11" s="2">
        <f>'Y2'!$AH$39</f>
        <v>0.78095594068517882</v>
      </c>
      <c r="E11" s="2">
        <f t="shared" si="1"/>
        <v>0.15648378390030621</v>
      </c>
      <c r="F11" s="2" t="str">
        <f>IF(ABS(E11)&gt;'Y1'!$AG$39,"Yes","No")</f>
        <v>No</v>
      </c>
    </row>
    <row r="12" spans="1:11" ht="15" x14ac:dyDescent="0.2">
      <c r="A12" s="6" t="s">
        <v>14</v>
      </c>
      <c r="B12" s="2">
        <v>0.14950185354760492</v>
      </c>
      <c r="C12" s="2">
        <f t="shared" si="0"/>
        <v>7.4750926773802462E-2</v>
      </c>
      <c r="D12" s="2">
        <f>'Y2'!$AH$39</f>
        <v>0.78095594068517882</v>
      </c>
      <c r="E12" s="2">
        <f t="shared" si="1"/>
        <v>9.5717213839514495E-2</v>
      </c>
      <c r="F12" s="2" t="str">
        <f>IF(ABS(E12)&gt;'Y1'!$AG$39,"Yes","No")</f>
        <v>No</v>
      </c>
    </row>
    <row r="13" spans="1:11" ht="15" x14ac:dyDescent="0.2">
      <c r="A13" s="6" t="s">
        <v>15</v>
      </c>
      <c r="B13" s="2">
        <v>0.45691615532450669</v>
      </c>
      <c r="C13" s="2">
        <f t="shared" si="0"/>
        <v>0.22845807766225334</v>
      </c>
      <c r="D13" s="2">
        <f>'Y2'!$AH$39</f>
        <v>0.78095594068517882</v>
      </c>
      <c r="E13" s="2">
        <f t="shared" si="1"/>
        <v>0.29253644893438363</v>
      </c>
      <c r="F13" s="2" t="str">
        <f>IF(ABS(E13)&gt;'Y1'!$AG$39,"Yes","No")</f>
        <v>No</v>
      </c>
    </row>
    <row r="14" spans="1:11" ht="15" x14ac:dyDescent="0.2">
      <c r="A14" s="6" t="s">
        <v>16</v>
      </c>
      <c r="B14" s="2">
        <v>-0.2652384579048146</v>
      </c>
      <c r="C14" s="2">
        <f t="shared" si="0"/>
        <v>-0.1326192289524073</v>
      </c>
      <c r="D14" s="2">
        <f>'Y2'!$AH$39</f>
        <v>0.78095594068517882</v>
      </c>
      <c r="E14" s="2">
        <f t="shared" si="1"/>
        <v>-0.1698165313091192</v>
      </c>
      <c r="F14" s="2" t="str">
        <f>IF(ABS(E14)&gt;'Y1'!$AG$39,"Yes","No")</f>
        <v>No</v>
      </c>
    </row>
    <row r="15" spans="1:11" ht="15" x14ac:dyDescent="0.2">
      <c r="A15" s="6" t="s">
        <v>17</v>
      </c>
      <c r="B15" s="2">
        <v>1.5115410570328294</v>
      </c>
      <c r="C15" s="2">
        <f t="shared" si="0"/>
        <v>0.75577052851641469</v>
      </c>
      <c r="D15" s="2">
        <f>'Y2'!$AH$39</f>
        <v>0.78095594068517882</v>
      </c>
      <c r="E15" s="2">
        <f t="shared" si="1"/>
        <v>0.96775053385640741</v>
      </c>
      <c r="F15" s="2" t="str">
        <f>IF(ABS(E15)&gt;'Y1'!$AG$39,"Yes","No")</f>
        <v>No</v>
      </c>
    </row>
    <row r="16" spans="1:11" ht="15" x14ac:dyDescent="0.2">
      <c r="A16" s="6" t="s">
        <v>18</v>
      </c>
      <c r="B16" s="2">
        <v>1.3810424356536686</v>
      </c>
      <c r="C16" s="2">
        <f t="shared" si="0"/>
        <v>0.69052121782683429</v>
      </c>
      <c r="D16" s="2">
        <f>'Y2'!$AH$39</f>
        <v>0.78095594068517882</v>
      </c>
      <c r="E16" s="2">
        <f t="shared" si="1"/>
        <v>0.88419996808142498</v>
      </c>
      <c r="F16" s="2" t="str">
        <f>IF(ABS(E16)&gt;'Y1'!$AG$39,"Yes","No")</f>
        <v>No</v>
      </c>
    </row>
    <row r="17" spans="1:6" ht="15" x14ac:dyDescent="0.2">
      <c r="A17" s="6" t="s">
        <v>19</v>
      </c>
      <c r="B17" s="2">
        <v>-0.70449882670408215</v>
      </c>
      <c r="C17" s="2">
        <f t="shared" si="0"/>
        <v>-0.35224941335204107</v>
      </c>
      <c r="D17" s="2">
        <f>'Y2'!$AH$39</f>
        <v>0.78095594068517882</v>
      </c>
      <c r="E17" s="2">
        <f t="shared" si="1"/>
        <v>-0.45104902210359249</v>
      </c>
      <c r="F17" s="2" t="str">
        <f>IF(ABS(E17)&gt;'Y1'!$AG$39,"Yes","No")</f>
        <v>No</v>
      </c>
    </row>
    <row r="18" spans="1:6" ht="15" x14ac:dyDescent="0.2">
      <c r="A18" s="6" t="s">
        <v>20</v>
      </c>
      <c r="B18" s="2">
        <v>1.1710595491761353</v>
      </c>
      <c r="C18" s="2">
        <f t="shared" si="0"/>
        <v>0.58552977458806765</v>
      </c>
      <c r="D18" s="2">
        <f>'Y2'!$AH$39</f>
        <v>0.78095594068517882</v>
      </c>
      <c r="E18" s="2">
        <f t="shared" si="1"/>
        <v>0.74976031819970246</v>
      </c>
      <c r="F18" s="2" t="str">
        <f>IF(ABS(E18)&gt;'Y1'!$AG$39,"Yes","No")</f>
        <v>No</v>
      </c>
    </row>
    <row r="19" spans="1:6" ht="15" x14ac:dyDescent="0.2">
      <c r="A19" s="6" t="s">
        <v>21</v>
      </c>
      <c r="B19" s="2">
        <v>-1.1986304635764213</v>
      </c>
      <c r="C19" s="2">
        <f t="shared" si="0"/>
        <v>-0.59931523178821067</v>
      </c>
      <c r="D19" s="2">
        <f>'Y2'!$AH$39</f>
        <v>0.78095594068517882</v>
      </c>
      <c r="E19" s="2">
        <f t="shared" si="1"/>
        <v>-0.76741234756777188</v>
      </c>
      <c r="F19" s="2" t="str">
        <f>IF(ABS(E19)&gt;'Y1'!$AG$39,"Yes","No")</f>
        <v>No</v>
      </c>
    </row>
    <row r="20" spans="1:6" ht="15" x14ac:dyDescent="0.2">
      <c r="A20" s="6" t="s">
        <v>22</v>
      </c>
      <c r="B20" s="2">
        <v>0.86605154998493106</v>
      </c>
      <c r="C20" s="2">
        <f t="shared" si="0"/>
        <v>0.43302577499246553</v>
      </c>
      <c r="D20" s="2">
        <f>'Y2'!$AH$39</f>
        <v>0.78095594068517882</v>
      </c>
      <c r="E20" s="2">
        <f t="shared" si="1"/>
        <v>0.55448169664033342</v>
      </c>
      <c r="F20" s="2" t="str">
        <f>IF(ABS(E20)&gt;'Y1'!$AG$39,"Yes","No")</f>
        <v>No</v>
      </c>
    </row>
    <row r="21" spans="1:6" ht="15" x14ac:dyDescent="0.2">
      <c r="A21" s="6" t="s">
        <v>23</v>
      </c>
      <c r="B21" s="2">
        <v>0.21608006283180714</v>
      </c>
      <c r="C21" s="2">
        <f t="shared" si="0"/>
        <v>0.10804003141590357</v>
      </c>
      <c r="D21" s="2">
        <f>'Y2'!$AH$39</f>
        <v>0.78095594068517882</v>
      </c>
      <c r="E21" s="2">
        <f t="shared" si="1"/>
        <v>0.1383433120709904</v>
      </c>
      <c r="F21" s="2" t="str">
        <f>IF(ABS(E21)&gt;'Y1'!$AG$39,"Yes","No")</f>
        <v>No</v>
      </c>
    </row>
    <row r="22" spans="1:6" ht="15" x14ac:dyDescent="0.2">
      <c r="A22" s="6" t="s">
        <v>50</v>
      </c>
      <c r="B22" s="2">
        <v>0.41693946149568717</v>
      </c>
      <c r="C22" s="2">
        <f t="shared" si="0"/>
        <v>0.20846973074784358</v>
      </c>
      <c r="D22" s="2">
        <f>'Y2'!$AH$39</f>
        <v>0.78095594068517882</v>
      </c>
      <c r="E22" s="2">
        <f t="shared" si="1"/>
        <v>0.26694173113651043</v>
      </c>
      <c r="F22" s="2" t="str">
        <f>IF(ABS(E22)&gt;'Y1'!$AG$39,"Yes","No")</f>
        <v>No</v>
      </c>
    </row>
    <row r="23" spans="1:6" ht="15" x14ac:dyDescent="0.2">
      <c r="A23" s="6" t="s">
        <v>24</v>
      </c>
      <c r="B23" s="2">
        <v>6.0399255759392645E-2</v>
      </c>
      <c r="C23" s="2">
        <f t="shared" si="0"/>
        <v>3.0199627879696322E-2</v>
      </c>
      <c r="D23" s="2">
        <f>'Y2'!$AH$39</f>
        <v>0.78095594068517882</v>
      </c>
      <c r="E23" s="2">
        <f t="shared" si="1"/>
        <v>3.8670078946067561E-2</v>
      </c>
      <c r="F23" s="2" t="str">
        <f>IF(ABS(E23)&gt;'Y1'!$AG$39,"Yes","No")</f>
        <v>No</v>
      </c>
    </row>
    <row r="24" spans="1:6" ht="15" x14ac:dyDescent="0.2">
      <c r="A24" s="6" t="s">
        <v>25</v>
      </c>
      <c r="B24" s="2">
        <v>0.59867513269159645</v>
      </c>
      <c r="C24" s="2">
        <f t="shared" si="0"/>
        <v>0.29933756634579822</v>
      </c>
      <c r="D24" s="2">
        <f>'Y2'!$AH$39</f>
        <v>0.78095594068517882</v>
      </c>
      <c r="E24" s="2">
        <f t="shared" si="1"/>
        <v>0.38329635610835061</v>
      </c>
      <c r="F24" s="2" t="str">
        <f>IF(ABS(E24)&gt;'Y1'!$AG$39,"Yes","No")</f>
        <v>No</v>
      </c>
    </row>
    <row r="25" spans="1:6" ht="15" x14ac:dyDescent="0.2">
      <c r="A25" s="6" t="s">
        <v>26</v>
      </c>
      <c r="B25" s="2">
        <v>-0.75828503012755277</v>
      </c>
      <c r="C25" s="2">
        <f t="shared" si="0"/>
        <v>-0.37914251506377639</v>
      </c>
      <c r="D25" s="2">
        <f>'Y2'!$AH$39</f>
        <v>0.78095594068517882</v>
      </c>
      <c r="E25" s="2">
        <f t="shared" si="1"/>
        <v>-0.48548515391423008</v>
      </c>
      <c r="F25" s="2" t="str">
        <f>IF(ABS(E25)&gt;'Y1'!$AG$39,"Yes","No")</f>
        <v>No</v>
      </c>
    </row>
    <row r="26" spans="1:6" ht="15" x14ac:dyDescent="0.2">
      <c r="A26" s="6" t="s">
        <v>27</v>
      </c>
      <c r="B26" s="2">
        <v>-0.85059463679152714</v>
      </c>
      <c r="C26" s="2">
        <f t="shared" si="0"/>
        <v>-0.42529731839576357</v>
      </c>
      <c r="D26" s="2">
        <f>'Y2'!$AH$39</f>
        <v>0.78095594068517882</v>
      </c>
      <c r="E26" s="2">
        <f t="shared" si="1"/>
        <v>-0.54458554732629993</v>
      </c>
      <c r="F26" s="2" t="str">
        <f>IF(ABS(E26)&gt;'Y1'!$AG$39,"Yes","No")</f>
        <v>No</v>
      </c>
    </row>
    <row r="27" spans="1:6" ht="15" x14ac:dyDescent="0.2">
      <c r="A27" s="6" t="s">
        <v>28</v>
      </c>
      <c r="B27" s="2">
        <v>0.10055034383444195</v>
      </c>
      <c r="C27" s="2">
        <f t="shared" si="0"/>
        <v>5.0275171917220973E-2</v>
      </c>
      <c r="D27" s="2">
        <f>'Y2'!$AH$39</f>
        <v>0.78095594068517882</v>
      </c>
      <c r="E27" s="2">
        <f t="shared" si="1"/>
        <v>6.4376451087767628E-2</v>
      </c>
      <c r="F27" s="2" t="str">
        <f>IF(ABS(E27)&gt;'Y1'!$AG$39,"Yes","No")</f>
        <v>No</v>
      </c>
    </row>
    <row r="28" spans="1:6" ht="15" x14ac:dyDescent="0.2">
      <c r="A28" s="6" t="s">
        <v>29</v>
      </c>
      <c r="B28" s="2">
        <v>0.19240909884365465</v>
      </c>
      <c r="C28" s="2">
        <f t="shared" si="0"/>
        <v>9.6204549421827323E-2</v>
      </c>
      <c r="D28" s="2">
        <f>'Y2'!$AH$39</f>
        <v>0.78095594068517882</v>
      </c>
      <c r="E28" s="2">
        <f t="shared" si="1"/>
        <v>0.12318819079271154</v>
      </c>
      <c r="F28" s="2" t="str">
        <f>IF(ABS(E28)&gt;'Y1'!$AG$39,"Yes","No")</f>
        <v>No</v>
      </c>
    </row>
    <row r="29" spans="1:6" ht="15" x14ac:dyDescent="0.2">
      <c r="A29" s="6" t="s">
        <v>52</v>
      </c>
      <c r="B29" s="2">
        <v>6.2887852203488137E-3</v>
      </c>
      <c r="C29" s="2">
        <f t="shared" si="0"/>
        <v>3.1443926101744069E-3</v>
      </c>
      <c r="D29" s="2">
        <f>'Y2'!$AH$39</f>
        <v>0.78095594068517882</v>
      </c>
      <c r="E29" s="2">
        <f t="shared" si="1"/>
        <v>4.02633803824534E-3</v>
      </c>
      <c r="F29" s="2" t="str">
        <f>IF(ABS(E29)&gt;'Y1'!$AG$39,"Yes","No")</f>
        <v>No</v>
      </c>
    </row>
    <row r="30" spans="1:6" ht="15" x14ac:dyDescent="0.2">
      <c r="A30" s="6" t="s">
        <v>51</v>
      </c>
      <c r="B30" s="2">
        <v>0.81421182516540114</v>
      </c>
      <c r="C30" s="2">
        <f t="shared" si="0"/>
        <v>0.40710591258270057</v>
      </c>
      <c r="D30" s="2">
        <f>'Y2'!$AH$39</f>
        <v>0.78095594068517882</v>
      </c>
      <c r="E30" s="2">
        <f t="shared" ref="E30:E32" si="2">C30/D30</f>
        <v>0.52129178020660483</v>
      </c>
      <c r="F30" s="2" t="str">
        <f>IF(ABS(E30)&gt;'Y1'!$AG$39,"Yes","No")</f>
        <v>No</v>
      </c>
    </row>
    <row r="31" spans="1:6" ht="15" x14ac:dyDescent="0.2">
      <c r="A31" s="6" t="s">
        <v>30</v>
      </c>
      <c r="B31" s="2">
        <v>-0.13949359550234419</v>
      </c>
      <c r="C31" s="2">
        <f t="shared" si="0"/>
        <v>-6.9746797751172096E-2</v>
      </c>
      <c r="D31" s="2">
        <f>'Y2'!$AH$39</f>
        <v>0.78095594068517882</v>
      </c>
      <c r="E31" s="2">
        <f t="shared" si="2"/>
        <v>-8.9309516859528731E-2</v>
      </c>
      <c r="F31" s="2" t="str">
        <f>IF(ABS(E31)&gt;'Y1'!$AG$39,"Yes","No")</f>
        <v>No</v>
      </c>
    </row>
    <row r="32" spans="1:6" ht="15" x14ac:dyDescent="0.2">
      <c r="A32" s="6" t="s">
        <v>31</v>
      </c>
      <c r="B32" s="2">
        <v>-0.48991166685816268</v>
      </c>
      <c r="C32" s="2">
        <f t="shared" si="0"/>
        <v>-0.24495583342908134</v>
      </c>
      <c r="D32" s="2">
        <f>'Y2'!$AH$39</f>
        <v>0.78095594068517882</v>
      </c>
      <c r="E32" s="2">
        <f t="shared" si="2"/>
        <v>-0.31366152770944683</v>
      </c>
      <c r="F32" s="2" t="str">
        <f>IF(ABS(E32)&gt;'Y1'!$AG$39,"Yes","No")</f>
        <v>No</v>
      </c>
    </row>
  </sheetData>
  <conditionalFormatting sqref="F2:F32">
    <cfRule type="cellIs" dxfId="2" priority="1" operator="equal">
      <formula>"no"</formula>
    </cfRule>
    <cfRule type="cellIs" dxfId="1" priority="2" operator="equal">
      <formula>"Yes"</formula>
    </cfRule>
    <cfRule type="cellIs" dxfId="0" priority="3" operator="equal">
      <formula>"""Yes"""</formula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70178-E8A4-47FA-8E29-68023E9C4628}">
  <dimension ref="A1:P36"/>
  <sheetViews>
    <sheetView workbookViewId="0"/>
  </sheetViews>
  <sheetFormatPr defaultRowHeight="14.25" x14ac:dyDescent="0.2"/>
  <cols>
    <col min="2" max="11" width="8.75" customWidth="1"/>
    <col min="12" max="13" width="14.375" bestFit="1" customWidth="1"/>
    <col min="14" max="16" width="10.375" bestFit="1" customWidth="1"/>
  </cols>
  <sheetData>
    <row r="1" spans="1:16" ht="15" x14ac:dyDescent="0.2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9</v>
      </c>
      <c r="G1" s="3" t="s">
        <v>11</v>
      </c>
      <c r="H1" s="3" t="s">
        <v>5</v>
      </c>
      <c r="I1" s="3" t="s">
        <v>5</v>
      </c>
      <c r="J1" s="3" t="s">
        <v>6</v>
      </c>
      <c r="K1" s="3" t="s">
        <v>6</v>
      </c>
      <c r="L1" s="3" t="s">
        <v>56</v>
      </c>
      <c r="M1" s="3" t="s">
        <v>57</v>
      </c>
      <c r="N1" s="3" t="s">
        <v>53</v>
      </c>
      <c r="O1" s="3" t="s">
        <v>54</v>
      </c>
      <c r="P1" s="3" t="s">
        <v>55</v>
      </c>
    </row>
    <row r="2" spans="1:16" x14ac:dyDescent="0.2">
      <c r="A2" s="2">
        <v>1</v>
      </c>
      <c r="B2" s="2">
        <v>1</v>
      </c>
      <c r="C2" s="2">
        <v>1</v>
      </c>
      <c r="D2" s="2">
        <v>1</v>
      </c>
      <c r="E2" s="2">
        <v>1</v>
      </c>
      <c r="F2" s="2">
        <f t="shared" ref="F2:F33" si="0">B2*C2</f>
        <v>1</v>
      </c>
      <c r="G2" s="2">
        <f t="shared" ref="G2:G33" si="1">B2*E2</f>
        <v>1</v>
      </c>
      <c r="H2" s="2">
        <v>97.075975458269639</v>
      </c>
      <c r="I2" s="2">
        <v>104.72505135756731</v>
      </c>
      <c r="J2" s="2">
        <v>93.724024541730358</v>
      </c>
      <c r="K2" s="2">
        <v>86.074948642432688</v>
      </c>
      <c r="L2" s="7">
        <f>'Y1'!$AG$36+t_Test_Y1!C2*B2+t_Test_Y1!C4*D2+t_Test_Y1!C7*F2+t_Test_Y1!C9*G2</f>
        <v>101.05056308983838</v>
      </c>
      <c r="M2" s="7">
        <f>'Y2'!$AH$37+t_Test_Y2!C3*C2+t_Test_Y2!C4*D2+t_Test_Y2!C9*G2</f>
        <v>86.016125700156124</v>
      </c>
      <c r="N2" s="7">
        <f t="shared" ref="N2:N33" si="2">(L2-MIN($H$2:$I$33))/(MAX($H$2:$I$33)-MIN($H$2:$I$33))</f>
        <v>0.40394927983515744</v>
      </c>
      <c r="O2" s="7">
        <f t="shared" ref="O2:O33" si="3">(MAX($J$2:$K$33)-M2)/(MAX($J$2:$K$33)-MIN($J$2:$K$33))</f>
        <v>0.86256460707018012</v>
      </c>
      <c r="P2" s="7">
        <f t="shared" ref="P2:P33" si="4">SQRT(N2*O2)</f>
        <v>0.59028158690348353</v>
      </c>
    </row>
    <row r="3" spans="1:16" x14ac:dyDescent="0.2">
      <c r="A3" s="2">
        <v>2</v>
      </c>
      <c r="B3" s="2">
        <v>1</v>
      </c>
      <c r="C3" s="2">
        <v>1</v>
      </c>
      <c r="D3" s="2">
        <v>1</v>
      </c>
      <c r="E3" s="2">
        <v>1</v>
      </c>
      <c r="F3" s="2">
        <f t="shared" si="0"/>
        <v>1</v>
      </c>
      <c r="G3" s="2">
        <f t="shared" si="1"/>
        <v>1</v>
      </c>
      <c r="H3" s="2">
        <v>105.30340939756427</v>
      </c>
      <c r="I3" s="2">
        <v>104.54172700553914</v>
      </c>
      <c r="J3" s="2">
        <v>88.496590602435731</v>
      </c>
      <c r="K3" s="2">
        <v>89.258272994460853</v>
      </c>
      <c r="L3" s="7">
        <f>'Y1'!$AG$36+t_Test_Y1!C3*B3+t_Test_Y1!C5*D3+t_Test_Y1!C8*F3+t_Test_Y1!C10*G3</f>
        <v>106.7039565306859</v>
      </c>
      <c r="M3" s="7">
        <f>'Y2'!$AH$37+t_Test_Y2!C4*C3+t_Test_Y2!C5*D3+t_Test_Y2!C10*G3</f>
        <v>93.614861485598581</v>
      </c>
      <c r="N3" s="7">
        <f t="shared" si="2"/>
        <v>0.56442383991446532</v>
      </c>
      <c r="O3" s="7">
        <f t="shared" si="3"/>
        <v>0.58064408795157629</v>
      </c>
      <c r="P3" s="7">
        <f t="shared" si="4"/>
        <v>0.572476519820037</v>
      </c>
    </row>
    <row r="4" spans="1:16" x14ac:dyDescent="0.2">
      <c r="A4" s="2">
        <v>3</v>
      </c>
      <c r="B4" s="2">
        <v>1</v>
      </c>
      <c r="C4" s="2">
        <v>1</v>
      </c>
      <c r="D4" s="2">
        <v>1</v>
      </c>
      <c r="E4" s="2">
        <v>-1</v>
      </c>
      <c r="F4" s="2">
        <f t="shared" si="0"/>
        <v>1</v>
      </c>
      <c r="G4" s="2">
        <f t="shared" si="1"/>
        <v>-1</v>
      </c>
      <c r="H4" s="2">
        <v>109.26990238977787</v>
      </c>
      <c r="I4" s="2">
        <v>112.42321408168844</v>
      </c>
      <c r="J4" s="2">
        <v>95.930097610222134</v>
      </c>
      <c r="K4" s="2">
        <v>92.77678591831156</v>
      </c>
      <c r="L4" s="7">
        <f>'Y1'!$AG$36+t_Test_Y1!C4*B4+t_Test_Y1!C6*D4+t_Test_Y1!C9*F4+t_Test_Y1!C11*G4</f>
        <v>96.863896578012827</v>
      </c>
      <c r="M4" s="7">
        <f>'Y2'!$AH$37+t_Test_Y2!C5*C4+t_Test_Y2!C6*D4+t_Test_Y2!C11*G4</f>
        <v>94.199934483561066</v>
      </c>
      <c r="N4" s="7">
        <f t="shared" si="2"/>
        <v>0.28510853865666003</v>
      </c>
      <c r="O4" s="7">
        <f t="shared" si="3"/>
        <v>0.55893730830227473</v>
      </c>
      <c r="P4" s="7">
        <f t="shared" si="4"/>
        <v>0.39919644183127262</v>
      </c>
    </row>
    <row r="5" spans="1:16" x14ac:dyDescent="0.2">
      <c r="A5" s="2">
        <v>4</v>
      </c>
      <c r="B5" s="2">
        <v>1</v>
      </c>
      <c r="C5" s="2">
        <v>1</v>
      </c>
      <c r="D5" s="2">
        <v>1</v>
      </c>
      <c r="E5" s="2">
        <v>-1</v>
      </c>
      <c r="F5" s="2">
        <f t="shared" si="0"/>
        <v>1</v>
      </c>
      <c r="G5" s="2">
        <f t="shared" si="1"/>
        <v>-1</v>
      </c>
      <c r="H5" s="2">
        <v>110.32444209612082</v>
      </c>
      <c r="I5" s="2">
        <v>117.89199364958999</v>
      </c>
      <c r="J5" s="2">
        <v>97.875557903879184</v>
      </c>
      <c r="K5" s="2">
        <v>90.308006350410011</v>
      </c>
      <c r="L5" s="7">
        <f>'Y1'!$AG$36+t_Test_Y1!C5*B5+t_Test_Y1!C7*D5+t_Test_Y1!C10*F5+t_Test_Y1!C12*G5</f>
        <v>106.55572506918881</v>
      </c>
      <c r="M5" s="7">
        <f>'Y2'!$AH$37+t_Test_Y2!C6*C5+t_Test_Y2!C7*D5+t_Test_Y2!C12*G5</f>
        <v>94.67876864657832</v>
      </c>
      <c r="N5" s="7">
        <f t="shared" si="2"/>
        <v>0.56021621155416279</v>
      </c>
      <c r="O5" s="7">
        <f t="shared" si="3"/>
        <v>0.54117209319002357</v>
      </c>
      <c r="P5" s="7">
        <f t="shared" si="4"/>
        <v>0.55061182319829582</v>
      </c>
    </row>
    <row r="6" spans="1:16" x14ac:dyDescent="0.2">
      <c r="A6" s="2">
        <v>5</v>
      </c>
      <c r="B6" s="2">
        <v>1</v>
      </c>
      <c r="C6" s="2">
        <v>1</v>
      </c>
      <c r="D6" s="2">
        <v>-1</v>
      </c>
      <c r="E6" s="2">
        <v>1</v>
      </c>
      <c r="F6" s="2">
        <f t="shared" si="0"/>
        <v>1</v>
      </c>
      <c r="G6" s="2">
        <f t="shared" si="1"/>
        <v>1</v>
      </c>
      <c r="H6" s="2">
        <v>108.16106102496143</v>
      </c>
      <c r="I6" s="2">
        <v>115.60805282714341</v>
      </c>
      <c r="J6" s="2">
        <v>92.63893897503857</v>
      </c>
      <c r="K6" s="2">
        <v>85.191947172856587</v>
      </c>
      <c r="L6" s="7">
        <f>'Y1'!$AG$36+t_Test_Y1!C6*B6+t_Test_Y1!C8*D6+t_Test_Y1!C11*F6+t_Test_Y1!C13*G6</f>
        <v>103.23775696896507</v>
      </c>
      <c r="M6" s="7">
        <f>'Y2'!$AH$37+t_Test_Y2!C7*C6+t_Test_Y2!C8*D6+t_Test_Y2!C13*G6</f>
        <v>94.410117282078346</v>
      </c>
      <c r="N6" s="7">
        <f t="shared" si="2"/>
        <v>0.46603393381041541</v>
      </c>
      <c r="O6" s="7">
        <f t="shared" si="3"/>
        <v>0.55113932119745768</v>
      </c>
      <c r="P6" s="7">
        <f t="shared" si="4"/>
        <v>0.50680334049338438</v>
      </c>
    </row>
    <row r="7" spans="1:16" x14ac:dyDescent="0.2">
      <c r="A7" s="2">
        <v>6</v>
      </c>
      <c r="B7" s="2">
        <v>1</v>
      </c>
      <c r="C7" s="2">
        <v>1</v>
      </c>
      <c r="D7" s="2">
        <v>-1</v>
      </c>
      <c r="E7" s="2">
        <v>1</v>
      </c>
      <c r="F7" s="2">
        <f t="shared" si="0"/>
        <v>1</v>
      </c>
      <c r="G7" s="2">
        <f t="shared" si="1"/>
        <v>1</v>
      </c>
      <c r="H7" s="2">
        <v>111.26213741388125</v>
      </c>
      <c r="I7" s="2">
        <v>113.13941691583713</v>
      </c>
      <c r="J7" s="2">
        <v>92.537862586118749</v>
      </c>
      <c r="K7" s="2">
        <v>90.660583084162866</v>
      </c>
      <c r="L7" s="7">
        <f>'Y1'!$AG$36+t_Test_Y1!C7*B7+t_Test_Y1!C9*D7+t_Test_Y1!C12*F7+t_Test_Y1!C14*G7</f>
        <v>110.73046020527252</v>
      </c>
      <c r="M7" s="7">
        <f>'Y2'!$AH$37+t_Test_Y2!C8*C7+t_Test_Y2!C9*D7+t_Test_Y2!C14*G7</f>
        <v>100.25446718058821</v>
      </c>
      <c r="N7" s="7">
        <f t="shared" si="2"/>
        <v>0.67871827432767284</v>
      </c>
      <c r="O7" s="7">
        <f t="shared" si="3"/>
        <v>0.33430823194506021</v>
      </c>
      <c r="P7" s="7">
        <f t="shared" si="4"/>
        <v>0.47634137577926888</v>
      </c>
    </row>
    <row r="8" spans="1:16" x14ac:dyDescent="0.2">
      <c r="A8" s="2">
        <v>7</v>
      </c>
      <c r="B8" s="2">
        <v>1</v>
      </c>
      <c r="C8" s="2">
        <v>1</v>
      </c>
      <c r="D8" s="2">
        <v>-1</v>
      </c>
      <c r="E8" s="2">
        <v>-1</v>
      </c>
      <c r="F8" s="2">
        <f t="shared" si="0"/>
        <v>1</v>
      </c>
      <c r="G8" s="2">
        <f t="shared" si="1"/>
        <v>-1</v>
      </c>
      <c r="H8" s="2">
        <v>122.04896451949193</v>
      </c>
      <c r="I8" s="2">
        <v>121.22834051749314</v>
      </c>
      <c r="J8" s="2">
        <v>93.151035480508085</v>
      </c>
      <c r="K8" s="2">
        <v>93.971659482506865</v>
      </c>
      <c r="L8" s="7">
        <f>'Y1'!$AG$36+t_Test_Y1!C8*B8+t_Test_Y1!C10*D8+t_Test_Y1!C13*F8+t_Test_Y1!C15*G8</f>
        <v>104.36960059241574</v>
      </c>
      <c r="M8" s="7">
        <f>'Y2'!$AH$37+t_Test_Y2!C9*C8+t_Test_Y2!C10*D8+t_Test_Y2!C15*G8</f>
        <v>91.05619243743206</v>
      </c>
      <c r="N8" s="7">
        <f t="shared" si="2"/>
        <v>0.49816191312978608</v>
      </c>
      <c r="O8" s="7">
        <f t="shared" si="3"/>
        <v>0.6755732086210624</v>
      </c>
      <c r="P8" s="7">
        <f t="shared" si="4"/>
        <v>0.58012485041230266</v>
      </c>
    </row>
    <row r="9" spans="1:16" x14ac:dyDescent="0.2">
      <c r="A9" s="2">
        <v>8</v>
      </c>
      <c r="B9" s="2">
        <v>1</v>
      </c>
      <c r="C9" s="2">
        <v>1</v>
      </c>
      <c r="D9" s="2">
        <v>-1</v>
      </c>
      <c r="E9" s="2">
        <v>-1</v>
      </c>
      <c r="F9" s="2">
        <f t="shared" si="0"/>
        <v>1</v>
      </c>
      <c r="G9" s="2">
        <f t="shared" si="1"/>
        <v>-1</v>
      </c>
      <c r="H9" s="2">
        <v>118.46299314785432</v>
      </c>
      <c r="I9" s="2">
        <v>118.59965746182904</v>
      </c>
      <c r="J9" s="2">
        <v>99.737006852145683</v>
      </c>
      <c r="K9" s="2">
        <v>99.600342538170963</v>
      </c>
      <c r="L9" s="7">
        <f>'Y1'!$AG$36+t_Test_Y1!C9*B9+t_Test_Y1!C11*D9+t_Test_Y1!C14*F9+t_Test_Y1!C16*G9</f>
        <v>101.49505470910711</v>
      </c>
      <c r="M9" s="7">
        <f>'Y2'!$AH$37+t_Test_Y2!C10*C9+t_Test_Y2!C11*D9+t_Test_Y2!C16*G9</f>
        <v>95.166939070947393</v>
      </c>
      <c r="N9" s="7">
        <f t="shared" si="2"/>
        <v>0.41656640931808192</v>
      </c>
      <c r="O9" s="7">
        <f t="shared" si="3"/>
        <v>0.52306049366314711</v>
      </c>
      <c r="P9" s="7">
        <f t="shared" si="4"/>
        <v>0.46678628054110644</v>
      </c>
    </row>
    <row r="10" spans="1:16" x14ac:dyDescent="0.2">
      <c r="A10" s="2">
        <v>9</v>
      </c>
      <c r="B10" s="2">
        <v>1</v>
      </c>
      <c r="C10" s="2">
        <v>-1</v>
      </c>
      <c r="D10" s="2">
        <v>1</v>
      </c>
      <c r="E10" s="2">
        <v>1</v>
      </c>
      <c r="F10" s="2">
        <f t="shared" si="0"/>
        <v>-1</v>
      </c>
      <c r="G10" s="2">
        <f t="shared" si="1"/>
        <v>1</v>
      </c>
      <c r="H10" s="2">
        <v>93.609864742724568</v>
      </c>
      <c r="I10" s="2">
        <v>96.249940594252294</v>
      </c>
      <c r="J10" s="2">
        <v>99.190135257275429</v>
      </c>
      <c r="K10" s="2">
        <v>96.550059405747703</v>
      </c>
      <c r="L10" s="7">
        <f>'Y1'!$AG$36+t_Test_Y1!C10*B10+t_Test_Y1!C12*D10+t_Test_Y1!C15*F10+t_Test_Y1!C17*G10</f>
        <v>105.06512825637921</v>
      </c>
      <c r="M10" s="7">
        <f>'Y2'!$AH$37+t_Test_Y2!C11*C10+t_Test_Y2!C12*D10+t_Test_Y2!C17*G10</f>
        <v>95.130105619097904</v>
      </c>
      <c r="N10" s="7">
        <f t="shared" si="2"/>
        <v>0.51790483338916127</v>
      </c>
      <c r="O10" s="7">
        <f t="shared" si="3"/>
        <v>0.52442705070099438</v>
      </c>
      <c r="P10" s="7">
        <f t="shared" si="4"/>
        <v>0.52115573902439927</v>
      </c>
    </row>
    <row r="11" spans="1:16" x14ac:dyDescent="0.2">
      <c r="A11" s="2">
        <v>10</v>
      </c>
      <c r="B11" s="2">
        <v>1</v>
      </c>
      <c r="C11" s="2">
        <v>-1</v>
      </c>
      <c r="D11" s="2">
        <v>1</v>
      </c>
      <c r="E11" s="2">
        <v>1</v>
      </c>
      <c r="F11" s="2">
        <f t="shared" si="0"/>
        <v>-1</v>
      </c>
      <c r="G11" s="2">
        <f t="shared" si="1"/>
        <v>1</v>
      </c>
      <c r="H11" s="2">
        <v>94.809798907495988</v>
      </c>
      <c r="I11" s="2">
        <v>96.422242352684677</v>
      </c>
      <c r="J11" s="2">
        <v>94.990201092504009</v>
      </c>
      <c r="K11" s="2">
        <v>93.37775764731532</v>
      </c>
      <c r="L11" s="7">
        <f>'Y1'!$AG$36+t_Test_Y1!C11*B11+t_Test_Y1!C13*D11+t_Test_Y1!C16*F11+t_Test_Y1!C18*G11</f>
        <v>102.7360418493013</v>
      </c>
      <c r="M11" s="7">
        <f>'Y2'!$AH$37+t_Test_Y2!C12*C11+t_Test_Y2!C13*D11+t_Test_Y2!C18*G11</f>
        <v>96.269047971810494</v>
      </c>
      <c r="N11" s="7">
        <f t="shared" si="2"/>
        <v>0.45179248503180164</v>
      </c>
      <c r="O11" s="7">
        <f t="shared" si="3"/>
        <v>0.48217117704132073</v>
      </c>
      <c r="P11" s="7">
        <f t="shared" si="4"/>
        <v>0.46673473653265518</v>
      </c>
    </row>
    <row r="12" spans="1:16" x14ac:dyDescent="0.2">
      <c r="A12" s="2">
        <v>11</v>
      </c>
      <c r="B12" s="2">
        <v>1</v>
      </c>
      <c r="C12" s="2">
        <v>-1</v>
      </c>
      <c r="D12" s="2">
        <v>1</v>
      </c>
      <c r="E12" s="2">
        <v>-1</v>
      </c>
      <c r="F12" s="2">
        <f t="shared" si="0"/>
        <v>-1</v>
      </c>
      <c r="G12" s="2">
        <f t="shared" si="1"/>
        <v>-1</v>
      </c>
      <c r="H12" s="2">
        <v>102.28739045354914</v>
      </c>
      <c r="I12" s="2">
        <v>107.0640665588576</v>
      </c>
      <c r="J12" s="2">
        <v>104.91260954645085</v>
      </c>
      <c r="K12" s="2">
        <v>100.1359334411424</v>
      </c>
      <c r="L12" s="7">
        <f>'Y1'!$AG$36+t_Test_Y1!C12*B12+t_Test_Y1!C14*D12+t_Test_Y1!C17*F12+t_Test_Y1!C19*G12</f>
        <v>103.58801908142101</v>
      </c>
      <c r="M12" s="7">
        <f>'Y2'!$AH$37+t_Test_Y2!C13*C12+t_Test_Y2!C14*D12+t_Test_Y2!C19*G12</f>
        <v>95.768048971507525</v>
      </c>
      <c r="N12" s="7">
        <f t="shared" si="2"/>
        <v>0.47597630895145798</v>
      </c>
      <c r="O12" s="7">
        <f t="shared" si="3"/>
        <v>0.50075872926466602</v>
      </c>
      <c r="P12" s="7">
        <f t="shared" si="4"/>
        <v>0.48821029447423392</v>
      </c>
    </row>
    <row r="13" spans="1:16" x14ac:dyDescent="0.2">
      <c r="A13" s="2">
        <v>12</v>
      </c>
      <c r="B13" s="2">
        <v>1</v>
      </c>
      <c r="C13" s="2">
        <v>-1</v>
      </c>
      <c r="D13" s="2">
        <v>1</v>
      </c>
      <c r="E13" s="2">
        <v>-1</v>
      </c>
      <c r="F13" s="2">
        <f t="shared" si="0"/>
        <v>-1</v>
      </c>
      <c r="G13" s="2">
        <f t="shared" si="1"/>
        <v>-1</v>
      </c>
      <c r="H13" s="2">
        <v>99.597577650434133</v>
      </c>
      <c r="I13" s="2">
        <v>98.554112914012919</v>
      </c>
      <c r="J13" s="2">
        <v>104.60242234956587</v>
      </c>
      <c r="K13" s="2">
        <v>105.64588708598708</v>
      </c>
      <c r="L13" s="7">
        <f>'Y1'!$AG$36+t_Test_Y1!C13*B13+t_Test_Y1!C15*D13+t_Test_Y1!C18*F13+t_Test_Y1!C20*G13</f>
        <v>103.01604236778456</v>
      </c>
      <c r="M13" s="7">
        <f>'Y2'!$AH$37+t_Test_Y2!C14*C13+t_Test_Y2!C15*D13+t_Test_Y2!C20*G13</f>
        <v>95.985175028810318</v>
      </c>
      <c r="N13" s="7">
        <f t="shared" si="2"/>
        <v>0.45974044770160721</v>
      </c>
      <c r="O13" s="7">
        <f t="shared" si="3"/>
        <v>0.49270314047761432</v>
      </c>
      <c r="P13" s="7">
        <f t="shared" si="4"/>
        <v>0.475936510878464</v>
      </c>
    </row>
    <row r="14" spans="1:16" x14ac:dyDescent="0.2">
      <c r="A14" s="2">
        <v>13</v>
      </c>
      <c r="B14" s="2">
        <v>1</v>
      </c>
      <c r="C14" s="2">
        <v>-1</v>
      </c>
      <c r="D14" s="2">
        <v>-1</v>
      </c>
      <c r="E14" s="2">
        <v>1</v>
      </c>
      <c r="F14" s="2">
        <f t="shared" si="0"/>
        <v>-1</v>
      </c>
      <c r="G14" s="2">
        <f t="shared" si="1"/>
        <v>1</v>
      </c>
      <c r="H14" s="2">
        <v>110.60388681993709</v>
      </c>
      <c r="I14" s="2">
        <v>101.7738310597869</v>
      </c>
      <c r="J14" s="2">
        <v>92.196113180062909</v>
      </c>
      <c r="K14" s="2">
        <v>101.0261689402131</v>
      </c>
      <c r="L14" s="7">
        <f>'Y1'!$AG$36+t_Test_Y1!C14*B14+t_Test_Y1!C16*D14+t_Test_Y1!C19*F14+t_Test_Y1!C21*G14</f>
        <v>104.59750060795774</v>
      </c>
      <c r="M14" s="7">
        <f>'Y2'!$AH$37+t_Test_Y2!C15*C14+t_Test_Y2!C16*D14+t_Test_Y2!C21*G14</f>
        <v>94.191559331406609</v>
      </c>
      <c r="N14" s="7">
        <f t="shared" si="2"/>
        <v>0.50463097549362679</v>
      </c>
      <c r="O14" s="7">
        <f t="shared" si="3"/>
        <v>0.55924803462698858</v>
      </c>
      <c r="P14" s="7">
        <f t="shared" si="4"/>
        <v>0.53123806457812384</v>
      </c>
    </row>
    <row r="15" spans="1:16" x14ac:dyDescent="0.2">
      <c r="A15" s="2">
        <v>14</v>
      </c>
      <c r="B15" s="2">
        <v>1</v>
      </c>
      <c r="C15" s="2">
        <v>-1</v>
      </c>
      <c r="D15" s="2">
        <v>-1</v>
      </c>
      <c r="E15" s="2">
        <v>1</v>
      </c>
      <c r="F15" s="2">
        <f t="shared" si="0"/>
        <v>-1</v>
      </c>
      <c r="G15" s="2">
        <f t="shared" si="1"/>
        <v>1</v>
      </c>
      <c r="H15" s="2">
        <v>101.60542296210609</v>
      </c>
      <c r="I15" s="2">
        <v>106.02629348456676</v>
      </c>
      <c r="J15" s="2">
        <v>98.194577037893907</v>
      </c>
      <c r="K15" s="2">
        <v>93.773706515433233</v>
      </c>
      <c r="L15" s="7">
        <f>'Y1'!$AG$36+t_Test_Y1!C15*B15+t_Test_Y1!C17*D15+t_Test_Y1!C20*F15+t_Test_Y1!C22*G15</f>
        <v>103.59825152675883</v>
      </c>
      <c r="M15" s="7">
        <f>'Y2'!$AH$37+t_Test_Y2!C16*C15+t_Test_Y2!C17*D15+t_Test_Y2!C22*G15</f>
        <v>95.400008972607026</v>
      </c>
      <c r="N15" s="7">
        <f t="shared" si="2"/>
        <v>0.47626676231921017</v>
      </c>
      <c r="O15" s="7">
        <f t="shared" si="3"/>
        <v>0.51441337267853726</v>
      </c>
      <c r="P15" s="7">
        <f t="shared" si="4"/>
        <v>0.49497271793434455</v>
      </c>
    </row>
    <row r="16" spans="1:16" x14ac:dyDescent="0.2">
      <c r="A16" s="2">
        <v>15</v>
      </c>
      <c r="B16" s="2">
        <v>1</v>
      </c>
      <c r="C16" s="2">
        <v>-1</v>
      </c>
      <c r="D16" s="2">
        <v>-1</v>
      </c>
      <c r="E16" s="2">
        <v>-1</v>
      </c>
      <c r="F16" s="2">
        <f t="shared" si="0"/>
        <v>-1</v>
      </c>
      <c r="G16" s="2">
        <f t="shared" si="1"/>
        <v>-1</v>
      </c>
      <c r="H16" s="2">
        <v>113.63842200757246</v>
      </c>
      <c r="I16" s="2">
        <v>114.09940377469874</v>
      </c>
      <c r="J16" s="2">
        <v>103.56157799242754</v>
      </c>
      <c r="K16" s="2">
        <v>103.10059622530126</v>
      </c>
      <c r="L16" s="7">
        <f>'Y1'!$AG$36+t_Test_Y1!C16*B16+t_Test_Y1!C18*D16+t_Test_Y1!C21*F16+t_Test_Y1!C23*G16</f>
        <v>104.51496364043952</v>
      </c>
      <c r="M16" s="7">
        <f>'Y2'!$AH$37+t_Test_Y2!C17*C16+t_Test_Y2!C18*D16+t_Test_Y2!C23*G16</f>
        <v>95.266331057218252</v>
      </c>
      <c r="N16" s="7">
        <f t="shared" si="2"/>
        <v>0.50228812005797518</v>
      </c>
      <c r="O16" s="7">
        <f t="shared" si="3"/>
        <v>0.51937295389904703</v>
      </c>
      <c r="P16" s="7">
        <f t="shared" si="4"/>
        <v>0.51075910625549281</v>
      </c>
    </row>
    <row r="17" spans="1:16" x14ac:dyDescent="0.2">
      <c r="A17" s="2">
        <v>16</v>
      </c>
      <c r="B17" s="2">
        <v>1</v>
      </c>
      <c r="C17" s="2">
        <v>-1</v>
      </c>
      <c r="D17" s="2">
        <v>-1</v>
      </c>
      <c r="E17" s="2">
        <v>-1</v>
      </c>
      <c r="F17" s="2">
        <f t="shared" si="0"/>
        <v>-1</v>
      </c>
      <c r="G17" s="2">
        <f t="shared" si="1"/>
        <v>-1</v>
      </c>
      <c r="H17" s="2">
        <v>107.58088618642414</v>
      </c>
      <c r="I17" s="2">
        <v>107.58311539750748</v>
      </c>
      <c r="J17" s="2">
        <v>106.61911381357586</v>
      </c>
      <c r="K17" s="2">
        <v>106.61688460249252</v>
      </c>
      <c r="L17" s="7">
        <f>'Y1'!$AG$36+t_Test_Y1!C17*B17+t_Test_Y1!C19*D17+t_Test_Y1!C22*F17+t_Test_Y1!C24*G17</f>
        <v>104.74245690304014</v>
      </c>
      <c r="M17" s="7">
        <f>'Y2'!$AH$37+t_Test_Y2!C18*C17+t_Test_Y2!C19*D17+t_Test_Y2!C24*G17</f>
        <v>95.24425893718832</v>
      </c>
      <c r="N17" s="7">
        <f t="shared" si="2"/>
        <v>0.50874563652464577</v>
      </c>
      <c r="O17" s="7">
        <f t="shared" si="3"/>
        <v>0.52019185110939714</v>
      </c>
      <c r="P17" s="7">
        <f t="shared" si="4"/>
        <v>0.51443691003619096</v>
      </c>
    </row>
    <row r="18" spans="1:16" x14ac:dyDescent="0.2">
      <c r="A18" s="2">
        <v>17</v>
      </c>
      <c r="B18" s="2">
        <v>-1</v>
      </c>
      <c r="C18" s="2">
        <v>1</v>
      </c>
      <c r="D18" s="2">
        <v>1</v>
      </c>
      <c r="E18" s="2">
        <v>1</v>
      </c>
      <c r="F18" s="2">
        <f t="shared" si="0"/>
        <v>-1</v>
      </c>
      <c r="G18" s="2">
        <f t="shared" si="1"/>
        <v>-1</v>
      </c>
      <c r="H18" s="2">
        <v>99.469040134532207</v>
      </c>
      <c r="I18" s="2">
        <v>99.692490929185624</v>
      </c>
      <c r="J18" s="2">
        <v>88.730959865467796</v>
      </c>
      <c r="K18" s="2">
        <v>88.507509070814379</v>
      </c>
      <c r="L18" s="7">
        <f>'Y1'!$AG$36+t_Test_Y1!C18*B18+t_Test_Y1!C20*D18+t_Test_Y1!C23*F18+t_Test_Y1!C25*G18</f>
        <v>104.28527653679417</v>
      </c>
      <c r="M18" s="7">
        <f>'Y2'!$AH$37+t_Test_Y2!C19*C18+t_Test_Y2!C20*D18+t_Test_Y2!C25*G18</f>
        <v>95.742664104602014</v>
      </c>
      <c r="N18" s="7">
        <f t="shared" si="2"/>
        <v>0.49576833025402128</v>
      </c>
      <c r="O18" s="7">
        <f t="shared" si="3"/>
        <v>0.50170053261957004</v>
      </c>
      <c r="P18" s="7">
        <f t="shared" si="4"/>
        <v>0.49872561127774195</v>
      </c>
    </row>
    <row r="19" spans="1:16" x14ac:dyDescent="0.2">
      <c r="A19" s="2">
        <v>18</v>
      </c>
      <c r="B19" s="2">
        <v>-1</v>
      </c>
      <c r="C19" s="2">
        <v>1</v>
      </c>
      <c r="D19" s="2">
        <v>1</v>
      </c>
      <c r="E19" s="2">
        <v>1</v>
      </c>
      <c r="F19" s="2">
        <f t="shared" si="0"/>
        <v>-1</v>
      </c>
      <c r="G19" s="2">
        <f t="shared" si="1"/>
        <v>-1</v>
      </c>
      <c r="H19" s="2">
        <v>103.29907819701356</v>
      </c>
      <c r="I19" s="2">
        <v>100.4781645766965</v>
      </c>
      <c r="J19" s="2">
        <v>87.900921802986446</v>
      </c>
      <c r="K19" s="2">
        <v>90.721835423303503</v>
      </c>
      <c r="L19" s="7">
        <f>'Y1'!$AG$36+t_Test_Y1!C19*B19+t_Test_Y1!C21*D19+t_Test_Y1!C24*F19+t_Test_Y1!C26*G19</f>
        <v>103.6484004091286</v>
      </c>
      <c r="M19" s="7">
        <f>'Y2'!$AH$37+t_Test_Y2!C20*C19+t_Test_Y2!C21*D19+t_Test_Y2!C26*G19</f>
        <v>96.496174171138108</v>
      </c>
      <c r="N19" s="7">
        <f t="shared" si="2"/>
        <v>0.47769026484401428</v>
      </c>
      <c r="O19" s="7">
        <f t="shared" si="3"/>
        <v>0.47374457321828128</v>
      </c>
      <c r="P19" s="7">
        <f t="shared" si="4"/>
        <v>0.47571332822305423</v>
      </c>
    </row>
    <row r="20" spans="1:16" x14ac:dyDescent="0.2">
      <c r="A20" s="2">
        <v>19</v>
      </c>
      <c r="B20" s="2">
        <v>-1</v>
      </c>
      <c r="C20" s="2">
        <v>1</v>
      </c>
      <c r="D20" s="2">
        <v>1</v>
      </c>
      <c r="E20" s="2">
        <v>-1</v>
      </c>
      <c r="F20" s="2">
        <f t="shared" si="0"/>
        <v>-1</v>
      </c>
      <c r="G20" s="2">
        <f t="shared" si="1"/>
        <v>1</v>
      </c>
      <c r="H20" s="2">
        <v>89.237051109992535</v>
      </c>
      <c r="I20" s="2">
        <v>86.81974539557865</v>
      </c>
      <c r="J20" s="2">
        <v>84.562948890007462</v>
      </c>
      <c r="K20" s="2">
        <v>86.980254604421347</v>
      </c>
      <c r="L20" s="7">
        <f>'Y1'!$AG$36+t_Test_Y1!C20*B20+t_Test_Y1!C22*D20+t_Test_Y1!C25*F20+t_Test_Y1!C27*G20</f>
        <v>104.27685378164628</v>
      </c>
      <c r="M20" s="7">
        <f>'Y2'!$AH$37+t_Test_Y2!C21*C20+t_Test_Y2!C22*D20+t_Test_Y2!C27*G20</f>
        <v>95.896595980414943</v>
      </c>
      <c r="N20" s="7">
        <f t="shared" si="2"/>
        <v>0.49552924589855302</v>
      </c>
      <c r="O20" s="7">
        <f t="shared" si="3"/>
        <v>0.4959895096858315</v>
      </c>
      <c r="P20" s="7">
        <f t="shared" si="4"/>
        <v>0.49575932437848624</v>
      </c>
    </row>
    <row r="21" spans="1:16" x14ac:dyDescent="0.2">
      <c r="A21" s="2">
        <v>20</v>
      </c>
      <c r="B21" s="2">
        <v>-1</v>
      </c>
      <c r="C21" s="2">
        <v>1</v>
      </c>
      <c r="D21" s="2">
        <v>1</v>
      </c>
      <c r="E21" s="2">
        <v>-1</v>
      </c>
      <c r="F21" s="2">
        <f t="shared" si="0"/>
        <v>-1</v>
      </c>
      <c r="G21" s="2">
        <f t="shared" si="1"/>
        <v>1</v>
      </c>
      <c r="H21" s="2">
        <v>94.488234811477355</v>
      </c>
      <c r="I21" s="2">
        <v>90.643710331250418</v>
      </c>
      <c r="J21" s="2">
        <v>82.311765188522642</v>
      </c>
      <c r="K21" s="2">
        <v>86.156289668749579</v>
      </c>
      <c r="L21" s="7">
        <f>'Y1'!$AG$36+t_Test_Y1!C21*B21+t_Test_Y1!C23*D21+t_Test_Y1!C26*F21+t_Test_Y1!C28*G21</f>
        <v>104.03805396010131</v>
      </c>
      <c r="M21" s="7">
        <f>'Y2'!$AH$37+t_Test_Y2!C22*C21+t_Test_Y2!C23*D21+t_Test_Y2!C28*G21</f>
        <v>95.86468495438335</v>
      </c>
      <c r="N21" s="7">
        <f t="shared" si="2"/>
        <v>0.48875078678184564</v>
      </c>
      <c r="O21" s="7">
        <f t="shared" si="3"/>
        <v>0.49717343991823532</v>
      </c>
      <c r="P21" s="7">
        <f t="shared" si="4"/>
        <v>0.4929441245486898</v>
      </c>
    </row>
    <row r="22" spans="1:16" x14ac:dyDescent="0.2">
      <c r="A22" s="2">
        <v>21</v>
      </c>
      <c r="B22" s="2">
        <v>-1</v>
      </c>
      <c r="C22" s="2">
        <v>1</v>
      </c>
      <c r="D22" s="2">
        <v>-1</v>
      </c>
      <c r="E22" s="2">
        <v>1</v>
      </c>
      <c r="F22" s="2">
        <f t="shared" si="0"/>
        <v>-1</v>
      </c>
      <c r="G22" s="2">
        <f t="shared" si="1"/>
        <v>-1</v>
      </c>
      <c r="H22" s="2">
        <v>109.20844536536983</v>
      </c>
      <c r="I22" s="2">
        <v>111.22733545886987</v>
      </c>
      <c r="J22" s="2">
        <v>96.991554634630177</v>
      </c>
      <c r="K22" s="2">
        <v>94.972664541130129</v>
      </c>
      <c r="L22" s="7">
        <f>'Y1'!$AG$36+t_Test_Y1!C22*B22+t_Test_Y1!C24*D22+t_Test_Y1!C27*F22+t_Test_Y1!C29*G22</f>
        <v>105.04294228600375</v>
      </c>
      <c r="M22" s="7">
        <f>'Y2'!$AH$37+t_Test_Y2!C23*C22+t_Test_Y2!C24*D22+t_Test_Y2!C29*G22</f>
        <v>95.257528715257706</v>
      </c>
      <c r="N22" s="7">
        <f t="shared" si="2"/>
        <v>0.51727507289695662</v>
      </c>
      <c r="O22" s="7">
        <f t="shared" si="3"/>
        <v>0.5196995293827914</v>
      </c>
      <c r="P22" s="7">
        <f t="shared" si="4"/>
        <v>0.51848588403735496</v>
      </c>
    </row>
    <row r="23" spans="1:16" x14ac:dyDescent="0.2">
      <c r="A23" s="2">
        <v>22</v>
      </c>
      <c r="B23" s="2">
        <v>-1</v>
      </c>
      <c r="C23" s="2">
        <v>1</v>
      </c>
      <c r="D23" s="2">
        <v>-1</v>
      </c>
      <c r="E23" s="2">
        <v>1</v>
      </c>
      <c r="F23" s="2">
        <f t="shared" si="0"/>
        <v>-1</v>
      </c>
      <c r="G23" s="2">
        <f t="shared" si="1"/>
        <v>-1</v>
      </c>
      <c r="H23" s="2">
        <v>113.05071331028583</v>
      </c>
      <c r="I23" s="2">
        <v>110.45142467415454</v>
      </c>
      <c r="J23" s="2">
        <v>96.149286689714174</v>
      </c>
      <c r="K23" s="2">
        <v>98.748575325845465</v>
      </c>
      <c r="L23" s="7">
        <f>'Y1'!$AG$36+t_Test_Y1!C23*B23+t_Test_Y1!C25*D23+t_Test_Y1!C28*F23+t_Test_Y1!C30*G23</f>
        <v>104.6360829992031</v>
      </c>
      <c r="M23" s="7">
        <f>'Y2'!$AH$37+t_Test_Y2!C24*C23+t_Test_Y2!C25*D23+t_Test_Y2!C30*G23</f>
        <v>95.801185215160842</v>
      </c>
      <c r="N23" s="7">
        <f t="shared" si="2"/>
        <v>0.50572615705611468</v>
      </c>
      <c r="O23" s="7">
        <f t="shared" si="3"/>
        <v>0.49952934226185958</v>
      </c>
      <c r="P23" s="7">
        <f t="shared" si="4"/>
        <v>0.50261819962955867</v>
      </c>
    </row>
    <row r="24" spans="1:16" x14ac:dyDescent="0.2">
      <c r="A24" s="2">
        <v>23</v>
      </c>
      <c r="B24" s="2">
        <v>-1</v>
      </c>
      <c r="C24" s="2">
        <v>1</v>
      </c>
      <c r="D24" s="2">
        <v>-1</v>
      </c>
      <c r="E24" s="2">
        <v>-1</v>
      </c>
      <c r="F24" s="2">
        <f t="shared" si="0"/>
        <v>-1</v>
      </c>
      <c r="G24" s="2">
        <f t="shared" si="1"/>
        <v>1</v>
      </c>
      <c r="H24" s="2">
        <v>102.56211347692796</v>
      </c>
      <c r="I24" s="2">
        <v>104.71225073542878</v>
      </c>
      <c r="J24" s="2">
        <v>89.237886523072035</v>
      </c>
      <c r="K24" s="2">
        <v>87.087749264571215</v>
      </c>
      <c r="L24" s="7">
        <f>'Y1'!$AG$36+t_Test_Y1!C24*B24+t_Test_Y1!C26*D24+t_Test_Y1!C29*F24+t_Test_Y1!C31*G24</f>
        <v>104.42864686269411</v>
      </c>
      <c r="M24" s="7">
        <f>'Y2'!$AH$37+t_Test_Y2!C25*C24+t_Test_Y2!C26*D24+t_Test_Y2!C31*G24</f>
        <v>95.506219051914798</v>
      </c>
      <c r="N24" s="7">
        <f t="shared" si="2"/>
        <v>0.49983797271176789</v>
      </c>
      <c r="O24" s="7">
        <f t="shared" si="3"/>
        <v>0.51047287500372152</v>
      </c>
      <c r="P24" s="7">
        <f t="shared" si="4"/>
        <v>0.50512743636255575</v>
      </c>
    </row>
    <row r="25" spans="1:16" x14ac:dyDescent="0.2">
      <c r="A25" s="2">
        <v>24</v>
      </c>
      <c r="B25" s="2">
        <v>-1</v>
      </c>
      <c r="C25" s="2">
        <v>1</v>
      </c>
      <c r="D25" s="2">
        <v>-1</v>
      </c>
      <c r="E25" s="2">
        <v>-1</v>
      </c>
      <c r="F25" s="2">
        <f t="shared" si="0"/>
        <v>-1</v>
      </c>
      <c r="G25" s="2">
        <f t="shared" si="1"/>
        <v>1</v>
      </c>
      <c r="H25" s="2">
        <v>102.85730301035065</v>
      </c>
      <c r="I25" s="2">
        <v>101.42774816456247</v>
      </c>
      <c r="J25" s="2">
        <v>91.942696989649349</v>
      </c>
      <c r="K25" s="2">
        <v>93.372251835437524</v>
      </c>
      <c r="L25" s="7">
        <f>'Y1'!$AG$36+t_Test_Y1!C25*B25+t_Test_Y1!C27*D25+t_Test_Y1!C30*F25+t_Test_Y1!C32*G25</f>
        <v>104.80490982724787</v>
      </c>
      <c r="M25" s="7">
        <f>'Y2'!$AH$37+t_Test_Y2!C26*C25+t_Test_Y2!C27*D25+t_Test_Y2!C32*G25</f>
        <v>94.809282722591917</v>
      </c>
      <c r="N25" s="7">
        <f t="shared" si="2"/>
        <v>0.51051839577849312</v>
      </c>
      <c r="O25" s="7">
        <f t="shared" si="3"/>
        <v>0.53632989350036875</v>
      </c>
      <c r="P25" s="7">
        <f t="shared" si="4"/>
        <v>0.52326501587423013</v>
      </c>
    </row>
    <row r="26" spans="1:16" x14ac:dyDescent="0.2">
      <c r="A26" s="2">
        <v>25</v>
      </c>
      <c r="B26" s="2">
        <v>-1</v>
      </c>
      <c r="C26" s="2">
        <v>-1</v>
      </c>
      <c r="D26" s="2">
        <v>1</v>
      </c>
      <c r="E26" s="2">
        <v>1</v>
      </c>
      <c r="F26" s="2">
        <f t="shared" si="0"/>
        <v>1</v>
      </c>
      <c r="G26" s="2">
        <f t="shared" si="1"/>
        <v>-1</v>
      </c>
      <c r="H26" s="2">
        <v>103.207367595959</v>
      </c>
      <c r="I26" s="2">
        <v>105.77482171714385</v>
      </c>
      <c r="J26" s="2">
        <v>96.992632404041004</v>
      </c>
      <c r="K26" s="2">
        <v>94.425178282856152</v>
      </c>
      <c r="L26" s="7">
        <f>'Y1'!$AG$36+t_Test_Y1!C26*B26+t_Test_Y1!C28*D26+t_Test_Y1!C31*F26+t_Test_Y1!C33*G26</f>
        <v>104.02996035431624</v>
      </c>
      <c r="M26" s="7">
        <f>'Y2'!$AH$37+t_Test_Y2!C27*C26+t_Test_Y2!C28*D26+t_Test_Y2!C33*G26</f>
        <v>95.575740423838582</v>
      </c>
      <c r="N26" s="7">
        <f t="shared" si="2"/>
        <v>0.48852104550496417</v>
      </c>
      <c r="O26" s="7">
        <f t="shared" si="3"/>
        <v>0.50789356420571496</v>
      </c>
      <c r="P26" s="7">
        <f t="shared" si="4"/>
        <v>0.49811313473047319</v>
      </c>
    </row>
    <row r="27" spans="1:16" x14ac:dyDescent="0.2">
      <c r="A27" s="2">
        <v>26</v>
      </c>
      <c r="B27" s="2">
        <v>-1</v>
      </c>
      <c r="C27" s="2">
        <v>-1</v>
      </c>
      <c r="D27" s="2">
        <v>1</v>
      </c>
      <c r="E27" s="2">
        <v>1</v>
      </c>
      <c r="F27" s="2">
        <f t="shared" si="0"/>
        <v>1</v>
      </c>
      <c r="G27" s="2">
        <f t="shared" si="1"/>
        <v>-1</v>
      </c>
      <c r="H27" s="2">
        <v>95.495074368382078</v>
      </c>
      <c r="I27" s="2">
        <v>99.512199019686307</v>
      </c>
      <c r="J27" s="2">
        <v>101.70492563161793</v>
      </c>
      <c r="K27" s="2">
        <v>97.687800980313696</v>
      </c>
      <c r="L27" s="7">
        <f>'Y1'!$AG$36+t_Test_Y1!C27*B27+t_Test_Y1!C29*D27+t_Test_Y1!C32*F27+t_Test_Y1!C34*G27</f>
        <v>104.77380203711876</v>
      </c>
      <c r="M27" s="7">
        <f>'Y2'!$AH$37+t_Test_Y2!C28*C27+t_Test_Y2!C29*D27+t_Test_Y2!C34*G27</f>
        <v>95.43675088952233</v>
      </c>
      <c r="N27" s="7">
        <f t="shared" si="2"/>
        <v>0.50963538471827929</v>
      </c>
      <c r="O27" s="7">
        <f t="shared" si="3"/>
        <v>0.51305021167614795</v>
      </c>
      <c r="P27" s="7">
        <f t="shared" si="4"/>
        <v>0.51133994759589074</v>
      </c>
    </row>
    <row r="28" spans="1:16" x14ac:dyDescent="0.2">
      <c r="A28" s="2">
        <v>27</v>
      </c>
      <c r="B28" s="2">
        <v>-1</v>
      </c>
      <c r="C28" s="2">
        <v>-1</v>
      </c>
      <c r="D28" s="2">
        <v>1</v>
      </c>
      <c r="E28" s="2">
        <v>-1</v>
      </c>
      <c r="F28" s="2">
        <f t="shared" si="0"/>
        <v>1</v>
      </c>
      <c r="G28" s="2">
        <f t="shared" si="1"/>
        <v>1</v>
      </c>
      <c r="H28" s="2">
        <v>97.964543710710899</v>
      </c>
      <c r="I28" s="2">
        <v>93.81636915502844</v>
      </c>
      <c r="J28" s="2">
        <v>87.835456289289112</v>
      </c>
      <c r="K28" s="2">
        <v>91.983630844971557</v>
      </c>
      <c r="L28" s="7">
        <f>'Y1'!$AG$36+t_Test_Y1!C28*B28+t_Test_Y1!C30*D28+t_Test_Y1!C33*F28+t_Test_Y1!C35*G28</f>
        <v>104.17081406122179</v>
      </c>
      <c r="M28" s="7">
        <f>'Y2'!$AH$37+t_Test_Y2!C29*C28+t_Test_Y2!C30*D28+t_Test_Y2!C35*G28</f>
        <v>95.933772566306487</v>
      </c>
      <c r="N28" s="7">
        <f t="shared" si="2"/>
        <v>0.49251925240277006</v>
      </c>
      <c r="O28" s="7">
        <f t="shared" si="3"/>
        <v>0.4946102220398943</v>
      </c>
      <c r="P28" s="7">
        <f t="shared" si="4"/>
        <v>0.49356362993018116</v>
      </c>
    </row>
    <row r="29" spans="1:16" x14ac:dyDescent="0.2">
      <c r="A29" s="2">
        <v>28</v>
      </c>
      <c r="B29" s="2">
        <v>-1</v>
      </c>
      <c r="C29" s="2">
        <v>-1</v>
      </c>
      <c r="D29" s="2">
        <v>1</v>
      </c>
      <c r="E29" s="2">
        <v>-1</v>
      </c>
      <c r="F29" s="2">
        <f t="shared" si="0"/>
        <v>1</v>
      </c>
      <c r="G29" s="2">
        <f t="shared" si="1"/>
        <v>1</v>
      </c>
      <c r="H29" s="2">
        <v>90.157588221733718</v>
      </c>
      <c r="I29" s="2">
        <v>88.794599694198098</v>
      </c>
      <c r="J29" s="2">
        <v>92.642411778266279</v>
      </c>
      <c r="K29" s="2">
        <v>94.005400305801899</v>
      </c>
      <c r="L29" s="7">
        <f>'Y1'!$AG$36+t_Test_Y1!C29*B29+t_Test_Y1!C31*D29+t_Test_Y1!C34*F29+t_Test_Y1!C36*G29</f>
        <v>104.55460661474405</v>
      </c>
      <c r="M29" s="7">
        <f>'Y2'!$AH$37+t_Test_Y2!C30*C29+t_Test_Y2!C31*D29+t_Test_Y2!C36*G29</f>
        <v>95.052958336000103</v>
      </c>
      <c r="N29" s="7">
        <f t="shared" si="2"/>
        <v>0.50341340683101121</v>
      </c>
      <c r="O29" s="7">
        <f t="shared" si="3"/>
        <v>0.52728929025157711</v>
      </c>
      <c r="P29" s="7">
        <f t="shared" si="4"/>
        <v>0.51521306077297024</v>
      </c>
    </row>
    <row r="30" spans="1:16" x14ac:dyDescent="0.2">
      <c r="A30" s="2">
        <v>29</v>
      </c>
      <c r="B30" s="2">
        <v>-1</v>
      </c>
      <c r="C30" s="2">
        <v>-1</v>
      </c>
      <c r="D30" s="2">
        <v>-1</v>
      </c>
      <c r="E30" s="2">
        <v>1</v>
      </c>
      <c r="F30" s="2">
        <f t="shared" si="0"/>
        <v>1</v>
      </c>
      <c r="G30" s="2">
        <f t="shared" si="1"/>
        <v>-1</v>
      </c>
      <c r="H30" s="2">
        <v>108.93476647508545</v>
      </c>
      <c r="I30" s="2">
        <v>114.65988969794567</v>
      </c>
      <c r="J30" s="2">
        <v>109.26523352491455</v>
      </c>
      <c r="K30" s="2">
        <v>103.54011030205433</v>
      </c>
      <c r="L30" s="7">
        <f>'Y1'!$AG$36+t_Test_Y1!C30*B30+t_Test_Y1!C32*D30+t_Test_Y1!C35*F30+t_Test_Y1!C37*G30</f>
        <v>104.64386550353628</v>
      </c>
      <c r="M30" s="7">
        <f>'Y2'!$AH$37+t_Test_Y2!C31*C30+t_Test_Y2!C32*D30+t_Test_Y2!C37*G30</f>
        <v>95.844513677514243</v>
      </c>
      <c r="N30" s="7">
        <f t="shared" si="2"/>
        <v>0.50594706755389796</v>
      </c>
      <c r="O30" s="7">
        <f t="shared" si="3"/>
        <v>0.49792181399081697</v>
      </c>
      <c r="P30" s="7">
        <f t="shared" si="4"/>
        <v>0.50191840139585564</v>
      </c>
    </row>
    <row r="31" spans="1:16" x14ac:dyDescent="0.2">
      <c r="A31" s="2">
        <v>30</v>
      </c>
      <c r="B31" s="2">
        <v>-1</v>
      </c>
      <c r="C31" s="2">
        <v>-1</v>
      </c>
      <c r="D31" s="2">
        <v>-1</v>
      </c>
      <c r="E31" s="2">
        <v>1</v>
      </c>
      <c r="F31" s="2">
        <f t="shared" si="0"/>
        <v>1</v>
      </c>
      <c r="G31" s="2">
        <f t="shared" si="1"/>
        <v>-1</v>
      </c>
      <c r="H31" s="2">
        <v>106.6156900324782</v>
      </c>
      <c r="I31" s="2">
        <v>107.50816850735696</v>
      </c>
      <c r="J31" s="2">
        <v>108.5843099675218</v>
      </c>
      <c r="K31" s="2">
        <v>107.69183149264305</v>
      </c>
      <c r="L31" s="7">
        <f>'Y1'!$AG$36+t_Test_Y1!C31*B31+t_Test_Y1!C33*D31+t_Test_Y1!C36*F31+t_Test_Y1!C38*G31</f>
        <v>104.41196862663148</v>
      </c>
      <c r="M31" s="7">
        <f>'Y2'!$AH$37+t_Test_Y2!C32*C31+t_Test_Y2!C33*D31+t_Test_Y2!C38*G31</f>
        <v>95.774766879763064</v>
      </c>
      <c r="N31" s="7">
        <f t="shared" si="2"/>
        <v>0.49936455216832726</v>
      </c>
      <c r="O31" s="7">
        <f t="shared" si="3"/>
        <v>0.50050948830718722</v>
      </c>
      <c r="P31" s="7">
        <f t="shared" si="4"/>
        <v>0.49993669247667466</v>
      </c>
    </row>
    <row r="32" spans="1:16" x14ac:dyDescent="0.2">
      <c r="A32" s="2">
        <v>31</v>
      </c>
      <c r="B32" s="2">
        <v>-1</v>
      </c>
      <c r="C32" s="2">
        <v>-1</v>
      </c>
      <c r="D32" s="2">
        <v>-1</v>
      </c>
      <c r="E32" s="2">
        <v>-1</v>
      </c>
      <c r="F32" s="2">
        <f t="shared" si="0"/>
        <v>1</v>
      </c>
      <c r="G32" s="2">
        <f t="shared" si="1"/>
        <v>1</v>
      </c>
      <c r="H32" s="2">
        <v>109.69617387736999</v>
      </c>
      <c r="I32" s="2">
        <v>109.12265966080716</v>
      </c>
      <c r="J32" s="2">
        <v>94.103826122630011</v>
      </c>
      <c r="K32" s="2">
        <v>94.677340339192838</v>
      </c>
      <c r="L32" s="7">
        <f>'Y1'!$AG$36+t_Test_Y1!C32*B32+t_Test_Y1!C34*D32+t_Test_Y1!C37*F32+t_Test_Y1!C39*G32</f>
        <v>104.23675959095358</v>
      </c>
      <c r="M32" s="7">
        <f>'Y2'!$AH$37+t_Test_Y2!C33*C32+t_Test_Y2!C34*D32+t_Test_Y2!C39*G32</f>
        <v>95.529811046333975</v>
      </c>
      <c r="N32" s="7">
        <f t="shared" si="2"/>
        <v>0.49439115110991538</v>
      </c>
      <c r="O32" s="7">
        <f t="shared" si="3"/>
        <v>0.50959758896911034</v>
      </c>
      <c r="P32" s="7">
        <f t="shared" si="4"/>
        <v>0.50193678746758141</v>
      </c>
    </row>
    <row r="33" spans="1:16" x14ac:dyDescent="0.2">
      <c r="A33" s="2">
        <v>32</v>
      </c>
      <c r="B33" s="2">
        <v>-1</v>
      </c>
      <c r="C33" s="2">
        <v>-1</v>
      </c>
      <c r="D33" s="2">
        <v>-1</v>
      </c>
      <c r="E33" s="2">
        <v>-1</v>
      </c>
      <c r="F33" s="2">
        <f t="shared" si="0"/>
        <v>1</v>
      </c>
      <c r="G33" s="2">
        <f t="shared" si="1"/>
        <v>1</v>
      </c>
      <c r="H33" s="2">
        <v>97.182081972119761</v>
      </c>
      <c r="I33" s="2">
        <v>97.190348641586809</v>
      </c>
      <c r="J33" s="2">
        <v>103.61791802788024</v>
      </c>
      <c r="K33" s="2">
        <v>103.60965135841319</v>
      </c>
      <c r="L33" s="7">
        <f>'Y1'!$AG$36+t_Test_Y1!C33*B33+t_Test_Y1!C35*D33+t_Test_Y1!C38*F33+t_Test_Y1!C40*G33</f>
        <v>104.48171542438266</v>
      </c>
      <c r="M33" s="7">
        <f>'Y2'!$AH$37+t_Test_Y2!C34*C33+t_Test_Y2!C35*D33+t_Test_Y2!C40*G33</f>
        <v>95.529811046333975</v>
      </c>
      <c r="N33" s="7">
        <f t="shared" si="2"/>
        <v>0.50134435187679816</v>
      </c>
      <c r="O33" s="7">
        <f t="shared" si="3"/>
        <v>0.50959758896911034</v>
      </c>
      <c r="P33" s="7">
        <f t="shared" si="4"/>
        <v>0.50545412547500057</v>
      </c>
    </row>
    <row r="35" spans="1:16" x14ac:dyDescent="0.2">
      <c r="H35">
        <f>MIN(H2:I33)</f>
        <v>86.81974539557865</v>
      </c>
      <c r="J35">
        <f>MIN(J2:K33)</f>
        <v>82.311765188522642</v>
      </c>
    </row>
    <row r="36" spans="1:16" x14ac:dyDescent="0.2">
      <c r="H36">
        <f>MAX(H2:I33)</f>
        <v>122.04896451949193</v>
      </c>
      <c r="J36">
        <f>MAX(J2:K33)</f>
        <v>109.26523352491455</v>
      </c>
    </row>
  </sheetData>
  <autoFilter ref="A1:P33" xr:uid="{11F70178-E8A4-47FA-8E29-68023E9C462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7</vt:i4>
      </vt:variant>
    </vt:vector>
  </HeadingPairs>
  <TitlesOfParts>
    <vt:vector size="7" baseType="lpstr">
      <vt:lpstr>FULL_Matrix</vt:lpstr>
      <vt:lpstr>Y1</vt:lpstr>
      <vt:lpstr>t_Test_Y1</vt:lpstr>
      <vt:lpstr>Y1_interaction</vt:lpstr>
      <vt:lpstr>Y2</vt:lpstr>
      <vt:lpstr>t_Test_Y2</vt:lpstr>
      <vt:lpstr>Optimizer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ofirgot</dc:creator>
  <cp:lastModifiedBy>Niv P</cp:lastModifiedBy>
  <dcterms:created xsi:type="dcterms:W3CDTF">2015-06-05T18:17:20Z</dcterms:created>
  <dcterms:modified xsi:type="dcterms:W3CDTF">2024-08-16T14:18:50Z</dcterms:modified>
</cp:coreProperties>
</file>