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Programmierung\Android\Tower-Defense\midterm-presentation\"/>
    </mc:Choice>
  </mc:AlternateContent>
  <xr:revisionPtr revIDLastSave="0" documentId="13_ncr:1_{D19B5D60-2EE6-48B8-9164-906055AC4A60}" xr6:coauthVersionLast="45" xr6:coauthVersionMax="45" xr10:uidLastSave="{00000000-0000-0000-0000-000000000000}"/>
  <bookViews>
    <workbookView xWindow="-28920" yWindow="15960" windowWidth="29040" windowHeight="15840" activeTab="2" xr2:uid="{00000000-000D-0000-FFFF-FFFF00000000}"/>
  </bookViews>
  <sheets>
    <sheet name="TicketLog3rdS" sheetId="1" r:id="rId1"/>
    <sheet name="Charts3rdS" sheetId="2" r:id="rId2"/>
    <sheet name="Use Case Overview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" l="1"/>
  <c r="F4" i="3"/>
  <c r="F3" i="3"/>
  <c r="D5" i="3"/>
  <c r="E5" i="3"/>
  <c r="E4" i="3"/>
  <c r="D3" i="3"/>
  <c r="D4" i="3"/>
  <c r="D2" i="3"/>
  <c r="C5" i="3"/>
  <c r="C4" i="3"/>
  <c r="C3" i="3"/>
  <c r="C2" i="3"/>
  <c r="M17" i="1" l="1"/>
  <c r="P4" i="1"/>
  <c r="O2" i="1"/>
  <c r="M20" i="1" l="1"/>
  <c r="M19" i="1"/>
  <c r="M18" i="1"/>
  <c r="Q4" i="1"/>
  <c r="Q3" i="1"/>
  <c r="Q2" i="1"/>
  <c r="P3" i="1"/>
  <c r="P2" i="1"/>
  <c r="O4" i="1"/>
  <c r="O3" i="1"/>
  <c r="N4" i="1"/>
  <c r="N3" i="1"/>
  <c r="N2" i="1"/>
  <c r="M13" i="1"/>
  <c r="M12" i="1" l="1"/>
  <c r="M4" i="1"/>
  <c r="M3" i="1"/>
  <c r="M11" i="1"/>
  <c r="M2" i="1"/>
  <c r="M10" i="1"/>
</calcChain>
</file>

<file path=xl/sharedStrings.xml><?xml version="1.0" encoding="utf-8"?>
<sst xmlns="http://schemas.openxmlformats.org/spreadsheetml/2006/main" count="319" uniqueCount="130">
  <si>
    <t>Ticketart</t>
  </si>
  <si>
    <t>Phase</t>
  </si>
  <si>
    <t>ID</t>
  </si>
  <si>
    <t>Beschreibung</t>
  </si>
  <si>
    <t>Use Case</t>
  </si>
  <si>
    <t>Estimated Time (h)</t>
  </si>
  <si>
    <t>Time spent (h)</t>
  </si>
  <si>
    <t>DHTD-4</t>
  </si>
  <si>
    <t>DHTD-5</t>
  </si>
  <si>
    <t>DHTD-6</t>
  </si>
  <si>
    <t>DHTD-8</t>
  </si>
  <si>
    <t>DHTD-9</t>
  </si>
  <si>
    <t>DHTD-10</t>
  </si>
  <si>
    <t>DHTD-11</t>
  </si>
  <si>
    <t>Lecture Requirements</t>
  </si>
  <si>
    <t>Inception</t>
  </si>
  <si>
    <t>Blog Entry Week 2</t>
  </si>
  <si>
    <t>create structure of gameengine for the Map</t>
  </si>
  <si>
    <t>Analysis &amp; Design</t>
  </si>
  <si>
    <t>Elaboration</t>
  </si>
  <si>
    <t>Member</t>
  </si>
  <si>
    <t>Member Time spent (h)</t>
  </si>
  <si>
    <t>Nicolas</t>
  </si>
  <si>
    <t>Luca</t>
  </si>
  <si>
    <t>Write comments to other groups (Week 2)</t>
  </si>
  <si>
    <t>Blog Entry Week 3</t>
  </si>
  <si>
    <t>Write comments to other groups (Week 3)</t>
  </si>
  <si>
    <t>Create UCD and SRS</t>
  </si>
  <si>
    <t>Fabian</t>
  </si>
  <si>
    <t>Create Use-Case-Specifications for two Use-Cases</t>
  </si>
  <si>
    <t>start the game from the menu</t>
  </si>
  <si>
    <t>start waves</t>
  </si>
  <si>
    <t>DHTD-12</t>
  </si>
  <si>
    <t>Blog Entry Week 4</t>
  </si>
  <si>
    <t>DHTD-13</t>
  </si>
  <si>
    <t>Write comments to other groups (Week 4)</t>
  </si>
  <si>
    <t>DHTD-14</t>
  </si>
  <si>
    <t>Blog Entry Week 5</t>
  </si>
  <si>
    <t>DHTD-15</t>
  </si>
  <si>
    <t>Write Narratives for two use cases</t>
  </si>
  <si>
    <t>DHTD-16</t>
  </si>
  <si>
    <t>write comments to other groups (Week 5)</t>
  </si>
  <si>
    <t>DHTD-17</t>
  </si>
  <si>
    <t>Testing</t>
  </si>
  <si>
    <t>Write unit tests for gameengine</t>
  </si>
  <si>
    <t>DHTD-18</t>
  </si>
  <si>
    <t>Write comments to other groups (Week 6)</t>
  </si>
  <si>
    <t>DHTD-19</t>
  </si>
  <si>
    <t>Blog Entry Week 6</t>
  </si>
  <si>
    <t>DHTD-20</t>
  </si>
  <si>
    <t>Refactor project management tool in order to match requirements</t>
  </si>
  <si>
    <t>DHTD-21</t>
  </si>
  <si>
    <t>Implementation</t>
  </si>
  <si>
    <t>Hello World Demo: Visualization of simple gameengine elements</t>
  </si>
  <si>
    <t>DHTD-22</t>
  </si>
  <si>
    <t>Blog Entry Week 7</t>
  </si>
  <si>
    <t>DHTD-23</t>
  </si>
  <si>
    <t>Construction</t>
  </si>
  <si>
    <t>Gameengine improve class "Bullet" -&gt; create tower shooting animation</t>
  </si>
  <si>
    <t>DHTD-25</t>
  </si>
  <si>
    <t>Visualize the map of the gameengine and add listener</t>
  </si>
  <si>
    <t>DHTD-28</t>
  </si>
  <si>
    <t>Write comments to other groups (Week 7)</t>
  </si>
  <si>
    <t>DHTD-29</t>
  </si>
  <si>
    <t>design a simple tank drawable</t>
  </si>
  <si>
    <t>DHTD-30</t>
  </si>
  <si>
    <t>design a simple tower drawable</t>
  </si>
  <si>
    <t>DHTD-31</t>
  </si>
  <si>
    <t>Blog Entry Week 8</t>
  </si>
  <si>
    <t>DHTD-32</t>
  </si>
  <si>
    <t>Write comments to other groups (Week 8)</t>
  </si>
  <si>
    <t>DHTD-35</t>
  </si>
  <si>
    <t>Calculate the exact angle and align the tower to enemies</t>
  </si>
  <si>
    <t>DHTD-36</t>
  </si>
  <si>
    <t>Create the background-map for the game-page</t>
  </si>
  <si>
    <t>DHTD-39</t>
  </si>
  <si>
    <t>Create Path-Designs and implement into the game</t>
  </si>
  <si>
    <t>DHTD-40</t>
  </si>
  <si>
    <t>Feature Files and automatic testing with Cucumber</t>
  </si>
  <si>
    <t>DHTD-41</t>
  </si>
  <si>
    <t>Unit Test for tower rotation</t>
  </si>
  <si>
    <t>DHTD-42</t>
  </si>
  <si>
    <t>Blog Entry Week 9</t>
  </si>
  <si>
    <t>DHTD-43</t>
  </si>
  <si>
    <t>Write comments to other groups (Week 9)</t>
  </si>
  <si>
    <t>DHTD-44</t>
  </si>
  <si>
    <t>Create MVC model</t>
  </si>
  <si>
    <t>Type</t>
  </si>
  <si>
    <t>Team Member</t>
  </si>
  <si>
    <t>Overall Time Spent (h)</t>
  </si>
  <si>
    <t>return to main menu</t>
  </si>
  <si>
    <t>Overall Time (h)</t>
  </si>
  <si>
    <t>Lecture Requirements (h)</t>
  </si>
  <si>
    <t>Analysis &amp; Design (h)</t>
  </si>
  <si>
    <t>Implementation (h)</t>
  </si>
  <si>
    <t>Testing (h)</t>
  </si>
  <si>
    <t>DHTD-38</t>
  </si>
  <si>
    <t>GE: Build towers when a button is clicked</t>
  </si>
  <si>
    <t>build towers on selected area</t>
  </si>
  <si>
    <t>DHTD-49</t>
  </si>
  <si>
    <t>GE: remove Tower on click</t>
  </si>
  <si>
    <t>DHTD-50</t>
  </si>
  <si>
    <t>GE: spawn wave button</t>
  </si>
  <si>
    <t>DHTD-46</t>
  </si>
  <si>
    <t>Create UCS for UC "build towers on selected area"</t>
  </si>
  <si>
    <t>DHTD-47</t>
  </si>
  <si>
    <t>Create UCS for UC "Return to main menu"</t>
  </si>
  <si>
    <t>DHTD-54</t>
  </si>
  <si>
    <t>create handout for midterm presentation</t>
  </si>
  <si>
    <t>DHTD-53</t>
  </si>
  <si>
    <t>create the presentation for midterm exam</t>
  </si>
  <si>
    <t>DHTD-51</t>
  </si>
  <si>
    <t>Blog Entry Week 10</t>
  </si>
  <si>
    <t>DHTD-52</t>
  </si>
  <si>
    <t>Write Comments to other groups (Week 10)</t>
  </si>
  <si>
    <t>DHTD-3</t>
  </si>
  <si>
    <t>DHTD-2</t>
  </si>
  <si>
    <t>Create structure of gameengine for Tower, Enemies and MatchField</t>
  </si>
  <si>
    <t>Create Home activity</t>
  </si>
  <si>
    <t>UC</t>
  </si>
  <si>
    <t>FP</t>
  </si>
  <si>
    <t>UC description</t>
  </si>
  <si>
    <t>Documentation (h)</t>
  </si>
  <si>
    <t>Coding (h)</t>
  </si>
  <si>
    <t>Warm-Up time (h)</t>
  </si>
  <si>
    <t>Total (h)</t>
  </si>
  <si>
    <t>start the game from the menu*</t>
  </si>
  <si>
    <t>*start the game from the menu:</t>
  </si>
  <si>
    <t>This Use Case includes the implementation of the gameengine in order to have a base for playing the game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</si>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</sst>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wrapText="1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0" xfId="0" applyFill="1" applyBorder="1" applyAlignment="1">
      <alignment wrapText="1"/>
    </xf>
    <xf numFmtId="0" fontId="0" fillId="2" borderId="1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3" borderId="5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wrapText="1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0" xfId="0" applyFill="1" applyBorder="1" applyAlignment="1">
      <alignment wrapText="1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7" xfId="0" applyFill="1" applyBorder="1" applyAlignment="1">
      <alignment wrapText="1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0" xfId="0" applyFill="1" applyBorder="1" applyAlignment="1">
      <alignment wrapText="1"/>
    </xf>
    <xf numFmtId="0" fontId="0" fillId="5" borderId="1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applyFill="1" applyBorder="1" applyAlignment="1">
      <alignment wrapText="1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7" xfId="0" applyFill="1" applyBorder="1" applyAlignment="1">
      <alignment wrapText="1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0" xfId="0" applyFill="1" applyBorder="1" applyAlignment="1">
      <alignment wrapText="1"/>
    </xf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3" borderId="16" xfId="0" applyFill="1" applyBorder="1"/>
    <xf numFmtId="0" fontId="0" fillId="5" borderId="12" xfId="0" applyFill="1" applyBorder="1"/>
    <xf numFmtId="0" fontId="0" fillId="5" borderId="13" xfId="0" applyFill="1" applyBorder="1"/>
    <xf numFmtId="0" fontId="0" fillId="2" borderId="12" xfId="0" applyFill="1" applyBorder="1"/>
    <xf numFmtId="0" fontId="0" fillId="2" borderId="13" xfId="0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8" xfId="0" applyFont="1" applyBorder="1" applyAlignment="1">
      <alignment wrapText="1"/>
    </xf>
    <xf numFmtId="0" fontId="1" fillId="0" borderId="19" xfId="0" applyFont="1" applyBorder="1"/>
    <xf numFmtId="0" fontId="0" fillId="2" borderId="20" xfId="0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2" borderId="21" xfId="0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4" xfId="0" applyFont="1" applyFill="1" applyBorder="1" applyAlignment="1">
      <alignment wrapText="1"/>
    </xf>
    <xf numFmtId="0" fontId="0" fillId="3" borderId="5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4" borderId="4" xfId="0" applyFont="1" applyFill="1" applyBorder="1" applyAlignment="1">
      <alignment wrapText="1"/>
    </xf>
    <xf numFmtId="0" fontId="0" fillId="4" borderId="5" xfId="0" applyFont="1" applyFill="1" applyBorder="1"/>
    <xf numFmtId="0" fontId="1" fillId="0" borderId="0" xfId="0" applyFont="1"/>
    <xf numFmtId="0" fontId="4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 Member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90-40E8-A435-ABB780FA6C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90-40E8-A435-ABB780FA6C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90-40E8-A435-ABB780FA6C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TicketLog3rdS!$L$2:$L$4</c:f>
              <c:strCache>
                <c:ptCount val="3"/>
                <c:pt idx="0">
                  <c:v>Fabian</c:v>
                </c:pt>
                <c:pt idx="1">
                  <c:v>Luca</c:v>
                </c:pt>
                <c:pt idx="2">
                  <c:v>Nicolas</c:v>
                </c:pt>
              </c:strCache>
            </c:strRef>
          </c:cat>
          <c:val>
            <c:numRef>
              <c:f>TicketLog3rdS!$M$2:$M$4</c:f>
              <c:numCache>
                <c:formatCode>General</c:formatCode>
                <c:ptCount val="3"/>
                <c:pt idx="0">
                  <c:v>55.75</c:v>
                </c:pt>
                <c:pt idx="1">
                  <c:v>44.75</c:v>
                </c:pt>
                <c:pt idx="2">
                  <c:v>74.91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0-484D-8E4E-9595025D0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Fabian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8-76AB-4824-94A0-5ABDB7162347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</c:spPr>
            <c:extLst>
              <c:ext xmlns:c16="http://schemas.microsoft.com/office/drawing/2014/chart" uri="{C3380CC4-5D6E-409C-BE32-E72D297353CC}">
                <c16:uniqueId val="{00000009-76AB-4824-94A0-5ABDB7162347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00A-76AB-4824-94A0-5ABDB7162347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B-76AB-4824-94A0-5ABDB716234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TicketLog3rdS!$N$2:$Q$2</c:f>
              <c:numCache>
                <c:formatCode>General</c:formatCode>
                <c:ptCount val="4"/>
                <c:pt idx="0">
                  <c:v>7.25</c:v>
                </c:pt>
                <c:pt idx="1">
                  <c:v>15.75</c:v>
                </c:pt>
                <c:pt idx="2">
                  <c:v>26</c:v>
                </c:pt>
                <c:pt idx="3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2C-440E-99F8-6CB2F2124E87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2C-440E-99F8-6CB2F2124E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2C-440E-99F8-6CB2F2124E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2C-440E-99F8-6CB2F2124E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2C-440E-99F8-6CB2F2124E87}"/>
              </c:ext>
            </c:extLst>
          </c:dPt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TicketLog3rdS!$N$2:$Q$2</c:f>
              <c:numCache>
                <c:formatCode>General</c:formatCode>
                <c:ptCount val="4"/>
                <c:pt idx="0">
                  <c:v>7.25</c:v>
                </c:pt>
                <c:pt idx="1">
                  <c:v>15.75</c:v>
                </c:pt>
                <c:pt idx="2">
                  <c:v>26</c:v>
                </c:pt>
                <c:pt idx="3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2C-440E-99F8-6CB2F212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4B-45FA-9393-1F1C440C963E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4B-45FA-9393-1F1C440C963E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4B-45FA-9393-1F1C440C963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4B-45FA-9393-1F1C440C96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TicketLog3rdS!$N$3:$Q$3</c:f>
              <c:numCache>
                <c:formatCode>General</c:formatCode>
                <c:ptCount val="4"/>
                <c:pt idx="0">
                  <c:v>13.25</c:v>
                </c:pt>
                <c:pt idx="1">
                  <c:v>21.25</c:v>
                </c:pt>
                <c:pt idx="2">
                  <c:v>6.75</c:v>
                </c:pt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8-4970-BBDF-D4596FCF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Nicolas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43-4F7F-9504-0BDDBAE5A1D8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43-4F7F-9504-0BDDBAE5A1D8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43-4F7F-9504-0BDDBAE5A1D8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43-4F7F-9504-0BDDBAE5A1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TicketLog3rdS!$N$4:$Q$4</c:f>
              <c:numCache>
                <c:formatCode>General</c:formatCode>
                <c:ptCount val="4"/>
                <c:pt idx="0">
                  <c:v>30.66</c:v>
                </c:pt>
                <c:pt idx="1">
                  <c:v>15.75</c:v>
                </c:pt>
                <c:pt idx="2">
                  <c:v>19.75</c:v>
                </c:pt>
                <c:pt idx="3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7-4D8B-BF94-12C29A17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</a:t>
            </a:r>
            <a:r>
              <a:rPr lang="de-DE" baseline="0"/>
              <a:t> Type (h)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7C-4EE5-85B7-FD2199BE7454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7C-4EE5-85B7-FD2199BE7454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7C-4EE5-85B7-FD2199BE7454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7C-4EE5-85B7-FD2199BE7454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TicketLog3rdS!$L$10:$L$13</c:f>
              <c:strCache>
                <c:ptCount val="4"/>
                <c:pt idx="0">
                  <c:v>Lecture Requirements</c:v>
                </c:pt>
                <c:pt idx="1">
                  <c:v>Analysis &amp; Design</c:v>
                </c:pt>
                <c:pt idx="2">
                  <c:v>Implementation</c:v>
                </c:pt>
                <c:pt idx="3">
                  <c:v>Testing</c:v>
                </c:pt>
              </c:strCache>
            </c:strRef>
          </c:cat>
          <c:val>
            <c:numRef>
              <c:f>TicketLog3rdS!$M$10:$M$13</c:f>
              <c:numCache>
                <c:formatCode>General</c:formatCode>
                <c:ptCount val="4"/>
                <c:pt idx="0">
                  <c:v>51.16</c:v>
                </c:pt>
                <c:pt idx="1">
                  <c:v>52.75</c:v>
                </c:pt>
                <c:pt idx="2">
                  <c:v>52.5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49D6-9C8E-0E62FB4C4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45720</xdr:rowOff>
    </xdr:from>
    <xdr:to>
      <xdr:col>5</xdr:col>
      <xdr:colOff>396240</xdr:colOff>
      <xdr:row>15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724ED2-707B-4E01-B592-5199009CB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617220</xdr:colOff>
      <xdr:row>0</xdr:row>
      <xdr:rowOff>41910</xdr:rowOff>
    </xdr:from>
    <xdr:to>
      <xdr:col>11</xdr:col>
      <xdr:colOff>434340</xdr:colOff>
      <xdr:row>15</xdr:row>
      <xdr:rowOff>41910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3FD694D-736C-4B06-B791-44D53F42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</xdr:colOff>
      <xdr:row>16</xdr:row>
      <xdr:rowOff>57150</xdr:rowOff>
    </xdr:from>
    <xdr:to>
      <xdr:col>5</xdr:col>
      <xdr:colOff>396240</xdr:colOff>
      <xdr:row>31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816B439-9109-43C0-97AB-FF492EC93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617220</xdr:colOff>
      <xdr:row>16</xdr:row>
      <xdr:rowOff>49530</xdr:rowOff>
    </xdr:from>
    <xdr:to>
      <xdr:col>11</xdr:col>
      <xdr:colOff>434340</xdr:colOff>
      <xdr:row>31</xdr:row>
      <xdr:rowOff>49530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77FE0FF-ED28-44B8-903A-F55D8AA77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649877</xdr:colOff>
      <xdr:row>0</xdr:row>
      <xdr:rowOff>38644</xdr:rowOff>
    </xdr:from>
    <xdr:to>
      <xdr:col>17</xdr:col>
      <xdr:colOff>461554</xdr:colOff>
      <xdr:row>15</xdr:row>
      <xdr:rowOff>38644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EC7A777-8B06-431A-BC35-47DD63C7B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topLeftCell="A4" workbookViewId="0">
      <selection activeCell="G52" sqref="G52"/>
    </sheetView>
  </sheetViews>
  <sheetFormatPr baseColWidth="10" defaultColWidth="8.90625" defaultRowHeight="14.5" x14ac:dyDescent="0.35"/>
  <cols>
    <col min="2" max="2" width="22" customWidth="1"/>
    <col min="3" max="3" width="15.36328125" customWidth="1"/>
    <col min="4" max="4" width="39.453125" style="1" customWidth="1"/>
    <col min="5" max="5" width="26.08984375" customWidth="1"/>
    <col min="6" max="6" width="16.36328125" customWidth="1"/>
    <col min="7" max="7" width="13.54296875" customWidth="1"/>
    <col min="9" max="9" width="20.81640625" customWidth="1"/>
    <col min="12" max="17" width="17.81640625" style="1" customWidth="1"/>
  </cols>
  <sheetData>
    <row r="1" spans="1:17" ht="29.5" thickBot="1" x14ac:dyDescent="0.4">
      <c r="A1" s="75" t="s">
        <v>2</v>
      </c>
      <c r="B1" s="76" t="s">
        <v>0</v>
      </c>
      <c r="C1" s="76" t="s">
        <v>1</v>
      </c>
      <c r="D1" s="77" t="s">
        <v>3</v>
      </c>
      <c r="E1" s="76" t="s">
        <v>4</v>
      </c>
      <c r="F1" s="76" t="s">
        <v>5</v>
      </c>
      <c r="G1" s="76" t="s">
        <v>6</v>
      </c>
      <c r="H1" s="76" t="s">
        <v>20</v>
      </c>
      <c r="I1" s="78" t="s">
        <v>21</v>
      </c>
      <c r="L1" s="6" t="s">
        <v>88</v>
      </c>
      <c r="M1" s="7" t="s">
        <v>89</v>
      </c>
      <c r="N1" s="8" t="s">
        <v>92</v>
      </c>
      <c r="O1" s="8" t="s">
        <v>93</v>
      </c>
      <c r="P1" s="8" t="s">
        <v>94</v>
      </c>
      <c r="Q1" s="9" t="s">
        <v>95</v>
      </c>
    </row>
    <row r="2" spans="1:17" ht="29.5" thickBot="1" x14ac:dyDescent="0.4">
      <c r="A2" s="83" t="s">
        <v>116</v>
      </c>
      <c r="B2" s="84" t="s">
        <v>18</v>
      </c>
      <c r="C2" s="84" t="s">
        <v>19</v>
      </c>
      <c r="D2" s="85" t="s">
        <v>117</v>
      </c>
      <c r="E2" s="84"/>
      <c r="F2" s="84">
        <v>8</v>
      </c>
      <c r="G2" s="84">
        <v>10</v>
      </c>
      <c r="H2" s="84" t="s">
        <v>28</v>
      </c>
      <c r="I2" s="86">
        <v>10</v>
      </c>
      <c r="L2" s="4" t="s">
        <v>28</v>
      </c>
      <c r="M2" s="5">
        <f>SUM(N2:Q2)</f>
        <v>55.75</v>
      </c>
      <c r="N2" s="5">
        <f>SUM(I32,I37,I57,I81)</f>
        <v>7.25</v>
      </c>
      <c r="O2" s="5">
        <f>SUM(I2,I10,I13,I16,I23,I26,I61)</f>
        <v>15.75</v>
      </c>
      <c r="P2" s="5">
        <f>SUM(I35,I39,I40,I64,I67,I70)</f>
        <v>26</v>
      </c>
      <c r="Q2" s="5">
        <f>SUM(I29,I52,I55)</f>
        <v>6.75</v>
      </c>
    </row>
    <row r="3" spans="1:17" ht="15" thickBot="1" x14ac:dyDescent="0.4">
      <c r="A3" s="87" t="s">
        <v>115</v>
      </c>
      <c r="B3" s="88" t="s">
        <v>52</v>
      </c>
      <c r="C3" s="88" t="s">
        <v>19</v>
      </c>
      <c r="D3" s="89" t="s">
        <v>118</v>
      </c>
      <c r="E3" s="88" t="s">
        <v>30</v>
      </c>
      <c r="F3" s="88">
        <v>4</v>
      </c>
      <c r="G3" s="88">
        <v>4</v>
      </c>
      <c r="H3" s="88" t="s">
        <v>22</v>
      </c>
      <c r="I3" s="90">
        <v>4</v>
      </c>
      <c r="L3" s="2" t="s">
        <v>23</v>
      </c>
      <c r="M3" s="3">
        <f>SUM(N3:Q3)</f>
        <v>44.75</v>
      </c>
      <c r="N3" s="3">
        <f>SUM(I9,I19,I28,I31,I43,I58,I60,I78,I80,I83)</f>
        <v>13.25</v>
      </c>
      <c r="O3" s="3">
        <f>SUM(I6,I12,I15,I22,I25,I45,I50,I51,I62,I74,I76)</f>
        <v>21.25</v>
      </c>
      <c r="P3" s="3">
        <f>SUM(I42,I48,I66,I69,I72)</f>
        <v>6.75</v>
      </c>
      <c r="Q3" s="3">
        <f>SUM(I30,I54)</f>
        <v>3.5</v>
      </c>
    </row>
    <row r="4" spans="1:17" x14ac:dyDescent="0.35">
      <c r="A4" s="79" t="s">
        <v>7</v>
      </c>
      <c r="B4" s="80" t="s">
        <v>14</v>
      </c>
      <c r="C4" s="80" t="s">
        <v>15</v>
      </c>
      <c r="D4" s="81" t="s">
        <v>16</v>
      </c>
      <c r="E4" s="80"/>
      <c r="F4" s="80">
        <v>2</v>
      </c>
      <c r="G4" s="80">
        <v>1.91</v>
      </c>
      <c r="H4" s="80" t="s">
        <v>22</v>
      </c>
      <c r="I4" s="82">
        <v>1.75</v>
      </c>
      <c r="L4" s="2" t="s">
        <v>22</v>
      </c>
      <c r="M4" s="3">
        <f>SUM(N4:Q4)</f>
        <v>74.91</v>
      </c>
      <c r="N4" s="3">
        <f>SUM(I4,I5,I7,I8,I18,I20,I27,I33,I34,I36,I46,I47,I59,I77,I79,I82)</f>
        <v>30.66</v>
      </c>
      <c r="O4" s="3">
        <f>SUM(I11,I14,I17,I21,I24,I44,I63,I73,I75)</f>
        <v>15.75</v>
      </c>
      <c r="P4" s="3">
        <f>SUM(I3,I38,I41,I49,I65,I68,I71)</f>
        <v>19.75</v>
      </c>
      <c r="Q4" s="3">
        <f>SUM(I53,I56)</f>
        <v>8.75</v>
      </c>
    </row>
    <row r="5" spans="1:17" ht="15" thickBot="1" x14ac:dyDescent="0.4">
      <c r="A5" s="23"/>
      <c r="B5" s="24"/>
      <c r="C5" s="24"/>
      <c r="D5" s="25"/>
      <c r="E5" s="24"/>
      <c r="F5" s="24"/>
      <c r="G5" s="24"/>
      <c r="H5" s="24" t="s">
        <v>22</v>
      </c>
      <c r="I5" s="26">
        <v>0.16</v>
      </c>
    </row>
    <row r="6" spans="1:17" ht="15" thickBot="1" x14ac:dyDescent="0.4">
      <c r="A6" s="27" t="s">
        <v>8</v>
      </c>
      <c r="B6" s="28" t="s">
        <v>18</v>
      </c>
      <c r="C6" s="28" t="s">
        <v>19</v>
      </c>
      <c r="D6" s="29" t="s">
        <v>17</v>
      </c>
      <c r="E6" s="28"/>
      <c r="F6" s="28">
        <v>8</v>
      </c>
      <c r="G6" s="28">
        <v>3.75</v>
      </c>
      <c r="H6" s="28" t="s">
        <v>23</v>
      </c>
      <c r="I6" s="30">
        <v>3.75</v>
      </c>
    </row>
    <row r="7" spans="1:17" ht="15" thickBot="1" x14ac:dyDescent="0.4">
      <c r="A7" s="31" t="s">
        <v>9</v>
      </c>
      <c r="B7" s="32" t="s">
        <v>14</v>
      </c>
      <c r="C7" s="32" t="s">
        <v>15</v>
      </c>
      <c r="D7" s="33" t="s">
        <v>24</v>
      </c>
      <c r="E7" s="32"/>
      <c r="F7" s="32">
        <v>1</v>
      </c>
      <c r="G7" s="32">
        <v>0.5</v>
      </c>
      <c r="H7" s="32" t="s">
        <v>22</v>
      </c>
      <c r="I7" s="34">
        <v>0.5</v>
      </c>
    </row>
    <row r="8" spans="1:17" ht="15" thickBot="1" x14ac:dyDescent="0.4">
      <c r="A8" s="31" t="s">
        <v>10</v>
      </c>
      <c r="B8" s="32" t="s">
        <v>14</v>
      </c>
      <c r="C8" s="32" t="s">
        <v>15</v>
      </c>
      <c r="D8" s="33" t="s">
        <v>25</v>
      </c>
      <c r="E8" s="32"/>
      <c r="F8" s="32">
        <v>1.5</v>
      </c>
      <c r="G8" s="32">
        <v>1.25</v>
      </c>
      <c r="H8" s="32" t="s">
        <v>22</v>
      </c>
      <c r="I8" s="34">
        <v>1.25</v>
      </c>
    </row>
    <row r="9" spans="1:17" ht="15" thickBot="1" x14ac:dyDescent="0.4">
      <c r="A9" s="31" t="s">
        <v>11</v>
      </c>
      <c r="B9" s="32" t="s">
        <v>14</v>
      </c>
      <c r="C9" s="32" t="s">
        <v>15</v>
      </c>
      <c r="D9" s="33" t="s">
        <v>26</v>
      </c>
      <c r="E9" s="32"/>
      <c r="F9" s="32">
        <v>1</v>
      </c>
      <c r="G9" s="32">
        <v>1</v>
      </c>
      <c r="H9" s="32" t="s">
        <v>23</v>
      </c>
      <c r="I9" s="34">
        <v>1</v>
      </c>
      <c r="L9" s="10" t="s">
        <v>87</v>
      </c>
      <c r="M9" s="9" t="s">
        <v>91</v>
      </c>
    </row>
    <row r="10" spans="1:17" ht="29" x14ac:dyDescent="0.35">
      <c r="A10" s="35" t="s">
        <v>12</v>
      </c>
      <c r="B10" s="36" t="s">
        <v>18</v>
      </c>
      <c r="C10" s="36" t="s">
        <v>15</v>
      </c>
      <c r="D10" s="37" t="s">
        <v>27</v>
      </c>
      <c r="E10" s="36"/>
      <c r="F10" s="36">
        <v>6</v>
      </c>
      <c r="G10" s="36">
        <v>6</v>
      </c>
      <c r="H10" s="36" t="s">
        <v>28</v>
      </c>
      <c r="I10" s="38">
        <v>2</v>
      </c>
      <c r="L10" s="4" t="s">
        <v>14</v>
      </c>
      <c r="M10" s="5">
        <f>SUM(N2:N4)</f>
        <v>51.16</v>
      </c>
    </row>
    <row r="11" spans="1:17" ht="15" thickBot="1" x14ac:dyDescent="0.4">
      <c r="A11" s="39"/>
      <c r="B11" s="40"/>
      <c r="C11" s="40"/>
      <c r="D11" s="41"/>
      <c r="E11" s="40"/>
      <c r="F11" s="40"/>
      <c r="G11" s="40"/>
      <c r="H11" s="40" t="s">
        <v>22</v>
      </c>
      <c r="I11" s="42">
        <v>4</v>
      </c>
      <c r="L11" s="2" t="s">
        <v>18</v>
      </c>
      <c r="M11" s="3">
        <f>SUM(O2:O4)</f>
        <v>52.75</v>
      </c>
    </row>
    <row r="12" spans="1:17" ht="29" x14ac:dyDescent="0.35">
      <c r="A12" s="35" t="s">
        <v>13</v>
      </c>
      <c r="B12" s="36" t="s">
        <v>18</v>
      </c>
      <c r="C12" s="36" t="s">
        <v>15</v>
      </c>
      <c r="D12" s="37" t="s">
        <v>29</v>
      </c>
      <c r="E12" s="36" t="s">
        <v>30</v>
      </c>
      <c r="F12" s="36">
        <v>8</v>
      </c>
      <c r="G12" s="36">
        <v>7</v>
      </c>
      <c r="H12" s="36" t="s">
        <v>23</v>
      </c>
      <c r="I12" s="38">
        <v>1</v>
      </c>
      <c r="L12" s="2" t="s">
        <v>52</v>
      </c>
      <c r="M12" s="3">
        <f>SUM(P2:P4)</f>
        <v>52.5</v>
      </c>
    </row>
    <row r="13" spans="1:17" x14ac:dyDescent="0.35">
      <c r="A13" s="43"/>
      <c r="B13" s="13"/>
      <c r="C13" s="13"/>
      <c r="D13" s="14"/>
      <c r="E13" s="13"/>
      <c r="F13" s="13"/>
      <c r="G13" s="13"/>
      <c r="H13" s="13" t="s">
        <v>28</v>
      </c>
      <c r="I13" s="44">
        <v>1</v>
      </c>
      <c r="L13" s="2" t="s">
        <v>43</v>
      </c>
      <c r="M13" s="3">
        <f>SUM(Q2:Q4)</f>
        <v>19</v>
      </c>
    </row>
    <row r="14" spans="1:17" x14ac:dyDescent="0.35">
      <c r="A14" s="43"/>
      <c r="B14" s="13"/>
      <c r="C14" s="13"/>
      <c r="D14" s="14"/>
      <c r="E14" s="13"/>
      <c r="F14" s="13"/>
      <c r="G14" s="13"/>
      <c r="H14" s="13" t="s">
        <v>22</v>
      </c>
      <c r="I14" s="44">
        <v>1.5</v>
      </c>
    </row>
    <row r="15" spans="1:17" ht="15" thickBot="1" x14ac:dyDescent="0.4">
      <c r="A15" s="43"/>
      <c r="B15" s="13"/>
      <c r="C15" s="13"/>
      <c r="D15" s="14"/>
      <c r="E15" s="13" t="s">
        <v>31</v>
      </c>
      <c r="F15" s="13"/>
      <c r="G15" s="13"/>
      <c r="H15" s="13" t="s">
        <v>23</v>
      </c>
      <c r="I15" s="44">
        <v>1</v>
      </c>
    </row>
    <row r="16" spans="1:17" ht="15" thickBot="1" x14ac:dyDescent="0.4">
      <c r="A16" s="43"/>
      <c r="B16" s="13"/>
      <c r="C16" s="13"/>
      <c r="D16" s="14"/>
      <c r="E16" s="13"/>
      <c r="F16" s="13"/>
      <c r="G16" s="13"/>
      <c r="H16" s="13" t="s">
        <v>28</v>
      </c>
      <c r="I16" s="44">
        <v>1</v>
      </c>
      <c r="L16" s="10" t="s">
        <v>4</v>
      </c>
      <c r="M16" s="9" t="s">
        <v>91</v>
      </c>
    </row>
    <row r="17" spans="1:13" ht="29.5" thickBot="1" x14ac:dyDescent="0.4">
      <c r="A17" s="39"/>
      <c r="B17" s="40"/>
      <c r="C17" s="40"/>
      <c r="D17" s="41"/>
      <c r="E17" s="40"/>
      <c r="F17" s="40"/>
      <c r="G17" s="40"/>
      <c r="H17" s="40" t="s">
        <v>22</v>
      </c>
      <c r="I17" s="42">
        <v>1.5</v>
      </c>
      <c r="L17" s="4" t="s">
        <v>30</v>
      </c>
      <c r="M17" s="5">
        <f>SUM(I3,I12,I13,I14,I21,I22,I23,I35,I40,I41,I42,I52,I53)</f>
        <v>43</v>
      </c>
    </row>
    <row r="18" spans="1:13" ht="15" thickBot="1" x14ac:dyDescent="0.4">
      <c r="A18" s="31" t="s">
        <v>32</v>
      </c>
      <c r="B18" s="32" t="s">
        <v>14</v>
      </c>
      <c r="C18" s="32" t="s">
        <v>15</v>
      </c>
      <c r="D18" s="33" t="s">
        <v>33</v>
      </c>
      <c r="E18" s="32"/>
      <c r="F18" s="32">
        <v>1.5</v>
      </c>
      <c r="G18" s="32">
        <v>1</v>
      </c>
      <c r="H18" s="32" t="s">
        <v>22</v>
      </c>
      <c r="I18" s="34">
        <v>1</v>
      </c>
      <c r="L18" s="2" t="s">
        <v>31</v>
      </c>
      <c r="M18" s="3">
        <f>SUM(I15,I16,I17,I24,I25,I26,I70,I71,I72)</f>
        <v>7</v>
      </c>
    </row>
    <row r="19" spans="1:13" ht="29.5" thickBot="1" x14ac:dyDescent="0.4">
      <c r="A19" s="31" t="s">
        <v>34</v>
      </c>
      <c r="B19" s="32" t="s">
        <v>14</v>
      </c>
      <c r="C19" s="32" t="s">
        <v>15</v>
      </c>
      <c r="D19" s="33" t="s">
        <v>35</v>
      </c>
      <c r="E19" s="32"/>
      <c r="F19" s="32">
        <v>1</v>
      </c>
      <c r="G19" s="32">
        <v>1</v>
      </c>
      <c r="H19" s="32" t="s">
        <v>23</v>
      </c>
      <c r="I19" s="34">
        <v>1</v>
      </c>
      <c r="L19" s="2" t="s">
        <v>98</v>
      </c>
      <c r="M19" s="3">
        <f>SUM(I64,I65,I66,I67,I68,I69,I73,I74)</f>
        <v>6.5</v>
      </c>
    </row>
    <row r="20" spans="1:13" ht="29.5" thickBot="1" x14ac:dyDescent="0.4">
      <c r="A20" s="31" t="s">
        <v>36</v>
      </c>
      <c r="B20" s="32" t="s">
        <v>14</v>
      </c>
      <c r="C20" s="32" t="s">
        <v>15</v>
      </c>
      <c r="D20" s="33" t="s">
        <v>37</v>
      </c>
      <c r="E20" s="32"/>
      <c r="F20" s="32">
        <v>2</v>
      </c>
      <c r="G20" s="32">
        <v>1.5</v>
      </c>
      <c r="H20" s="32" t="s">
        <v>22</v>
      </c>
      <c r="I20" s="34">
        <v>1.5</v>
      </c>
      <c r="L20" s="2" t="s">
        <v>90</v>
      </c>
      <c r="M20" s="3">
        <f>SUM(I75,I76)</f>
        <v>1.5</v>
      </c>
    </row>
    <row r="21" spans="1:13" x14ac:dyDescent="0.35">
      <c r="A21" s="35" t="s">
        <v>38</v>
      </c>
      <c r="B21" s="36" t="s">
        <v>18</v>
      </c>
      <c r="C21" s="36" t="s">
        <v>15</v>
      </c>
      <c r="D21" s="37" t="s">
        <v>39</v>
      </c>
      <c r="E21" s="36" t="s">
        <v>30</v>
      </c>
      <c r="F21" s="36">
        <v>2</v>
      </c>
      <c r="G21" s="36">
        <v>3</v>
      </c>
      <c r="H21" s="36" t="s">
        <v>22</v>
      </c>
      <c r="I21" s="38">
        <v>0.5</v>
      </c>
    </row>
    <row r="22" spans="1:13" x14ac:dyDescent="0.35">
      <c r="A22" s="43"/>
      <c r="B22" s="13"/>
      <c r="C22" s="13"/>
      <c r="D22" s="14"/>
      <c r="E22" s="13"/>
      <c r="F22" s="13"/>
      <c r="G22" s="13"/>
      <c r="H22" s="13" t="s">
        <v>23</v>
      </c>
      <c r="I22" s="44">
        <v>0.5</v>
      </c>
    </row>
    <row r="23" spans="1:13" x14ac:dyDescent="0.35">
      <c r="A23" s="43"/>
      <c r="B23" s="13"/>
      <c r="C23" s="13"/>
      <c r="D23" s="14"/>
      <c r="E23" s="13"/>
      <c r="F23" s="13"/>
      <c r="G23" s="13"/>
      <c r="H23" s="13" t="s">
        <v>28</v>
      </c>
      <c r="I23" s="44">
        <v>0.5</v>
      </c>
    </row>
    <row r="24" spans="1:13" x14ac:dyDescent="0.35">
      <c r="A24" s="43"/>
      <c r="B24" s="13"/>
      <c r="C24" s="13"/>
      <c r="D24" s="14"/>
      <c r="E24" s="13" t="s">
        <v>31</v>
      </c>
      <c r="F24" s="13"/>
      <c r="G24" s="13"/>
      <c r="H24" s="13" t="s">
        <v>22</v>
      </c>
      <c r="I24" s="44">
        <v>0.5</v>
      </c>
    </row>
    <row r="25" spans="1:13" x14ac:dyDescent="0.35">
      <c r="A25" s="43"/>
      <c r="B25" s="13"/>
      <c r="C25" s="13"/>
      <c r="D25" s="14"/>
      <c r="E25" s="13"/>
      <c r="F25" s="13"/>
      <c r="G25" s="13"/>
      <c r="H25" s="13" t="s">
        <v>23</v>
      </c>
      <c r="I25" s="44">
        <v>0.5</v>
      </c>
    </row>
    <row r="26" spans="1:13" ht="15" thickBot="1" x14ac:dyDescent="0.4">
      <c r="A26" s="39"/>
      <c r="B26" s="40"/>
      <c r="C26" s="40"/>
      <c r="D26" s="41"/>
      <c r="E26" s="40"/>
      <c r="F26" s="40"/>
      <c r="G26" s="40"/>
      <c r="H26" s="40" t="s">
        <v>28</v>
      </c>
      <c r="I26" s="42">
        <v>0.5</v>
      </c>
    </row>
    <row r="27" spans="1:13" x14ac:dyDescent="0.35">
      <c r="A27" s="19" t="s">
        <v>40</v>
      </c>
      <c r="B27" s="20" t="s">
        <v>14</v>
      </c>
      <c r="C27" s="20" t="s">
        <v>15</v>
      </c>
      <c r="D27" s="21" t="s">
        <v>41</v>
      </c>
      <c r="E27" s="20"/>
      <c r="F27" s="20">
        <v>1</v>
      </c>
      <c r="G27" s="20">
        <v>1</v>
      </c>
      <c r="H27" s="20" t="s">
        <v>22</v>
      </c>
      <c r="I27" s="22">
        <v>0.5</v>
      </c>
    </row>
    <row r="28" spans="1:13" ht="15" thickBot="1" x14ac:dyDescent="0.4">
      <c r="A28" s="23"/>
      <c r="B28" s="24"/>
      <c r="C28" s="24"/>
      <c r="D28" s="25"/>
      <c r="E28" s="24"/>
      <c r="F28" s="24"/>
      <c r="G28" s="24"/>
      <c r="H28" s="24" t="s">
        <v>23</v>
      </c>
      <c r="I28" s="26">
        <v>0.5</v>
      </c>
    </row>
    <row r="29" spans="1:13" x14ac:dyDescent="0.35">
      <c r="A29" s="45" t="s">
        <v>42</v>
      </c>
      <c r="B29" s="46" t="s">
        <v>43</v>
      </c>
      <c r="C29" s="46" t="s">
        <v>19</v>
      </c>
      <c r="D29" s="47" t="s">
        <v>44</v>
      </c>
      <c r="E29" s="46"/>
      <c r="F29" s="46">
        <v>4</v>
      </c>
      <c r="G29" s="46">
        <v>4.25</v>
      </c>
      <c r="H29" s="46" t="s">
        <v>28</v>
      </c>
      <c r="I29" s="48">
        <v>4</v>
      </c>
    </row>
    <row r="30" spans="1:13" ht="15" thickBot="1" x14ac:dyDescent="0.4">
      <c r="A30" s="49"/>
      <c r="B30" s="50"/>
      <c r="C30" s="50"/>
      <c r="D30" s="51"/>
      <c r="E30" s="50"/>
      <c r="F30" s="50"/>
      <c r="G30" s="50"/>
      <c r="H30" s="50" t="s">
        <v>23</v>
      </c>
      <c r="I30" s="52">
        <v>0.25</v>
      </c>
    </row>
    <row r="31" spans="1:13" ht="15" thickBot="1" x14ac:dyDescent="0.4">
      <c r="A31" s="31" t="s">
        <v>45</v>
      </c>
      <c r="B31" s="32" t="s">
        <v>14</v>
      </c>
      <c r="C31" s="32" t="s">
        <v>15</v>
      </c>
      <c r="D31" s="33" t="s">
        <v>46</v>
      </c>
      <c r="E31" s="32"/>
      <c r="F31" s="32">
        <v>1</v>
      </c>
      <c r="G31" s="32">
        <v>1</v>
      </c>
      <c r="H31" s="32" t="s">
        <v>23</v>
      </c>
      <c r="I31" s="34">
        <v>1</v>
      </c>
    </row>
    <row r="32" spans="1:13" x14ac:dyDescent="0.35">
      <c r="A32" s="19" t="s">
        <v>47</v>
      </c>
      <c r="B32" s="20" t="s">
        <v>14</v>
      </c>
      <c r="C32" s="20" t="s">
        <v>15</v>
      </c>
      <c r="D32" s="21" t="s">
        <v>48</v>
      </c>
      <c r="E32" s="20"/>
      <c r="F32" s="20">
        <v>1.5</v>
      </c>
      <c r="G32" s="20">
        <v>2.25</v>
      </c>
      <c r="H32" s="20" t="s">
        <v>28</v>
      </c>
      <c r="I32" s="22">
        <v>1.5</v>
      </c>
    </row>
    <row r="33" spans="1:9" ht="15" thickBot="1" x14ac:dyDescent="0.4">
      <c r="A33" s="23"/>
      <c r="B33" s="24"/>
      <c r="C33" s="24"/>
      <c r="D33" s="25"/>
      <c r="E33" s="24"/>
      <c r="F33" s="24"/>
      <c r="G33" s="24"/>
      <c r="H33" s="24" t="s">
        <v>22</v>
      </c>
      <c r="I33" s="26">
        <v>0.75</v>
      </c>
    </row>
    <row r="34" spans="1:9" ht="29.5" thickBot="1" x14ac:dyDescent="0.4">
      <c r="A34" s="31" t="s">
        <v>49</v>
      </c>
      <c r="B34" s="32" t="s">
        <v>14</v>
      </c>
      <c r="C34" s="32" t="s">
        <v>19</v>
      </c>
      <c r="D34" s="33" t="s">
        <v>50</v>
      </c>
      <c r="E34" s="32"/>
      <c r="F34" s="32">
        <v>8</v>
      </c>
      <c r="G34" s="32">
        <v>6</v>
      </c>
      <c r="H34" s="32" t="s">
        <v>22</v>
      </c>
      <c r="I34" s="34">
        <v>6</v>
      </c>
    </row>
    <row r="35" spans="1:9" ht="29.5" thickBot="1" x14ac:dyDescent="0.4">
      <c r="A35" s="53" t="s">
        <v>51</v>
      </c>
      <c r="B35" s="54" t="s">
        <v>52</v>
      </c>
      <c r="C35" s="54" t="s">
        <v>19</v>
      </c>
      <c r="D35" s="55" t="s">
        <v>53</v>
      </c>
      <c r="E35" s="54" t="s">
        <v>30</v>
      </c>
      <c r="F35" s="54">
        <v>8</v>
      </c>
      <c r="G35" s="54">
        <v>6</v>
      </c>
      <c r="H35" s="54" t="s">
        <v>28</v>
      </c>
      <c r="I35" s="56">
        <v>6</v>
      </c>
    </row>
    <row r="36" spans="1:9" x14ac:dyDescent="0.35">
      <c r="A36" s="19" t="s">
        <v>54</v>
      </c>
      <c r="B36" s="20" t="s">
        <v>14</v>
      </c>
      <c r="C36" s="20" t="s">
        <v>19</v>
      </c>
      <c r="D36" s="21" t="s">
        <v>55</v>
      </c>
      <c r="E36" s="20"/>
      <c r="F36" s="20">
        <v>1.5</v>
      </c>
      <c r="G36" s="20">
        <v>1.5</v>
      </c>
      <c r="H36" s="20" t="s">
        <v>22</v>
      </c>
      <c r="I36" s="22">
        <v>1</v>
      </c>
    </row>
    <row r="37" spans="1:9" ht="15" thickBot="1" x14ac:dyDescent="0.4">
      <c r="A37" s="23"/>
      <c r="B37" s="24"/>
      <c r="C37" s="24"/>
      <c r="D37" s="25"/>
      <c r="E37" s="24"/>
      <c r="F37" s="24"/>
      <c r="G37" s="24"/>
      <c r="H37" s="24" t="s">
        <v>28</v>
      </c>
      <c r="I37" s="26">
        <v>0.5</v>
      </c>
    </row>
    <row r="38" spans="1:9" ht="29" x14ac:dyDescent="0.35">
      <c r="A38" s="57" t="s">
        <v>56</v>
      </c>
      <c r="B38" s="58" t="s">
        <v>52</v>
      </c>
      <c r="C38" s="58" t="s">
        <v>57</v>
      </c>
      <c r="D38" s="59" t="s">
        <v>58</v>
      </c>
      <c r="E38" s="58"/>
      <c r="F38" s="58">
        <v>16</v>
      </c>
      <c r="G38" s="58">
        <v>15.5</v>
      </c>
      <c r="H38" s="58" t="s">
        <v>22</v>
      </c>
      <c r="I38" s="60">
        <v>11.5</v>
      </c>
    </row>
    <row r="39" spans="1:9" ht="15" thickBot="1" x14ac:dyDescent="0.4">
      <c r="A39" s="61"/>
      <c r="B39" s="62"/>
      <c r="C39" s="62"/>
      <c r="D39" s="63"/>
      <c r="E39" s="62"/>
      <c r="F39" s="62"/>
      <c r="G39" s="62"/>
      <c r="H39" s="62" t="s">
        <v>28</v>
      </c>
      <c r="I39" s="64">
        <v>4</v>
      </c>
    </row>
    <row r="40" spans="1:9" ht="29" x14ac:dyDescent="0.35">
      <c r="A40" s="57" t="s">
        <v>59</v>
      </c>
      <c r="B40" s="58" t="s">
        <v>52</v>
      </c>
      <c r="C40" s="58" t="s">
        <v>57</v>
      </c>
      <c r="D40" s="59" t="s">
        <v>60</v>
      </c>
      <c r="E40" s="58" t="s">
        <v>30</v>
      </c>
      <c r="F40" s="58">
        <v>12</v>
      </c>
      <c r="G40" s="58">
        <v>17</v>
      </c>
      <c r="H40" s="58" t="s">
        <v>28</v>
      </c>
      <c r="I40" s="60">
        <v>11</v>
      </c>
    </row>
    <row r="41" spans="1:9" x14ac:dyDescent="0.35">
      <c r="A41" s="65"/>
      <c r="B41" s="17"/>
      <c r="C41" s="17"/>
      <c r="D41" s="18"/>
      <c r="E41" s="17"/>
      <c r="F41" s="17"/>
      <c r="G41" s="17"/>
      <c r="H41" s="17" t="s">
        <v>22</v>
      </c>
      <c r="I41" s="66">
        <v>3</v>
      </c>
    </row>
    <row r="42" spans="1:9" ht="15" thickBot="1" x14ac:dyDescent="0.4">
      <c r="A42" s="61"/>
      <c r="B42" s="62"/>
      <c r="C42" s="62"/>
      <c r="D42" s="63"/>
      <c r="E42" s="62"/>
      <c r="F42" s="62"/>
      <c r="G42" s="62"/>
      <c r="H42" s="62" t="s">
        <v>23</v>
      </c>
      <c r="I42" s="64">
        <v>3</v>
      </c>
    </row>
    <row r="43" spans="1:9" ht="15" thickBot="1" x14ac:dyDescent="0.4">
      <c r="A43" s="31" t="s">
        <v>61</v>
      </c>
      <c r="B43" s="32" t="s">
        <v>14</v>
      </c>
      <c r="C43" s="32" t="s">
        <v>19</v>
      </c>
      <c r="D43" s="33" t="s">
        <v>62</v>
      </c>
      <c r="E43" s="32"/>
      <c r="F43" s="32">
        <v>2</v>
      </c>
      <c r="G43" s="32">
        <v>1</v>
      </c>
      <c r="H43" s="32" t="s">
        <v>23</v>
      </c>
      <c r="I43" s="34">
        <v>1</v>
      </c>
    </row>
    <row r="44" spans="1:9" x14ac:dyDescent="0.35">
      <c r="A44" s="35" t="s">
        <v>63</v>
      </c>
      <c r="B44" s="36" t="s">
        <v>18</v>
      </c>
      <c r="C44" s="36" t="s">
        <v>19</v>
      </c>
      <c r="D44" s="37" t="s">
        <v>64</v>
      </c>
      <c r="E44" s="36"/>
      <c r="F44" s="36">
        <v>4</v>
      </c>
      <c r="G44" s="36">
        <v>4</v>
      </c>
      <c r="H44" s="36" t="s">
        <v>22</v>
      </c>
      <c r="I44" s="38">
        <v>4</v>
      </c>
    </row>
    <row r="45" spans="1:9" ht="15" thickBot="1" x14ac:dyDescent="0.4">
      <c r="A45" s="39" t="s">
        <v>65</v>
      </c>
      <c r="B45" s="40" t="s">
        <v>18</v>
      </c>
      <c r="C45" s="40" t="s">
        <v>19</v>
      </c>
      <c r="D45" s="41" t="s">
        <v>66</v>
      </c>
      <c r="E45" s="40"/>
      <c r="F45" s="40">
        <v>4</v>
      </c>
      <c r="G45" s="40">
        <v>3.5</v>
      </c>
      <c r="H45" s="40" t="s">
        <v>23</v>
      </c>
      <c r="I45" s="42">
        <v>3.5</v>
      </c>
    </row>
    <row r="46" spans="1:9" x14ac:dyDescent="0.35">
      <c r="A46" s="19" t="s">
        <v>67</v>
      </c>
      <c r="B46" s="20" t="s">
        <v>14</v>
      </c>
      <c r="C46" s="20" t="s">
        <v>19</v>
      </c>
      <c r="D46" s="21" t="s">
        <v>68</v>
      </c>
      <c r="E46" s="20"/>
      <c r="F46" s="20">
        <v>1</v>
      </c>
      <c r="G46" s="20">
        <v>2</v>
      </c>
      <c r="H46" s="20" t="s">
        <v>22</v>
      </c>
      <c r="I46" s="22">
        <v>2</v>
      </c>
    </row>
    <row r="47" spans="1:9" ht="15" thickBot="1" x14ac:dyDescent="0.4">
      <c r="A47" s="23" t="s">
        <v>69</v>
      </c>
      <c r="B47" s="24" t="s">
        <v>14</v>
      </c>
      <c r="C47" s="24" t="s">
        <v>19</v>
      </c>
      <c r="D47" s="25" t="s">
        <v>70</v>
      </c>
      <c r="E47" s="24"/>
      <c r="F47" s="24">
        <v>1</v>
      </c>
      <c r="G47" s="24">
        <v>1</v>
      </c>
      <c r="H47" s="24" t="s">
        <v>22</v>
      </c>
      <c r="I47" s="26">
        <v>1</v>
      </c>
    </row>
    <row r="48" spans="1:9" ht="29" x14ac:dyDescent="0.35">
      <c r="A48" s="57" t="s">
        <v>71</v>
      </c>
      <c r="B48" s="58" t="s">
        <v>52</v>
      </c>
      <c r="C48" s="58" t="s">
        <v>57</v>
      </c>
      <c r="D48" s="59" t="s">
        <v>72</v>
      </c>
      <c r="E48" s="58"/>
      <c r="F48" s="58">
        <v>4</v>
      </c>
      <c r="G48" s="58">
        <v>3.5</v>
      </c>
      <c r="H48" s="58" t="s">
        <v>23</v>
      </c>
      <c r="I48" s="60">
        <v>3</v>
      </c>
    </row>
    <row r="49" spans="1:9" ht="15" thickBot="1" x14ac:dyDescent="0.4">
      <c r="A49" s="61"/>
      <c r="B49" s="62"/>
      <c r="C49" s="62"/>
      <c r="D49" s="63"/>
      <c r="E49" s="62"/>
      <c r="F49" s="62"/>
      <c r="G49" s="62"/>
      <c r="H49" s="62" t="s">
        <v>22</v>
      </c>
      <c r="I49" s="64">
        <v>0.5</v>
      </c>
    </row>
    <row r="50" spans="1:9" ht="29.5" thickBot="1" x14ac:dyDescent="0.4">
      <c r="A50" s="27" t="s">
        <v>73</v>
      </c>
      <c r="B50" s="28" t="s">
        <v>18</v>
      </c>
      <c r="C50" s="28" t="s">
        <v>19</v>
      </c>
      <c r="D50" s="29" t="s">
        <v>74</v>
      </c>
      <c r="E50" s="28"/>
      <c r="F50" s="28">
        <v>2</v>
      </c>
      <c r="G50" s="28">
        <v>2</v>
      </c>
      <c r="H50" s="28" t="s">
        <v>23</v>
      </c>
      <c r="I50" s="30">
        <v>2</v>
      </c>
    </row>
    <row r="51" spans="1:9" ht="29.5" thickBot="1" x14ac:dyDescent="0.4">
      <c r="A51" s="67" t="s">
        <v>75</v>
      </c>
      <c r="B51" s="68" t="s">
        <v>18</v>
      </c>
      <c r="C51" s="68" t="s">
        <v>57</v>
      </c>
      <c r="D51" s="69" t="s">
        <v>76</v>
      </c>
      <c r="E51" s="68"/>
      <c r="F51" s="68">
        <v>8</v>
      </c>
      <c r="G51" s="68">
        <v>8</v>
      </c>
      <c r="H51" s="68" t="s">
        <v>23</v>
      </c>
      <c r="I51" s="70">
        <v>8</v>
      </c>
    </row>
    <row r="52" spans="1:9" ht="29" x14ac:dyDescent="0.35">
      <c r="A52" s="45" t="s">
        <v>77</v>
      </c>
      <c r="B52" s="46" t="s">
        <v>43</v>
      </c>
      <c r="C52" s="46" t="s">
        <v>19</v>
      </c>
      <c r="D52" s="47" t="s">
        <v>78</v>
      </c>
      <c r="E52" s="46" t="s">
        <v>30</v>
      </c>
      <c r="F52" s="46">
        <v>8</v>
      </c>
      <c r="G52" s="46">
        <v>11</v>
      </c>
      <c r="H52" s="46" t="s">
        <v>28</v>
      </c>
      <c r="I52" s="48">
        <v>2.5</v>
      </c>
    </row>
    <row r="53" spans="1:9" ht="15" thickBot="1" x14ac:dyDescent="0.4">
      <c r="A53" s="49"/>
      <c r="B53" s="50"/>
      <c r="C53" s="50"/>
      <c r="D53" s="51"/>
      <c r="E53" s="50"/>
      <c r="F53" s="50"/>
      <c r="G53" s="50"/>
      <c r="H53" s="50" t="s">
        <v>22</v>
      </c>
      <c r="I53" s="52">
        <v>8.5</v>
      </c>
    </row>
    <row r="54" spans="1:9" x14ac:dyDescent="0.35">
      <c r="A54" s="45" t="s">
        <v>79</v>
      </c>
      <c r="B54" s="46" t="s">
        <v>43</v>
      </c>
      <c r="C54" s="46" t="s">
        <v>57</v>
      </c>
      <c r="D54" s="47" t="s">
        <v>80</v>
      </c>
      <c r="E54" s="46"/>
      <c r="F54" s="46">
        <v>5</v>
      </c>
      <c r="G54" s="46">
        <v>3.75</v>
      </c>
      <c r="H54" s="46" t="s">
        <v>23</v>
      </c>
      <c r="I54" s="48">
        <v>3.25</v>
      </c>
    </row>
    <row r="55" spans="1:9" x14ac:dyDescent="0.35">
      <c r="A55" s="71"/>
      <c r="B55" s="15"/>
      <c r="C55" s="15"/>
      <c r="D55" s="16"/>
      <c r="E55" s="15"/>
      <c r="F55" s="15"/>
      <c r="G55" s="15"/>
      <c r="H55" s="15" t="s">
        <v>28</v>
      </c>
      <c r="I55" s="72">
        <v>0.25</v>
      </c>
    </row>
    <row r="56" spans="1:9" ht="15" thickBot="1" x14ac:dyDescent="0.4">
      <c r="A56" s="49"/>
      <c r="B56" s="50"/>
      <c r="C56" s="50"/>
      <c r="D56" s="51"/>
      <c r="E56" s="50"/>
      <c r="F56" s="50"/>
      <c r="G56" s="50"/>
      <c r="H56" s="50" t="s">
        <v>22</v>
      </c>
      <c r="I56" s="52">
        <v>0.25</v>
      </c>
    </row>
    <row r="57" spans="1:9" x14ac:dyDescent="0.35">
      <c r="A57" s="19" t="s">
        <v>81</v>
      </c>
      <c r="B57" s="20" t="s">
        <v>14</v>
      </c>
      <c r="C57" s="20" t="s">
        <v>19</v>
      </c>
      <c r="D57" s="21" t="s">
        <v>82</v>
      </c>
      <c r="E57" s="20"/>
      <c r="F57" s="20">
        <v>3</v>
      </c>
      <c r="G57" s="20">
        <v>4</v>
      </c>
      <c r="H57" s="20" t="s">
        <v>28</v>
      </c>
      <c r="I57" s="22">
        <v>1</v>
      </c>
    </row>
    <row r="58" spans="1:9" x14ac:dyDescent="0.35">
      <c r="A58" s="73"/>
      <c r="B58" s="11"/>
      <c r="C58" s="11"/>
      <c r="D58" s="12"/>
      <c r="E58" s="11"/>
      <c r="F58" s="11"/>
      <c r="G58" s="11"/>
      <c r="H58" s="11" t="s">
        <v>23</v>
      </c>
      <c r="I58" s="74">
        <v>2</v>
      </c>
    </row>
    <row r="59" spans="1:9" ht="15" thickBot="1" x14ac:dyDescent="0.4">
      <c r="A59" s="23"/>
      <c r="B59" s="24"/>
      <c r="C59" s="24"/>
      <c r="D59" s="25"/>
      <c r="E59" s="24"/>
      <c r="F59" s="24"/>
      <c r="G59" s="24"/>
      <c r="H59" s="24" t="s">
        <v>22</v>
      </c>
      <c r="I59" s="26">
        <v>1</v>
      </c>
    </row>
    <row r="60" spans="1:9" ht="15" thickBot="1" x14ac:dyDescent="0.4">
      <c r="A60" s="31" t="s">
        <v>83</v>
      </c>
      <c r="B60" s="32" t="s">
        <v>14</v>
      </c>
      <c r="C60" s="32" t="s">
        <v>19</v>
      </c>
      <c r="D60" s="33" t="s">
        <v>84</v>
      </c>
      <c r="E60" s="32"/>
      <c r="F60" s="32">
        <v>1</v>
      </c>
      <c r="G60" s="32">
        <v>1</v>
      </c>
      <c r="H60" s="32" t="s">
        <v>23</v>
      </c>
      <c r="I60" s="34">
        <v>1</v>
      </c>
    </row>
    <row r="61" spans="1:9" x14ac:dyDescent="0.35">
      <c r="A61" s="35" t="s">
        <v>85</v>
      </c>
      <c r="B61" s="36" t="s">
        <v>18</v>
      </c>
      <c r="C61" s="36" t="s">
        <v>19</v>
      </c>
      <c r="D61" s="37" t="s">
        <v>86</v>
      </c>
      <c r="E61" s="36"/>
      <c r="F61" s="36">
        <v>3</v>
      </c>
      <c r="G61" s="36">
        <v>2</v>
      </c>
      <c r="H61" s="36" t="s">
        <v>28</v>
      </c>
      <c r="I61" s="38">
        <v>0.75</v>
      </c>
    </row>
    <row r="62" spans="1:9" x14ac:dyDescent="0.35">
      <c r="A62" s="43"/>
      <c r="B62" s="13"/>
      <c r="C62" s="13"/>
      <c r="D62" s="14"/>
      <c r="E62" s="13"/>
      <c r="F62" s="13"/>
      <c r="G62" s="13"/>
      <c r="H62" s="13" t="s">
        <v>23</v>
      </c>
      <c r="I62" s="44">
        <v>0.5</v>
      </c>
    </row>
    <row r="63" spans="1:9" ht="15" thickBot="1" x14ac:dyDescent="0.4">
      <c r="A63" s="39"/>
      <c r="B63" s="40"/>
      <c r="C63" s="40"/>
      <c r="D63" s="41"/>
      <c r="E63" s="40"/>
      <c r="F63" s="40"/>
      <c r="G63" s="40"/>
      <c r="H63" s="40" t="s">
        <v>22</v>
      </c>
      <c r="I63" s="42">
        <v>0.75</v>
      </c>
    </row>
    <row r="64" spans="1:9" x14ac:dyDescent="0.35">
      <c r="A64" s="57" t="s">
        <v>96</v>
      </c>
      <c r="B64" s="58" t="s">
        <v>52</v>
      </c>
      <c r="C64" s="58" t="s">
        <v>57</v>
      </c>
      <c r="D64" s="59" t="s">
        <v>97</v>
      </c>
      <c r="E64" s="58" t="s">
        <v>98</v>
      </c>
      <c r="F64" s="58">
        <v>2</v>
      </c>
      <c r="G64" s="58">
        <v>2.5</v>
      </c>
      <c r="H64" s="58" t="s">
        <v>28</v>
      </c>
      <c r="I64" s="60">
        <v>2</v>
      </c>
    </row>
    <row r="65" spans="1:9" x14ac:dyDescent="0.35">
      <c r="A65" s="65"/>
      <c r="B65" s="17"/>
      <c r="C65" s="17"/>
      <c r="D65" s="18"/>
      <c r="E65" s="17"/>
      <c r="F65" s="17"/>
      <c r="G65" s="17"/>
      <c r="H65" s="17" t="s">
        <v>22</v>
      </c>
      <c r="I65" s="66">
        <v>0.25</v>
      </c>
    </row>
    <row r="66" spans="1:9" ht="15" thickBot="1" x14ac:dyDescent="0.4">
      <c r="A66" s="61"/>
      <c r="B66" s="62"/>
      <c r="C66" s="62"/>
      <c r="D66" s="63"/>
      <c r="E66" s="62"/>
      <c r="F66" s="62"/>
      <c r="G66" s="62"/>
      <c r="H66" s="62" t="s">
        <v>23</v>
      </c>
      <c r="I66" s="64">
        <v>0.25</v>
      </c>
    </row>
    <row r="67" spans="1:9" x14ac:dyDescent="0.35">
      <c r="A67" s="57" t="s">
        <v>99</v>
      </c>
      <c r="B67" s="58" t="s">
        <v>52</v>
      </c>
      <c r="C67" s="58" t="s">
        <v>57</v>
      </c>
      <c r="D67" s="59" t="s">
        <v>100</v>
      </c>
      <c r="E67" s="58" t="s">
        <v>98</v>
      </c>
      <c r="F67" s="58">
        <v>2</v>
      </c>
      <c r="G67" s="58">
        <v>2</v>
      </c>
      <c r="H67" s="58" t="s">
        <v>28</v>
      </c>
      <c r="I67" s="60">
        <v>1.5</v>
      </c>
    </row>
    <row r="68" spans="1:9" x14ac:dyDescent="0.35">
      <c r="A68" s="65"/>
      <c r="B68" s="17"/>
      <c r="C68" s="17"/>
      <c r="D68" s="18"/>
      <c r="E68" s="17"/>
      <c r="F68" s="17"/>
      <c r="G68" s="17"/>
      <c r="H68" s="17" t="s">
        <v>22</v>
      </c>
      <c r="I68" s="66">
        <v>0.25</v>
      </c>
    </row>
    <row r="69" spans="1:9" ht="15" thickBot="1" x14ac:dyDescent="0.4">
      <c r="A69" s="61"/>
      <c r="B69" s="62"/>
      <c r="C69" s="62"/>
      <c r="D69" s="63"/>
      <c r="E69" s="62"/>
      <c r="F69" s="62"/>
      <c r="G69" s="62"/>
      <c r="H69" s="62" t="s">
        <v>23</v>
      </c>
      <c r="I69" s="64">
        <v>0.25</v>
      </c>
    </row>
    <row r="70" spans="1:9" x14ac:dyDescent="0.35">
      <c r="A70" s="57" t="s">
        <v>101</v>
      </c>
      <c r="B70" s="58" t="s">
        <v>52</v>
      </c>
      <c r="C70" s="58" t="s">
        <v>57</v>
      </c>
      <c r="D70" s="59" t="s">
        <v>102</v>
      </c>
      <c r="E70" s="58" t="s">
        <v>31</v>
      </c>
      <c r="F70" s="58">
        <v>2</v>
      </c>
      <c r="G70" s="58">
        <v>2</v>
      </c>
      <c r="H70" s="58" t="s">
        <v>28</v>
      </c>
      <c r="I70" s="60">
        <v>1.5</v>
      </c>
    </row>
    <row r="71" spans="1:9" x14ac:dyDescent="0.35">
      <c r="A71" s="65"/>
      <c r="B71" s="17"/>
      <c r="C71" s="17"/>
      <c r="D71" s="18"/>
      <c r="E71" s="17"/>
      <c r="F71" s="17"/>
      <c r="G71" s="17"/>
      <c r="H71" s="17" t="s">
        <v>22</v>
      </c>
      <c r="I71" s="66">
        <v>0.25</v>
      </c>
    </row>
    <row r="72" spans="1:9" ht="15" thickBot="1" x14ac:dyDescent="0.4">
      <c r="A72" s="61"/>
      <c r="B72" s="62"/>
      <c r="C72" s="62"/>
      <c r="D72" s="63"/>
      <c r="E72" s="62"/>
      <c r="F72" s="62"/>
      <c r="G72" s="62"/>
      <c r="H72" s="62" t="s">
        <v>23</v>
      </c>
      <c r="I72" s="64">
        <v>0.25</v>
      </c>
    </row>
    <row r="73" spans="1:9" ht="29" x14ac:dyDescent="0.35">
      <c r="A73" s="35" t="s">
        <v>103</v>
      </c>
      <c r="B73" s="36" t="s">
        <v>18</v>
      </c>
      <c r="C73" s="36" t="s">
        <v>15</v>
      </c>
      <c r="D73" s="37" t="s">
        <v>104</v>
      </c>
      <c r="E73" s="36" t="s">
        <v>98</v>
      </c>
      <c r="F73" s="36">
        <v>3</v>
      </c>
      <c r="G73" s="36">
        <v>2</v>
      </c>
      <c r="H73" s="36" t="s">
        <v>22</v>
      </c>
      <c r="I73" s="38">
        <v>1.75</v>
      </c>
    </row>
    <row r="74" spans="1:9" ht="15" thickBot="1" x14ac:dyDescent="0.4">
      <c r="A74" s="39"/>
      <c r="B74" s="40"/>
      <c r="C74" s="40"/>
      <c r="D74" s="41"/>
      <c r="E74" s="40"/>
      <c r="F74" s="40"/>
      <c r="G74" s="40"/>
      <c r="H74" s="40" t="s">
        <v>23</v>
      </c>
      <c r="I74" s="42">
        <v>0.25</v>
      </c>
    </row>
    <row r="75" spans="1:9" x14ac:dyDescent="0.35">
      <c r="A75" s="35" t="s">
        <v>105</v>
      </c>
      <c r="B75" s="36" t="s">
        <v>18</v>
      </c>
      <c r="C75" s="36" t="s">
        <v>15</v>
      </c>
      <c r="D75" s="37" t="s">
        <v>106</v>
      </c>
      <c r="E75" s="36" t="s">
        <v>90</v>
      </c>
      <c r="F75" s="36">
        <v>2</v>
      </c>
      <c r="G75" s="36">
        <v>1.5</v>
      </c>
      <c r="H75" s="36" t="s">
        <v>22</v>
      </c>
      <c r="I75" s="38">
        <v>1.25</v>
      </c>
    </row>
    <row r="76" spans="1:9" ht="15" thickBot="1" x14ac:dyDescent="0.4">
      <c r="A76" s="39"/>
      <c r="B76" s="40"/>
      <c r="C76" s="40"/>
      <c r="D76" s="41"/>
      <c r="E76" s="40"/>
      <c r="F76" s="40"/>
      <c r="G76" s="40"/>
      <c r="H76" s="40" t="s">
        <v>23</v>
      </c>
      <c r="I76" s="42">
        <v>0.25</v>
      </c>
    </row>
    <row r="77" spans="1:9" x14ac:dyDescent="0.35">
      <c r="A77" s="19" t="s">
        <v>107</v>
      </c>
      <c r="B77" s="20" t="s">
        <v>14</v>
      </c>
      <c r="C77" s="20" t="s">
        <v>19</v>
      </c>
      <c r="D77" s="21" t="s">
        <v>108</v>
      </c>
      <c r="E77" s="20"/>
      <c r="F77" s="20">
        <v>4</v>
      </c>
      <c r="G77" s="20">
        <v>3.5</v>
      </c>
      <c r="H77" s="20" t="s">
        <v>22</v>
      </c>
      <c r="I77" s="22">
        <v>3.25</v>
      </c>
    </row>
    <row r="78" spans="1:9" ht="15" thickBot="1" x14ac:dyDescent="0.4">
      <c r="A78" s="23"/>
      <c r="B78" s="24"/>
      <c r="C78" s="24"/>
      <c r="D78" s="25"/>
      <c r="E78" s="24"/>
      <c r="F78" s="24"/>
      <c r="G78" s="24"/>
      <c r="H78" s="24" t="s">
        <v>23</v>
      </c>
      <c r="I78" s="26">
        <v>0.25</v>
      </c>
    </row>
    <row r="79" spans="1:9" x14ac:dyDescent="0.35">
      <c r="A79" s="19" t="s">
        <v>109</v>
      </c>
      <c r="B79" s="20" t="s">
        <v>14</v>
      </c>
      <c r="C79" s="20" t="s">
        <v>19</v>
      </c>
      <c r="D79" s="21" t="s">
        <v>110</v>
      </c>
      <c r="E79" s="20"/>
      <c r="F79" s="20">
        <v>15</v>
      </c>
      <c r="G79" s="20">
        <v>12.25</v>
      </c>
      <c r="H79" s="20" t="s">
        <v>22</v>
      </c>
      <c r="I79" s="22">
        <v>5.5</v>
      </c>
    </row>
    <row r="80" spans="1:9" x14ac:dyDescent="0.35">
      <c r="A80" s="73"/>
      <c r="B80" s="11"/>
      <c r="C80" s="11"/>
      <c r="D80" s="12"/>
      <c r="E80" s="11"/>
      <c r="F80" s="11"/>
      <c r="G80" s="11"/>
      <c r="H80" s="11" t="s">
        <v>23</v>
      </c>
      <c r="I80" s="74">
        <v>4.5</v>
      </c>
    </row>
    <row r="81" spans="1:9" ht="15" thickBot="1" x14ac:dyDescent="0.4">
      <c r="A81" s="23"/>
      <c r="B81" s="24"/>
      <c r="C81" s="24"/>
      <c r="D81" s="25"/>
      <c r="E81" s="24"/>
      <c r="F81" s="24"/>
      <c r="G81" s="24"/>
      <c r="H81" s="24" t="s">
        <v>28</v>
      </c>
      <c r="I81" s="26">
        <v>4.25</v>
      </c>
    </row>
    <row r="82" spans="1:9" ht="15" thickBot="1" x14ac:dyDescent="0.4">
      <c r="A82" s="31" t="s">
        <v>111</v>
      </c>
      <c r="B82" s="32" t="s">
        <v>14</v>
      </c>
      <c r="C82" s="32" t="s">
        <v>19</v>
      </c>
      <c r="D82" s="33" t="s">
        <v>112</v>
      </c>
      <c r="E82" s="32"/>
      <c r="F82" s="32">
        <v>6</v>
      </c>
      <c r="G82" s="32">
        <v>3.5</v>
      </c>
      <c r="H82" s="32" t="s">
        <v>22</v>
      </c>
      <c r="I82" s="34">
        <v>3.5</v>
      </c>
    </row>
    <row r="83" spans="1:9" ht="15" thickBot="1" x14ac:dyDescent="0.4">
      <c r="A83" s="31" t="s">
        <v>113</v>
      </c>
      <c r="B83" s="32" t="s">
        <v>14</v>
      </c>
      <c r="C83" s="32" t="s">
        <v>19</v>
      </c>
      <c r="D83" s="33" t="s">
        <v>114</v>
      </c>
      <c r="E83" s="32"/>
      <c r="F83" s="32">
        <v>1</v>
      </c>
      <c r="G83" s="32">
        <v>1</v>
      </c>
      <c r="H83" s="32" t="s">
        <v>23</v>
      </c>
      <c r="I83" s="34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4987-9B48-4B0E-8368-94B59980651E}">
  <dimension ref="A1"/>
  <sheetViews>
    <sheetView zoomScale="90" zoomScaleNormal="90" workbookViewId="0"/>
  </sheetViews>
  <sheetFormatPr baseColWidth="10" defaultRowHeight="14.5" x14ac:dyDescent="0.35"/>
  <cols>
    <col min="1" max="1" width="15.90625" customWidth="1"/>
  </cols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BAC4-B6C8-4445-BEEB-A5DE06A20711}">
  <dimension ref="A1:I22"/>
  <sheetViews>
    <sheetView tabSelected="1" workbookViewId="0"/>
  </sheetViews>
  <sheetFormatPr baseColWidth="10" defaultRowHeight="14.5" x14ac:dyDescent="0.35"/>
  <cols>
    <col min="2" max="2" width="31.81640625" customWidth="1"/>
    <col min="3" max="3" width="16.54296875" customWidth="1"/>
    <col min="6" max="6" width="16" style="93" customWidth="1"/>
    <col min="9" max="9" width="11.6328125" customWidth="1"/>
  </cols>
  <sheetData>
    <row r="1" spans="1:9" x14ac:dyDescent="0.35">
      <c r="A1" s="91" t="s">
        <v>119</v>
      </c>
      <c r="B1" s="91" t="s">
        <v>121</v>
      </c>
      <c r="C1" s="91" t="s">
        <v>122</v>
      </c>
      <c r="D1" s="91" t="s">
        <v>123</v>
      </c>
      <c r="E1" s="91" t="s">
        <v>95</v>
      </c>
      <c r="F1" s="92" t="s">
        <v>124</v>
      </c>
      <c r="G1" s="91" t="s">
        <v>125</v>
      </c>
      <c r="H1" s="91" t="s">
        <v>120</v>
      </c>
      <c r="I1" s="91"/>
    </row>
    <row r="2" spans="1:9" x14ac:dyDescent="0.35">
      <c r="A2">
        <v>1</v>
      </c>
      <c r="B2" t="s">
        <v>126</v>
      </c>
      <c r="C2">
        <f>3.5+1.5</f>
        <v>5</v>
      </c>
      <c r="D2">
        <f>4+6+17</f>
        <v>27</v>
      </c>
      <c r="E2">
        <v>8</v>
      </c>
      <c r="F2" s="93">
        <v>5</v>
      </c>
      <c r="G2">
        <v>40</v>
      </c>
      <c r="H2" t="s">
        <v>129</v>
      </c>
    </row>
    <row r="3" spans="1:9" x14ac:dyDescent="0.35">
      <c r="A3">
        <v>2</v>
      </c>
      <c r="B3" t="s">
        <v>31</v>
      </c>
      <c r="C3">
        <f>3.5+1.5</f>
        <v>5</v>
      </c>
      <c r="D3">
        <f>2</f>
        <v>2</v>
      </c>
      <c r="E3">
        <v>0.5</v>
      </c>
      <c r="F3" s="93">
        <f>0</f>
        <v>0</v>
      </c>
      <c r="G3">
        <v>7.5</v>
      </c>
      <c r="H3" t="s">
        <v>129</v>
      </c>
    </row>
    <row r="4" spans="1:9" x14ac:dyDescent="0.35">
      <c r="A4">
        <v>3</v>
      </c>
      <c r="B4" t="s">
        <v>98</v>
      </c>
      <c r="C4">
        <f>2</f>
        <v>2</v>
      </c>
      <c r="D4">
        <f>4.5</f>
        <v>4.5</v>
      </c>
      <c r="E4">
        <f>0</f>
        <v>0</v>
      </c>
      <c r="F4" s="93">
        <f>0</f>
        <v>0</v>
      </c>
      <c r="G4">
        <v>6.5</v>
      </c>
      <c r="H4" t="s">
        <v>129</v>
      </c>
    </row>
    <row r="5" spans="1:9" x14ac:dyDescent="0.35">
      <c r="A5">
        <v>4</v>
      </c>
      <c r="B5" t="s">
        <v>90</v>
      </c>
      <c r="C5">
        <f>1.5</f>
        <v>1.5</v>
      </c>
      <c r="D5">
        <f>0</f>
        <v>0</v>
      </c>
      <c r="E5">
        <f>0</f>
        <v>0</v>
      </c>
      <c r="F5" s="93">
        <f>0</f>
        <v>0</v>
      </c>
      <c r="G5">
        <v>1.5</v>
      </c>
      <c r="H5" t="s">
        <v>129</v>
      </c>
    </row>
    <row r="21" spans="1:1" x14ac:dyDescent="0.35">
      <c r="A21" s="91" t="s">
        <v>127</v>
      </c>
    </row>
    <row r="22" spans="1:1" x14ac:dyDescent="0.35">
      <c r="A22" t="s">
        <v>128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TicketLog3rdS</vt:lpstr>
      <vt:lpstr>Charts3rdS</vt:lpstr>
      <vt:lpstr>Use Case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Wagner</dc:creator>
  <cp:lastModifiedBy>Nicolas</cp:lastModifiedBy>
  <dcterms:created xsi:type="dcterms:W3CDTF">2015-06-05T18:19:34Z</dcterms:created>
  <dcterms:modified xsi:type="dcterms:W3CDTF">2020-04-25T20:12:13Z</dcterms:modified>
</cp:coreProperties>
</file>