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16200" windowHeight="24810"/>
  </bookViews>
  <sheets>
    <sheet name="シート3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4" i="2"/>
  <c r="B42" i="2"/>
  <c r="D35" i="2"/>
  <c r="C35" i="2"/>
  <c r="D31" i="2"/>
  <c r="C31" i="2"/>
  <c r="D23" i="2"/>
  <c r="C23" i="2"/>
  <c r="D17" i="2"/>
  <c r="C17" i="2"/>
  <c r="D12" i="2"/>
  <c r="C12" i="2"/>
  <c r="D6" i="2"/>
  <c r="D18" i="2" s="1"/>
  <c r="D4" i="2"/>
  <c r="C4" i="2"/>
  <c r="C6" i="2" s="1"/>
  <c r="C18" i="2" l="1"/>
  <c r="C32" i="2"/>
  <c r="C38" i="2" s="1"/>
  <c r="B43" i="2"/>
  <c r="D32" i="2"/>
  <c r="B46" i="2"/>
  <c r="B48" i="2" s="1"/>
  <c r="B47" i="2" l="1"/>
  <c r="D38" i="2"/>
</calcChain>
</file>

<file path=xl/sharedStrings.xml><?xml version="1.0" encoding="utf-8"?>
<sst xmlns="http://schemas.openxmlformats.org/spreadsheetml/2006/main" count="45" uniqueCount="39">
  <si>
    <t>売上高</t>
    <rPh sb="0" eb="2">
      <t>ウリアゲ</t>
    </rPh>
    <rPh sb="2" eb="3">
      <t>ダカ</t>
    </rPh>
    <phoneticPr fontId="1"/>
  </si>
  <si>
    <t>売上原価</t>
    <rPh sb="0" eb="2">
      <t>ウリアゲ</t>
    </rPh>
    <rPh sb="2" eb="4">
      <t>ゲンカ</t>
    </rPh>
    <phoneticPr fontId="1"/>
  </si>
  <si>
    <t>売上総利益</t>
    <rPh sb="0" eb="2">
      <t>ウリアゲ</t>
    </rPh>
    <rPh sb="2" eb="5">
      <t>ソウリエキ</t>
    </rPh>
    <phoneticPr fontId="1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</si>
  <si>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1"/>
  </si>
  <si>
    <t>営業利益</t>
    <rPh sb="0" eb="2">
      <t>エイギョウ</t>
    </rPh>
    <rPh sb="2" eb="4">
      <t>リエキ</t>
    </rPh>
    <phoneticPr fontId="1"/>
  </si>
  <si>
    <t>営業外収益</t>
    <rPh sb="0" eb="2">
      <t>エイギョウ</t>
    </rPh>
    <rPh sb="2" eb="3">
      <t>ガイ</t>
    </rPh>
    <rPh sb="3" eb="5">
      <t>シュウエキ</t>
    </rPh>
    <phoneticPr fontId="1"/>
  </si>
  <si>
    <t>受取利息</t>
    <rPh sb="0" eb="2">
      <t>ウケトリ</t>
    </rPh>
    <rPh sb="2" eb="4">
      <t>リソク</t>
    </rPh>
    <phoneticPr fontId="1"/>
  </si>
  <si>
    <t>受取配当金</t>
    <rPh sb="0" eb="2">
      <t>ウケトリ</t>
    </rPh>
    <rPh sb="2" eb="5">
      <t>ハイトウキン</t>
    </rPh>
    <phoneticPr fontId="1"/>
  </si>
  <si>
    <t>持分法による投資利益</t>
    <rPh sb="0" eb="2">
      <t>モチブン</t>
    </rPh>
    <rPh sb="2" eb="3">
      <t>ホウ</t>
    </rPh>
    <rPh sb="6" eb="8">
      <t>トウシ</t>
    </rPh>
    <rPh sb="8" eb="10">
      <t>リエキ</t>
    </rPh>
    <phoneticPr fontId="1"/>
  </si>
  <si>
    <t>その他</t>
    <rPh sb="2" eb="3">
      <t>タ</t>
    </rPh>
    <phoneticPr fontId="1"/>
  </si>
  <si>
    <t>営業外収益合計</t>
    <rPh sb="0" eb="2">
      <t>エイギョウ</t>
    </rPh>
    <rPh sb="2" eb="3">
      <t>ガイ</t>
    </rPh>
    <rPh sb="3" eb="5">
      <t>シュウエキ</t>
    </rPh>
    <rPh sb="5" eb="7">
      <t>ゴウケイ</t>
    </rPh>
    <phoneticPr fontId="1"/>
  </si>
  <si>
    <t>営業外費用</t>
    <rPh sb="0" eb="2">
      <t>エイギョウ</t>
    </rPh>
    <rPh sb="2" eb="3">
      <t>ガイ</t>
    </rPh>
    <rPh sb="3" eb="5">
      <t>ヒヨウ</t>
    </rPh>
    <phoneticPr fontId="1"/>
  </si>
  <si>
    <t>支払利息</t>
    <rPh sb="0" eb="2">
      <t>シハライ</t>
    </rPh>
    <rPh sb="2" eb="4">
      <t>リソク</t>
    </rPh>
    <phoneticPr fontId="1"/>
  </si>
  <si>
    <t>為替差損</t>
    <rPh sb="0" eb="2">
      <t>カワセ</t>
    </rPh>
    <rPh sb="2" eb="4">
      <t>サソン</t>
    </rPh>
    <phoneticPr fontId="1"/>
  </si>
  <si>
    <t>営業外費用合計</t>
    <rPh sb="0" eb="3">
      <t>エイギョウガイ</t>
    </rPh>
    <rPh sb="3" eb="5">
      <t>ヒヨウ</t>
    </rPh>
    <rPh sb="5" eb="7">
      <t>ゴウケイ</t>
    </rPh>
    <phoneticPr fontId="1"/>
  </si>
  <si>
    <t>経常利益</t>
    <rPh sb="0" eb="2">
      <t>ケイジョウ</t>
    </rPh>
    <rPh sb="2" eb="4">
      <t>リエキ</t>
    </rPh>
    <phoneticPr fontId="1"/>
  </si>
  <si>
    <t>特別利益</t>
    <rPh sb="0" eb="2">
      <t>トクベツ</t>
    </rPh>
    <rPh sb="2" eb="4">
      <t>リエキ</t>
    </rPh>
    <phoneticPr fontId="1"/>
  </si>
  <si>
    <t>固定資産売却益</t>
    <rPh sb="0" eb="2">
      <t>コテイ</t>
    </rPh>
    <rPh sb="2" eb="4">
      <t>シサン</t>
    </rPh>
    <rPh sb="4" eb="7">
      <t>バイキャクエキ</t>
    </rPh>
    <phoneticPr fontId="1"/>
  </si>
  <si>
    <t>投資有価証券売却益</t>
    <rPh sb="0" eb="6">
      <t>トウシユウカショウケン</t>
    </rPh>
    <rPh sb="6" eb="9">
      <t>バイキャクエキ</t>
    </rPh>
    <phoneticPr fontId="1"/>
  </si>
  <si>
    <t>特別利益合計</t>
    <rPh sb="0" eb="2">
      <t>トクベツ</t>
    </rPh>
    <rPh sb="2" eb="4">
      <t>リエキ</t>
    </rPh>
    <rPh sb="4" eb="6">
      <t>ゴウケイ</t>
    </rPh>
    <phoneticPr fontId="1"/>
  </si>
  <si>
    <t>特別損失</t>
    <rPh sb="0" eb="2">
      <t>トクベツ</t>
    </rPh>
    <rPh sb="2" eb="4">
      <t>ソンシツ</t>
    </rPh>
    <phoneticPr fontId="1"/>
  </si>
  <si>
    <t>固定資産除売却損</t>
    <rPh sb="0" eb="2">
      <t>コテイ</t>
    </rPh>
    <rPh sb="2" eb="4">
      <t>シサン</t>
    </rPh>
    <rPh sb="4" eb="5">
      <t>ノゾ</t>
    </rPh>
    <rPh sb="5" eb="8">
      <t>バイキャクソン</t>
    </rPh>
    <phoneticPr fontId="1"/>
  </si>
  <si>
    <t>東日本大震災関連損失</t>
    <rPh sb="0" eb="1">
      <t>ヒガシ</t>
    </rPh>
    <rPh sb="1" eb="3">
      <t>ニホン</t>
    </rPh>
    <rPh sb="3" eb="6">
      <t>ダイシンサイ</t>
    </rPh>
    <rPh sb="6" eb="8">
      <t>カンレン</t>
    </rPh>
    <rPh sb="8" eb="10">
      <t>ソンシツ</t>
    </rPh>
    <phoneticPr fontId="1"/>
  </si>
  <si>
    <t>資産除去債務会計基準の適用に伴う影響額</t>
    <rPh sb="0" eb="2">
      <t>シサン</t>
    </rPh>
    <rPh sb="2" eb="4">
      <t>ジョキョ</t>
    </rPh>
    <rPh sb="4" eb="6">
      <t>サイム</t>
    </rPh>
    <rPh sb="6" eb="8">
      <t>カイケイ</t>
    </rPh>
    <rPh sb="8" eb="10">
      <t>キジュン</t>
    </rPh>
    <rPh sb="11" eb="13">
      <t>テキヨウ</t>
    </rPh>
    <rPh sb="14" eb="15">
      <t>トモナ</t>
    </rPh>
    <rPh sb="16" eb="18">
      <t>エイキョウ</t>
    </rPh>
    <rPh sb="18" eb="19">
      <t>ガク</t>
    </rPh>
    <phoneticPr fontId="1"/>
  </si>
  <si>
    <t>食用油関連処理損失</t>
    <rPh sb="0" eb="2">
      <t>ショクヨウ</t>
    </rPh>
    <rPh sb="2" eb="3">
      <t>アブラ</t>
    </rPh>
    <rPh sb="3" eb="5">
      <t>カンレン</t>
    </rPh>
    <rPh sb="5" eb="7">
      <t>ショリ</t>
    </rPh>
    <rPh sb="7" eb="9">
      <t>ソンシツ</t>
    </rPh>
    <phoneticPr fontId="1"/>
  </si>
  <si>
    <t>化粧品子会社構造改革費用</t>
    <rPh sb="0" eb="3">
      <t>ケショウヒン</t>
    </rPh>
    <rPh sb="3" eb="6">
      <t>コガイシャ</t>
    </rPh>
    <rPh sb="6" eb="8">
      <t>コウゾウ</t>
    </rPh>
    <rPh sb="8" eb="10">
      <t>カイカク</t>
    </rPh>
    <rPh sb="10" eb="12">
      <t>ヒヨウ</t>
    </rPh>
    <phoneticPr fontId="1"/>
  </si>
  <si>
    <t>特別損失合計</t>
    <rPh sb="0" eb="2">
      <t>トクベツ</t>
    </rPh>
    <rPh sb="2" eb="4">
      <t>ソンシツ</t>
    </rPh>
    <rPh sb="4" eb="6">
      <t>ゴウケイ</t>
    </rPh>
    <phoneticPr fontId="1"/>
  </si>
  <si>
    <t>税金等調整前当期純利益</t>
    <rPh sb="0" eb="2">
      <t>ゼイキン</t>
    </rPh>
    <rPh sb="2" eb="3">
      <t>トウ</t>
    </rPh>
    <rPh sb="3" eb="5">
      <t>チョウセイ</t>
    </rPh>
    <rPh sb="5" eb="6">
      <t>マエ</t>
    </rPh>
    <rPh sb="6" eb="8">
      <t>トウキ</t>
    </rPh>
    <rPh sb="8" eb="11">
      <t>ジュンリエキ</t>
    </rPh>
    <phoneticPr fontId="1"/>
  </si>
  <si>
    <t>法人税、住民税及び事業税</t>
    <rPh sb="0" eb="3">
      <t>ホウジンゼイ</t>
    </rPh>
    <rPh sb="4" eb="7">
      <t>ジュウミンゼイ</t>
    </rPh>
    <rPh sb="7" eb="8">
      <t>オヨ</t>
    </rPh>
    <rPh sb="9" eb="12">
      <t>ジギョウゼイ</t>
    </rPh>
    <phoneticPr fontId="1"/>
  </si>
  <si>
    <t>法人税等調整額</t>
    <rPh sb="0" eb="3">
      <t>ホウジンゼイ</t>
    </rPh>
    <rPh sb="3" eb="4">
      <t>トウ</t>
    </rPh>
    <rPh sb="4" eb="6">
      <t>チョウセイ</t>
    </rPh>
    <rPh sb="6" eb="7">
      <t>ガク</t>
    </rPh>
    <phoneticPr fontId="1"/>
  </si>
  <si>
    <t>法人税合計</t>
    <rPh sb="0" eb="3">
      <t>ホウジンゼイ</t>
    </rPh>
    <rPh sb="3" eb="5">
      <t>ゴウケイ</t>
    </rPh>
    <phoneticPr fontId="1"/>
  </si>
  <si>
    <t>少数株主損益調整前当期純利益</t>
    <rPh sb="0" eb="2">
      <t>ショウスウ</t>
    </rPh>
    <rPh sb="2" eb="4">
      <t>カブヌシ</t>
    </rPh>
    <rPh sb="4" eb="6">
      <t>ソンエキ</t>
    </rPh>
    <rPh sb="6" eb="8">
      <t>チョウセイ</t>
    </rPh>
    <rPh sb="8" eb="9">
      <t>マエ</t>
    </rPh>
    <rPh sb="9" eb="11">
      <t>トウキ</t>
    </rPh>
    <rPh sb="11" eb="14">
      <t>ジュンリエキ</t>
    </rPh>
    <phoneticPr fontId="1"/>
  </si>
  <si>
    <t>少数株主利益</t>
    <rPh sb="0" eb="2">
      <t>ショウスウ</t>
    </rPh>
    <rPh sb="2" eb="4">
      <t>カブヌシ</t>
    </rPh>
    <rPh sb="4" eb="6">
      <t>リエキ</t>
    </rPh>
    <phoneticPr fontId="1"/>
  </si>
  <si>
    <t>当期純利益</t>
    <rPh sb="0" eb="2">
      <t>トウキ</t>
    </rPh>
    <rPh sb="2" eb="5">
      <t>ジュンリエキ</t>
    </rPh>
    <phoneticPr fontId="1"/>
  </si>
  <si>
    <t>当座連結会計年度（自　平成22年4月1日　　　至　平成23年3月31日）</t>
    <rPh sb="0" eb="2">
      <t>トウザ</t>
    </rPh>
    <rPh sb="2" eb="4">
      <t>レンケツ</t>
    </rPh>
    <rPh sb="4" eb="6">
      <t>カイケイ</t>
    </rPh>
    <rPh sb="6" eb="8">
      <t>ネンド</t>
    </rPh>
    <rPh sb="9" eb="10">
      <t>ジ</t>
    </rPh>
    <rPh sb="11" eb="13">
      <t>ヘイセイ</t>
    </rPh>
    <rPh sb="15" eb="16">
      <t>ネン</t>
    </rPh>
    <rPh sb="17" eb="18">
      <t>ガツ</t>
    </rPh>
    <rPh sb="19" eb="20">
      <t>ニチ</t>
    </rPh>
    <rPh sb="23" eb="24">
      <t>イタル</t>
    </rPh>
    <rPh sb="25" eb="27">
      <t>ヘイセイ</t>
    </rPh>
    <rPh sb="29" eb="30">
      <t>ネン</t>
    </rPh>
    <rPh sb="31" eb="32">
      <t>ガツ</t>
    </rPh>
    <rPh sb="34" eb="35">
      <t>ニチ</t>
    </rPh>
    <phoneticPr fontId="1"/>
  </si>
  <si>
    <t>売上総利益(粗利)</t>
    <rPh sb="0" eb="2">
      <t>ウリアゲ</t>
    </rPh>
    <rPh sb="2" eb="5">
      <t>ソウリエキ</t>
    </rPh>
    <rPh sb="6" eb="8">
      <t>アラリ</t>
    </rPh>
    <phoneticPr fontId="1"/>
  </si>
  <si>
    <t>金融収益</t>
    <rPh sb="0" eb="2">
      <t>キンユウ</t>
    </rPh>
    <rPh sb="2" eb="4">
      <t>シュウエキ</t>
    </rPh>
    <phoneticPr fontId="1"/>
  </si>
  <si>
    <t>金融費用</t>
    <rPh sb="0" eb="2">
      <t>キンユウ</t>
    </rPh>
    <rPh sb="2" eb="4">
      <t>ヒヨウ</t>
    </rPh>
    <phoneticPr fontId="1"/>
  </si>
  <si>
    <t>税引前登記純利益</t>
    <rPh sb="0" eb="1">
      <t>ゼイ</t>
    </rPh>
    <rPh sb="1" eb="2">
      <t>ヒ</t>
    </rPh>
    <rPh sb="2" eb="3">
      <t>マエ</t>
    </rPh>
    <rPh sb="3" eb="5">
      <t>トウキ</t>
    </rPh>
    <rPh sb="5" eb="8">
      <t>ジュンリエキ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</si>
</sst>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48"/>
  <sheetViews>
    <sheetView tabSelected="1" topLeftCell="A22" workbookViewId="0">
      <selection activeCell="B39" sqref="B39"/>
    </sheetView>
  </sheetViews>
  <sheetFormatPr defaultRowHeight="18.75" x14ac:dyDescent="0.4"/>
  <cols>
    <col min="1" max="1" width="37.875" style="6" bestFit="1" customWidth="1"/>
    <col min="2" max="2" width="40.125" bestFit="1" customWidth="1"/>
    <col min="3" max="4" width="9.5" style="5" bestFit="1" customWidth="1"/>
  </cols>
  <sheetData>
    <row r="2" spans="1:4" x14ac:dyDescent="0.4">
      <c r="A2" s="1" t="s">
        <v>0</v>
      </c>
      <c r="B2" s="2"/>
      <c r="C2" s="3">
        <v>1184384</v>
      </c>
      <c r="D2" s="3">
        <v>1186831</v>
      </c>
    </row>
    <row r="3" spans="1:4" x14ac:dyDescent="0.4">
      <c r="A3" s="1" t="s">
        <v>1</v>
      </c>
      <c r="B3" s="2"/>
      <c r="C3" s="3">
        <v>493004</v>
      </c>
      <c r="D3" s="3">
        <v>498969</v>
      </c>
    </row>
    <row r="4" spans="1:4" x14ac:dyDescent="0.4">
      <c r="A4" s="1" t="s">
        <v>2</v>
      </c>
      <c r="B4" s="2"/>
      <c r="C4" s="3">
        <f>C2-C3</f>
        <v>691380</v>
      </c>
      <c r="D4" s="3">
        <f>D2-D3</f>
        <v>687862</v>
      </c>
    </row>
    <row r="5" spans="1:4" x14ac:dyDescent="0.4">
      <c r="A5" s="1" t="s">
        <v>3</v>
      </c>
      <c r="B5" s="2"/>
      <c r="C5" s="3">
        <v>597347</v>
      </c>
      <c r="D5" s="3">
        <v>583269</v>
      </c>
    </row>
    <row r="6" spans="1:4" x14ac:dyDescent="0.4">
      <c r="A6" s="1" t="s">
        <v>4</v>
      </c>
      <c r="B6" s="2"/>
      <c r="C6" s="3">
        <f>C4-C5</f>
        <v>94033</v>
      </c>
      <c r="D6" s="3">
        <f>D4-D5</f>
        <v>104593</v>
      </c>
    </row>
    <row r="7" spans="1:4" x14ac:dyDescent="0.4">
      <c r="A7" s="1" t="s">
        <v>5</v>
      </c>
      <c r="B7" s="2"/>
      <c r="C7" s="3"/>
      <c r="D7" s="3"/>
    </row>
    <row r="8" spans="1:4" x14ac:dyDescent="0.4">
      <c r="A8" s="1"/>
      <c r="B8" s="2" t="s">
        <v>6</v>
      </c>
      <c r="C8" s="3">
        <v>968</v>
      </c>
      <c r="D8" s="3">
        <v>829</v>
      </c>
    </row>
    <row r="9" spans="1:4" x14ac:dyDescent="0.4">
      <c r="A9" s="1"/>
      <c r="B9" s="2" t="s">
        <v>7</v>
      </c>
      <c r="C9" s="3">
        <v>155</v>
      </c>
      <c r="D9" s="3">
        <v>160</v>
      </c>
    </row>
    <row r="10" spans="1:4" x14ac:dyDescent="0.4">
      <c r="A10" s="1"/>
      <c r="B10" s="2" t="s">
        <v>8</v>
      </c>
      <c r="C10" s="3">
        <v>1168</v>
      </c>
      <c r="D10" s="3">
        <v>973</v>
      </c>
    </row>
    <row r="11" spans="1:4" x14ac:dyDescent="0.4">
      <c r="A11" s="1"/>
      <c r="B11" s="2" t="s">
        <v>9</v>
      </c>
      <c r="C11" s="3">
        <v>2667</v>
      </c>
      <c r="D11" s="3">
        <v>3194</v>
      </c>
    </row>
    <row r="12" spans="1:4" x14ac:dyDescent="0.4">
      <c r="A12" s="1"/>
      <c r="B12" s="2" t="s">
        <v>10</v>
      </c>
      <c r="C12" s="3">
        <f>SUM(C8:C11)</f>
        <v>4958</v>
      </c>
      <c r="D12" s="3">
        <f>SUM(D8:D11)</f>
        <v>5156</v>
      </c>
    </row>
    <row r="13" spans="1:4" x14ac:dyDescent="0.4">
      <c r="A13" s="1" t="s">
        <v>11</v>
      </c>
      <c r="B13" s="2"/>
      <c r="C13" s="3"/>
      <c r="D13" s="3"/>
    </row>
    <row r="14" spans="1:4" x14ac:dyDescent="0.4">
      <c r="A14" s="1"/>
      <c r="B14" s="2" t="s">
        <v>12</v>
      </c>
      <c r="C14" s="3">
        <v>4232</v>
      </c>
      <c r="D14" s="3">
        <v>3342</v>
      </c>
    </row>
    <row r="15" spans="1:4" x14ac:dyDescent="0.4">
      <c r="A15" s="1"/>
      <c r="B15" s="2" t="s">
        <v>13</v>
      </c>
      <c r="C15" s="3">
        <v>369</v>
      </c>
      <c r="D15" s="3">
        <v>2233</v>
      </c>
    </row>
    <row r="16" spans="1:4" x14ac:dyDescent="0.4">
      <c r="A16" s="1"/>
      <c r="B16" s="2" t="s">
        <v>9</v>
      </c>
      <c r="C16" s="3">
        <v>819</v>
      </c>
      <c r="D16" s="3">
        <v>836</v>
      </c>
    </row>
    <row r="17" spans="1:4" x14ac:dyDescent="0.4">
      <c r="A17" s="1"/>
      <c r="B17" s="2" t="s">
        <v>14</v>
      </c>
      <c r="C17" s="3">
        <f>SUM(C14:C16)</f>
        <v>5420</v>
      </c>
      <c r="D17" s="3">
        <f>SUM(D14:D16)</f>
        <v>6411</v>
      </c>
    </row>
    <row r="18" spans="1:4" x14ac:dyDescent="0.4">
      <c r="A18" s="1" t="s">
        <v>15</v>
      </c>
      <c r="B18" s="2"/>
      <c r="C18" s="3">
        <f>C6+C12-C17</f>
        <v>93571</v>
      </c>
      <c r="D18" s="3">
        <f>D6+D12-D17</f>
        <v>103338</v>
      </c>
    </row>
    <row r="19" spans="1:4" x14ac:dyDescent="0.4">
      <c r="A19" s="1" t="s">
        <v>16</v>
      </c>
      <c r="B19" s="2"/>
      <c r="C19" s="3"/>
      <c r="D19" s="3"/>
    </row>
    <row r="20" spans="1:4" x14ac:dyDescent="0.4">
      <c r="A20" s="1"/>
      <c r="B20" s="2" t="s">
        <v>17</v>
      </c>
      <c r="C20" s="3">
        <v>199</v>
      </c>
      <c r="D20" s="3">
        <v>1043</v>
      </c>
    </row>
    <row r="21" spans="1:4" x14ac:dyDescent="0.4">
      <c r="A21" s="1"/>
      <c r="B21" s="2" t="s">
        <v>18</v>
      </c>
      <c r="C21" s="3">
        <v>3</v>
      </c>
      <c r="D21" s="3">
        <v>186</v>
      </c>
    </row>
    <row r="22" spans="1:4" x14ac:dyDescent="0.4">
      <c r="A22" s="1"/>
      <c r="B22" s="2" t="s">
        <v>9</v>
      </c>
      <c r="C22" s="3">
        <v>437</v>
      </c>
      <c r="D22" s="3">
        <v>118</v>
      </c>
    </row>
    <row r="23" spans="1:4" x14ac:dyDescent="0.4">
      <c r="A23" s="1"/>
      <c r="B23" s="2" t="s">
        <v>19</v>
      </c>
      <c r="C23" s="3">
        <f>SUM(C20:C22)</f>
        <v>639</v>
      </c>
      <c r="D23" s="3">
        <f>SUM(D20:D22)</f>
        <v>1347</v>
      </c>
    </row>
    <row r="24" spans="1:4" x14ac:dyDescent="0.4">
      <c r="A24" s="1" t="s">
        <v>20</v>
      </c>
      <c r="B24" s="2"/>
      <c r="C24" s="3"/>
      <c r="D24" s="3"/>
    </row>
    <row r="25" spans="1:4" x14ac:dyDescent="0.4">
      <c r="A25" s="1"/>
      <c r="B25" s="2" t="s">
        <v>21</v>
      </c>
      <c r="C25" s="3">
        <v>2801</v>
      </c>
      <c r="D25" s="3">
        <v>2377</v>
      </c>
    </row>
    <row r="26" spans="1:4" x14ac:dyDescent="0.4">
      <c r="A26" s="1"/>
      <c r="B26" s="2" t="s">
        <v>22</v>
      </c>
      <c r="C26" s="3"/>
      <c r="D26" s="3">
        <v>4129</v>
      </c>
    </row>
    <row r="27" spans="1:4" x14ac:dyDescent="0.4">
      <c r="A27" s="1"/>
      <c r="B27" s="2" t="s">
        <v>23</v>
      </c>
      <c r="C27" s="3"/>
      <c r="D27" s="3">
        <v>1633</v>
      </c>
    </row>
    <row r="28" spans="1:4" x14ac:dyDescent="0.4">
      <c r="A28" s="1"/>
      <c r="B28" s="2" t="s">
        <v>24</v>
      </c>
      <c r="C28" s="3">
        <v>5290</v>
      </c>
      <c r="D28" s="3"/>
    </row>
    <row r="29" spans="1:4" x14ac:dyDescent="0.4">
      <c r="A29" s="1"/>
      <c r="B29" s="2" t="s">
        <v>25</v>
      </c>
      <c r="C29" s="3">
        <v>1290</v>
      </c>
      <c r="D29" s="3"/>
    </row>
    <row r="30" spans="1:4" x14ac:dyDescent="0.4">
      <c r="A30" s="1"/>
      <c r="B30" s="2" t="s">
        <v>9</v>
      </c>
      <c r="C30" s="3">
        <v>1869</v>
      </c>
      <c r="D30" s="3">
        <v>525</v>
      </c>
    </row>
    <row r="31" spans="1:4" x14ac:dyDescent="0.4">
      <c r="A31" s="1"/>
      <c r="B31" s="2" t="s">
        <v>26</v>
      </c>
      <c r="C31" s="3">
        <f>SUM(C25:C30)</f>
        <v>11250</v>
      </c>
      <c r="D31" s="3">
        <f>SUM(D25:D30)</f>
        <v>8664</v>
      </c>
    </row>
    <row r="32" spans="1:4" x14ac:dyDescent="0.4">
      <c r="A32" s="1" t="s">
        <v>27</v>
      </c>
      <c r="B32" s="2"/>
      <c r="C32" s="3">
        <f>C6+C12-C17+C23-C31</f>
        <v>82960</v>
      </c>
      <c r="D32" s="3">
        <f>D6+D12-D17+D23-D31</f>
        <v>96021</v>
      </c>
    </row>
    <row r="33" spans="1:4" x14ac:dyDescent="0.4">
      <c r="A33" s="1" t="s">
        <v>28</v>
      </c>
      <c r="B33" s="2"/>
      <c r="C33" s="3">
        <v>36906</v>
      </c>
      <c r="D33" s="3">
        <v>38995</v>
      </c>
    </row>
    <row r="34" spans="1:4" x14ac:dyDescent="0.4">
      <c r="A34" s="1" t="s">
        <v>29</v>
      </c>
      <c r="B34" s="2"/>
      <c r="C34" s="3">
        <v>4734</v>
      </c>
      <c r="D34" s="3">
        <v>9182</v>
      </c>
    </row>
    <row r="35" spans="1:4" x14ac:dyDescent="0.4">
      <c r="A35" s="1" t="s">
        <v>30</v>
      </c>
      <c r="B35" s="2"/>
      <c r="C35" s="3">
        <f>SUM(C33:C34)</f>
        <v>41640</v>
      </c>
      <c r="D35" s="3">
        <f>SUM(D33:D34)</f>
        <v>48177</v>
      </c>
    </row>
    <row r="36" spans="1:4" x14ac:dyDescent="0.4">
      <c r="A36" s="1" t="s">
        <v>31</v>
      </c>
      <c r="B36" s="2"/>
      <c r="C36" s="3"/>
      <c r="D36" s="3">
        <v>47841</v>
      </c>
    </row>
    <row r="37" spans="1:4" x14ac:dyDescent="0.4">
      <c r="A37" s="1" t="s">
        <v>32</v>
      </c>
      <c r="B37" s="2"/>
      <c r="C37" s="3">
        <v>814</v>
      </c>
      <c r="D37" s="3">
        <v>1103</v>
      </c>
    </row>
    <row r="38" spans="1:4" x14ac:dyDescent="0.4">
      <c r="A38" s="1" t="s">
        <v>33</v>
      </c>
      <c r="B38" s="2"/>
      <c r="C38" s="3">
        <f>C32-C35-C37</f>
        <v>40506</v>
      </c>
      <c r="D38" s="3">
        <f>D32-D35-D37</f>
        <v>46741</v>
      </c>
    </row>
    <row r="40" spans="1:4" x14ac:dyDescent="0.4">
      <c r="A40" s="4" t="s">
        <v>34</v>
      </c>
    </row>
    <row r="41" spans="1:4" x14ac:dyDescent="0.4">
      <c r="A41" s="4"/>
    </row>
    <row r="42" spans="1:4" x14ac:dyDescent="0.4">
      <c r="A42" s="6" t="s">
        <v>35</v>
      </c>
      <c r="B42" s="5">
        <f>D4</f>
        <v>687862</v>
      </c>
    </row>
    <row r="43" spans="1:4" x14ac:dyDescent="0.4">
      <c r="A43" s="6" t="s">
        <v>4</v>
      </c>
      <c r="B43" s="5">
        <f>+D6</f>
        <v>104593</v>
      </c>
    </row>
    <row r="44" spans="1:4" x14ac:dyDescent="0.4">
      <c r="A44" s="6" t="s">
        <v>36</v>
      </c>
      <c r="B44" s="5">
        <f>SUM(D8:D10)</f>
        <v>1962</v>
      </c>
    </row>
    <row r="45" spans="1:4" x14ac:dyDescent="0.4">
      <c r="A45" s="6" t="s">
        <v>37</v>
      </c>
      <c r="B45" s="5">
        <f>SUM(D14)</f>
        <v>3342</v>
      </c>
    </row>
    <row r="46" spans="1:4" x14ac:dyDescent="0.4">
      <c r="A46" s="6" t="s">
        <v>15</v>
      </c>
      <c r="B46" s="5">
        <f>D6+D12-D17</f>
        <v>103338</v>
      </c>
    </row>
    <row r="47" spans="1:4" x14ac:dyDescent="0.4">
      <c r="A47" s="6" t="s">
        <v>38</v>
      </c>
      <c r="B47" s="5">
        <f>D32</f>
        <v>96021</v>
      </c>
    </row>
    <row r="48" spans="1:4" x14ac:dyDescent="0.4">
      <c r="A48" s="6" t="s">
        <v>33</v>
      </c>
      <c r="B48" s="5">
        <f>B46+D23-D31-D35</f>
        <v>47844</v>
      </c>
    </row>
  </sheetData>
  <mergeCells count="1">
    <mergeCell ref="A40:A4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シート3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2018-11-22T05:57:47Z</dcterms:created>
  <dcterms:modified xsi:type="dcterms:W3CDTF">2018-11-22T06:03:05Z</dcterms:modified>
</cp:coreProperties>
</file>