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14311\Documents\Industrial_Engineering\"/>
    </mc:Choice>
  </mc:AlternateContent>
  <bookViews>
    <workbookView xWindow="0" yWindow="0" windowWidth="16200" windowHeight="24810"/>
  </bookViews>
  <sheets>
    <sheet name="シート10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2" l="1"/>
  <c r="F83" i="2"/>
  <c r="G82" i="2"/>
  <c r="F82" i="2"/>
  <c r="G79" i="2"/>
  <c r="F79" i="2"/>
  <c r="G72" i="2"/>
  <c r="F72" i="2"/>
  <c r="G58" i="2"/>
  <c r="F58" i="2"/>
  <c r="G57" i="2"/>
  <c r="F57" i="2"/>
  <c r="G56" i="2"/>
  <c r="F56" i="2"/>
  <c r="G47" i="2"/>
  <c r="F47" i="2"/>
  <c r="G41" i="2"/>
  <c r="F41" i="2"/>
  <c r="G39" i="2"/>
  <c r="F39" i="2"/>
  <c r="G35" i="2"/>
  <c r="F35" i="2"/>
  <c r="G32" i="2"/>
  <c r="F32" i="2"/>
  <c r="G29" i="2"/>
  <c r="F29" i="2"/>
  <c r="G22" i="2"/>
  <c r="F22" i="2"/>
  <c r="L16" i="2" l="1"/>
  <c r="L14" i="2" s="1"/>
  <c r="L15" i="2"/>
  <c r="L12" i="2"/>
  <c r="L11" i="2"/>
  <c r="L8" i="2"/>
  <c r="L7" i="2"/>
  <c r="L6" i="2"/>
  <c r="L10" i="2" l="1"/>
</calcChain>
</file>

<file path=xl/sharedStrings.xml><?xml version="1.0" encoding="utf-8"?>
<sst xmlns="http://schemas.openxmlformats.org/spreadsheetml/2006/main" count="85" uniqueCount="77">
  <si>
    <t>１【連結財務諸表等】</t>
  </si>
  <si>
    <t>（１）【連結財務諸表】</t>
  </si>
  <si>
    <t>①【連結貸借対照表】</t>
  </si>
  <si>
    <t>1.資本利益率</t>
    <rPh sb="2" eb="4">
      <t>シホン</t>
    </rPh>
    <rPh sb="4" eb="6">
      <t>リエキ</t>
    </rPh>
    <rPh sb="6" eb="7">
      <t>リツ</t>
    </rPh>
    <phoneticPr fontId="1"/>
  </si>
  <si>
    <t>売上高</t>
    <rPh sb="0" eb="2">
      <t>ウリアゲ</t>
    </rPh>
    <rPh sb="2" eb="3">
      <t>ダカ</t>
    </rPh>
    <phoneticPr fontId="1"/>
  </si>
  <si>
    <t>営業利益</t>
    <rPh sb="0" eb="2">
      <t>エイギョウ</t>
    </rPh>
    <rPh sb="2" eb="4">
      <t>リエキ</t>
    </rPh>
    <phoneticPr fontId="1"/>
  </si>
  <si>
    <t>経常利益</t>
    <rPh sb="0" eb="2">
      <t>ケイジョウ</t>
    </rPh>
    <rPh sb="2" eb="4">
      <t>リエキ</t>
    </rPh>
    <phoneticPr fontId="1"/>
  </si>
  <si>
    <t>当期純利益</t>
    <rPh sb="0" eb="2">
      <t>トウキ</t>
    </rPh>
    <rPh sb="2" eb="5">
      <t>ジュンリエキ</t>
    </rPh>
    <phoneticPr fontId="1"/>
  </si>
  <si>
    <t>(単位：百万円)</t>
  </si>
  <si>
    <t>前連結会計年度</t>
  </si>
  <si>
    <t>当連結会計年度</t>
  </si>
  <si>
    <t>総資本経常利益率</t>
    <rPh sb="0" eb="3">
      <t>ソウシホン</t>
    </rPh>
    <rPh sb="3" eb="5">
      <t>ケイジョウ</t>
    </rPh>
    <rPh sb="5" eb="7">
      <t>リエキ</t>
    </rPh>
    <rPh sb="7" eb="8">
      <t>リツ</t>
    </rPh>
    <phoneticPr fontId="1"/>
  </si>
  <si>
    <t>(平成22年３月31日)</t>
  </si>
  <si>
    <t>(平成23年３月31日)</t>
  </si>
  <si>
    <t>総資本　前連結</t>
    <rPh sb="0" eb="3">
      <t>ソウシホン</t>
    </rPh>
    <rPh sb="4" eb="5">
      <t>マエ</t>
    </rPh>
    <rPh sb="5" eb="7">
      <t>レンケツ</t>
    </rPh>
    <phoneticPr fontId="1"/>
  </si>
  <si>
    <t>資産の部</t>
  </si>
  <si>
    <t>総資本　当連結</t>
    <rPh sb="0" eb="3">
      <t>ソウシホン</t>
    </rPh>
    <rPh sb="4" eb="5">
      <t>トウ</t>
    </rPh>
    <rPh sb="5" eb="7">
      <t>レンケツ</t>
    </rPh>
    <phoneticPr fontId="1"/>
  </si>
  <si>
    <t>流動資産</t>
  </si>
  <si>
    <t>経営資本営業利益率</t>
    <rPh sb="0" eb="2">
      <t>ケイエイ</t>
    </rPh>
    <rPh sb="2" eb="4">
      <t>シホン</t>
    </rPh>
    <rPh sb="4" eb="6">
      <t>エイギョウ</t>
    </rPh>
    <rPh sb="6" eb="8">
      <t>リエキ</t>
    </rPh>
    <rPh sb="8" eb="9">
      <t>リツ</t>
    </rPh>
    <phoneticPr fontId="1"/>
  </si>
  <si>
    <t>経営資本　前連結</t>
    <rPh sb="0" eb="2">
      <t>ケイエイ</t>
    </rPh>
    <rPh sb="2" eb="4">
      <t>シホン</t>
    </rPh>
    <rPh sb="5" eb="6">
      <t>ゼン</t>
    </rPh>
    <rPh sb="6" eb="8">
      <t>レンケツ</t>
    </rPh>
    <phoneticPr fontId="1"/>
  </si>
  <si>
    <t>現金及び預金</t>
  </si>
  <si>
    <t>経営資本　当連結</t>
    <rPh sb="0" eb="2">
      <t>ケイエイ</t>
    </rPh>
    <rPh sb="2" eb="4">
      <t>シホン</t>
    </rPh>
    <rPh sb="5" eb="8">
      <t>トウレンケツ</t>
    </rPh>
    <phoneticPr fontId="1"/>
  </si>
  <si>
    <t>受取手形及び売掛金</t>
  </si>
  <si>
    <t>有価証券</t>
  </si>
  <si>
    <t>自己資本当期純利益率</t>
    <rPh sb="0" eb="2">
      <t>ジコ</t>
    </rPh>
    <rPh sb="2" eb="4">
      <t>シホン</t>
    </rPh>
    <rPh sb="4" eb="6">
      <t>トウキ</t>
    </rPh>
    <rPh sb="6" eb="9">
      <t>ジュンリエキ</t>
    </rPh>
    <rPh sb="9" eb="10">
      <t>リツ</t>
    </rPh>
    <phoneticPr fontId="1"/>
  </si>
  <si>
    <t>商品及び製品</t>
  </si>
  <si>
    <t>自己資本　前連結</t>
    <rPh sb="0" eb="2">
      <t>ジコ</t>
    </rPh>
    <rPh sb="2" eb="4">
      <t>シホン</t>
    </rPh>
    <rPh sb="5" eb="6">
      <t>ゼン</t>
    </rPh>
    <rPh sb="6" eb="8">
      <t>レンケツ</t>
    </rPh>
    <phoneticPr fontId="1"/>
  </si>
  <si>
    <t>仕掛品</t>
  </si>
  <si>
    <t>自己資本　当連結</t>
    <rPh sb="0" eb="2">
      <t>ジコ</t>
    </rPh>
    <rPh sb="2" eb="4">
      <t>シホン</t>
    </rPh>
    <rPh sb="5" eb="8">
      <t>トウレンケツ</t>
    </rPh>
    <phoneticPr fontId="1"/>
  </si>
  <si>
    <t>原材料及び貯蔵品</t>
  </si>
  <si>
    <t>前払費用</t>
  </si>
  <si>
    <t>繰延税金資産</t>
  </si>
  <si>
    <t>その他</t>
  </si>
  <si>
    <t>貸倒引当金</t>
  </si>
  <si>
    <t>流動資産合計</t>
  </si>
  <si>
    <t>固定資産</t>
  </si>
  <si>
    <t>有形固定資産</t>
  </si>
  <si>
    <t>建物及び構築物</t>
  </si>
  <si>
    <t>減価償却累計額</t>
  </si>
  <si>
    <t>建物及び構築物（純額）</t>
  </si>
  <si>
    <t>機械装置及び運搬具</t>
  </si>
  <si>
    <t>機械装置及び運搬具（純額）</t>
  </si>
  <si>
    <t>工具、器具及び備品</t>
  </si>
  <si>
    <t>工具、器具及び備品（純額）</t>
  </si>
  <si>
    <t>土地</t>
  </si>
  <si>
    <t>リース資産</t>
  </si>
  <si>
    <t>リース資産（純額）</t>
  </si>
  <si>
    <t>建設仮勘定</t>
  </si>
  <si>
    <t>有形固定資産合計</t>
  </si>
  <si>
    <t>無形固定資産</t>
  </si>
  <si>
    <t>のれん</t>
  </si>
  <si>
    <t>商標権</t>
  </si>
  <si>
    <t>無形固定資産合計</t>
  </si>
  <si>
    <t>投資その他の資産</t>
  </si>
  <si>
    <t>投資有価証券</t>
  </si>
  <si>
    <t>長期貸付金</t>
  </si>
  <si>
    <t>長期前払費用</t>
  </si>
  <si>
    <t>投資その他の資産合計</t>
  </si>
  <si>
    <t>固定資産合計</t>
  </si>
  <si>
    <t>資産合計</t>
  </si>
  <si>
    <t>純資産の部</t>
  </si>
  <si>
    <t>株主資本</t>
  </si>
  <si>
    <t>資本金</t>
  </si>
  <si>
    <t>資本剰余金</t>
  </si>
  <si>
    <t>利益剰余金</t>
  </si>
  <si>
    <t>自己株式</t>
  </si>
  <si>
    <t>株主資本合計</t>
  </si>
  <si>
    <t>その他の包括利益累計額</t>
  </si>
  <si>
    <t>その他有価証券評価差額金</t>
  </si>
  <si>
    <t>繰延ヘッジ損益</t>
  </si>
  <si>
    <t>為替換算調整勘定</t>
  </si>
  <si>
    <t>在外子会社の退職給付債務調整額</t>
  </si>
  <si>
    <t>その他の包括利益累計額合計</t>
  </si>
  <si>
    <t>新株予約権</t>
  </si>
  <si>
    <t>少数株主持分</t>
  </si>
  <si>
    <t>純資産合計</t>
  </si>
  <si>
    <t>負債純資産合計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</si>
</sst>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;&quot;△ &quot;#,##0"/>
    <numFmt numFmtId="177" formatCode="#,##0.00_ "/>
    <numFmt numFmtId="178" formatCode="#,##0.00;&quot;△ &quot;#,##0.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R83"/>
  <sheetViews>
    <sheetView tabSelected="1" topLeftCell="C55" workbookViewId="0">
      <selection activeCell="G84" sqref="G84"/>
    </sheetView>
  </sheetViews>
  <sheetFormatPr defaultRowHeight="18.75" x14ac:dyDescent="0.4"/>
  <cols>
    <col min="1" max="1" width="23.5" bestFit="1" customWidth="1"/>
    <col min="3" max="3" width="19.25" bestFit="1" customWidth="1"/>
    <col min="4" max="4" width="21.375" bestFit="1" customWidth="1"/>
    <col min="5" max="5" width="27.625" bestFit="1" customWidth="1"/>
    <col min="6" max="7" width="19.125" style="1" bestFit="1" customWidth="1"/>
    <col min="11" max="11" width="21.375" bestFit="1" customWidth="1"/>
    <col min="12" max="12" width="9.5" style="1" bestFit="1" customWidth="1"/>
    <col min="14" max="14" width="8" style="1" bestFit="1" customWidth="1"/>
    <col min="16" max="16" width="8" style="1" bestFit="1" customWidth="1"/>
    <col min="17" max="17" width="11" bestFit="1" customWidth="1"/>
    <col min="18" max="18" width="7" style="1" bestFit="1" customWidth="1"/>
  </cols>
  <sheetData>
    <row r="1" spans="1:18" x14ac:dyDescent="0.4">
      <c r="A1" t="s">
        <v>0</v>
      </c>
    </row>
    <row r="2" spans="1:18" x14ac:dyDescent="0.4">
      <c r="A2" t="s">
        <v>1</v>
      </c>
    </row>
    <row r="3" spans="1:18" x14ac:dyDescent="0.4">
      <c r="A3" t="s">
        <v>2</v>
      </c>
      <c r="K3" t="s">
        <v>3</v>
      </c>
    </row>
    <row r="4" spans="1:18" x14ac:dyDescent="0.4">
      <c r="K4" t="s">
        <v>4</v>
      </c>
      <c r="L4" s="1">
        <v>1186831</v>
      </c>
      <c r="M4" t="s">
        <v>5</v>
      </c>
      <c r="N4" s="1">
        <v>104591</v>
      </c>
      <c r="O4" t="s">
        <v>6</v>
      </c>
      <c r="P4" s="1">
        <v>103336</v>
      </c>
      <c r="Q4" t="s">
        <v>7</v>
      </c>
      <c r="R4" s="1">
        <v>46737</v>
      </c>
    </row>
    <row r="5" spans="1:18" x14ac:dyDescent="0.4">
      <c r="A5" t="s">
        <v>8</v>
      </c>
    </row>
    <row r="6" spans="1:18" x14ac:dyDescent="0.4">
      <c r="F6" s="1" t="s">
        <v>9</v>
      </c>
      <c r="G6" s="1" t="s">
        <v>10</v>
      </c>
      <c r="K6" t="s">
        <v>11</v>
      </c>
      <c r="L6" s="2">
        <f>(P4)/((F83+G83)/2)*100</f>
        <v>9.8955677459420031</v>
      </c>
    </row>
    <row r="7" spans="1:18" x14ac:dyDescent="0.4">
      <c r="F7" s="1" t="s">
        <v>12</v>
      </c>
      <c r="G7" s="1" t="s">
        <v>13</v>
      </c>
      <c r="K7" t="s">
        <v>14</v>
      </c>
      <c r="L7" s="1">
        <f>F83</f>
        <v>1065740</v>
      </c>
    </row>
    <row r="8" spans="1:18" x14ac:dyDescent="0.4">
      <c r="A8" t="s">
        <v>15</v>
      </c>
      <c r="K8" t="s">
        <v>16</v>
      </c>
      <c r="L8" s="1">
        <f>G83</f>
        <v>1022791</v>
      </c>
    </row>
    <row r="10" spans="1:18" x14ac:dyDescent="0.4">
      <c r="B10" t="s">
        <v>17</v>
      </c>
      <c r="K10" t="s">
        <v>18</v>
      </c>
      <c r="L10" s="3">
        <f>N4/((L11+L12)/2)*100</f>
        <v>11.145340931856254</v>
      </c>
    </row>
    <row r="11" spans="1:18" x14ac:dyDescent="0.4">
      <c r="K11" t="s">
        <v>19</v>
      </c>
      <c r="L11" s="1">
        <f>F58-F40-F56</f>
        <v>950667</v>
      </c>
    </row>
    <row r="12" spans="1:18" x14ac:dyDescent="0.4">
      <c r="C12" t="s">
        <v>20</v>
      </c>
      <c r="F12" s="1">
        <v>70185</v>
      </c>
      <c r="G12" s="1">
        <v>110761</v>
      </c>
      <c r="K12" t="s">
        <v>21</v>
      </c>
      <c r="L12" s="1">
        <f>G58-G40-G56</f>
        <v>926189</v>
      </c>
    </row>
    <row r="13" spans="1:18" x14ac:dyDescent="0.4">
      <c r="C13" t="s">
        <v>22</v>
      </c>
      <c r="F13" s="1">
        <v>127592</v>
      </c>
      <c r="G13" s="1">
        <v>121093</v>
      </c>
    </row>
    <row r="14" spans="1:18" x14ac:dyDescent="0.4">
      <c r="C14" t="s">
        <v>23</v>
      </c>
      <c r="F14" s="1">
        <v>46071</v>
      </c>
      <c r="G14" s="1">
        <v>35028</v>
      </c>
      <c r="K14" t="s">
        <v>24</v>
      </c>
      <c r="L14" s="3">
        <f>R4/((L15+L16)/2)*100</f>
        <v>8.5440148295886136</v>
      </c>
    </row>
    <row r="15" spans="1:18" x14ac:dyDescent="0.4">
      <c r="C15" t="s">
        <v>25</v>
      </c>
      <c r="F15" s="1">
        <v>73167</v>
      </c>
      <c r="G15" s="1">
        <v>73189</v>
      </c>
      <c r="K15" t="s">
        <v>26</v>
      </c>
      <c r="L15" s="1">
        <f>F72+F79</f>
        <v>565134</v>
      </c>
    </row>
    <row r="16" spans="1:18" x14ac:dyDescent="0.4">
      <c r="C16" t="s">
        <v>27</v>
      </c>
      <c r="F16" s="1">
        <v>11246</v>
      </c>
      <c r="G16" s="1">
        <v>9994</v>
      </c>
      <c r="K16" t="s">
        <v>28</v>
      </c>
      <c r="L16" s="1">
        <f>G72+G79</f>
        <v>528895</v>
      </c>
    </row>
    <row r="17" spans="2:7" x14ac:dyDescent="0.4">
      <c r="C17" t="s">
        <v>29</v>
      </c>
      <c r="F17" s="1">
        <v>22177</v>
      </c>
      <c r="G17" s="1">
        <v>26153</v>
      </c>
    </row>
    <row r="18" spans="2:7" x14ac:dyDescent="0.4">
      <c r="C18" t="s">
        <v>30</v>
      </c>
      <c r="F18" s="1">
        <v>5488</v>
      </c>
      <c r="G18" s="1">
        <v>5289</v>
      </c>
    </row>
    <row r="19" spans="2:7" x14ac:dyDescent="0.4">
      <c r="C19" t="s">
        <v>31</v>
      </c>
      <c r="F19" s="1">
        <v>20235</v>
      </c>
      <c r="G19" s="1">
        <v>21854</v>
      </c>
    </row>
    <row r="20" spans="2:7" x14ac:dyDescent="0.4">
      <c r="C20" t="s">
        <v>32</v>
      </c>
      <c r="F20" s="1">
        <v>19013</v>
      </c>
      <c r="G20" s="1">
        <v>14549</v>
      </c>
    </row>
    <row r="21" spans="2:7" x14ac:dyDescent="0.4">
      <c r="C21" t="s">
        <v>33</v>
      </c>
      <c r="F21" s="1">
        <v>-1208</v>
      </c>
      <c r="G21" s="1">
        <v>-1080</v>
      </c>
    </row>
    <row r="22" spans="2:7" x14ac:dyDescent="0.4">
      <c r="C22" t="s">
        <v>34</v>
      </c>
      <c r="F22" s="1">
        <f>SUM(F12:F21)</f>
        <v>393966</v>
      </c>
      <c r="G22" s="1">
        <f>SUM(G12:G21)</f>
        <v>416830</v>
      </c>
    </row>
    <row r="23" spans="2:7" x14ac:dyDescent="0.4">
      <c r="B23" t="s">
        <v>35</v>
      </c>
    </row>
    <row r="25" spans="2:7" x14ac:dyDescent="0.4">
      <c r="C25" t="s">
        <v>36</v>
      </c>
    </row>
    <row r="27" spans="2:7" x14ac:dyDescent="0.4">
      <c r="D27" t="s">
        <v>37</v>
      </c>
      <c r="F27" s="1">
        <v>314808</v>
      </c>
      <c r="G27" s="1">
        <v>321040</v>
      </c>
    </row>
    <row r="28" spans="2:7" x14ac:dyDescent="0.4">
      <c r="E28" t="s">
        <v>38</v>
      </c>
      <c r="F28" s="1">
        <v>-236404</v>
      </c>
      <c r="G28" s="1">
        <v>-239490</v>
      </c>
    </row>
    <row r="29" spans="2:7" x14ac:dyDescent="0.4">
      <c r="E29" t="s">
        <v>39</v>
      </c>
      <c r="F29" s="1">
        <f>SUM(F27:F28)</f>
        <v>78404</v>
      </c>
      <c r="G29" s="1">
        <f>SUM(G27:G28)</f>
        <v>81550</v>
      </c>
    </row>
    <row r="30" spans="2:7" x14ac:dyDescent="0.4">
      <c r="D30" t="s">
        <v>40</v>
      </c>
      <c r="F30" s="1">
        <v>623326</v>
      </c>
      <c r="G30" s="1">
        <v>617071</v>
      </c>
    </row>
    <row r="31" spans="2:7" x14ac:dyDescent="0.4">
      <c r="E31" t="s">
        <v>38</v>
      </c>
      <c r="F31" s="1">
        <v>-544908</v>
      </c>
      <c r="G31" s="1">
        <v>-545585</v>
      </c>
    </row>
    <row r="32" spans="2:7" x14ac:dyDescent="0.4">
      <c r="E32" t="s">
        <v>41</v>
      </c>
      <c r="F32" s="1">
        <f>SUM(F30:F31)</f>
        <v>78418</v>
      </c>
      <c r="G32" s="1">
        <f>SUM(G30:G31)</f>
        <v>71486</v>
      </c>
    </row>
    <row r="33" spans="3:7" x14ac:dyDescent="0.4">
      <c r="D33" t="s">
        <v>42</v>
      </c>
      <c r="F33" s="1">
        <v>77568</v>
      </c>
      <c r="G33" s="1">
        <v>77189</v>
      </c>
    </row>
    <row r="34" spans="3:7" x14ac:dyDescent="0.4">
      <c r="E34" t="s">
        <v>38</v>
      </c>
      <c r="F34" s="1">
        <v>-65152</v>
      </c>
      <c r="G34" s="1">
        <v>-65660</v>
      </c>
    </row>
    <row r="35" spans="3:7" x14ac:dyDescent="0.4">
      <c r="E35" t="s">
        <v>43</v>
      </c>
      <c r="F35" s="1">
        <f>SUM(F33:F34)</f>
        <v>12416</v>
      </c>
      <c r="G35" s="1">
        <f>SUM(G33:G34)</f>
        <v>11529</v>
      </c>
    </row>
    <row r="36" spans="3:7" x14ac:dyDescent="0.4">
      <c r="D36" t="s">
        <v>44</v>
      </c>
      <c r="F36" s="1">
        <v>63862</v>
      </c>
      <c r="G36" s="1">
        <v>62872</v>
      </c>
    </row>
    <row r="37" spans="3:7" x14ac:dyDescent="0.4">
      <c r="D37" t="s">
        <v>45</v>
      </c>
      <c r="F37" s="1">
        <v>11610</v>
      </c>
      <c r="G37" s="1">
        <v>12146</v>
      </c>
    </row>
    <row r="38" spans="3:7" x14ac:dyDescent="0.4">
      <c r="E38" t="s">
        <v>38</v>
      </c>
      <c r="F38" s="1">
        <v>-1942</v>
      </c>
      <c r="G38" s="1">
        <v>-3181</v>
      </c>
    </row>
    <row r="39" spans="3:7" x14ac:dyDescent="0.4">
      <c r="E39" t="s">
        <v>46</v>
      </c>
      <c r="F39" s="1">
        <f>SUM(F37:F38)</f>
        <v>9668</v>
      </c>
      <c r="G39" s="1">
        <f>SUM(G37:G38)</f>
        <v>8965</v>
      </c>
    </row>
    <row r="40" spans="3:7" x14ac:dyDescent="0.4">
      <c r="D40" t="s">
        <v>47</v>
      </c>
      <c r="F40" s="1">
        <v>9075</v>
      </c>
      <c r="G40" s="1">
        <v>8321</v>
      </c>
    </row>
    <row r="41" spans="3:7" x14ac:dyDescent="0.4">
      <c r="D41" t="s">
        <v>48</v>
      </c>
      <c r="F41" s="1">
        <f>F40+F39+F35+F32+F29+F36</f>
        <v>251843</v>
      </c>
      <c r="G41" s="1">
        <f>G40+G39+G35+G32+G29+G36</f>
        <v>244723</v>
      </c>
    </row>
    <row r="42" spans="3:7" x14ac:dyDescent="0.4">
      <c r="C42" t="s">
        <v>49</v>
      </c>
    </row>
    <row r="44" spans="3:7" x14ac:dyDescent="0.4">
      <c r="D44" t="s">
        <v>50</v>
      </c>
      <c r="F44" s="1">
        <v>195754</v>
      </c>
      <c r="G44" s="1">
        <v>179225</v>
      </c>
    </row>
    <row r="45" spans="3:7" x14ac:dyDescent="0.4">
      <c r="D45" t="s">
        <v>51</v>
      </c>
      <c r="F45" s="1">
        <v>89357</v>
      </c>
      <c r="G45" s="1">
        <v>71176</v>
      </c>
    </row>
    <row r="46" spans="3:7" x14ac:dyDescent="0.4">
      <c r="D46" t="s">
        <v>32</v>
      </c>
      <c r="F46" s="1">
        <v>28822</v>
      </c>
      <c r="G46" s="1">
        <v>22556</v>
      </c>
    </row>
    <row r="47" spans="3:7" x14ac:dyDescent="0.4">
      <c r="D47" t="s">
        <v>52</v>
      </c>
      <c r="F47" s="1">
        <f>SUM(F44:F46)</f>
        <v>313933</v>
      </c>
      <c r="G47" s="1">
        <f>SUM(G44:G46)</f>
        <v>272957</v>
      </c>
    </row>
    <row r="48" spans="3:7" x14ac:dyDescent="0.4">
      <c r="C48" t="s">
        <v>53</v>
      </c>
    </row>
    <row r="50" spans="1:7" x14ac:dyDescent="0.4">
      <c r="D50" t="s">
        <v>54</v>
      </c>
      <c r="F50" s="1">
        <v>13238</v>
      </c>
      <c r="G50" s="1">
        <v>12128</v>
      </c>
    </row>
    <row r="51" spans="1:7" x14ac:dyDescent="0.4">
      <c r="D51" t="s">
        <v>55</v>
      </c>
      <c r="F51" s="1">
        <v>1907</v>
      </c>
      <c r="G51" s="1">
        <v>1757</v>
      </c>
    </row>
    <row r="52" spans="1:7" x14ac:dyDescent="0.4">
      <c r="D52" t="s">
        <v>56</v>
      </c>
      <c r="F52" s="1">
        <v>13402</v>
      </c>
      <c r="G52" s="1">
        <v>12224</v>
      </c>
    </row>
    <row r="53" spans="1:7" x14ac:dyDescent="0.4">
      <c r="D53" t="s">
        <v>31</v>
      </c>
      <c r="F53" s="1">
        <v>61360</v>
      </c>
      <c r="G53" s="1">
        <v>49965</v>
      </c>
    </row>
    <row r="54" spans="1:7" x14ac:dyDescent="0.4">
      <c r="D54" t="s">
        <v>32</v>
      </c>
      <c r="F54" s="1">
        <v>16521</v>
      </c>
      <c r="G54" s="1">
        <v>12427</v>
      </c>
    </row>
    <row r="55" spans="1:7" x14ac:dyDescent="0.4">
      <c r="D55" t="s">
        <v>33</v>
      </c>
      <c r="F55" s="1">
        <v>-430</v>
      </c>
      <c r="G55" s="1">
        <v>-220</v>
      </c>
    </row>
    <row r="56" spans="1:7" x14ac:dyDescent="0.4">
      <c r="D56" t="s">
        <v>57</v>
      </c>
      <c r="F56" s="1">
        <f>SUM(F50:F55)</f>
        <v>105998</v>
      </c>
      <c r="G56" s="1">
        <f>SUM(G50:G55)</f>
        <v>88281</v>
      </c>
    </row>
    <row r="57" spans="1:7" x14ac:dyDescent="0.4">
      <c r="C57" t="s">
        <v>58</v>
      </c>
      <c r="F57" s="1">
        <f>F56+F47+F41</f>
        <v>671774</v>
      </c>
      <c r="G57" s="1">
        <f>G56+G47+G41</f>
        <v>605961</v>
      </c>
    </row>
    <row r="58" spans="1:7" x14ac:dyDescent="0.4">
      <c r="B58" t="s">
        <v>59</v>
      </c>
      <c r="F58" s="1">
        <f>F57+F22</f>
        <v>1065740</v>
      </c>
      <c r="G58" s="1">
        <f>G57+G22</f>
        <v>1022791</v>
      </c>
    </row>
    <row r="61" spans="1:7" x14ac:dyDescent="0.4">
      <c r="A61" t="s">
        <v>8</v>
      </c>
    </row>
    <row r="64" spans="1:7" x14ac:dyDescent="0.4">
      <c r="A64" t="s">
        <v>60</v>
      </c>
    </row>
    <row r="66" spans="2:7" x14ac:dyDescent="0.4">
      <c r="B66" t="s">
        <v>61</v>
      </c>
    </row>
    <row r="68" spans="2:7" x14ac:dyDescent="0.4">
      <c r="C68" t="s">
        <v>62</v>
      </c>
      <c r="F68" s="1">
        <v>85424</v>
      </c>
      <c r="G68" s="1">
        <v>85424</v>
      </c>
    </row>
    <row r="69" spans="2:7" x14ac:dyDescent="0.4">
      <c r="C69" t="s">
        <v>63</v>
      </c>
      <c r="F69" s="1">
        <v>109561</v>
      </c>
      <c r="G69" s="1">
        <v>109561</v>
      </c>
    </row>
    <row r="70" spans="2:7" x14ac:dyDescent="0.4">
      <c r="C70" t="s">
        <v>64</v>
      </c>
      <c r="F70" s="1">
        <v>442272</v>
      </c>
      <c r="G70" s="1">
        <v>457917</v>
      </c>
    </row>
    <row r="71" spans="2:7" x14ac:dyDescent="0.4">
      <c r="C71" t="s">
        <v>65</v>
      </c>
      <c r="F71" s="1">
        <v>-10977</v>
      </c>
      <c r="G71" s="1">
        <v>-40976</v>
      </c>
    </row>
    <row r="72" spans="2:7" x14ac:dyDescent="0.4">
      <c r="C72" t="s">
        <v>66</v>
      </c>
      <c r="F72" s="1">
        <f>SUM(F68:F71)</f>
        <v>626280</v>
      </c>
      <c r="G72" s="1">
        <f>SUM(G68:G71)</f>
        <v>611926</v>
      </c>
    </row>
    <row r="73" spans="2:7" x14ac:dyDescent="0.4">
      <c r="B73" t="s">
        <v>67</v>
      </c>
    </row>
    <row r="75" spans="2:7" x14ac:dyDescent="0.4">
      <c r="C75" t="s">
        <v>68</v>
      </c>
      <c r="F75" s="1">
        <v>2291</v>
      </c>
      <c r="G75" s="1">
        <v>1860</v>
      </c>
    </row>
    <row r="76" spans="2:7" x14ac:dyDescent="0.4">
      <c r="C76" t="s">
        <v>69</v>
      </c>
      <c r="F76" s="1">
        <v>0</v>
      </c>
      <c r="G76" s="1">
        <v>-2</v>
      </c>
    </row>
    <row r="77" spans="2:7" x14ac:dyDescent="0.4">
      <c r="C77" t="s">
        <v>70</v>
      </c>
      <c r="F77" s="1">
        <v>-62992</v>
      </c>
      <c r="G77" s="1">
        <v>-84429</v>
      </c>
    </row>
    <row r="78" spans="2:7" x14ac:dyDescent="0.4">
      <c r="C78" t="s">
        <v>71</v>
      </c>
      <c r="F78" s="1">
        <v>-445</v>
      </c>
      <c r="G78" s="1">
        <v>-460</v>
      </c>
    </row>
    <row r="79" spans="2:7" x14ac:dyDescent="0.4">
      <c r="C79" t="s">
        <v>72</v>
      </c>
      <c r="F79" s="1">
        <f>SUM(F75:F78)</f>
        <v>-61146</v>
      </c>
      <c r="G79" s="1">
        <f>SUM(G75:G78)</f>
        <v>-83031</v>
      </c>
    </row>
    <row r="80" spans="2:7" x14ac:dyDescent="0.4">
      <c r="B80" t="s">
        <v>73</v>
      </c>
      <c r="F80" s="1">
        <v>1022</v>
      </c>
      <c r="G80" s="1">
        <v>1143</v>
      </c>
    </row>
    <row r="81" spans="1:7" x14ac:dyDescent="0.4">
      <c r="B81" t="s">
        <v>74</v>
      </c>
      <c r="F81" s="1">
        <v>9139</v>
      </c>
      <c r="G81" s="1">
        <v>9526</v>
      </c>
    </row>
    <row r="82" spans="1:7" x14ac:dyDescent="0.4">
      <c r="B82" t="s">
        <v>75</v>
      </c>
      <c r="F82" s="1">
        <f>F81+F80+F79+F72</f>
        <v>575295</v>
      </c>
      <c r="G82" s="1">
        <f>G81+G80+G79+G72</f>
        <v>539564</v>
      </c>
    </row>
    <row r="83" spans="1:7" x14ac:dyDescent="0.4">
      <c r="A83" t="s">
        <v>76</v>
      </c>
      <c r="F83" s="1">
        <f>F58</f>
        <v>1065740</v>
      </c>
      <c r="G83" s="1">
        <f>G58</f>
        <v>1022791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シート10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ky14311</dc:creator>
  <cp:lastModifiedBy>ky14311</cp:lastModifiedBy>
  <dcterms:created xsi:type="dcterms:W3CDTF">2018-11-22T05:57:52Z</dcterms:created>
  <dcterms:modified xsi:type="dcterms:W3CDTF">2018-11-22T06:39:09Z</dcterms:modified>
</cp:coreProperties>
</file>