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y14311\Documents\Industrial_Engineering\"/>
    </mc:Choice>
  </mc:AlternateContent>
  <bookViews>
    <workbookView xWindow="0" yWindow="0" windowWidth="16200" windowHeight="24810"/>
  </bookViews>
  <sheets>
    <sheet name="シート1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2" l="1"/>
  <c r="E72" i="2"/>
  <c r="F71" i="2"/>
  <c r="E71" i="2"/>
  <c r="F68" i="2"/>
  <c r="E68" i="2"/>
  <c r="F62" i="2"/>
  <c r="E62" i="2"/>
  <c r="F49" i="2"/>
  <c r="E49" i="2"/>
  <c r="F48" i="2"/>
  <c r="E48" i="2"/>
  <c r="F47" i="2"/>
  <c r="E47" i="2"/>
  <c r="F38" i="2"/>
  <c r="E38" i="2"/>
  <c r="F32" i="2"/>
  <c r="E32" i="2"/>
  <c r="F21" i="2"/>
  <c r="E21" i="2"/>
  <c r="I16" i="2" l="1"/>
  <c r="I15" i="2"/>
  <c r="I12" i="2"/>
  <c r="I11" i="2"/>
  <c r="I8" i="2"/>
  <c r="I6" i="2" s="1"/>
  <c r="I7" i="2"/>
  <c r="I14" i="2" l="1"/>
  <c r="I10" i="2"/>
</calcChain>
</file>

<file path=xl/sharedStrings.xml><?xml version="1.0" encoding="utf-8"?>
<sst xmlns="http://schemas.openxmlformats.org/spreadsheetml/2006/main" count="74" uniqueCount="67">
  <si>
    <t>１【連結財務諸表等】</t>
  </si>
  <si>
    <t>(1)【連結財務諸表】</t>
  </si>
  <si>
    <t>①【連結貸借対照表】</t>
  </si>
  <si>
    <t>(単位：百万円)</t>
  </si>
  <si>
    <t>売上高</t>
    <rPh sb="0" eb="2">
      <t>ウリアゲ</t>
    </rPh>
    <rPh sb="2" eb="3">
      <t>ダカ</t>
    </rPh>
    <phoneticPr fontId="1"/>
  </si>
  <si>
    <t>営業利益</t>
    <rPh sb="0" eb="2">
      <t>エイギョウ</t>
    </rPh>
    <rPh sb="2" eb="4">
      <t>リエキ</t>
    </rPh>
    <phoneticPr fontId="1"/>
  </si>
  <si>
    <t>経常利益</t>
    <rPh sb="0" eb="2">
      <t>ケイジョウ</t>
    </rPh>
    <rPh sb="2" eb="4">
      <t>リエキ</t>
    </rPh>
    <phoneticPr fontId="1"/>
  </si>
  <si>
    <t>当期純利益</t>
    <rPh sb="0" eb="2">
      <t>トウキ</t>
    </rPh>
    <rPh sb="2" eb="5">
      <t>ジュンリエキ</t>
    </rPh>
    <phoneticPr fontId="1"/>
  </si>
  <si>
    <t>前連結会計年度</t>
  </si>
  <si>
    <t>当連結会計年度</t>
  </si>
  <si>
    <t>総資本経常利益率</t>
    <rPh sb="0" eb="3">
      <t>ソウシホン</t>
    </rPh>
    <rPh sb="3" eb="8">
      <t>ケイジョウリエキリツ</t>
    </rPh>
    <phoneticPr fontId="1"/>
  </si>
  <si>
    <t>(平成22年３月31日)</t>
  </si>
  <si>
    <t>(平成23年３月31日)</t>
  </si>
  <si>
    <t>総資本　前連結</t>
    <rPh sb="0" eb="3">
      <t>ソウシホン</t>
    </rPh>
    <rPh sb="4" eb="7">
      <t>ゼンレンケツ</t>
    </rPh>
    <phoneticPr fontId="1"/>
  </si>
  <si>
    <t>資産の部</t>
  </si>
  <si>
    <t>総資本　当連結</t>
    <rPh sb="0" eb="3">
      <t>ソウシホン</t>
    </rPh>
    <rPh sb="4" eb="7">
      <t>トウレンケツ</t>
    </rPh>
    <phoneticPr fontId="1"/>
  </si>
  <si>
    <t>流動資産</t>
  </si>
  <si>
    <t>経営資本営業利益率</t>
    <rPh sb="0" eb="2">
      <t>ケイエイ</t>
    </rPh>
    <rPh sb="2" eb="4">
      <t>シホン</t>
    </rPh>
    <rPh sb="4" eb="6">
      <t>エイギョウ</t>
    </rPh>
    <rPh sb="6" eb="8">
      <t>リエキ</t>
    </rPh>
    <rPh sb="8" eb="9">
      <t>リツ</t>
    </rPh>
    <phoneticPr fontId="1"/>
  </si>
  <si>
    <t>現金及び預金</t>
  </si>
  <si>
    <t>受取手形及び売掛金</t>
  </si>
  <si>
    <t>有価証券</t>
  </si>
  <si>
    <t>自己資本当期純利益率</t>
    <rPh sb="0" eb="2">
      <t>ジコ</t>
    </rPh>
    <rPh sb="2" eb="4">
      <t>シホン</t>
    </rPh>
    <rPh sb="4" eb="9">
      <t>トウキジュンリエキ</t>
    </rPh>
    <rPh sb="9" eb="10">
      <t>リツ</t>
    </rPh>
    <phoneticPr fontId="1"/>
  </si>
  <si>
    <t>商品及び製品</t>
  </si>
  <si>
    <t>自己資本　前連結</t>
    <rPh sb="0" eb="2">
      <t>ジコ</t>
    </rPh>
    <rPh sb="2" eb="4">
      <t>シホン</t>
    </rPh>
    <rPh sb="5" eb="6">
      <t>ゼン</t>
    </rPh>
    <rPh sb="6" eb="8">
      <t>レンケツ</t>
    </rPh>
    <phoneticPr fontId="1"/>
  </si>
  <si>
    <t>仕掛品</t>
  </si>
  <si>
    <t>自己資本　当連結</t>
    <rPh sb="0" eb="2">
      <t>ジコ</t>
    </rPh>
    <rPh sb="2" eb="4">
      <t>シホン</t>
    </rPh>
    <rPh sb="5" eb="8">
      <t>トウレンケツ</t>
    </rPh>
    <phoneticPr fontId="1"/>
  </si>
  <si>
    <t>原材料及び貯蔵品</t>
  </si>
  <si>
    <t>繰延税金資産</t>
  </si>
  <si>
    <t>その他</t>
  </si>
  <si>
    <t>貸倒引当金</t>
  </si>
  <si>
    <t>流動資産合計</t>
  </si>
  <si>
    <t>固定資産</t>
  </si>
  <si>
    <t>有形固定資産</t>
  </si>
  <si>
    <t>建物及び構築物（純額）</t>
  </si>
  <si>
    <t>機械装置及び運搬具（純額）</t>
  </si>
  <si>
    <t>工具、器具及び備品（純額）</t>
  </si>
  <si>
    <t>土地</t>
  </si>
  <si>
    <t>リース資産（純額）</t>
  </si>
  <si>
    <t>建設仮勘定</t>
  </si>
  <si>
    <t>有形固定資産合計</t>
  </si>
  <si>
    <t>無形固定資産</t>
  </si>
  <si>
    <t>のれん</t>
  </si>
  <si>
    <t>特許権</t>
  </si>
  <si>
    <t>無形固定資産合計</t>
  </si>
  <si>
    <t>投資その他の資産</t>
  </si>
  <si>
    <t>投資有価証券</t>
  </si>
  <si>
    <t>長期貸付金</t>
  </si>
  <si>
    <t>賃貸用不動産</t>
  </si>
  <si>
    <t>投資その他の資産合計</t>
  </si>
  <si>
    <t>固定資産合計</t>
  </si>
  <si>
    <t>資産合計</t>
  </si>
  <si>
    <t>純資産の部</t>
  </si>
  <si>
    <t>株主資本</t>
  </si>
  <si>
    <t>資本金</t>
  </si>
  <si>
    <t>資本剰余金</t>
  </si>
  <si>
    <t>利益剰余金</t>
  </si>
  <si>
    <t>自己株式</t>
  </si>
  <si>
    <t>株主資本合計</t>
  </si>
  <si>
    <t>その他の包括利益累計額</t>
  </si>
  <si>
    <t>その他有価証券評価差額金</t>
  </si>
  <si>
    <t>繰延ヘッジ損益</t>
  </si>
  <si>
    <t>為替換算調整勘定</t>
  </si>
  <si>
    <t>その他の包括利益累計額合計</t>
  </si>
  <si>
    <t>新株予約権</t>
  </si>
  <si>
    <t>少数株主持分</t>
  </si>
  <si>
    <t>純資産合計</t>
  </si>
  <si>
    <t>負債純資産合計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</si>
</sst>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;&quot;△ &quot;#,##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72"/>
  <sheetViews>
    <sheetView tabSelected="1" topLeftCell="A27" workbookViewId="0">
      <selection activeCell="F73" sqref="F73"/>
    </sheetView>
  </sheetViews>
  <sheetFormatPr defaultRowHeight="18.75" x14ac:dyDescent="0.4"/>
  <cols>
    <col min="1" max="1" width="21.375" bestFit="1" customWidth="1"/>
    <col min="2" max="2" width="23.5" bestFit="1" customWidth="1"/>
    <col min="3" max="4" width="27.625" bestFit="1" customWidth="1"/>
    <col min="5" max="6" width="19.125" style="1" bestFit="1" customWidth="1"/>
    <col min="8" max="8" width="21.375" bestFit="1" customWidth="1"/>
    <col min="9" max="9" width="9.5" bestFit="1" customWidth="1"/>
    <col min="11" max="11" width="8" bestFit="1" customWidth="1"/>
    <col min="13" max="13" width="8" bestFit="1" customWidth="1"/>
    <col min="14" max="14" width="11" bestFit="1" customWidth="1"/>
    <col min="15" max="15" width="8" bestFit="1" customWidth="1"/>
  </cols>
  <sheetData>
    <row r="1" spans="1:15" x14ac:dyDescent="0.4">
      <c r="A1" t="s">
        <v>0</v>
      </c>
    </row>
    <row r="2" spans="1:15" x14ac:dyDescent="0.4">
      <c r="A2" t="s">
        <v>1</v>
      </c>
    </row>
    <row r="3" spans="1:15" x14ac:dyDescent="0.4">
      <c r="A3" t="s">
        <v>2</v>
      </c>
    </row>
    <row r="5" spans="1:15" x14ac:dyDescent="0.4">
      <c r="A5" t="s">
        <v>3</v>
      </c>
      <c r="H5" t="s">
        <v>4</v>
      </c>
      <c r="I5" s="1">
        <v>1419385</v>
      </c>
      <c r="J5" t="s">
        <v>5</v>
      </c>
      <c r="K5" s="1">
        <v>367084</v>
      </c>
      <c r="L5" t="s">
        <v>6</v>
      </c>
      <c r="M5" s="1">
        <v>371572</v>
      </c>
      <c r="N5" t="s">
        <v>7</v>
      </c>
      <c r="O5" s="1">
        <v>247868</v>
      </c>
    </row>
    <row r="6" spans="1:15" x14ac:dyDescent="0.4">
      <c r="E6" s="1" t="s">
        <v>8</v>
      </c>
      <c r="F6" s="1" t="s">
        <v>9</v>
      </c>
      <c r="H6" t="s">
        <v>10</v>
      </c>
      <c r="I6">
        <f>M5/((I7+I8)/2)*100</f>
        <v>13.247545801689331</v>
      </c>
    </row>
    <row r="7" spans="1:15" x14ac:dyDescent="0.4">
      <c r="E7" s="1" t="s">
        <v>11</v>
      </c>
      <c r="F7" s="1" t="s">
        <v>12</v>
      </c>
      <c r="H7" t="s">
        <v>13</v>
      </c>
      <c r="I7" s="1">
        <f>E72</f>
        <v>2823272</v>
      </c>
    </row>
    <row r="8" spans="1:15" x14ac:dyDescent="0.4">
      <c r="A8" t="s">
        <v>14</v>
      </c>
      <c r="H8" t="s">
        <v>15</v>
      </c>
      <c r="I8" s="1">
        <f>F72</f>
        <v>2786401</v>
      </c>
    </row>
    <row r="10" spans="1:15" x14ac:dyDescent="0.4">
      <c r="B10" t="s">
        <v>16</v>
      </c>
      <c r="H10" t="s">
        <v>17</v>
      </c>
      <c r="I10">
        <f>K5/((I11+I12)/2)*100</f>
        <v>14.826932149388963</v>
      </c>
    </row>
    <row r="11" spans="1:15" x14ac:dyDescent="0.4">
      <c r="H11" t="s">
        <v>13</v>
      </c>
      <c r="I11" s="1">
        <f>E49-E31-E47</f>
        <v>2457212</v>
      </c>
    </row>
    <row r="12" spans="1:15" x14ac:dyDescent="0.4">
      <c r="C12" t="s">
        <v>18</v>
      </c>
      <c r="E12" s="1">
        <v>266538</v>
      </c>
      <c r="F12" s="1">
        <v>217897</v>
      </c>
      <c r="H12" t="s">
        <v>15</v>
      </c>
      <c r="I12" s="1">
        <f>F49-F31-F47</f>
        <v>2494372</v>
      </c>
    </row>
    <row r="13" spans="1:15" x14ac:dyDescent="0.4">
      <c r="C13" t="s">
        <v>19</v>
      </c>
      <c r="E13" s="1">
        <v>280649</v>
      </c>
      <c r="F13" s="1">
        <v>293995</v>
      </c>
    </row>
    <row r="14" spans="1:15" x14ac:dyDescent="0.4">
      <c r="C14" t="s">
        <v>20</v>
      </c>
      <c r="E14" s="1">
        <v>616678</v>
      </c>
      <c r="F14" s="1">
        <v>656321</v>
      </c>
      <c r="H14" t="s">
        <v>21</v>
      </c>
      <c r="I14">
        <f>O5/((I15+I16)/2)*100</f>
        <v>11.767484554666167</v>
      </c>
    </row>
    <row r="15" spans="1:15" x14ac:dyDescent="0.4">
      <c r="C15" t="s">
        <v>22</v>
      </c>
      <c r="E15" s="1">
        <v>61120</v>
      </c>
      <c r="F15" s="1">
        <v>59668</v>
      </c>
      <c r="H15" t="s">
        <v>23</v>
      </c>
      <c r="I15" s="1">
        <f>E62+E68</f>
        <v>2121172</v>
      </c>
    </row>
    <row r="16" spans="1:15" x14ac:dyDescent="0.4">
      <c r="C16" t="s">
        <v>24</v>
      </c>
      <c r="E16" s="1">
        <v>40333</v>
      </c>
      <c r="F16" s="1">
        <v>39899</v>
      </c>
      <c r="H16" t="s">
        <v>25</v>
      </c>
      <c r="I16" s="1">
        <f>F62+F68</f>
        <v>2091589</v>
      </c>
    </row>
    <row r="17" spans="2:6" x14ac:dyDescent="0.4">
      <c r="C17" t="s">
        <v>26</v>
      </c>
      <c r="E17" s="1">
        <v>36243</v>
      </c>
      <c r="F17" s="1">
        <v>37560</v>
      </c>
    </row>
    <row r="18" spans="2:6" x14ac:dyDescent="0.4">
      <c r="C18" t="s">
        <v>27</v>
      </c>
      <c r="E18" s="1">
        <v>236236</v>
      </c>
      <c r="F18" s="1">
        <v>229909</v>
      </c>
    </row>
    <row r="19" spans="2:6" x14ac:dyDescent="0.4">
      <c r="C19" t="s">
        <v>28</v>
      </c>
      <c r="E19" s="1">
        <v>36026</v>
      </c>
      <c r="F19" s="1">
        <v>51894</v>
      </c>
    </row>
    <row r="20" spans="2:6" x14ac:dyDescent="0.4">
      <c r="C20" t="s">
        <v>29</v>
      </c>
      <c r="E20" s="1">
        <v>-950</v>
      </c>
      <c r="F20" s="1">
        <v>-891</v>
      </c>
    </row>
    <row r="21" spans="2:6" x14ac:dyDescent="0.4">
      <c r="C21" t="s">
        <v>30</v>
      </c>
      <c r="E21" s="1">
        <f>SUM(E12:E20)</f>
        <v>1572873</v>
      </c>
      <c r="F21" s="1">
        <f>SUM(F12:F20)</f>
        <v>1586252</v>
      </c>
    </row>
    <row r="22" spans="2:6" x14ac:dyDescent="0.4">
      <c r="B22" t="s">
        <v>31</v>
      </c>
    </row>
    <row r="24" spans="2:6" x14ac:dyDescent="0.4">
      <c r="C24" t="s">
        <v>32</v>
      </c>
    </row>
    <row r="26" spans="2:6" x14ac:dyDescent="0.4">
      <c r="D26" t="s">
        <v>33</v>
      </c>
      <c r="E26" s="1">
        <v>108007</v>
      </c>
      <c r="F26" s="1">
        <v>237238</v>
      </c>
    </row>
    <row r="27" spans="2:6" x14ac:dyDescent="0.4">
      <c r="D27" t="s">
        <v>34</v>
      </c>
      <c r="E27" s="1">
        <v>48514</v>
      </c>
      <c r="F27" s="1">
        <v>52833</v>
      </c>
    </row>
    <row r="28" spans="2:6" x14ac:dyDescent="0.4">
      <c r="D28" t="s">
        <v>35</v>
      </c>
      <c r="E28" s="1">
        <v>9920</v>
      </c>
      <c r="F28" s="1">
        <v>15323</v>
      </c>
    </row>
    <row r="29" spans="2:6" x14ac:dyDescent="0.4">
      <c r="D29" t="s">
        <v>36</v>
      </c>
      <c r="E29" s="1">
        <v>62896</v>
      </c>
      <c r="F29" s="1">
        <v>71594</v>
      </c>
    </row>
    <row r="30" spans="2:6" x14ac:dyDescent="0.4">
      <c r="D30" t="s">
        <v>37</v>
      </c>
      <c r="E30" s="1">
        <v>15107</v>
      </c>
      <c r="F30" s="1">
        <v>13705</v>
      </c>
    </row>
    <row r="31" spans="2:6" x14ac:dyDescent="0.4">
      <c r="D31" t="s">
        <v>38</v>
      </c>
      <c r="E31" s="1">
        <v>74505</v>
      </c>
      <c r="F31" s="1">
        <v>16788</v>
      </c>
    </row>
    <row r="32" spans="2:6" x14ac:dyDescent="0.4">
      <c r="D32" t="s">
        <v>39</v>
      </c>
      <c r="E32" s="1">
        <f>SUM(E26:E31)</f>
        <v>318949</v>
      </c>
      <c r="F32" s="1">
        <f>SUM(F26:F31)</f>
        <v>407481</v>
      </c>
    </row>
    <row r="33" spans="3:6" x14ac:dyDescent="0.4">
      <c r="C33" t="s">
        <v>40</v>
      </c>
    </row>
    <row r="35" spans="3:6" x14ac:dyDescent="0.4">
      <c r="D35" t="s">
        <v>41</v>
      </c>
      <c r="E35" s="1">
        <v>256117</v>
      </c>
      <c r="F35" s="1">
        <v>217123</v>
      </c>
    </row>
    <row r="36" spans="3:6" x14ac:dyDescent="0.4">
      <c r="D36" t="s">
        <v>42</v>
      </c>
      <c r="E36" s="1">
        <v>375966</v>
      </c>
      <c r="F36" s="1">
        <v>293131</v>
      </c>
    </row>
    <row r="37" spans="3:6" x14ac:dyDescent="0.4">
      <c r="D37" t="s">
        <v>28</v>
      </c>
      <c r="E37" s="1">
        <v>7812</v>
      </c>
      <c r="F37" s="1">
        <v>7173</v>
      </c>
    </row>
    <row r="38" spans="3:6" x14ac:dyDescent="0.4">
      <c r="D38" t="s">
        <v>43</v>
      </c>
      <c r="E38" s="1">
        <f>SUM(E35:E37)</f>
        <v>639895</v>
      </c>
      <c r="F38" s="1">
        <f>SUM(F35:F37)</f>
        <v>517427</v>
      </c>
    </row>
    <row r="39" spans="3:6" x14ac:dyDescent="0.4">
      <c r="C39" t="s">
        <v>44</v>
      </c>
    </row>
    <row r="41" spans="3:6" x14ac:dyDescent="0.4">
      <c r="D41" t="s">
        <v>45</v>
      </c>
      <c r="E41" s="1">
        <v>197845</v>
      </c>
      <c r="F41" s="1">
        <v>165019</v>
      </c>
    </row>
    <row r="42" spans="3:6" x14ac:dyDescent="0.4">
      <c r="D42" t="s">
        <v>46</v>
      </c>
      <c r="E42" s="1">
        <v>368</v>
      </c>
      <c r="F42" s="1">
        <v>356</v>
      </c>
    </row>
    <row r="43" spans="3:6" x14ac:dyDescent="0.4">
      <c r="D43" t="s">
        <v>47</v>
      </c>
      <c r="E43" s="1">
        <v>20208</v>
      </c>
      <c r="F43" s="1">
        <v>19593</v>
      </c>
    </row>
    <row r="44" spans="3:6" x14ac:dyDescent="0.4">
      <c r="D44" t="s">
        <v>27</v>
      </c>
      <c r="E44" s="1">
        <v>6599</v>
      </c>
      <c r="F44" s="1">
        <v>26560</v>
      </c>
    </row>
    <row r="45" spans="3:6" x14ac:dyDescent="0.4">
      <c r="D45" t="s">
        <v>28</v>
      </c>
      <c r="E45" s="1">
        <v>66709</v>
      </c>
      <c r="F45" s="1">
        <v>63909</v>
      </c>
    </row>
    <row r="46" spans="3:6" x14ac:dyDescent="0.4">
      <c r="D46" t="s">
        <v>29</v>
      </c>
      <c r="E46" s="1">
        <v>-174</v>
      </c>
      <c r="F46" s="1">
        <v>-196</v>
      </c>
    </row>
    <row r="47" spans="3:6" x14ac:dyDescent="0.4">
      <c r="D47" t="s">
        <v>48</v>
      </c>
      <c r="E47" s="1">
        <f>SUM(E41:E46)</f>
        <v>291555</v>
      </c>
      <c r="F47" s="1">
        <f>SUM(F41:F46)</f>
        <v>275241</v>
      </c>
    </row>
    <row r="48" spans="3:6" x14ac:dyDescent="0.4">
      <c r="C48" t="s">
        <v>49</v>
      </c>
      <c r="E48" s="1">
        <f>E47+E38+E32</f>
        <v>1250399</v>
      </c>
      <c r="F48" s="1">
        <f>F47+F38+F32</f>
        <v>1200149</v>
      </c>
    </row>
    <row r="49" spans="1:6" x14ac:dyDescent="0.4">
      <c r="B49" t="s">
        <v>50</v>
      </c>
      <c r="E49" s="1">
        <f>E48+E21</f>
        <v>2823272</v>
      </c>
      <c r="F49" s="1">
        <f>F48+F21</f>
        <v>2786401</v>
      </c>
    </row>
    <row r="52" spans="1:6" x14ac:dyDescent="0.4">
      <c r="A52" t="s">
        <v>3</v>
      </c>
    </row>
    <row r="54" spans="1:6" x14ac:dyDescent="0.4">
      <c r="A54" t="s">
        <v>51</v>
      </c>
    </row>
    <row r="56" spans="1:6" x14ac:dyDescent="0.4">
      <c r="B56" t="s">
        <v>52</v>
      </c>
    </row>
    <row r="58" spans="1:6" x14ac:dyDescent="0.4">
      <c r="C58" t="s">
        <v>53</v>
      </c>
      <c r="E58" s="1">
        <v>63541</v>
      </c>
      <c r="F58" s="1">
        <v>63541</v>
      </c>
    </row>
    <row r="59" spans="1:6" x14ac:dyDescent="0.4">
      <c r="C59" t="s">
        <v>54</v>
      </c>
      <c r="E59" s="1">
        <v>49638</v>
      </c>
      <c r="F59" s="1">
        <v>49638</v>
      </c>
    </row>
    <row r="60" spans="1:6" x14ac:dyDescent="0.4">
      <c r="C60" t="s">
        <v>55</v>
      </c>
      <c r="E60" s="1">
        <v>2166303</v>
      </c>
      <c r="F60" s="1">
        <v>2272067</v>
      </c>
    </row>
    <row r="61" spans="1:6" x14ac:dyDescent="0.4">
      <c r="C61" t="s">
        <v>56</v>
      </c>
      <c r="E61" s="1">
        <v>-980</v>
      </c>
      <c r="F61" s="1">
        <v>-1014</v>
      </c>
    </row>
    <row r="62" spans="1:6" x14ac:dyDescent="0.4">
      <c r="C62" t="s">
        <v>57</v>
      </c>
      <c r="E62" s="1">
        <f>SUM(E58:E61)</f>
        <v>2278502</v>
      </c>
      <c r="F62" s="1">
        <f>SUM(F58:F61)</f>
        <v>2384232</v>
      </c>
    </row>
    <row r="63" spans="1:6" x14ac:dyDescent="0.4">
      <c r="B63" t="s">
        <v>58</v>
      </c>
    </row>
    <row r="65" spans="1:6" x14ac:dyDescent="0.4">
      <c r="C65" t="s">
        <v>59</v>
      </c>
      <c r="E65" s="1">
        <v>91037</v>
      </c>
      <c r="F65" s="1">
        <v>73944</v>
      </c>
    </row>
    <row r="66" spans="1:6" x14ac:dyDescent="0.4">
      <c r="C66" t="s">
        <v>60</v>
      </c>
      <c r="E66" s="1">
        <v>157</v>
      </c>
      <c r="F66" s="1">
        <v>17</v>
      </c>
    </row>
    <row r="67" spans="1:6" x14ac:dyDescent="0.4">
      <c r="C67" t="s">
        <v>61</v>
      </c>
      <c r="E67" s="1">
        <v>-248524</v>
      </c>
      <c r="F67" s="1">
        <v>-366604</v>
      </c>
    </row>
    <row r="68" spans="1:6" x14ac:dyDescent="0.4">
      <c r="C68" t="s">
        <v>62</v>
      </c>
      <c r="E68" s="1">
        <f>SUM(E65:E67)</f>
        <v>-157330</v>
      </c>
      <c r="F68" s="1">
        <f>SUM(F65:F67)</f>
        <v>-292643</v>
      </c>
    </row>
    <row r="69" spans="1:6" x14ac:dyDescent="0.4">
      <c r="B69" t="s">
        <v>63</v>
      </c>
      <c r="E69" s="1">
        <v>166</v>
      </c>
      <c r="F69" s="1">
        <v>334</v>
      </c>
    </row>
    <row r="70" spans="1:6" x14ac:dyDescent="0.4">
      <c r="B70" t="s">
        <v>64</v>
      </c>
      <c r="E70" s="1">
        <v>43407</v>
      </c>
      <c r="F70" s="1">
        <v>44732</v>
      </c>
    </row>
    <row r="71" spans="1:6" x14ac:dyDescent="0.4">
      <c r="B71" t="s">
        <v>65</v>
      </c>
      <c r="E71" s="1">
        <f>E70+E69+E68+E62</f>
        <v>2164745</v>
      </c>
      <c r="F71" s="1">
        <f>F70+F69+F68+F62</f>
        <v>2136655</v>
      </c>
    </row>
    <row r="72" spans="1:6" x14ac:dyDescent="0.4">
      <c r="A72" t="s">
        <v>66</v>
      </c>
      <c r="E72" s="1">
        <f>E49</f>
        <v>2823272</v>
      </c>
      <c r="F72" s="1">
        <f>F49</f>
        <v>2786401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シート11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ky14311</dc:creator>
  <cp:lastModifiedBy>ky14311</cp:lastModifiedBy>
  <dcterms:created xsi:type="dcterms:W3CDTF">2018-11-22T05:57:53Z</dcterms:created>
  <dcterms:modified xsi:type="dcterms:W3CDTF">2018-11-22T06:42:04Z</dcterms:modified>
</cp:coreProperties>
</file>