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y14311\Documents\Industrial_Engineering\"/>
    </mc:Choice>
  </mc:AlternateContent>
  <bookViews>
    <workbookView xWindow="0" yWindow="0" windowWidth="16200" windowHeight="24810"/>
  </bookViews>
  <sheets>
    <sheet name="シート6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7" i="2" l="1"/>
  <c r="C77" i="2"/>
  <c r="C80" i="2" s="1"/>
  <c r="D71" i="2"/>
  <c r="I4" i="2" s="1"/>
  <c r="C71" i="2"/>
  <c r="D63" i="2"/>
  <c r="D64" i="2" s="1"/>
  <c r="C63" i="2"/>
  <c r="C64" i="2" s="1"/>
  <c r="D57" i="2"/>
  <c r="C57" i="2"/>
  <c r="D42" i="2"/>
  <c r="D43" i="2" s="1"/>
  <c r="C42" i="2"/>
  <c r="C43" i="2" s="1"/>
  <c r="C44" i="2" s="1"/>
  <c r="D34" i="2"/>
  <c r="C34" i="2"/>
  <c r="D29" i="2"/>
  <c r="D27" i="2"/>
  <c r="C27" i="2"/>
  <c r="D23" i="2"/>
  <c r="C23" i="2"/>
  <c r="D20" i="2"/>
  <c r="C20" i="2"/>
  <c r="D17" i="2"/>
  <c r="C17" i="2"/>
  <c r="C29" i="2" s="1"/>
  <c r="D12" i="2"/>
  <c r="C12" i="2"/>
  <c r="I3" i="2"/>
  <c r="G3" i="2"/>
  <c r="G10" i="2" s="1"/>
  <c r="I2" i="2"/>
  <c r="G2" i="2"/>
  <c r="G9" i="2" s="1"/>
  <c r="G4" i="2" l="1"/>
  <c r="D44" i="2"/>
  <c r="C81" i="2"/>
  <c r="D80" i="2"/>
  <c r="D81" i="2" s="1"/>
  <c r="I5" i="2" s="1"/>
  <c r="G8" i="2" s="1"/>
  <c r="G12" i="2" l="1"/>
  <c r="G11" i="2"/>
</calcChain>
</file>

<file path=xl/sharedStrings.xml><?xml version="1.0" encoding="utf-8"?>
<sst xmlns="http://schemas.openxmlformats.org/spreadsheetml/2006/main" count="101" uniqueCount="90">
  <si>
    <t>流動資産</t>
    <rPh sb="0" eb="2">
      <t>リュウドウ</t>
    </rPh>
    <rPh sb="2" eb="4">
      <t>シサン</t>
    </rPh>
    <phoneticPr fontId="1"/>
  </si>
  <si>
    <t>現金及び預金</t>
    <rPh sb="0" eb="2">
      <t>ゲンキン</t>
    </rPh>
    <rPh sb="2" eb="3">
      <t>オヨ</t>
    </rPh>
    <rPh sb="4" eb="6">
      <t>ヨキン</t>
    </rPh>
    <phoneticPr fontId="1"/>
  </si>
  <si>
    <t>流動負債</t>
    <rPh sb="0" eb="2">
      <t>リュウドウ</t>
    </rPh>
    <rPh sb="2" eb="4">
      <t>フサイ</t>
    </rPh>
    <phoneticPr fontId="1"/>
  </si>
  <si>
    <t>受取手形及び売掛金</t>
    <rPh sb="0" eb="2">
      <t>ウケトリ</t>
    </rPh>
    <rPh sb="2" eb="4">
      <t>テガタ</t>
    </rPh>
    <rPh sb="4" eb="5">
      <t>オヨ</t>
    </rPh>
    <rPh sb="6" eb="8">
      <t>ウリカケ</t>
    </rPh>
    <rPh sb="8" eb="9">
      <t>キン</t>
    </rPh>
    <phoneticPr fontId="1"/>
  </si>
  <si>
    <t>当座資産</t>
    <rPh sb="0" eb="2">
      <t>トウザ</t>
    </rPh>
    <rPh sb="2" eb="4">
      <t>シサン</t>
    </rPh>
    <phoneticPr fontId="1"/>
  </si>
  <si>
    <t>固定負債</t>
    <rPh sb="0" eb="2">
      <t>コテイ</t>
    </rPh>
    <rPh sb="2" eb="4">
      <t>フサイ</t>
    </rPh>
    <phoneticPr fontId="1"/>
  </si>
  <si>
    <t>有価証券</t>
    <rPh sb="0" eb="2">
      <t>ユウカ</t>
    </rPh>
    <rPh sb="2" eb="4">
      <t>ショウケン</t>
    </rPh>
    <phoneticPr fontId="1"/>
  </si>
  <si>
    <t>固定資産</t>
    <rPh sb="0" eb="2">
      <t>コテイ</t>
    </rPh>
    <rPh sb="2" eb="4">
      <t>シサン</t>
    </rPh>
    <phoneticPr fontId="1"/>
  </si>
  <si>
    <t>自己資本</t>
    <rPh sb="0" eb="2">
      <t>ジコ</t>
    </rPh>
    <rPh sb="2" eb="4">
      <t>シホン</t>
    </rPh>
    <phoneticPr fontId="1"/>
  </si>
  <si>
    <t>商品及び製品</t>
    <rPh sb="0" eb="2">
      <t>ショウヒン</t>
    </rPh>
    <rPh sb="2" eb="3">
      <t>オヨ</t>
    </rPh>
    <rPh sb="4" eb="6">
      <t>セイヒン</t>
    </rPh>
    <phoneticPr fontId="1"/>
  </si>
  <si>
    <t>総資本</t>
    <rPh sb="0" eb="3">
      <t>ソウシホン</t>
    </rPh>
    <phoneticPr fontId="1"/>
  </si>
  <si>
    <t>仕掛品</t>
    <rPh sb="0" eb="2">
      <t>シカケ</t>
    </rPh>
    <rPh sb="2" eb="3">
      <t>ヒン</t>
    </rPh>
    <phoneticPr fontId="1"/>
  </si>
  <si>
    <t>原材料及び貯蔵品</t>
    <rPh sb="0" eb="3">
      <t>ゲンザイリョウ</t>
    </rPh>
    <rPh sb="3" eb="4">
      <t>オヨ</t>
    </rPh>
    <rPh sb="5" eb="8">
      <t>チョゾウヒン</t>
    </rPh>
    <phoneticPr fontId="1"/>
  </si>
  <si>
    <t>安全性比率</t>
    <rPh sb="0" eb="3">
      <t>アンゼンセイ</t>
    </rPh>
    <rPh sb="3" eb="5">
      <t>ヒリツ</t>
    </rPh>
    <phoneticPr fontId="1"/>
  </si>
  <si>
    <t>安全性の判断</t>
    <rPh sb="0" eb="3">
      <t>アンゼンセイ</t>
    </rPh>
    <rPh sb="4" eb="6">
      <t>ハンダン</t>
    </rPh>
    <phoneticPr fontId="1"/>
  </si>
  <si>
    <t>前払費用</t>
    <rPh sb="0" eb="4">
      <t>マエバライヒヨウ</t>
    </rPh>
    <phoneticPr fontId="1"/>
  </si>
  <si>
    <t>自己資本比率</t>
    <rPh sb="0" eb="2">
      <t>ジコ</t>
    </rPh>
    <rPh sb="2" eb="4">
      <t>シホン</t>
    </rPh>
    <rPh sb="4" eb="6">
      <t>ヒリツ</t>
    </rPh>
    <phoneticPr fontId="1"/>
  </si>
  <si>
    <t>〇</t>
    <phoneticPr fontId="1"/>
  </si>
  <si>
    <t>繰越税金資産</t>
    <rPh sb="0" eb="2">
      <t>クリコシ</t>
    </rPh>
    <rPh sb="2" eb="4">
      <t>ゼイキン</t>
    </rPh>
    <rPh sb="4" eb="6">
      <t>シサン</t>
    </rPh>
    <phoneticPr fontId="1"/>
  </si>
  <si>
    <t>流動比率</t>
    <rPh sb="0" eb="2">
      <t>リュウドウ</t>
    </rPh>
    <rPh sb="2" eb="4">
      <t>ヒリツ</t>
    </rPh>
    <phoneticPr fontId="1"/>
  </si>
  <si>
    <t>×</t>
    <phoneticPr fontId="1"/>
  </si>
  <si>
    <t>その他</t>
    <rPh sb="2" eb="3">
      <t>タ</t>
    </rPh>
    <phoneticPr fontId="1"/>
  </si>
  <si>
    <t>当座比率</t>
    <rPh sb="0" eb="2">
      <t>トウザ</t>
    </rPh>
    <rPh sb="2" eb="4">
      <t>ヒリツ</t>
    </rPh>
    <phoneticPr fontId="1"/>
  </si>
  <si>
    <t>×</t>
    <phoneticPr fontId="1"/>
  </si>
  <si>
    <t>掛倒引当金</t>
    <rPh sb="0" eb="1">
      <t>カケ</t>
    </rPh>
    <rPh sb="1" eb="2">
      <t>ダオ</t>
    </rPh>
    <rPh sb="2" eb="4">
      <t>ヒキアテ</t>
    </rPh>
    <rPh sb="4" eb="5">
      <t>キン</t>
    </rPh>
    <phoneticPr fontId="1"/>
  </si>
  <si>
    <t>固定比率</t>
    <rPh sb="0" eb="2">
      <t>コテイ</t>
    </rPh>
    <rPh sb="2" eb="4">
      <t>ヒリツ</t>
    </rPh>
    <phoneticPr fontId="1"/>
  </si>
  <si>
    <t>×</t>
    <phoneticPr fontId="1"/>
  </si>
  <si>
    <t>流動資産合計</t>
    <rPh sb="0" eb="2">
      <t>リュウドウ</t>
    </rPh>
    <rPh sb="2" eb="4">
      <t>シサン</t>
    </rPh>
    <rPh sb="4" eb="6">
      <t>ゴウケイ</t>
    </rPh>
    <phoneticPr fontId="1"/>
  </si>
  <si>
    <t>固定長期適合率</t>
    <rPh sb="0" eb="2">
      <t>コテイ</t>
    </rPh>
    <rPh sb="2" eb="4">
      <t>チョウキ</t>
    </rPh>
    <rPh sb="4" eb="6">
      <t>テキゴウ</t>
    </rPh>
    <rPh sb="6" eb="7">
      <t>リツ</t>
    </rPh>
    <phoneticPr fontId="1"/>
  </si>
  <si>
    <t>有形固定資産</t>
    <rPh sb="0" eb="2">
      <t>ユウケイ</t>
    </rPh>
    <rPh sb="2" eb="4">
      <t>コテイ</t>
    </rPh>
    <rPh sb="4" eb="6">
      <t>シサン</t>
    </rPh>
    <phoneticPr fontId="1"/>
  </si>
  <si>
    <t>建物及び構築物</t>
    <rPh sb="0" eb="2">
      <t>タテモノ</t>
    </rPh>
    <rPh sb="2" eb="3">
      <t>オヨ</t>
    </rPh>
    <rPh sb="4" eb="7">
      <t>コウチクブツ</t>
    </rPh>
    <phoneticPr fontId="1"/>
  </si>
  <si>
    <t>減価償却累計額</t>
    <rPh sb="0" eb="2">
      <t>ゲンカ</t>
    </rPh>
    <rPh sb="2" eb="4">
      <t>ショウキャク</t>
    </rPh>
    <rPh sb="4" eb="7">
      <t>ルイケイガク</t>
    </rPh>
    <phoneticPr fontId="1"/>
  </si>
  <si>
    <t>建物及び構築物(純額)</t>
    <rPh sb="0" eb="2">
      <t>タテモノ</t>
    </rPh>
    <rPh sb="2" eb="3">
      <t>オヨ</t>
    </rPh>
    <rPh sb="4" eb="7">
      <t>コウチクブツ</t>
    </rPh>
    <rPh sb="8" eb="9">
      <t>ジュン</t>
    </rPh>
    <rPh sb="9" eb="10">
      <t>ガク</t>
    </rPh>
    <phoneticPr fontId="1"/>
  </si>
  <si>
    <t>機械装置及び運搬具</t>
    <rPh sb="0" eb="2">
      <t>キカイ</t>
    </rPh>
    <rPh sb="2" eb="4">
      <t>ソウチ</t>
    </rPh>
    <rPh sb="4" eb="5">
      <t>オヨ</t>
    </rPh>
    <rPh sb="6" eb="8">
      <t>ウンパン</t>
    </rPh>
    <rPh sb="8" eb="9">
      <t>グ</t>
    </rPh>
    <phoneticPr fontId="1"/>
  </si>
  <si>
    <t>減価償却累計額</t>
    <rPh sb="0" eb="4">
      <t>ゲンカショウキャク</t>
    </rPh>
    <rPh sb="4" eb="7">
      <t>ルイケイガク</t>
    </rPh>
    <phoneticPr fontId="1"/>
  </si>
  <si>
    <t>機械装備及び運搬具(純額)</t>
    <rPh sb="0" eb="2">
      <t>キカイ</t>
    </rPh>
    <rPh sb="2" eb="4">
      <t>ソウビ</t>
    </rPh>
    <rPh sb="4" eb="5">
      <t>オヨ</t>
    </rPh>
    <rPh sb="6" eb="8">
      <t>ウンパン</t>
    </rPh>
    <rPh sb="8" eb="9">
      <t>グ</t>
    </rPh>
    <phoneticPr fontId="1"/>
  </si>
  <si>
    <t>工具、器具及び備品</t>
    <rPh sb="0" eb="2">
      <t>コウグ</t>
    </rPh>
    <rPh sb="3" eb="5">
      <t>キグ</t>
    </rPh>
    <rPh sb="5" eb="6">
      <t>オヨ</t>
    </rPh>
    <rPh sb="7" eb="9">
      <t>ビヒン</t>
    </rPh>
    <phoneticPr fontId="1"/>
  </si>
  <si>
    <t>工具、器具及び備品(純額)</t>
    <rPh sb="0" eb="2">
      <t>コウグ</t>
    </rPh>
    <rPh sb="3" eb="5">
      <t>キグ</t>
    </rPh>
    <rPh sb="5" eb="6">
      <t>オヨ</t>
    </rPh>
    <rPh sb="7" eb="9">
      <t>ビヒン</t>
    </rPh>
    <phoneticPr fontId="1"/>
  </si>
  <si>
    <t>土地</t>
    <rPh sb="0" eb="2">
      <t>トチ</t>
    </rPh>
    <phoneticPr fontId="1"/>
  </si>
  <si>
    <t>リース資産</t>
    <rPh sb="3" eb="5">
      <t>シサン</t>
    </rPh>
    <phoneticPr fontId="1"/>
  </si>
  <si>
    <t>減価償却累計額</t>
    <rPh sb="0" eb="7">
      <t>ゲンカショウキャクルイケイガク</t>
    </rPh>
    <phoneticPr fontId="1"/>
  </si>
  <si>
    <t>リース資産(純額)</t>
    <rPh sb="3" eb="5">
      <t>シサン</t>
    </rPh>
    <phoneticPr fontId="1"/>
  </si>
  <si>
    <t>建設仮勘定</t>
    <rPh sb="0" eb="2">
      <t>ケンセツ</t>
    </rPh>
    <rPh sb="2" eb="3">
      <t>カリ</t>
    </rPh>
    <rPh sb="3" eb="5">
      <t>カンジョウ</t>
    </rPh>
    <phoneticPr fontId="1"/>
  </si>
  <si>
    <t>有形固定資産合計</t>
    <rPh sb="0" eb="2">
      <t>ユウケイ</t>
    </rPh>
    <rPh sb="2" eb="4">
      <t>コテイ</t>
    </rPh>
    <rPh sb="4" eb="6">
      <t>シサン</t>
    </rPh>
    <rPh sb="6" eb="8">
      <t>ゴウケイ</t>
    </rPh>
    <phoneticPr fontId="1"/>
  </si>
  <si>
    <t>無形固定資産</t>
    <rPh sb="0" eb="2">
      <t>ムケイ</t>
    </rPh>
    <rPh sb="2" eb="4">
      <t>コテイ</t>
    </rPh>
    <rPh sb="4" eb="6">
      <t>シサン</t>
    </rPh>
    <phoneticPr fontId="1"/>
  </si>
  <si>
    <t>のれん</t>
    <phoneticPr fontId="1"/>
  </si>
  <si>
    <t>商標権</t>
    <rPh sb="0" eb="3">
      <t>ショウヒョウケン</t>
    </rPh>
    <phoneticPr fontId="1"/>
  </si>
  <si>
    <t>無形固定資産合計</t>
    <rPh sb="0" eb="2">
      <t>ムケイ</t>
    </rPh>
    <rPh sb="2" eb="4">
      <t>コテイ</t>
    </rPh>
    <rPh sb="4" eb="6">
      <t>シサン</t>
    </rPh>
    <rPh sb="6" eb="8">
      <t>ゴウケイ</t>
    </rPh>
    <phoneticPr fontId="1"/>
  </si>
  <si>
    <t>投資その他の資産</t>
    <rPh sb="0" eb="2">
      <t>トウシ</t>
    </rPh>
    <rPh sb="4" eb="5">
      <t>タ</t>
    </rPh>
    <rPh sb="6" eb="8">
      <t>シサン</t>
    </rPh>
    <phoneticPr fontId="1"/>
  </si>
  <si>
    <t>投資有価証券</t>
    <rPh sb="0" eb="2">
      <t>トウシ</t>
    </rPh>
    <rPh sb="2" eb="4">
      <t>ユウカ</t>
    </rPh>
    <rPh sb="4" eb="6">
      <t>ショウケン</t>
    </rPh>
    <phoneticPr fontId="1"/>
  </si>
  <si>
    <t>長期貸付金</t>
    <rPh sb="0" eb="2">
      <t>チョウキ</t>
    </rPh>
    <rPh sb="2" eb="4">
      <t>カシツケ</t>
    </rPh>
    <rPh sb="4" eb="5">
      <t>キン</t>
    </rPh>
    <phoneticPr fontId="1"/>
  </si>
  <si>
    <t>長期前払費用</t>
    <rPh sb="0" eb="2">
      <t>チョウキ</t>
    </rPh>
    <rPh sb="2" eb="6">
      <t>マエバライヒヨウ</t>
    </rPh>
    <phoneticPr fontId="1"/>
  </si>
  <si>
    <t>貸倒引当金</t>
    <rPh sb="0" eb="1">
      <t>カシ</t>
    </rPh>
    <rPh sb="1" eb="2">
      <t>タオ</t>
    </rPh>
    <rPh sb="2" eb="4">
      <t>ヒキアテ</t>
    </rPh>
    <rPh sb="4" eb="5">
      <t>キン</t>
    </rPh>
    <phoneticPr fontId="1"/>
  </si>
  <si>
    <t>投資その他の資産合計</t>
    <rPh sb="0" eb="2">
      <t>トウシ</t>
    </rPh>
    <rPh sb="4" eb="5">
      <t>タ</t>
    </rPh>
    <rPh sb="6" eb="8">
      <t>シサン</t>
    </rPh>
    <rPh sb="8" eb="10">
      <t>ゴウケイ</t>
    </rPh>
    <phoneticPr fontId="1"/>
  </si>
  <si>
    <t>固定資産合計</t>
    <rPh sb="0" eb="2">
      <t>コテイ</t>
    </rPh>
    <rPh sb="2" eb="4">
      <t>シサン</t>
    </rPh>
    <rPh sb="4" eb="6">
      <t>ゴウケイ</t>
    </rPh>
    <phoneticPr fontId="1"/>
  </si>
  <si>
    <t>資産合計</t>
    <rPh sb="0" eb="2">
      <t>シサン</t>
    </rPh>
    <rPh sb="2" eb="4">
      <t>ゴウケイ</t>
    </rPh>
    <phoneticPr fontId="1"/>
  </si>
  <si>
    <t>負債の部</t>
    <rPh sb="0" eb="2">
      <t>フサイ</t>
    </rPh>
    <rPh sb="3" eb="4">
      <t>ブ</t>
    </rPh>
    <phoneticPr fontId="1"/>
  </si>
  <si>
    <t>平成22年度</t>
    <rPh sb="0" eb="2">
      <t>ヘイセイ</t>
    </rPh>
    <rPh sb="4" eb="6">
      <t>ネンド</t>
    </rPh>
    <phoneticPr fontId="1"/>
  </si>
  <si>
    <t>23年度</t>
    <rPh sb="2" eb="4">
      <t>ネンド</t>
    </rPh>
    <phoneticPr fontId="1"/>
  </si>
  <si>
    <t>支払手形及び買掛金</t>
    <rPh sb="0" eb="2">
      <t>シハライ</t>
    </rPh>
    <rPh sb="2" eb="4">
      <t>テガタ</t>
    </rPh>
    <rPh sb="4" eb="5">
      <t>オヨ</t>
    </rPh>
    <rPh sb="6" eb="9">
      <t>カイカケキン</t>
    </rPh>
    <phoneticPr fontId="1"/>
  </si>
  <si>
    <t>短期借入金</t>
    <rPh sb="0" eb="2">
      <t>タンキ</t>
    </rPh>
    <rPh sb="2" eb="5">
      <t>カリイレキン</t>
    </rPh>
    <phoneticPr fontId="1"/>
  </si>
  <si>
    <t>1年内償還予定の社債</t>
    <rPh sb="1" eb="3">
      <t>ネンナイ</t>
    </rPh>
    <rPh sb="3" eb="5">
      <t>ショウカン</t>
    </rPh>
    <rPh sb="5" eb="7">
      <t>ヨテイ</t>
    </rPh>
    <rPh sb="8" eb="10">
      <t>シャサイ</t>
    </rPh>
    <phoneticPr fontId="1"/>
  </si>
  <si>
    <t>1年内返済予定の長期借入金</t>
    <rPh sb="1" eb="3">
      <t>ネンナイ</t>
    </rPh>
    <rPh sb="3" eb="5">
      <t>ヘンサイ</t>
    </rPh>
    <rPh sb="5" eb="7">
      <t>ヨテイ</t>
    </rPh>
    <rPh sb="8" eb="13">
      <t>チョウキカリイレキン</t>
    </rPh>
    <phoneticPr fontId="1"/>
  </si>
  <si>
    <t>未払金</t>
    <rPh sb="0" eb="3">
      <t>ミバライキン</t>
    </rPh>
    <phoneticPr fontId="1"/>
  </si>
  <si>
    <t>未払費用</t>
    <rPh sb="0" eb="4">
      <t>ミバライヒヨウ</t>
    </rPh>
    <phoneticPr fontId="1"/>
  </si>
  <si>
    <t>未払法人税等</t>
    <rPh sb="0" eb="2">
      <t>ミバライ</t>
    </rPh>
    <rPh sb="2" eb="5">
      <t>ホウジンゼイ</t>
    </rPh>
    <rPh sb="5" eb="6">
      <t>ナド</t>
    </rPh>
    <phoneticPr fontId="1"/>
  </si>
  <si>
    <t>東日本大震災関連損失引当金</t>
    <rPh sb="0" eb="1">
      <t>ヒガシ</t>
    </rPh>
    <rPh sb="1" eb="3">
      <t>ニホン</t>
    </rPh>
    <rPh sb="3" eb="6">
      <t>ダイシンサイ</t>
    </rPh>
    <rPh sb="6" eb="8">
      <t>カンレン</t>
    </rPh>
    <rPh sb="8" eb="10">
      <t>ソンシツ</t>
    </rPh>
    <rPh sb="10" eb="13">
      <t>ヒキアテキン</t>
    </rPh>
    <phoneticPr fontId="1"/>
  </si>
  <si>
    <t>流動負債合計</t>
    <rPh sb="0" eb="2">
      <t>リュウドウ</t>
    </rPh>
    <rPh sb="2" eb="4">
      <t>フサイ</t>
    </rPh>
    <rPh sb="4" eb="6">
      <t>ゴウケイ</t>
    </rPh>
    <phoneticPr fontId="1"/>
  </si>
  <si>
    <t>社債</t>
    <rPh sb="0" eb="2">
      <t>シャサイ</t>
    </rPh>
    <phoneticPr fontId="1"/>
  </si>
  <si>
    <t>長期借入金</t>
    <rPh sb="0" eb="2">
      <t>チョウキ</t>
    </rPh>
    <rPh sb="2" eb="5">
      <t>カリイレキン</t>
    </rPh>
    <phoneticPr fontId="1"/>
  </si>
  <si>
    <t>退職給付引当金</t>
    <rPh sb="0" eb="2">
      <t>タイショク</t>
    </rPh>
    <rPh sb="2" eb="4">
      <t>キュウフ</t>
    </rPh>
    <rPh sb="4" eb="7">
      <t>ヒキアテキン</t>
    </rPh>
    <phoneticPr fontId="1"/>
  </si>
  <si>
    <t>固定負債合計</t>
    <rPh sb="0" eb="2">
      <t>コテイ</t>
    </rPh>
    <rPh sb="2" eb="4">
      <t>フサイ</t>
    </rPh>
    <rPh sb="4" eb="6">
      <t>ゴウケイ</t>
    </rPh>
    <phoneticPr fontId="1"/>
  </si>
  <si>
    <t>負債合計</t>
    <rPh sb="0" eb="2">
      <t>フサイ</t>
    </rPh>
    <rPh sb="2" eb="4">
      <t>ゴウケイ</t>
    </rPh>
    <phoneticPr fontId="1"/>
  </si>
  <si>
    <t>純資産の部</t>
    <rPh sb="0" eb="3">
      <t>ジュンシサン</t>
    </rPh>
    <rPh sb="4" eb="5">
      <t>ブ</t>
    </rPh>
    <phoneticPr fontId="1"/>
  </si>
  <si>
    <t>株主資本</t>
    <rPh sb="0" eb="2">
      <t>カブヌシ</t>
    </rPh>
    <rPh sb="2" eb="4">
      <t>シホン</t>
    </rPh>
    <phoneticPr fontId="1"/>
  </si>
  <si>
    <t>資本金</t>
    <rPh sb="0" eb="3">
      <t>シホンキン</t>
    </rPh>
    <phoneticPr fontId="1"/>
  </si>
  <si>
    <t>資本剰余金</t>
    <rPh sb="0" eb="2">
      <t>シホン</t>
    </rPh>
    <rPh sb="2" eb="5">
      <t>ジョウヨキン</t>
    </rPh>
    <phoneticPr fontId="1"/>
  </si>
  <si>
    <t>利益剰余金</t>
    <rPh sb="0" eb="2">
      <t>リエキ</t>
    </rPh>
    <rPh sb="2" eb="4">
      <t>ジョウヨ</t>
    </rPh>
    <rPh sb="4" eb="5">
      <t>キン</t>
    </rPh>
    <phoneticPr fontId="1"/>
  </si>
  <si>
    <t>事故株式</t>
    <rPh sb="0" eb="2">
      <t>ジコ</t>
    </rPh>
    <rPh sb="2" eb="4">
      <t>カブシキ</t>
    </rPh>
    <phoneticPr fontId="1"/>
  </si>
  <si>
    <t>株主資本合計</t>
    <rPh sb="0" eb="2">
      <t>カブヌシ</t>
    </rPh>
    <rPh sb="2" eb="4">
      <t>シホン</t>
    </rPh>
    <rPh sb="4" eb="6">
      <t>ゴウケイ</t>
    </rPh>
    <phoneticPr fontId="1"/>
  </si>
  <si>
    <t>その他包括利益累計額</t>
    <rPh sb="2" eb="3">
      <t>タ</t>
    </rPh>
    <rPh sb="3" eb="5">
      <t>ホウカツ</t>
    </rPh>
    <rPh sb="5" eb="7">
      <t>リエキ</t>
    </rPh>
    <rPh sb="7" eb="9">
      <t>ルイケイ</t>
    </rPh>
    <rPh sb="9" eb="10">
      <t>ガク</t>
    </rPh>
    <phoneticPr fontId="1"/>
  </si>
  <si>
    <t>その他有価証券評価差額金</t>
    <rPh sb="2" eb="3">
      <t>タ</t>
    </rPh>
    <rPh sb="3" eb="5">
      <t>ユウカ</t>
    </rPh>
    <rPh sb="5" eb="7">
      <t>ショウケン</t>
    </rPh>
    <rPh sb="7" eb="9">
      <t>ヒョウカ</t>
    </rPh>
    <rPh sb="9" eb="11">
      <t>サガク</t>
    </rPh>
    <rPh sb="11" eb="12">
      <t>キン</t>
    </rPh>
    <phoneticPr fontId="1"/>
  </si>
  <si>
    <t>繰延ヘッジ損益</t>
    <rPh sb="0" eb="2">
      <t>クリノベ</t>
    </rPh>
    <rPh sb="5" eb="7">
      <t>ソンエキ</t>
    </rPh>
    <phoneticPr fontId="1"/>
  </si>
  <si>
    <t>為替換算調整勘定</t>
    <rPh sb="0" eb="2">
      <t>カワセ</t>
    </rPh>
    <rPh sb="2" eb="4">
      <t>カンサン</t>
    </rPh>
    <rPh sb="4" eb="6">
      <t>チョウセイ</t>
    </rPh>
    <rPh sb="6" eb="8">
      <t>カンジョウ</t>
    </rPh>
    <phoneticPr fontId="1"/>
  </si>
  <si>
    <t>存外子会社の退職給付債務調整額</t>
    <rPh sb="0" eb="2">
      <t>ゾンガイ</t>
    </rPh>
    <rPh sb="2" eb="5">
      <t>コガイシャ</t>
    </rPh>
    <rPh sb="6" eb="8">
      <t>タイショク</t>
    </rPh>
    <rPh sb="8" eb="10">
      <t>キュウフ</t>
    </rPh>
    <rPh sb="10" eb="12">
      <t>サイム</t>
    </rPh>
    <rPh sb="12" eb="14">
      <t>チョウセイ</t>
    </rPh>
    <rPh sb="14" eb="15">
      <t>ガク</t>
    </rPh>
    <phoneticPr fontId="1"/>
  </si>
  <si>
    <t>その他の包括利益累計額合計</t>
    <rPh sb="2" eb="3">
      <t>タ</t>
    </rPh>
    <rPh sb="4" eb="6">
      <t>ホウカツ</t>
    </rPh>
    <rPh sb="6" eb="8">
      <t>リエキ</t>
    </rPh>
    <rPh sb="8" eb="10">
      <t>ルイケイ</t>
    </rPh>
    <rPh sb="10" eb="11">
      <t>ガク</t>
    </rPh>
    <rPh sb="11" eb="13">
      <t>ゴウケイ</t>
    </rPh>
    <phoneticPr fontId="1"/>
  </si>
  <si>
    <t>新株予約券</t>
    <rPh sb="0" eb="2">
      <t>シンカブ</t>
    </rPh>
    <rPh sb="2" eb="4">
      <t>ヨヤク</t>
    </rPh>
    <rPh sb="4" eb="5">
      <t>ケン</t>
    </rPh>
    <phoneticPr fontId="1"/>
  </si>
  <si>
    <t>少数株主持分</t>
    <rPh sb="0" eb="2">
      <t>ショウスウ</t>
    </rPh>
    <rPh sb="2" eb="4">
      <t>カブヌシ</t>
    </rPh>
    <rPh sb="4" eb="6">
      <t>モチブン</t>
    </rPh>
    <phoneticPr fontId="1"/>
  </si>
  <si>
    <t>純資産合計</t>
    <rPh sb="0" eb="3">
      <t>ジュンシサン</t>
    </rPh>
    <rPh sb="3" eb="5">
      <t>ゴウケイ</t>
    </rPh>
    <phoneticPr fontId="1"/>
  </si>
  <si>
    <t>負債純資産合計</t>
    <rPh sb="0" eb="2">
      <t>フサイ</t>
    </rPh>
    <rPh sb="2" eb="5">
      <t>ジュンシサン</t>
    </rPh>
    <rPh sb="5" eb="7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</si>
</sst>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&quot;▲ &quot;#,##0"/>
    <numFmt numFmtId="177" formatCode="#,##0;&quot;△ &quot;#,##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Fill="1" applyAlignment="1">
      <alignment horizontal="right" vertical="center"/>
    </xf>
    <xf numFmtId="0" fontId="0" fillId="0" borderId="0" xfId="0" applyFill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Fill="1" applyBorder="1">
      <alignment vertical="center"/>
    </xf>
    <xf numFmtId="0" fontId="0" fillId="0" borderId="3" xfId="0" applyBorder="1" applyAlignment="1">
      <alignment horizontal="right" vertical="center"/>
    </xf>
    <xf numFmtId="0" fontId="0" fillId="0" borderId="3" xfId="0" applyBorder="1">
      <alignment vertical="center"/>
    </xf>
    <xf numFmtId="0" fontId="0" fillId="0" borderId="3" xfId="0" applyFill="1" applyBorder="1" applyAlignment="1">
      <alignment horizontal="right" vertical="center"/>
    </xf>
    <xf numFmtId="0" fontId="0" fillId="0" borderId="3" xfId="0" applyFill="1" applyBorder="1">
      <alignment vertical="center"/>
    </xf>
    <xf numFmtId="0" fontId="0" fillId="0" borderId="1" xfId="0" applyBorder="1" applyAlignment="1">
      <alignment horizontal="right" vertical="center"/>
    </xf>
    <xf numFmtId="177" fontId="0" fillId="0" borderId="0" xfId="0" applyNumberFormat="1" applyFill="1">
      <alignment vertical="center"/>
    </xf>
    <xf numFmtId="177" fontId="0" fillId="0" borderId="0" xfId="0" applyNumberFormat="1">
      <alignment vertical="center"/>
    </xf>
    <xf numFmtId="177" fontId="0" fillId="0" borderId="2" xfId="0" applyNumberFormat="1" applyBorder="1">
      <alignment vertical="center"/>
    </xf>
    <xf numFmtId="177" fontId="0" fillId="0" borderId="2" xfId="0" applyNumberFormat="1" applyFill="1" applyBorder="1">
      <alignment vertical="center"/>
    </xf>
    <xf numFmtId="177" fontId="0" fillId="0" borderId="3" xfId="0" applyNumberFormat="1" applyBorder="1">
      <alignment vertical="center"/>
    </xf>
    <xf numFmtId="177" fontId="0" fillId="0" borderId="3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81"/>
  <sheetViews>
    <sheetView tabSelected="1" topLeftCell="A25" workbookViewId="0">
      <selection activeCell="C43" sqref="C43"/>
    </sheetView>
  </sheetViews>
  <sheetFormatPr defaultRowHeight="18.75" x14ac:dyDescent="0.4"/>
  <cols>
    <col min="1" max="1" width="21.375" bestFit="1" customWidth="1"/>
    <col min="2" max="2" width="25.125" bestFit="1" customWidth="1"/>
    <col min="3" max="4" width="10.375" style="18" bestFit="1" customWidth="1"/>
    <col min="6" max="6" width="15.125" bestFit="1" customWidth="1"/>
    <col min="7" max="7" width="12.75" bestFit="1" customWidth="1"/>
    <col min="9" max="9" width="9.5" bestFit="1" customWidth="1"/>
  </cols>
  <sheetData>
    <row r="1" spans="1:9" x14ac:dyDescent="0.4">
      <c r="A1" s="1" t="s">
        <v>0</v>
      </c>
      <c r="B1" s="2"/>
      <c r="C1" s="17"/>
      <c r="D1" s="17"/>
    </row>
    <row r="2" spans="1:9" x14ac:dyDescent="0.4">
      <c r="A2" s="3"/>
      <c r="B2" t="s">
        <v>1</v>
      </c>
      <c r="C2" s="18">
        <v>70185</v>
      </c>
      <c r="D2" s="18">
        <v>110761</v>
      </c>
      <c r="F2" s="4" t="s">
        <v>0</v>
      </c>
      <c r="G2" s="5">
        <f>D12</f>
        <v>416830</v>
      </c>
      <c r="H2" s="4" t="s">
        <v>2</v>
      </c>
      <c r="I2" s="6">
        <f>D57</f>
        <v>348191</v>
      </c>
    </row>
    <row r="3" spans="1:9" x14ac:dyDescent="0.4">
      <c r="A3" s="3"/>
      <c r="B3" t="s">
        <v>3</v>
      </c>
      <c r="C3" s="18">
        <v>127592</v>
      </c>
      <c r="D3" s="18">
        <v>121093</v>
      </c>
      <c r="F3" s="4" t="s">
        <v>4</v>
      </c>
      <c r="G3" s="5">
        <f>D2+D3+D4+D11</f>
        <v>265802</v>
      </c>
      <c r="H3" s="4" t="s">
        <v>5</v>
      </c>
      <c r="I3" s="6">
        <f>D63</f>
        <v>135038</v>
      </c>
    </row>
    <row r="4" spans="1:9" x14ac:dyDescent="0.4">
      <c r="A4" s="3"/>
      <c r="B4" t="s">
        <v>6</v>
      </c>
      <c r="C4" s="18">
        <v>46071</v>
      </c>
      <c r="D4" s="18">
        <v>35028</v>
      </c>
      <c r="F4" s="4" t="s">
        <v>7</v>
      </c>
      <c r="G4" s="5">
        <f>D43</f>
        <v>605961</v>
      </c>
      <c r="H4" s="4" t="s">
        <v>8</v>
      </c>
      <c r="I4" s="6">
        <f>D71+D77</f>
        <v>528895</v>
      </c>
    </row>
    <row r="5" spans="1:9" x14ac:dyDescent="0.4">
      <c r="A5" s="3"/>
      <c r="B5" t="s">
        <v>9</v>
      </c>
      <c r="C5" s="18">
        <v>73167</v>
      </c>
      <c r="D5" s="18">
        <v>73189</v>
      </c>
      <c r="F5" s="4"/>
      <c r="G5" s="4"/>
      <c r="H5" s="4" t="s">
        <v>10</v>
      </c>
      <c r="I5" s="6">
        <f>D81</f>
        <v>1022793</v>
      </c>
    </row>
    <row r="6" spans="1:9" x14ac:dyDescent="0.4">
      <c r="A6" s="3"/>
      <c r="B6" t="s">
        <v>11</v>
      </c>
      <c r="C6" s="18">
        <v>11246</v>
      </c>
      <c r="D6" s="18">
        <v>9994</v>
      </c>
    </row>
    <row r="7" spans="1:9" x14ac:dyDescent="0.4">
      <c r="A7" s="3"/>
      <c r="B7" t="s">
        <v>12</v>
      </c>
      <c r="C7" s="18">
        <v>22177</v>
      </c>
      <c r="D7" s="18">
        <v>26153</v>
      </c>
      <c r="F7" s="7" t="s">
        <v>13</v>
      </c>
      <c r="G7" s="7"/>
      <c r="H7" t="s">
        <v>14</v>
      </c>
    </row>
    <row r="8" spans="1:9" x14ac:dyDescent="0.4">
      <c r="A8" s="3"/>
      <c r="B8" t="s">
        <v>15</v>
      </c>
      <c r="C8" s="18">
        <v>5488</v>
      </c>
      <c r="D8" s="18">
        <v>5289</v>
      </c>
      <c r="F8" t="s">
        <v>16</v>
      </c>
      <c r="G8">
        <f>I4/I5*100</f>
        <v>51.710854493528991</v>
      </c>
      <c r="H8" t="s">
        <v>17</v>
      </c>
    </row>
    <row r="9" spans="1:9" x14ac:dyDescent="0.4">
      <c r="A9" s="3"/>
      <c r="B9" t="s">
        <v>18</v>
      </c>
      <c r="C9" s="18">
        <v>20235</v>
      </c>
      <c r="D9" s="18">
        <v>21854</v>
      </c>
      <c r="F9" t="s">
        <v>19</v>
      </c>
      <c r="G9">
        <f>G2/I2*100</f>
        <v>119.7130310662826</v>
      </c>
      <c r="H9" t="s">
        <v>20</v>
      </c>
    </row>
    <row r="10" spans="1:9" x14ac:dyDescent="0.4">
      <c r="A10" s="3"/>
      <c r="B10" t="s">
        <v>21</v>
      </c>
      <c r="C10" s="18">
        <v>19013</v>
      </c>
      <c r="D10" s="18">
        <v>14549</v>
      </c>
      <c r="F10" t="s">
        <v>22</v>
      </c>
      <c r="G10">
        <f>G3/I2*100</f>
        <v>76.33798690948359</v>
      </c>
      <c r="H10" t="s">
        <v>23</v>
      </c>
    </row>
    <row r="11" spans="1:9" x14ac:dyDescent="0.4">
      <c r="A11" s="3"/>
      <c r="B11" t="s">
        <v>24</v>
      </c>
      <c r="C11" s="18">
        <v>-1208</v>
      </c>
      <c r="D11" s="18">
        <v>-1080</v>
      </c>
      <c r="F11" t="s">
        <v>25</v>
      </c>
      <c r="G11">
        <f>G4/I4*100</f>
        <v>114.5711341570633</v>
      </c>
      <c r="H11" t="s">
        <v>26</v>
      </c>
    </row>
    <row r="12" spans="1:9" x14ac:dyDescent="0.4">
      <c r="A12" s="8"/>
      <c r="B12" s="9" t="s">
        <v>27</v>
      </c>
      <c r="C12" s="19">
        <f>SUM(C2:C11)</f>
        <v>393966</v>
      </c>
      <c r="D12" s="19">
        <f>SUM(D2:D11)</f>
        <v>416830</v>
      </c>
      <c r="F12" t="s">
        <v>28</v>
      </c>
      <c r="G12">
        <f>G4/(I4+I3)*100</f>
        <v>91.268396058035975</v>
      </c>
      <c r="H12" t="s">
        <v>23</v>
      </c>
    </row>
    <row r="13" spans="1:9" x14ac:dyDescent="0.4">
      <c r="A13" s="1" t="s">
        <v>7</v>
      </c>
      <c r="B13" s="2"/>
      <c r="C13" s="17"/>
      <c r="D13" s="17"/>
    </row>
    <row r="14" spans="1:9" x14ac:dyDescent="0.4">
      <c r="A14" s="10" t="s">
        <v>29</v>
      </c>
      <c r="B14" s="11"/>
      <c r="C14" s="20"/>
      <c r="D14" s="20"/>
    </row>
    <row r="15" spans="1:9" x14ac:dyDescent="0.4">
      <c r="A15" s="3"/>
      <c r="B15" t="s">
        <v>30</v>
      </c>
      <c r="C15" s="18">
        <v>314808</v>
      </c>
      <c r="D15" s="18">
        <v>321040</v>
      </c>
    </row>
    <row r="16" spans="1:9" x14ac:dyDescent="0.4">
      <c r="A16" s="8"/>
      <c r="B16" s="9" t="s">
        <v>31</v>
      </c>
      <c r="C16" s="19">
        <v>-236404</v>
      </c>
      <c r="D16" s="19">
        <v>-239490</v>
      </c>
    </row>
    <row r="17" spans="1:4" x14ac:dyDescent="0.4">
      <c r="A17" s="12"/>
      <c r="B17" s="13" t="s">
        <v>32</v>
      </c>
      <c r="C17" s="21">
        <f>SUM(C15:C16)</f>
        <v>78404</v>
      </c>
      <c r="D17" s="21">
        <f>SUM(D15:D16)</f>
        <v>81550</v>
      </c>
    </row>
    <row r="18" spans="1:4" x14ac:dyDescent="0.4">
      <c r="A18" s="3"/>
      <c r="B18" t="s">
        <v>33</v>
      </c>
      <c r="C18" s="18">
        <v>623326</v>
      </c>
      <c r="D18" s="18">
        <v>617071</v>
      </c>
    </row>
    <row r="19" spans="1:4" x14ac:dyDescent="0.4">
      <c r="A19" s="8"/>
      <c r="B19" s="9" t="s">
        <v>34</v>
      </c>
      <c r="C19" s="19">
        <v>-544908</v>
      </c>
      <c r="D19" s="19">
        <v>-545585</v>
      </c>
    </row>
    <row r="20" spans="1:4" x14ac:dyDescent="0.4">
      <c r="A20" s="12"/>
      <c r="B20" s="13" t="s">
        <v>35</v>
      </c>
      <c r="C20" s="21">
        <f>SUM(C18:C19)</f>
        <v>78418</v>
      </c>
      <c r="D20" s="21">
        <f>SUM(D18:D19)</f>
        <v>71486</v>
      </c>
    </row>
    <row r="21" spans="1:4" x14ac:dyDescent="0.4">
      <c r="A21" s="3"/>
      <c r="B21" t="s">
        <v>36</v>
      </c>
      <c r="C21" s="18">
        <v>77568</v>
      </c>
      <c r="D21" s="18">
        <v>77189</v>
      </c>
    </row>
    <row r="22" spans="1:4" x14ac:dyDescent="0.4">
      <c r="A22" s="8"/>
      <c r="B22" s="9" t="s">
        <v>31</v>
      </c>
      <c r="C22" s="19">
        <v>-65152</v>
      </c>
      <c r="D22" s="19">
        <v>-65660</v>
      </c>
    </row>
    <row r="23" spans="1:4" x14ac:dyDescent="0.4">
      <c r="A23" s="12"/>
      <c r="B23" s="13" t="s">
        <v>37</v>
      </c>
      <c r="C23" s="21">
        <f>SUM(C21:C22)</f>
        <v>12416</v>
      </c>
      <c r="D23" s="21">
        <f>SUM(D21:D22)</f>
        <v>11529</v>
      </c>
    </row>
    <row r="24" spans="1:4" x14ac:dyDescent="0.4">
      <c r="A24" s="3"/>
      <c r="B24" t="s">
        <v>38</v>
      </c>
      <c r="C24" s="18">
        <v>63862</v>
      </c>
      <c r="D24" s="18">
        <v>62872</v>
      </c>
    </row>
    <row r="25" spans="1:4" x14ac:dyDescent="0.4">
      <c r="A25" s="3"/>
      <c r="B25" t="s">
        <v>39</v>
      </c>
      <c r="C25" s="18">
        <v>11610</v>
      </c>
      <c r="D25" s="18">
        <v>12146</v>
      </c>
    </row>
    <row r="26" spans="1:4" x14ac:dyDescent="0.4">
      <c r="A26" s="8"/>
      <c r="B26" s="9" t="s">
        <v>40</v>
      </c>
      <c r="C26" s="19">
        <v>-1942</v>
      </c>
      <c r="D26" s="19">
        <v>-3181</v>
      </c>
    </row>
    <row r="27" spans="1:4" x14ac:dyDescent="0.4">
      <c r="A27" s="8"/>
      <c r="B27" s="9" t="s">
        <v>41</v>
      </c>
      <c r="C27" s="19">
        <f>SUM(C25:C26)</f>
        <v>9668</v>
      </c>
      <c r="D27" s="19">
        <f>SUM(D25:D26)</f>
        <v>8965</v>
      </c>
    </row>
    <row r="28" spans="1:4" x14ac:dyDescent="0.4">
      <c r="A28" s="3"/>
      <c r="B28" t="s">
        <v>42</v>
      </c>
      <c r="C28" s="18">
        <v>9075</v>
      </c>
      <c r="D28" s="18">
        <v>8321</v>
      </c>
    </row>
    <row r="29" spans="1:4" x14ac:dyDescent="0.4">
      <c r="A29" s="8"/>
      <c r="B29" s="9" t="s">
        <v>43</v>
      </c>
      <c r="C29" s="19">
        <f>SUM(C28,C27,C23,C20,C17,C24)</f>
        <v>251843</v>
      </c>
      <c r="D29" s="19">
        <f>SUM(D28,D24,D23,D20,D17,D27)</f>
        <v>244723</v>
      </c>
    </row>
    <row r="30" spans="1:4" x14ac:dyDescent="0.4">
      <c r="A30" s="14" t="s">
        <v>44</v>
      </c>
      <c r="B30" s="15"/>
      <c r="C30" s="22"/>
      <c r="D30" s="22"/>
    </row>
    <row r="31" spans="1:4" x14ac:dyDescent="0.4">
      <c r="A31" s="3"/>
      <c r="B31" t="s">
        <v>45</v>
      </c>
      <c r="C31" s="18">
        <v>195754</v>
      </c>
      <c r="D31" s="18">
        <v>179225</v>
      </c>
    </row>
    <row r="32" spans="1:4" x14ac:dyDescent="0.4">
      <c r="A32" s="3"/>
      <c r="B32" t="s">
        <v>46</v>
      </c>
      <c r="C32" s="18">
        <v>89357</v>
      </c>
      <c r="D32" s="18">
        <v>71176</v>
      </c>
    </row>
    <row r="33" spans="1:4" x14ac:dyDescent="0.4">
      <c r="A33" s="3"/>
      <c r="B33" t="s">
        <v>21</v>
      </c>
      <c r="C33" s="18">
        <v>28822</v>
      </c>
      <c r="D33" s="18">
        <v>22556</v>
      </c>
    </row>
    <row r="34" spans="1:4" x14ac:dyDescent="0.4">
      <c r="A34" s="8"/>
      <c r="B34" s="9" t="s">
        <v>47</v>
      </c>
      <c r="C34" s="19">
        <f>SUM(C31:C33)</f>
        <v>313933</v>
      </c>
      <c r="D34" s="19">
        <f>SUM(D31:D33)</f>
        <v>272957</v>
      </c>
    </row>
    <row r="35" spans="1:4" x14ac:dyDescent="0.4">
      <c r="A35" s="14" t="s">
        <v>48</v>
      </c>
      <c r="B35" s="15"/>
      <c r="C35" s="22"/>
      <c r="D35" s="22"/>
    </row>
    <row r="36" spans="1:4" x14ac:dyDescent="0.4">
      <c r="A36" s="3"/>
      <c r="B36" t="s">
        <v>49</v>
      </c>
      <c r="C36" s="18">
        <v>13238</v>
      </c>
      <c r="D36" s="18">
        <v>12128</v>
      </c>
    </row>
    <row r="37" spans="1:4" x14ac:dyDescent="0.4">
      <c r="A37" s="3"/>
      <c r="B37" t="s">
        <v>50</v>
      </c>
      <c r="C37" s="18">
        <v>1907</v>
      </c>
      <c r="D37" s="18">
        <v>1757</v>
      </c>
    </row>
    <row r="38" spans="1:4" x14ac:dyDescent="0.4">
      <c r="A38" s="3"/>
      <c r="B38" t="s">
        <v>51</v>
      </c>
      <c r="C38" s="18">
        <v>13402</v>
      </c>
      <c r="D38" s="18">
        <v>12224</v>
      </c>
    </row>
    <row r="39" spans="1:4" x14ac:dyDescent="0.4">
      <c r="A39" s="3"/>
      <c r="B39" t="s">
        <v>18</v>
      </c>
      <c r="C39" s="18">
        <v>61360</v>
      </c>
      <c r="D39" s="18">
        <v>49965</v>
      </c>
    </row>
    <row r="40" spans="1:4" x14ac:dyDescent="0.4">
      <c r="A40" s="3"/>
      <c r="B40" t="s">
        <v>21</v>
      </c>
      <c r="C40" s="18">
        <v>16521</v>
      </c>
      <c r="D40" s="18">
        <v>12427</v>
      </c>
    </row>
    <row r="41" spans="1:4" x14ac:dyDescent="0.4">
      <c r="A41" s="8"/>
      <c r="B41" s="9" t="s">
        <v>52</v>
      </c>
      <c r="C41" s="19">
        <v>-430</v>
      </c>
      <c r="D41" s="19">
        <v>-220</v>
      </c>
    </row>
    <row r="42" spans="1:4" x14ac:dyDescent="0.4">
      <c r="A42" s="8"/>
      <c r="B42" s="9" t="s">
        <v>53</v>
      </c>
      <c r="C42" s="19">
        <f>SUM(C36:C41)</f>
        <v>105998</v>
      </c>
      <c r="D42" s="19">
        <f>SUM(D36:D41)</f>
        <v>88281</v>
      </c>
    </row>
    <row r="43" spans="1:4" x14ac:dyDescent="0.4">
      <c r="A43" s="3" t="s">
        <v>54</v>
      </c>
      <c r="C43" s="18">
        <f>SUM(C42,C34,C29)</f>
        <v>671774</v>
      </c>
      <c r="D43" s="18">
        <f>SUM(D42,D34,D29)</f>
        <v>605961</v>
      </c>
    </row>
    <row r="44" spans="1:4" x14ac:dyDescent="0.4">
      <c r="A44" s="3" t="s">
        <v>55</v>
      </c>
      <c r="C44" s="18">
        <f>SUM(C43,C12)</f>
        <v>1065740</v>
      </c>
      <c r="D44" s="18">
        <f>SUM(D43,D12)</f>
        <v>1022791</v>
      </c>
    </row>
    <row r="46" spans="1:4" x14ac:dyDescent="0.4">
      <c r="A46" s="16" t="s">
        <v>56</v>
      </c>
      <c r="B46" s="4"/>
      <c r="C46" s="6" t="s">
        <v>57</v>
      </c>
      <c r="D46" s="6" t="s">
        <v>58</v>
      </c>
    </row>
    <row r="47" spans="1:4" x14ac:dyDescent="0.4">
      <c r="A47" s="16" t="s">
        <v>0</v>
      </c>
      <c r="B47" s="4"/>
      <c r="C47" s="6"/>
      <c r="D47" s="6"/>
    </row>
    <row r="48" spans="1:4" x14ac:dyDescent="0.4">
      <c r="A48" s="16"/>
      <c r="B48" s="4" t="s">
        <v>59</v>
      </c>
      <c r="C48" s="6">
        <v>99937</v>
      </c>
      <c r="D48" s="6">
        <v>104044</v>
      </c>
    </row>
    <row r="49" spans="1:4" x14ac:dyDescent="0.4">
      <c r="A49" s="16"/>
      <c r="B49" s="4" t="s">
        <v>60</v>
      </c>
      <c r="C49" s="6">
        <v>7528</v>
      </c>
      <c r="D49" s="6">
        <v>6776</v>
      </c>
    </row>
    <row r="50" spans="1:4" x14ac:dyDescent="0.4">
      <c r="A50" s="16"/>
      <c r="B50" s="4" t="s">
        <v>61</v>
      </c>
      <c r="C50" s="6"/>
      <c r="D50" s="6">
        <v>50000</v>
      </c>
    </row>
    <row r="51" spans="1:4" x14ac:dyDescent="0.4">
      <c r="A51" s="16"/>
      <c r="B51" s="4" t="s">
        <v>62</v>
      </c>
      <c r="C51" s="6">
        <v>24382</v>
      </c>
      <c r="D51" s="6">
        <v>30008</v>
      </c>
    </row>
    <row r="52" spans="1:4" x14ac:dyDescent="0.4">
      <c r="A52" s="16"/>
      <c r="B52" s="4" t="s">
        <v>63</v>
      </c>
      <c r="C52" s="6">
        <v>27649</v>
      </c>
      <c r="D52" s="6">
        <v>47769</v>
      </c>
    </row>
    <row r="53" spans="1:4" x14ac:dyDescent="0.4">
      <c r="A53" s="16"/>
      <c r="B53" s="4" t="s">
        <v>64</v>
      </c>
      <c r="C53" s="6">
        <v>76695</v>
      </c>
      <c r="D53" s="6">
        <v>68413</v>
      </c>
    </row>
    <row r="54" spans="1:4" x14ac:dyDescent="0.4">
      <c r="A54" s="16"/>
      <c r="B54" s="4" t="s">
        <v>65</v>
      </c>
      <c r="C54" s="6">
        <v>20346</v>
      </c>
      <c r="D54" s="6">
        <v>18784</v>
      </c>
    </row>
    <row r="55" spans="1:4" x14ac:dyDescent="0.4">
      <c r="A55" s="16"/>
      <c r="B55" s="4" t="s">
        <v>66</v>
      </c>
      <c r="C55" s="6"/>
      <c r="D55" s="6">
        <v>2657</v>
      </c>
    </row>
    <row r="56" spans="1:4" x14ac:dyDescent="0.4">
      <c r="A56" s="16"/>
      <c r="B56" s="4" t="s">
        <v>21</v>
      </c>
      <c r="C56" s="6">
        <v>23034</v>
      </c>
      <c r="D56" s="6">
        <v>19740</v>
      </c>
    </row>
    <row r="57" spans="1:4" x14ac:dyDescent="0.4">
      <c r="A57" s="16"/>
      <c r="B57" s="4" t="s">
        <v>67</v>
      </c>
      <c r="C57" s="6">
        <f>SUM(C48:C56)</f>
        <v>279571</v>
      </c>
      <c r="D57" s="6">
        <f>SUM(D48:D56)</f>
        <v>348191</v>
      </c>
    </row>
    <row r="58" spans="1:4" x14ac:dyDescent="0.4">
      <c r="A58" s="16" t="s">
        <v>5</v>
      </c>
      <c r="B58" s="4"/>
      <c r="C58" s="6"/>
      <c r="D58" s="6"/>
    </row>
    <row r="59" spans="1:4" x14ac:dyDescent="0.4">
      <c r="A59" s="16"/>
      <c r="B59" s="4" t="s">
        <v>68</v>
      </c>
      <c r="C59" s="6">
        <v>99997</v>
      </c>
      <c r="D59" s="6">
        <v>49998</v>
      </c>
    </row>
    <row r="60" spans="1:4" x14ac:dyDescent="0.4">
      <c r="A60" s="16"/>
      <c r="B60" s="4" t="s">
        <v>69</v>
      </c>
      <c r="C60" s="6">
        <v>50693</v>
      </c>
      <c r="D60" s="6">
        <v>20047</v>
      </c>
    </row>
    <row r="61" spans="1:4" x14ac:dyDescent="0.4">
      <c r="A61" s="16"/>
      <c r="B61" s="4" t="s">
        <v>70</v>
      </c>
      <c r="C61" s="6">
        <v>38416</v>
      </c>
      <c r="D61" s="6">
        <v>42316</v>
      </c>
    </row>
    <row r="62" spans="1:4" x14ac:dyDescent="0.4">
      <c r="A62" s="16"/>
      <c r="B62" s="4" t="s">
        <v>21</v>
      </c>
      <c r="C62" s="6">
        <v>21774</v>
      </c>
      <c r="D62" s="6">
        <v>22677</v>
      </c>
    </row>
    <row r="63" spans="1:4" x14ac:dyDescent="0.4">
      <c r="A63" s="16"/>
      <c r="B63" s="4" t="s">
        <v>71</v>
      </c>
      <c r="C63" s="6">
        <f>SUM(C59:C62)</f>
        <v>210880</v>
      </c>
      <c r="D63" s="6">
        <f>SUM(D59:D62)</f>
        <v>135038</v>
      </c>
    </row>
    <row r="64" spans="1:4" x14ac:dyDescent="0.4">
      <c r="A64" s="16" t="s">
        <v>72</v>
      </c>
      <c r="B64" s="4"/>
      <c r="C64" s="6">
        <f>SUM(C63,C57)</f>
        <v>490451</v>
      </c>
      <c r="D64" s="6">
        <f>SUM(D63,D57)</f>
        <v>483229</v>
      </c>
    </row>
    <row r="65" spans="1:4" x14ac:dyDescent="0.4">
      <c r="A65" s="16" t="s">
        <v>73</v>
      </c>
      <c r="B65" s="4"/>
      <c r="C65" s="6"/>
      <c r="D65" s="6"/>
    </row>
    <row r="66" spans="1:4" x14ac:dyDescent="0.4">
      <c r="A66" s="16" t="s">
        <v>74</v>
      </c>
      <c r="B66" s="4"/>
      <c r="C66" s="6"/>
      <c r="D66" s="6"/>
    </row>
    <row r="67" spans="1:4" x14ac:dyDescent="0.4">
      <c r="A67" s="16"/>
      <c r="B67" s="4" t="s">
        <v>75</v>
      </c>
      <c r="C67" s="6">
        <v>85424</v>
      </c>
      <c r="D67" s="6">
        <v>85424</v>
      </c>
    </row>
    <row r="68" spans="1:4" x14ac:dyDescent="0.4">
      <c r="A68" s="16"/>
      <c r="B68" s="4" t="s">
        <v>76</v>
      </c>
      <c r="C68" s="6">
        <v>109561</v>
      </c>
      <c r="D68" s="6">
        <v>109561</v>
      </c>
    </row>
    <row r="69" spans="1:4" x14ac:dyDescent="0.4">
      <c r="A69" s="16"/>
      <c r="B69" s="4" t="s">
        <v>77</v>
      </c>
      <c r="C69" s="6">
        <v>442272</v>
      </c>
      <c r="D69" s="6">
        <v>457917</v>
      </c>
    </row>
    <row r="70" spans="1:4" x14ac:dyDescent="0.4">
      <c r="A70" s="16"/>
      <c r="B70" s="4" t="s">
        <v>78</v>
      </c>
      <c r="C70" s="6">
        <v>-10977</v>
      </c>
      <c r="D70" s="6">
        <v>-40976</v>
      </c>
    </row>
    <row r="71" spans="1:4" x14ac:dyDescent="0.4">
      <c r="A71" s="16"/>
      <c r="B71" s="4" t="s">
        <v>79</v>
      </c>
      <c r="C71" s="6">
        <f>SUM(C67:C70)</f>
        <v>626280</v>
      </c>
      <c r="D71" s="6">
        <f>SUM(D67:D70)</f>
        <v>611926</v>
      </c>
    </row>
    <row r="72" spans="1:4" x14ac:dyDescent="0.4">
      <c r="A72" s="16" t="s">
        <v>80</v>
      </c>
      <c r="B72" s="4"/>
      <c r="C72" s="6"/>
      <c r="D72" s="6"/>
    </row>
    <row r="73" spans="1:4" x14ac:dyDescent="0.4">
      <c r="A73" s="16"/>
      <c r="B73" s="4" t="s">
        <v>81</v>
      </c>
      <c r="C73" s="6">
        <v>2291</v>
      </c>
      <c r="D73" s="6">
        <v>1860</v>
      </c>
    </row>
    <row r="74" spans="1:4" x14ac:dyDescent="0.4">
      <c r="A74" s="16"/>
      <c r="B74" s="4" t="s">
        <v>82</v>
      </c>
      <c r="C74" s="6">
        <v>0</v>
      </c>
      <c r="D74" s="6">
        <v>-2</v>
      </c>
    </row>
    <row r="75" spans="1:4" x14ac:dyDescent="0.4">
      <c r="A75" s="16"/>
      <c r="B75" s="4" t="s">
        <v>83</v>
      </c>
      <c r="C75" s="6">
        <v>-62992</v>
      </c>
      <c r="D75" s="6">
        <v>-84429</v>
      </c>
    </row>
    <row r="76" spans="1:4" x14ac:dyDescent="0.4">
      <c r="A76" s="16"/>
      <c r="B76" s="4" t="s">
        <v>84</v>
      </c>
      <c r="C76" s="6">
        <v>-445</v>
      </c>
      <c r="D76" s="6">
        <v>-460</v>
      </c>
    </row>
    <row r="77" spans="1:4" x14ac:dyDescent="0.4">
      <c r="A77" s="16"/>
      <c r="B77" s="4" t="s">
        <v>85</v>
      </c>
      <c r="C77" s="6">
        <f>SUM(C73:C76)</f>
        <v>-61146</v>
      </c>
      <c r="D77" s="6">
        <f>SUM(D73:D76)</f>
        <v>-83031</v>
      </c>
    </row>
    <row r="78" spans="1:4" x14ac:dyDescent="0.4">
      <c r="A78" s="16" t="s">
        <v>86</v>
      </c>
      <c r="B78" s="4"/>
      <c r="C78" s="6">
        <v>1022</v>
      </c>
      <c r="D78" s="6">
        <v>1143</v>
      </c>
    </row>
    <row r="79" spans="1:4" x14ac:dyDescent="0.4">
      <c r="A79" s="16" t="s">
        <v>87</v>
      </c>
      <c r="B79" s="4"/>
      <c r="C79" s="6">
        <v>9139</v>
      </c>
      <c r="D79" s="6">
        <v>9526</v>
      </c>
    </row>
    <row r="80" spans="1:4" x14ac:dyDescent="0.4">
      <c r="A80" s="16" t="s">
        <v>88</v>
      </c>
      <c r="B80" s="4"/>
      <c r="C80" s="6">
        <f>SUM(C78:C79,C77,C71)</f>
        <v>575295</v>
      </c>
      <c r="D80" s="6">
        <f>SUM(D78:D79,D77,D71)</f>
        <v>539564</v>
      </c>
    </row>
    <row r="81" spans="1:4" x14ac:dyDescent="0.4">
      <c r="A81" s="16" t="s">
        <v>89</v>
      </c>
      <c r="B81" s="4"/>
      <c r="C81" s="6">
        <f>SUM(C80,C64)</f>
        <v>1065746</v>
      </c>
      <c r="D81" s="6">
        <f>SUM(D80,D64)</f>
        <v>1022793</v>
      </c>
    </row>
  </sheetData>
  <mergeCells count="1">
    <mergeCell ref="F7:G7"/>
  </mergeCells>
  <phoneticPr fontId="1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シート6</vt:lpstr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ky14311</dc:creator>
  <cp:lastModifiedBy>ky14311</cp:lastModifiedBy>
  <dcterms:created xsi:type="dcterms:W3CDTF">2018-11-22T05:57:50Z</dcterms:created>
  <dcterms:modified xsi:type="dcterms:W3CDTF">2018-11-22T06:26:04Z</dcterms:modified>
</cp:coreProperties>
</file>