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eritage-srv-5a\cs$\PDumaresq\2nd semester\420-E01\labs\"/>
    </mc:Choice>
  </mc:AlternateContent>
  <bookViews>
    <workbookView xWindow="0" yWindow="0" windowWidth="28800" windowHeight="12585" tabRatio="447" activeTab="1"/>
  </bookViews>
  <sheets>
    <sheet name="Summary" sheetId="2" r:id="rId1"/>
    <sheet name="Detailed Mark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B13" i="2"/>
  <c r="B12" i="2"/>
  <c r="B11" i="2"/>
  <c r="B10" i="2"/>
  <c r="B9" i="2"/>
  <c r="B8" i="2"/>
  <c r="B7" i="2"/>
  <c r="B6" i="2"/>
  <c r="B5" i="2"/>
  <c r="B4" i="2"/>
  <c r="A13" i="2"/>
  <c r="A12" i="2"/>
  <c r="A11" i="2"/>
  <c r="A10" i="2"/>
  <c r="A9" i="2"/>
  <c r="A8" i="2"/>
  <c r="A7" i="2"/>
  <c r="A6" i="2"/>
  <c r="A5" i="2"/>
  <c r="A4" i="2"/>
  <c r="S11" i="1"/>
  <c r="U11" i="1" s="1"/>
  <c r="U5" i="1"/>
  <c r="U14" i="1"/>
  <c r="U13" i="1"/>
  <c r="U12" i="1"/>
  <c r="U10" i="1"/>
  <c r="U9" i="1"/>
  <c r="U8" i="1"/>
  <c r="U7" i="1"/>
  <c r="U6" i="1"/>
  <c r="M13" i="1" l="1"/>
  <c r="M6" i="1"/>
  <c r="M5" i="1"/>
  <c r="O5" i="1" s="1"/>
  <c r="P5" i="1" s="1"/>
  <c r="G14" i="1"/>
  <c r="G13" i="1"/>
  <c r="S13" i="1" s="1"/>
  <c r="G12" i="1"/>
  <c r="G11" i="1"/>
  <c r="G10" i="1"/>
  <c r="G9" i="1"/>
  <c r="G8" i="1"/>
  <c r="G7" i="1"/>
  <c r="G6" i="1"/>
  <c r="G5" i="1"/>
  <c r="A2" i="1"/>
  <c r="R20" i="1"/>
  <c r="K20" i="1"/>
  <c r="J20" i="1"/>
  <c r="I20" i="1"/>
  <c r="H20" i="1"/>
  <c r="F20" i="1"/>
  <c r="E20" i="1"/>
  <c r="D20" i="1"/>
  <c r="C20" i="1"/>
  <c r="R19" i="1"/>
  <c r="K19" i="1"/>
  <c r="J19" i="1"/>
  <c r="I19" i="1"/>
  <c r="H19" i="1"/>
  <c r="F19" i="1"/>
  <c r="E19" i="1"/>
  <c r="D19" i="1"/>
  <c r="C19" i="1"/>
  <c r="R18" i="1"/>
  <c r="K18" i="1"/>
  <c r="J18" i="1"/>
  <c r="I18" i="1"/>
  <c r="H18" i="1"/>
  <c r="F18" i="1"/>
  <c r="E18" i="1"/>
  <c r="D18" i="1"/>
  <c r="C18" i="1"/>
  <c r="R17" i="1"/>
  <c r="K17" i="1"/>
  <c r="J17" i="1"/>
  <c r="I17" i="1"/>
  <c r="H17" i="1"/>
  <c r="F17" i="1"/>
  <c r="E17" i="1"/>
  <c r="D17" i="1"/>
  <c r="C17" i="1"/>
  <c r="R16" i="1"/>
  <c r="K16" i="1"/>
  <c r="J16" i="1"/>
  <c r="I16" i="1"/>
  <c r="H16" i="1"/>
  <c r="F16" i="1"/>
  <c r="E16" i="1"/>
  <c r="D16" i="1"/>
  <c r="C16" i="1"/>
  <c r="T11" i="1"/>
  <c r="T14" i="1"/>
  <c r="T13" i="1"/>
  <c r="T12" i="1"/>
  <c r="T10" i="1"/>
  <c r="T9" i="1"/>
  <c r="T8" i="1"/>
  <c r="T7" i="1"/>
  <c r="T6" i="1"/>
  <c r="T5" i="1"/>
  <c r="O13" i="1"/>
  <c r="P13" i="1" s="1"/>
  <c r="L6" i="1"/>
  <c r="L14" i="1"/>
  <c r="M14" i="1" s="1"/>
  <c r="N14" i="1" s="1"/>
  <c r="L12" i="1"/>
  <c r="L11" i="1"/>
  <c r="M11" i="1" s="1"/>
  <c r="N11" i="1" s="1"/>
  <c r="O11" i="1" s="1"/>
  <c r="L10" i="1"/>
  <c r="M10" i="1" s="1"/>
  <c r="L9" i="1"/>
  <c r="M9" i="1" s="1"/>
  <c r="N9" i="1" s="1"/>
  <c r="L8" i="1"/>
  <c r="M8" i="1" s="1"/>
  <c r="L7" i="1"/>
  <c r="M7" i="1" s="1"/>
  <c r="L17" i="1" l="1"/>
  <c r="M12" i="1"/>
  <c r="M20" i="1" s="1"/>
  <c r="S5" i="1"/>
  <c r="N8" i="1"/>
  <c r="O8" i="1" s="1"/>
  <c r="N10" i="1"/>
  <c r="O10" i="1" s="1"/>
  <c r="P10" i="1" s="1"/>
  <c r="S10" i="1"/>
  <c r="M18" i="1"/>
  <c r="S9" i="1"/>
  <c r="L18" i="1"/>
  <c r="G20" i="1"/>
  <c r="L19" i="1"/>
  <c r="Q5" i="1"/>
  <c r="Q13" i="1"/>
  <c r="Q9" i="1"/>
  <c r="L16" i="1"/>
  <c r="L20" i="1"/>
  <c r="O14" i="1"/>
  <c r="P14" i="1" s="1"/>
  <c r="S14" i="1" s="1"/>
  <c r="N7" i="1"/>
  <c r="O7" i="1" s="1"/>
  <c r="P11" i="1"/>
  <c r="O9" i="1"/>
  <c r="P9" i="1" s="1"/>
  <c r="N6" i="1"/>
  <c r="O6" i="1" s="1"/>
  <c r="G16" i="1"/>
  <c r="G18" i="1"/>
  <c r="G17" i="1"/>
  <c r="G19" i="1"/>
  <c r="N12" i="1" l="1"/>
  <c r="N19" i="1" s="1"/>
  <c r="M16" i="1"/>
  <c r="M19" i="1"/>
  <c r="P7" i="1"/>
  <c r="S7" i="1" s="1"/>
  <c r="M17" i="1"/>
  <c r="Q11" i="1"/>
  <c r="Q10" i="1"/>
  <c r="Q14" i="1"/>
  <c r="Q7" i="1"/>
  <c r="P8" i="1"/>
  <c r="S8" i="1" s="1"/>
  <c r="N17" i="1"/>
  <c r="N18" i="1"/>
  <c r="N20" i="1"/>
  <c r="N16" i="1"/>
  <c r="P6" i="1"/>
  <c r="S6" i="1" s="1"/>
  <c r="Q6" i="1" l="1"/>
  <c r="O12" i="1"/>
  <c r="Q8" i="1"/>
  <c r="O20" i="1" l="1"/>
  <c r="O17" i="1"/>
  <c r="O19" i="1"/>
  <c r="O16" i="1"/>
  <c r="O18" i="1"/>
  <c r="Q12" i="1"/>
  <c r="Q16" i="1" s="1"/>
  <c r="Q20" i="1"/>
  <c r="P12" i="1"/>
  <c r="S12" i="1" l="1"/>
  <c r="P17" i="1"/>
  <c r="P20" i="1"/>
  <c r="P18" i="1"/>
  <c r="P19" i="1"/>
  <c r="P16" i="1"/>
  <c r="Q18" i="1"/>
  <c r="Q17" i="1"/>
  <c r="Q19" i="1"/>
</calcChain>
</file>

<file path=xl/sharedStrings.xml><?xml version="1.0" encoding="utf-8"?>
<sst xmlns="http://schemas.openxmlformats.org/spreadsheetml/2006/main" count="63" uniqueCount="59">
  <si>
    <t xml:space="preserve">Last Name: </t>
  </si>
  <si>
    <t>First Name</t>
  </si>
  <si>
    <t>Average</t>
  </si>
  <si>
    <t>Final Exam</t>
  </si>
  <si>
    <t>Final Mark</t>
  </si>
  <si>
    <t>Letter Grade</t>
  </si>
  <si>
    <t>lab 4</t>
  </si>
  <si>
    <t>Lab1</t>
  </si>
  <si>
    <t>lab 2</t>
  </si>
  <si>
    <t xml:space="preserve"> lab 3</t>
  </si>
  <si>
    <t>Assignment 1</t>
  </si>
  <si>
    <t xml:space="preserve">assignment 2 </t>
  </si>
  <si>
    <t xml:space="preserve">assignment 3 </t>
  </si>
  <si>
    <t xml:space="preserve">assignment 4 </t>
  </si>
  <si>
    <t>assignment 5</t>
  </si>
  <si>
    <t>Assignment Average</t>
  </si>
  <si>
    <t xml:space="preserve"> Lab Average</t>
  </si>
  <si>
    <t xml:space="preserve">Test Average </t>
  </si>
  <si>
    <t xml:space="preserve">Matthew </t>
  </si>
  <si>
    <t>Murdoch</t>
  </si>
  <si>
    <t xml:space="preserve">Peter </t>
  </si>
  <si>
    <t>Parker</t>
  </si>
  <si>
    <t xml:space="preserve">Bruce </t>
  </si>
  <si>
    <t xml:space="preserve">wayne </t>
  </si>
  <si>
    <t xml:space="preserve">Tony </t>
  </si>
  <si>
    <t>Stark</t>
  </si>
  <si>
    <t>Banner</t>
  </si>
  <si>
    <t xml:space="preserve">Karen </t>
  </si>
  <si>
    <t>Page</t>
  </si>
  <si>
    <t xml:space="preserve">Wade </t>
  </si>
  <si>
    <t>Wilson</t>
  </si>
  <si>
    <t xml:space="preserve">Frank </t>
  </si>
  <si>
    <t>Castle</t>
  </si>
  <si>
    <t xml:space="preserve">Clark </t>
  </si>
  <si>
    <t>Kent</t>
  </si>
  <si>
    <t xml:space="preserve">James </t>
  </si>
  <si>
    <t>Howlette</t>
  </si>
  <si>
    <t>420-E01 Course Grade Book</t>
  </si>
  <si>
    <t>Average mark</t>
  </si>
  <si>
    <t>Median Mark</t>
  </si>
  <si>
    <t>Minumum mark</t>
  </si>
  <si>
    <t>higherst mark</t>
  </si>
  <si>
    <t>count</t>
  </si>
  <si>
    <t xml:space="preserve">Test 2 </t>
  </si>
  <si>
    <t>Test 1</t>
  </si>
  <si>
    <t>Passed</t>
  </si>
  <si>
    <t>Grading scale</t>
  </si>
  <si>
    <t>range</t>
  </si>
  <si>
    <t>Grade</t>
  </si>
  <si>
    <t>F</t>
  </si>
  <si>
    <t>D</t>
  </si>
  <si>
    <t>C</t>
  </si>
  <si>
    <t>B</t>
  </si>
  <si>
    <t>A</t>
  </si>
  <si>
    <t>Last Name</t>
  </si>
  <si>
    <t>E01 Course Grade Book- Summary</t>
  </si>
  <si>
    <t>Labs</t>
  </si>
  <si>
    <t>Assignments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</si>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</sst>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6" fillId="4" borderId="3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2" fillId="3" borderId="2" xfId="1" applyFill="1" applyAlignment="1">
      <alignment horizontal="left" vertical="top" wrapText="1"/>
    </xf>
    <xf numFmtId="0" fontId="3" fillId="2" borderId="1" xfId="2"/>
    <xf numFmtId="0" fontId="4" fillId="3" borderId="1" xfId="2" applyFont="1" applyFill="1" applyAlignment="1">
      <alignment horizontal="left" vertical="top" wrapText="1"/>
    </xf>
    <xf numFmtId="10" fontId="4" fillId="2" borderId="1" xfId="2" applyNumberFormat="1" applyFont="1" applyAlignment="1">
      <alignment horizontal="left" vertical="top" wrapText="1"/>
    </xf>
    <xf numFmtId="10" fontId="4" fillId="2" borderId="1" xfId="2" applyNumberFormat="1" applyFont="1"/>
    <xf numFmtId="0" fontId="1" fillId="2" borderId="1" xfId="2" applyFont="1"/>
    <xf numFmtId="0" fontId="1" fillId="2" borderId="1" xfId="2" applyFont="1" applyAlignment="1">
      <alignment horizontal="left" vertical="top" wrapText="1"/>
    </xf>
    <xf numFmtId="164" fontId="4" fillId="2" borderId="1" xfId="2" applyNumberFormat="1" applyFont="1" applyAlignment="1">
      <alignment horizontal="left" vertical="top" wrapText="1"/>
    </xf>
    <xf numFmtId="0" fontId="4" fillId="3" borderId="1" xfId="2" applyFont="1" applyFill="1" applyAlignment="1">
      <alignment horizontal="left" vertical="top"/>
    </xf>
    <xf numFmtId="0" fontId="4" fillId="3" borderId="1" xfId="2" applyFont="1" applyFill="1" applyAlignment="1">
      <alignment vertical="top"/>
    </xf>
    <xf numFmtId="14" fontId="0" fillId="0" borderId="0" xfId="0" applyNumberForma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4" fillId="3" borderId="1" xfId="2" applyFont="1" applyFill="1" applyAlignment="1">
      <alignment horizontal="center" vertical="top" wrapText="1"/>
    </xf>
    <xf numFmtId="0" fontId="4" fillId="5" borderId="3" xfId="3" applyFont="1" applyFill="1" applyAlignment="1">
      <alignment horizontal="left" vertical="top" wrapText="1"/>
    </xf>
    <xf numFmtId="10" fontId="4" fillId="5" borderId="3" xfId="3" applyNumberFormat="1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4" fillId="3" borderId="1" xfId="2" applyFont="1" applyFill="1" applyAlignment="1">
      <alignment horizontal="center"/>
    </xf>
    <xf numFmtId="0" fontId="4" fillId="3" borderId="1" xfId="2" applyFont="1" applyFill="1"/>
    <xf numFmtId="0" fontId="4" fillId="5" borderId="2" xfId="1" applyFont="1" applyFill="1"/>
    <xf numFmtId="10" fontId="4" fillId="5" borderId="2" xfId="1" applyNumberFormat="1" applyFont="1" applyFill="1"/>
    <xf numFmtId="0" fontId="0" fillId="0" borderId="0" xfId="0" applyAlignment="1">
      <alignment horizontal="right"/>
    </xf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A2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Assessment Category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('Detailed Marks'!$G$16,'Detailed Marks'!$M$16,'Detailed Marks'!$P$16,'Detailed Marks'!$R$16)</c:f>
              <c:numCache>
                <c:formatCode>0.0%</c:formatCode>
                <c:ptCount val="4"/>
                <c:pt idx="0">
                  <c:v>0.82775000000000021</c:v>
                </c:pt>
                <c:pt idx="1">
                  <c:v>0.8277000000000001</c:v>
                </c:pt>
                <c:pt idx="2">
                  <c:v>0.81217000000000006</c:v>
                </c:pt>
                <c:pt idx="3">
                  <c:v>0.81218000000000001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9817336"/>
        <c:axId val="269820080"/>
      </c:barChart>
      <c:catAx>
        <c:axId val="269817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0080"/>
        <c:crosses val="autoZero"/>
        <c:auto val="0"/>
        <c:lblAlgn val="ctr"/>
        <c:lblOffset val="100"/>
        <c:tickLblSkip val="1"/>
        <c:noMultiLvlLbl val="0"/>
      </c:catAx>
      <c:valAx>
        <c:axId val="269820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1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23</xdr:row>
      <xdr:rowOff>11905</xdr:rowOff>
    </xdr:from>
    <xdr:to>
      <xdr:col>9</xdr:col>
      <xdr:colOff>11906</xdr:colOff>
      <xdr:row>43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6" sqref="B16"/>
    </sheetView>
  </sheetViews>
  <sheetFormatPr defaultRowHeight="15" x14ac:dyDescent="0.25"/>
  <cols>
    <col min="1" max="1" width="19.28515625" customWidth="1"/>
    <col min="2" max="2" width="19.7109375" customWidth="1"/>
    <col min="3" max="3" width="10.140625" bestFit="1" customWidth="1"/>
  </cols>
  <sheetData>
    <row r="1" spans="1:3" x14ac:dyDescent="0.25">
      <c r="A1" s="18" t="s">
        <v>55</v>
      </c>
      <c r="B1" s="18"/>
      <c r="C1" s="18"/>
    </row>
    <row r="3" spans="1:3" x14ac:dyDescent="0.25">
      <c r="A3" s="19" t="s">
        <v>54</v>
      </c>
      <c r="B3" s="19" t="s">
        <v>1</v>
      </c>
      <c r="C3" s="19" t="s">
        <v>4</v>
      </c>
    </row>
    <row r="4" spans="1:3" x14ac:dyDescent="0.25">
      <c r="A4" s="20" t="str">
        <f>'Detailed Marks'!$A$5</f>
        <v xml:space="preserve">Matthew </v>
      </c>
      <c r="B4" s="20" t="str">
        <f>'Detailed Marks'!$B$5</f>
        <v>Murdoch</v>
      </c>
      <c r="C4" s="21">
        <f>'Detailed Marks'!$S$5</f>
        <v>0.84798000000000007</v>
      </c>
    </row>
    <row r="5" spans="1:3" x14ac:dyDescent="0.25">
      <c r="A5" s="20" t="str">
        <f>'Detailed Marks'!$A$6</f>
        <v xml:space="preserve">Peter </v>
      </c>
      <c r="B5" s="20" t="str">
        <f>'Detailed Marks'!$B$6</f>
        <v>Parker</v>
      </c>
      <c r="C5" s="21">
        <f>'Detailed Marks'!$S$6</f>
        <v>0.77324999999999999</v>
      </c>
    </row>
    <row r="6" spans="1:3" x14ac:dyDescent="0.25">
      <c r="A6" s="20" t="str">
        <f>'Detailed Marks'!$A$7</f>
        <v xml:space="preserve">Bruce </v>
      </c>
      <c r="B6" s="20" t="str">
        <f>'Detailed Marks'!$B$7</f>
        <v xml:space="preserve">wayne </v>
      </c>
      <c r="C6" s="21">
        <f>'Detailed Marks'!$S$7</f>
        <v>1.0317499999999999</v>
      </c>
    </row>
    <row r="7" spans="1:3" x14ac:dyDescent="0.25">
      <c r="A7" s="20" t="str">
        <f>'Detailed Marks'!$A$8</f>
        <v xml:space="preserve">Tony </v>
      </c>
      <c r="B7" s="20" t="str">
        <f>'Detailed Marks'!$B$8</f>
        <v>Stark</v>
      </c>
      <c r="C7" s="21">
        <f>'Detailed Marks'!$S$8</f>
        <v>0.97332999999999992</v>
      </c>
    </row>
    <row r="8" spans="1:3" x14ac:dyDescent="0.25">
      <c r="A8" s="20" t="str">
        <f>'Detailed Marks'!$A$9</f>
        <v xml:space="preserve">Bruce </v>
      </c>
      <c r="B8" s="20" t="str">
        <f>'Detailed Marks'!$B$9</f>
        <v>Banner</v>
      </c>
      <c r="C8" s="21">
        <f>'Detailed Marks'!$S$9</f>
        <v>0.9850000000000001</v>
      </c>
    </row>
    <row r="9" spans="1:3" x14ac:dyDescent="0.25">
      <c r="A9" s="20" t="str">
        <f>'Detailed Marks'!$A$10</f>
        <v xml:space="preserve">Karen </v>
      </c>
      <c r="B9" s="20" t="str">
        <f>'Detailed Marks'!$B$10</f>
        <v>Page</v>
      </c>
      <c r="C9" s="21">
        <f>'Detailed Marks'!$S$10</f>
        <v>0.828125</v>
      </c>
    </row>
    <row r="10" spans="1:3" x14ac:dyDescent="0.25">
      <c r="A10" s="20" t="str">
        <f>'Detailed Marks'!$A$11</f>
        <v xml:space="preserve">Wade </v>
      </c>
      <c r="B10" s="20" t="str">
        <f>'Detailed Marks'!$B$11</f>
        <v>Wilson</v>
      </c>
      <c r="C10" s="21">
        <f>'Detailed Marks'!$S$11</f>
        <v>0.30682999999999999</v>
      </c>
    </row>
    <row r="11" spans="1:3" x14ac:dyDescent="0.25">
      <c r="A11" s="20" t="str">
        <f>'Detailed Marks'!$A$12</f>
        <v xml:space="preserve">Frank </v>
      </c>
      <c r="B11" s="20" t="str">
        <f>'Detailed Marks'!$B$12</f>
        <v>Castle</v>
      </c>
      <c r="C11" s="21">
        <f>'Detailed Marks'!$S$12</f>
        <v>0.82499999999999996</v>
      </c>
    </row>
    <row r="12" spans="1:3" x14ac:dyDescent="0.25">
      <c r="A12" s="20" t="str">
        <f>'Detailed Marks'!$A$13</f>
        <v xml:space="preserve">Clark </v>
      </c>
      <c r="B12" s="20" t="str">
        <f>'Detailed Marks'!$B$13</f>
        <v>Kent</v>
      </c>
      <c r="C12" s="21">
        <f>'Detailed Marks'!$S$13</f>
        <v>0.99999999999999989</v>
      </c>
    </row>
    <row r="13" spans="1:3" x14ac:dyDescent="0.25">
      <c r="A13" s="20" t="str">
        <f>'Detailed Marks'!$A$14</f>
        <v xml:space="preserve">James </v>
      </c>
      <c r="B13" s="20" t="str">
        <f>'Detailed Marks'!$B$14</f>
        <v>Howlette</v>
      </c>
      <c r="C13" s="21">
        <f>'Detailed Marks'!$S$14</f>
        <v>0.60487500000000005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B1" zoomScale="80" zoomScaleNormal="80" workbookViewId="0">
      <selection activeCell="E51" sqref="E51"/>
    </sheetView>
  </sheetViews>
  <sheetFormatPr defaultRowHeight="15" x14ac:dyDescent="0.25"/>
  <cols>
    <col min="1" max="1" width="14.85546875" bestFit="1" customWidth="1"/>
    <col min="2" max="2" width="17.85546875" customWidth="1"/>
    <col min="3" max="3" width="9" customWidth="1"/>
    <col min="7" max="7" width="14.85546875" customWidth="1"/>
    <col min="8" max="8" width="15.42578125" customWidth="1"/>
    <col min="9" max="9" width="18.28515625" customWidth="1"/>
    <col min="10" max="10" width="17.28515625" customWidth="1"/>
    <col min="11" max="11" width="18.140625" customWidth="1"/>
    <col min="12" max="12" width="17.7109375" customWidth="1"/>
    <col min="13" max="13" width="18.7109375" customWidth="1"/>
    <col min="15" max="15" width="14.5703125" customWidth="1"/>
    <col min="16" max="16" width="13" customWidth="1"/>
    <col min="17" max="18" width="10.140625" customWidth="1"/>
    <col min="19" max="19" width="9.85546875" customWidth="1"/>
  </cols>
  <sheetData>
    <row r="1" spans="1:21" ht="18.75" x14ac:dyDescent="0.25">
      <c r="A1" s="13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1" x14ac:dyDescent="0.25">
      <c r="A2" s="12">
        <f ca="1">TODAY()</f>
        <v>42468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1" ht="30" x14ac:dyDescent="0.25">
      <c r="A4" s="4" t="s">
        <v>0</v>
      </c>
      <c r="B4" s="4" t="s">
        <v>1</v>
      </c>
      <c r="C4" s="4" t="s">
        <v>7</v>
      </c>
      <c r="D4" s="4" t="s">
        <v>8</v>
      </c>
      <c r="E4" s="4" t="s">
        <v>9</v>
      </c>
      <c r="F4" s="4" t="s">
        <v>6</v>
      </c>
      <c r="G4" s="4" t="s">
        <v>16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44</v>
      </c>
      <c r="O4" s="10" t="s">
        <v>43</v>
      </c>
      <c r="P4" s="4" t="s">
        <v>17</v>
      </c>
      <c r="Q4" s="4" t="s">
        <v>2</v>
      </c>
      <c r="R4" s="4" t="s">
        <v>3</v>
      </c>
      <c r="S4" s="4" t="s">
        <v>4</v>
      </c>
      <c r="T4" s="11" t="s">
        <v>45</v>
      </c>
      <c r="U4" s="4" t="s">
        <v>5</v>
      </c>
    </row>
    <row r="5" spans="1:21" x14ac:dyDescent="0.25">
      <c r="A5" s="7" t="s">
        <v>18</v>
      </c>
      <c r="B5" s="8" t="s">
        <v>19</v>
      </c>
      <c r="C5" s="5">
        <v>0.78</v>
      </c>
      <c r="D5" s="5">
        <v>0.92</v>
      </c>
      <c r="E5" s="5">
        <v>0.87</v>
      </c>
      <c r="F5" s="5">
        <v>1</v>
      </c>
      <c r="G5" s="5">
        <f t="shared" ref="G5:G14" si="0">(C5+D5+E5+F5)/4</f>
        <v>0.89250000000000007</v>
      </c>
      <c r="H5" s="5">
        <v>0.92</v>
      </c>
      <c r="I5" s="5">
        <v>0.87</v>
      </c>
      <c r="J5" s="5">
        <v>0.9</v>
      </c>
      <c r="K5" s="5">
        <v>0.99</v>
      </c>
      <c r="L5" s="5">
        <v>0.78</v>
      </c>
      <c r="M5" s="5">
        <f t="shared" ref="M5:M14" si="1">SUM(H5:L5)/5</f>
        <v>0.89200000000000002</v>
      </c>
      <c r="N5" s="5">
        <v>0.78</v>
      </c>
      <c r="O5" s="5">
        <f t="shared" ref="O5:O14" si="2">AVERAGE(J5:N5)</f>
        <v>0.86839999999999995</v>
      </c>
      <c r="P5" s="6">
        <f t="shared" ref="P5:P14" si="3">AVERAGE(N5:O5)</f>
        <v>0.82420000000000004</v>
      </c>
      <c r="Q5" s="6">
        <f t="shared" ref="Q5:Q14" si="4">AVERAGE(C5:P5)</f>
        <v>0.87764999999999982</v>
      </c>
      <c r="R5" s="6">
        <v>0.82420000000000004</v>
      </c>
      <c r="S5" s="6">
        <f t="shared" ref="S5:S14" si="5">(G5*0.1)+(M5*0.25)+(P5*0.3)+(R5*0.35)</f>
        <v>0.84798000000000007</v>
      </c>
      <c r="T5" s="3" t="str">
        <f t="shared" ref="T5:T14" si="6">IF(R5 &gt;= 60%,"passed","failed")</f>
        <v>passed</v>
      </c>
      <c r="U5" s="3" t="str">
        <f>VLOOKUP($S$5,$A$26:$B$30,2)</f>
        <v>B</v>
      </c>
    </row>
    <row r="6" spans="1:21" x14ac:dyDescent="0.25">
      <c r="A6" s="7" t="s">
        <v>20</v>
      </c>
      <c r="B6" s="8" t="s">
        <v>21</v>
      </c>
      <c r="C6" s="5">
        <v>0.67</v>
      </c>
      <c r="D6" s="5">
        <v>0.85</v>
      </c>
      <c r="E6" s="5">
        <v>0.92</v>
      </c>
      <c r="F6" s="5">
        <v>0.64</v>
      </c>
      <c r="G6" s="5">
        <f t="shared" si="0"/>
        <v>0.77</v>
      </c>
      <c r="H6" s="5">
        <v>0.67</v>
      </c>
      <c r="I6" s="5">
        <v>0.85</v>
      </c>
      <c r="J6" s="5">
        <v>0.92</v>
      </c>
      <c r="K6" s="5">
        <v>0.64</v>
      </c>
      <c r="L6" s="5">
        <f t="shared" ref="L6:L12" si="7">AVERAGE(H6:K6)</f>
        <v>0.77</v>
      </c>
      <c r="M6" s="5">
        <f t="shared" si="1"/>
        <v>0.77</v>
      </c>
      <c r="N6" s="5">
        <f t="shared" ref="N6:N12" si="8">AVERAGE(J6:M6)</f>
        <v>0.77500000000000002</v>
      </c>
      <c r="O6" s="5">
        <f t="shared" si="2"/>
        <v>0.77500000000000002</v>
      </c>
      <c r="P6" s="6">
        <f t="shared" si="3"/>
        <v>0.77500000000000002</v>
      </c>
      <c r="Q6" s="6">
        <f t="shared" si="4"/>
        <v>0.77107142857142852</v>
      </c>
      <c r="R6" s="6">
        <v>0.77500000000000002</v>
      </c>
      <c r="S6" s="6">
        <f t="shared" si="5"/>
        <v>0.77324999999999999</v>
      </c>
      <c r="T6" s="3" t="str">
        <f t="shared" si="6"/>
        <v>passed</v>
      </c>
      <c r="U6" s="3" t="str">
        <f>VLOOKUP($S$6,$A$26:$B$30,2)</f>
        <v>C</v>
      </c>
    </row>
    <row r="7" spans="1:21" x14ac:dyDescent="0.25">
      <c r="A7" s="7" t="s">
        <v>22</v>
      </c>
      <c r="B7" s="8" t="s">
        <v>23</v>
      </c>
      <c r="C7" s="5">
        <v>1.1000000000000001</v>
      </c>
      <c r="D7" s="5">
        <v>0.99</v>
      </c>
      <c r="E7" s="5">
        <v>1</v>
      </c>
      <c r="F7" s="5">
        <v>1.05</v>
      </c>
      <c r="G7" s="5">
        <f t="shared" si="0"/>
        <v>1.0349999999999999</v>
      </c>
      <c r="H7" s="5">
        <v>1.1000000000000001</v>
      </c>
      <c r="I7" s="5">
        <v>0.99</v>
      </c>
      <c r="J7" s="5">
        <v>1</v>
      </c>
      <c r="K7" s="5">
        <v>1.05</v>
      </c>
      <c r="L7" s="5">
        <f t="shared" si="7"/>
        <v>1.0349999999999999</v>
      </c>
      <c r="M7" s="5">
        <f t="shared" si="1"/>
        <v>1.0349999999999999</v>
      </c>
      <c r="N7" s="5">
        <f t="shared" si="8"/>
        <v>1.03</v>
      </c>
      <c r="O7" s="5">
        <f t="shared" si="2"/>
        <v>1.03</v>
      </c>
      <c r="P7" s="6">
        <f t="shared" si="3"/>
        <v>1.03</v>
      </c>
      <c r="Q7" s="6">
        <f t="shared" si="4"/>
        <v>1.0339285714285713</v>
      </c>
      <c r="R7" s="6">
        <v>1.03</v>
      </c>
      <c r="S7" s="6">
        <f t="shared" si="5"/>
        <v>1.0317499999999999</v>
      </c>
      <c r="T7" s="3" t="str">
        <f t="shared" si="6"/>
        <v>passed</v>
      </c>
      <c r="U7" s="3" t="str">
        <f>VLOOKUP($S$7,$A$26:$B$30,2)</f>
        <v>A</v>
      </c>
    </row>
    <row r="8" spans="1:21" x14ac:dyDescent="0.25">
      <c r="A8" s="7" t="s">
        <v>24</v>
      </c>
      <c r="B8" s="8" t="s">
        <v>25</v>
      </c>
      <c r="C8" s="5">
        <v>0.95</v>
      </c>
      <c r="D8" s="5">
        <v>0.99</v>
      </c>
      <c r="E8" s="5">
        <v>0.98</v>
      </c>
      <c r="F8" s="5">
        <v>0.97</v>
      </c>
      <c r="G8" s="5">
        <f t="shared" si="0"/>
        <v>0.97249999999999992</v>
      </c>
      <c r="H8" s="5">
        <v>0.95</v>
      </c>
      <c r="I8" s="5">
        <v>0.99</v>
      </c>
      <c r="J8" s="5">
        <v>0.98</v>
      </c>
      <c r="K8" s="5">
        <v>0.97</v>
      </c>
      <c r="L8" s="5">
        <f t="shared" si="7"/>
        <v>0.97249999999999992</v>
      </c>
      <c r="M8" s="5">
        <f t="shared" si="1"/>
        <v>0.97249999999999992</v>
      </c>
      <c r="N8" s="5">
        <f t="shared" si="8"/>
        <v>0.97374999999999989</v>
      </c>
      <c r="O8" s="5">
        <f t="shared" si="2"/>
        <v>0.97374999999999989</v>
      </c>
      <c r="P8" s="6">
        <f t="shared" si="3"/>
        <v>0.97374999999999989</v>
      </c>
      <c r="Q8" s="6">
        <f t="shared" si="4"/>
        <v>0.97276785714285707</v>
      </c>
      <c r="R8" s="6">
        <v>0.9738</v>
      </c>
      <c r="S8" s="6">
        <f t="shared" si="5"/>
        <v>0.97332999999999992</v>
      </c>
      <c r="T8" s="3" t="str">
        <f t="shared" si="6"/>
        <v>passed</v>
      </c>
      <c r="U8" s="3" t="str">
        <f>VLOOKUP($S$8,$A$26:$B$30,2)</f>
        <v>A</v>
      </c>
    </row>
    <row r="9" spans="1:21" x14ac:dyDescent="0.25">
      <c r="A9" s="7" t="s">
        <v>22</v>
      </c>
      <c r="B9" s="8" t="s">
        <v>26</v>
      </c>
      <c r="C9" s="5">
        <v>1</v>
      </c>
      <c r="D9" s="5">
        <v>0.97</v>
      </c>
      <c r="E9" s="5">
        <v>0.98</v>
      </c>
      <c r="F9" s="5">
        <v>0.99</v>
      </c>
      <c r="G9" s="5">
        <f t="shared" si="0"/>
        <v>0.9850000000000001</v>
      </c>
      <c r="H9" s="5">
        <v>1</v>
      </c>
      <c r="I9" s="5">
        <v>0.97</v>
      </c>
      <c r="J9" s="5">
        <v>0.98</v>
      </c>
      <c r="K9" s="5">
        <v>0.99</v>
      </c>
      <c r="L9" s="5">
        <f t="shared" si="7"/>
        <v>0.9850000000000001</v>
      </c>
      <c r="M9" s="5">
        <f t="shared" si="1"/>
        <v>0.9850000000000001</v>
      </c>
      <c r="N9" s="5">
        <f t="shared" si="8"/>
        <v>0.9850000000000001</v>
      </c>
      <c r="O9" s="5">
        <f t="shared" si="2"/>
        <v>0.9850000000000001</v>
      </c>
      <c r="P9" s="6">
        <f t="shared" si="3"/>
        <v>0.9850000000000001</v>
      </c>
      <c r="Q9" s="6">
        <f t="shared" si="4"/>
        <v>0.98499999999999976</v>
      </c>
      <c r="R9" s="6">
        <v>0.98499999999999999</v>
      </c>
      <c r="S9" s="6">
        <f t="shared" si="5"/>
        <v>0.9850000000000001</v>
      </c>
      <c r="T9" s="3" t="str">
        <f t="shared" si="6"/>
        <v>passed</v>
      </c>
      <c r="U9" s="3" t="str">
        <f>VLOOKUP($S$9,$A$26:$B$30,2)</f>
        <v>A</v>
      </c>
    </row>
    <row r="10" spans="1:21" x14ac:dyDescent="0.25">
      <c r="A10" s="7" t="s">
        <v>27</v>
      </c>
      <c r="B10" s="8" t="s">
        <v>28</v>
      </c>
      <c r="C10" s="5">
        <v>0.77</v>
      </c>
      <c r="D10" s="5">
        <v>0.82</v>
      </c>
      <c r="E10" s="5">
        <v>0.79</v>
      </c>
      <c r="F10" s="5">
        <v>0.9</v>
      </c>
      <c r="G10" s="5">
        <f t="shared" si="0"/>
        <v>0.82</v>
      </c>
      <c r="H10" s="5">
        <v>0.77</v>
      </c>
      <c r="I10" s="5">
        <v>0.82</v>
      </c>
      <c r="J10" s="5">
        <v>0.79</v>
      </c>
      <c r="K10" s="5">
        <v>0.9</v>
      </c>
      <c r="L10" s="5">
        <f t="shared" si="7"/>
        <v>0.82</v>
      </c>
      <c r="M10" s="5">
        <f t="shared" si="1"/>
        <v>0.82</v>
      </c>
      <c r="N10" s="5">
        <f t="shared" si="8"/>
        <v>0.83249999999999991</v>
      </c>
      <c r="O10" s="5">
        <f t="shared" si="2"/>
        <v>0.83249999999999991</v>
      </c>
      <c r="P10" s="6">
        <f t="shared" si="3"/>
        <v>0.83249999999999991</v>
      </c>
      <c r="Q10" s="6">
        <f t="shared" si="4"/>
        <v>0.82267857142857126</v>
      </c>
      <c r="R10" s="6">
        <v>0.83250000000000002</v>
      </c>
      <c r="S10" s="6">
        <f t="shared" si="5"/>
        <v>0.828125</v>
      </c>
      <c r="T10" s="3" t="str">
        <f t="shared" si="6"/>
        <v>passed</v>
      </c>
      <c r="U10" s="3" t="str">
        <f>VLOOKUP($S$10,$A$26:$B$30,2)</f>
        <v>B</v>
      </c>
    </row>
    <row r="11" spans="1:21" x14ac:dyDescent="0.25">
      <c r="A11" s="7" t="s">
        <v>29</v>
      </c>
      <c r="B11" s="8" t="s">
        <v>30</v>
      </c>
      <c r="C11" s="5">
        <v>0.61</v>
      </c>
      <c r="D11" s="5">
        <v>0.57999999999999996</v>
      </c>
      <c r="E11" s="5">
        <v>0</v>
      </c>
      <c r="F11" s="5">
        <v>0.32</v>
      </c>
      <c r="G11" s="5">
        <f t="shared" si="0"/>
        <v>0.3775</v>
      </c>
      <c r="H11" s="5">
        <v>0.61</v>
      </c>
      <c r="I11" s="5">
        <v>0.57999999999999996</v>
      </c>
      <c r="J11" s="5">
        <v>0</v>
      </c>
      <c r="K11" s="5">
        <v>0.32</v>
      </c>
      <c r="L11" s="5">
        <f t="shared" si="7"/>
        <v>0.3775</v>
      </c>
      <c r="M11" s="5">
        <f t="shared" si="1"/>
        <v>0.3775</v>
      </c>
      <c r="N11" s="5">
        <f t="shared" si="8"/>
        <v>0.26874999999999999</v>
      </c>
      <c r="O11" s="5">
        <f t="shared" si="2"/>
        <v>0.26874999999999999</v>
      </c>
      <c r="P11" s="6">
        <f t="shared" si="3"/>
        <v>0.26874999999999999</v>
      </c>
      <c r="Q11" s="6">
        <f t="shared" si="4"/>
        <v>0.35419642857142852</v>
      </c>
      <c r="R11" s="6">
        <v>0.26879999999999998</v>
      </c>
      <c r="S11" s="6">
        <f>(G11*0.1)+(M11*0.25)+(P11*0.3)+(R11*0.35)</f>
        <v>0.30682999999999999</v>
      </c>
      <c r="T11" s="3" t="str">
        <f t="shared" si="6"/>
        <v>failed</v>
      </c>
      <c r="U11" s="3" t="str">
        <f>VLOOKUP($S$11,$A$26:$B$30,2)</f>
        <v>F</v>
      </c>
    </row>
    <row r="12" spans="1:21" x14ac:dyDescent="0.25">
      <c r="A12" s="7" t="s">
        <v>31</v>
      </c>
      <c r="B12" s="8" t="s">
        <v>32</v>
      </c>
      <c r="C12" s="5">
        <v>0.8</v>
      </c>
      <c r="D12" s="5">
        <v>0.85</v>
      </c>
      <c r="E12" s="5">
        <v>0.75</v>
      </c>
      <c r="F12" s="5">
        <v>0.9</v>
      </c>
      <c r="G12" s="5">
        <f t="shared" si="0"/>
        <v>0.82499999999999996</v>
      </c>
      <c r="H12" s="5">
        <v>0.8</v>
      </c>
      <c r="I12" s="5">
        <v>0.85</v>
      </c>
      <c r="J12" s="5">
        <v>0.75</v>
      </c>
      <c r="K12" s="5">
        <v>0.9</v>
      </c>
      <c r="L12" s="5">
        <f t="shared" si="7"/>
        <v>0.82499999999999996</v>
      </c>
      <c r="M12" s="5">
        <f t="shared" si="1"/>
        <v>0.82499999999999996</v>
      </c>
      <c r="N12" s="5">
        <f t="shared" si="8"/>
        <v>0.82499999999999996</v>
      </c>
      <c r="O12" s="5">
        <f t="shared" si="2"/>
        <v>0.82499999999999996</v>
      </c>
      <c r="P12" s="6">
        <f t="shared" si="3"/>
        <v>0.82499999999999996</v>
      </c>
      <c r="Q12" s="6">
        <f t="shared" si="4"/>
        <v>0.82499999999999984</v>
      </c>
      <c r="R12" s="6">
        <v>0.82499999999999996</v>
      </c>
      <c r="S12" s="6">
        <f t="shared" si="5"/>
        <v>0.82499999999999996</v>
      </c>
      <c r="T12" s="3" t="str">
        <f t="shared" si="6"/>
        <v>passed</v>
      </c>
      <c r="U12" s="3" t="str">
        <f>VLOOKUP($S$12,$A$26:$B$30,2)</f>
        <v>B</v>
      </c>
    </row>
    <row r="13" spans="1:21" x14ac:dyDescent="0.25">
      <c r="A13" s="7" t="s">
        <v>33</v>
      </c>
      <c r="B13" s="8" t="s">
        <v>34</v>
      </c>
      <c r="C13" s="5">
        <v>1</v>
      </c>
      <c r="D13" s="5">
        <v>1</v>
      </c>
      <c r="E13" s="5">
        <v>1</v>
      </c>
      <c r="F13" s="5">
        <v>1</v>
      </c>
      <c r="G13" s="5">
        <f t="shared" si="0"/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f t="shared" si="1"/>
        <v>1</v>
      </c>
      <c r="N13" s="5">
        <v>1</v>
      </c>
      <c r="O13" s="5">
        <f t="shared" si="2"/>
        <v>1</v>
      </c>
      <c r="P13" s="6">
        <f t="shared" si="3"/>
        <v>1</v>
      </c>
      <c r="Q13" s="6">
        <f t="shared" si="4"/>
        <v>1</v>
      </c>
      <c r="R13" s="6">
        <v>1</v>
      </c>
      <c r="S13" s="6">
        <f t="shared" si="5"/>
        <v>0.99999999999999989</v>
      </c>
      <c r="T13" s="3" t="str">
        <f t="shared" si="6"/>
        <v>passed</v>
      </c>
      <c r="U13" s="3" t="str">
        <f>VLOOKUP($S$13,$A$26:$B$30,2)</f>
        <v>A</v>
      </c>
    </row>
    <row r="14" spans="1:21" x14ac:dyDescent="0.25">
      <c r="A14" s="7" t="s">
        <v>35</v>
      </c>
      <c r="B14" s="8" t="s">
        <v>36</v>
      </c>
      <c r="C14" s="5">
        <v>0.6</v>
      </c>
      <c r="D14" s="5">
        <v>0.56999999999999995</v>
      </c>
      <c r="E14" s="5">
        <v>0.63</v>
      </c>
      <c r="F14" s="5">
        <v>0.6</v>
      </c>
      <c r="G14" s="5">
        <f t="shared" si="0"/>
        <v>0.6</v>
      </c>
      <c r="H14" s="5">
        <v>0.6</v>
      </c>
      <c r="I14" s="5">
        <v>0.56999999999999995</v>
      </c>
      <c r="J14" s="5">
        <v>0.63</v>
      </c>
      <c r="K14" s="5">
        <v>0.6</v>
      </c>
      <c r="L14" s="5">
        <f>AVERAGE(H14:K14)</f>
        <v>0.6</v>
      </c>
      <c r="M14" s="5">
        <f t="shared" si="1"/>
        <v>0.6</v>
      </c>
      <c r="N14" s="5">
        <f>AVERAGE(J14:M14)</f>
        <v>0.60750000000000004</v>
      </c>
      <c r="O14" s="5">
        <f t="shared" si="2"/>
        <v>0.60750000000000004</v>
      </c>
      <c r="P14" s="6">
        <f t="shared" si="3"/>
        <v>0.60750000000000004</v>
      </c>
      <c r="Q14" s="6">
        <f t="shared" si="4"/>
        <v>0.60160714285714278</v>
      </c>
      <c r="R14" s="6">
        <v>0.60750000000000004</v>
      </c>
      <c r="S14" s="6">
        <f t="shared" si="5"/>
        <v>0.60487500000000005</v>
      </c>
      <c r="T14" s="3" t="str">
        <f t="shared" si="6"/>
        <v>passed</v>
      </c>
      <c r="U14" s="3" t="str">
        <f>VLOOKUP($S$14,$A$26:$B$30,2)</f>
        <v>D</v>
      </c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1" x14ac:dyDescent="0.25">
      <c r="B16" s="2" t="s">
        <v>38</v>
      </c>
      <c r="C16" s="9">
        <f t="shared" ref="C16:R16" si="9">AVERAGE(C5:C14)</f>
        <v>0.82799999999999996</v>
      </c>
      <c r="D16" s="9">
        <f t="shared" si="9"/>
        <v>0.85399999999999987</v>
      </c>
      <c r="E16" s="9">
        <f t="shared" si="9"/>
        <v>0.79200000000000004</v>
      </c>
      <c r="F16" s="9">
        <f t="shared" si="9"/>
        <v>0.83700000000000008</v>
      </c>
      <c r="G16" s="9">
        <f t="shared" si="9"/>
        <v>0.82775000000000021</v>
      </c>
      <c r="H16" s="9">
        <f t="shared" si="9"/>
        <v>0.84199999999999997</v>
      </c>
      <c r="I16" s="9">
        <f t="shared" si="9"/>
        <v>0.84899999999999998</v>
      </c>
      <c r="J16" s="9">
        <f t="shared" si="9"/>
        <v>0.79500000000000004</v>
      </c>
      <c r="K16" s="9">
        <f t="shared" si="9"/>
        <v>0.83600000000000008</v>
      </c>
      <c r="L16" s="9">
        <f t="shared" si="9"/>
        <v>0.81650000000000011</v>
      </c>
      <c r="M16" s="9">
        <f t="shared" si="9"/>
        <v>0.8277000000000001</v>
      </c>
      <c r="N16" s="9">
        <f t="shared" si="9"/>
        <v>0.80775000000000008</v>
      </c>
      <c r="O16" s="9">
        <f t="shared" si="9"/>
        <v>0.81659000000000004</v>
      </c>
      <c r="P16" s="9">
        <f t="shared" si="9"/>
        <v>0.81217000000000006</v>
      </c>
      <c r="Q16" s="9">
        <f t="shared" si="9"/>
        <v>0.82438999999999996</v>
      </c>
      <c r="R16" s="9">
        <f t="shared" si="9"/>
        <v>0.81218000000000001</v>
      </c>
    </row>
    <row r="17" spans="1:18" x14ac:dyDescent="0.25">
      <c r="B17" s="2" t="s">
        <v>39</v>
      </c>
      <c r="C17" s="9">
        <f t="shared" ref="C17:R17" si="10">MEDIAN(C5:C14)</f>
        <v>0.79</v>
      </c>
      <c r="D17" s="9">
        <f t="shared" si="10"/>
        <v>0.88500000000000001</v>
      </c>
      <c r="E17" s="9">
        <f t="shared" si="10"/>
        <v>0.89500000000000002</v>
      </c>
      <c r="F17" s="9">
        <f t="shared" si="10"/>
        <v>0.93500000000000005</v>
      </c>
      <c r="G17" s="9">
        <f t="shared" si="10"/>
        <v>0.85875000000000001</v>
      </c>
      <c r="H17" s="9">
        <f t="shared" si="10"/>
        <v>0.8600000000000001</v>
      </c>
      <c r="I17" s="9">
        <f t="shared" si="10"/>
        <v>0.86</v>
      </c>
      <c r="J17" s="9">
        <f t="shared" si="10"/>
        <v>0.91</v>
      </c>
      <c r="K17" s="9">
        <f t="shared" si="10"/>
        <v>0.93500000000000005</v>
      </c>
      <c r="L17" s="9">
        <f t="shared" si="10"/>
        <v>0.82250000000000001</v>
      </c>
      <c r="M17" s="9">
        <f t="shared" si="10"/>
        <v>0.85850000000000004</v>
      </c>
      <c r="N17" s="9">
        <f t="shared" si="10"/>
        <v>0.82874999999999988</v>
      </c>
      <c r="O17" s="9">
        <f t="shared" si="10"/>
        <v>0.85044999999999993</v>
      </c>
      <c r="P17" s="9">
        <f t="shared" si="10"/>
        <v>0.82874999999999988</v>
      </c>
      <c r="Q17" s="9">
        <f t="shared" si="10"/>
        <v>0.85132499999999989</v>
      </c>
      <c r="R17" s="9">
        <f t="shared" si="10"/>
        <v>0.82874999999999999</v>
      </c>
    </row>
    <row r="18" spans="1:18" x14ac:dyDescent="0.25">
      <c r="B18" s="2" t="s">
        <v>40</v>
      </c>
      <c r="C18" s="9">
        <f t="shared" ref="C18:R18" si="11">MIN(C5:C14)</f>
        <v>0.6</v>
      </c>
      <c r="D18" s="9">
        <f t="shared" si="11"/>
        <v>0.56999999999999995</v>
      </c>
      <c r="E18" s="9">
        <f t="shared" si="11"/>
        <v>0</v>
      </c>
      <c r="F18" s="9">
        <f t="shared" si="11"/>
        <v>0.32</v>
      </c>
      <c r="G18" s="9">
        <f t="shared" si="11"/>
        <v>0.3775</v>
      </c>
      <c r="H18" s="9">
        <f t="shared" si="11"/>
        <v>0.6</v>
      </c>
      <c r="I18" s="9">
        <f t="shared" si="11"/>
        <v>0.56999999999999995</v>
      </c>
      <c r="J18" s="9">
        <f t="shared" si="11"/>
        <v>0</v>
      </c>
      <c r="K18" s="9">
        <f t="shared" si="11"/>
        <v>0.32</v>
      </c>
      <c r="L18" s="9">
        <f t="shared" si="11"/>
        <v>0.3775</v>
      </c>
      <c r="M18" s="9">
        <f t="shared" si="11"/>
        <v>0.3775</v>
      </c>
      <c r="N18" s="9">
        <f t="shared" si="11"/>
        <v>0.26874999999999999</v>
      </c>
      <c r="O18" s="9">
        <f t="shared" si="11"/>
        <v>0.26874999999999999</v>
      </c>
      <c r="P18" s="9">
        <f t="shared" si="11"/>
        <v>0.26874999999999999</v>
      </c>
      <c r="Q18" s="9">
        <f t="shared" si="11"/>
        <v>0.35419642857142852</v>
      </c>
      <c r="R18" s="9">
        <f t="shared" si="11"/>
        <v>0.26879999999999998</v>
      </c>
    </row>
    <row r="19" spans="1:18" x14ac:dyDescent="0.25">
      <c r="B19" s="2" t="s">
        <v>41</v>
      </c>
      <c r="C19" s="9">
        <f t="shared" ref="C19:R19" si="12">MAX(C5:C14)</f>
        <v>1.1000000000000001</v>
      </c>
      <c r="D19" s="9">
        <f t="shared" si="12"/>
        <v>1</v>
      </c>
      <c r="E19" s="9">
        <f t="shared" si="12"/>
        <v>1</v>
      </c>
      <c r="F19" s="9">
        <f t="shared" si="12"/>
        <v>1.05</v>
      </c>
      <c r="G19" s="9">
        <f t="shared" si="12"/>
        <v>1.0349999999999999</v>
      </c>
      <c r="H19" s="9">
        <f t="shared" si="12"/>
        <v>1.1000000000000001</v>
      </c>
      <c r="I19" s="9">
        <f t="shared" si="12"/>
        <v>1</v>
      </c>
      <c r="J19" s="9">
        <f t="shared" si="12"/>
        <v>1</v>
      </c>
      <c r="K19" s="9">
        <f t="shared" si="12"/>
        <v>1.05</v>
      </c>
      <c r="L19" s="9">
        <f t="shared" si="12"/>
        <v>1.0349999999999999</v>
      </c>
      <c r="M19" s="9">
        <f t="shared" si="12"/>
        <v>1.0349999999999999</v>
      </c>
      <c r="N19" s="9">
        <f t="shared" si="12"/>
        <v>1.03</v>
      </c>
      <c r="O19" s="9">
        <f t="shared" si="12"/>
        <v>1.03</v>
      </c>
      <c r="P19" s="9">
        <f t="shared" si="12"/>
        <v>1.03</v>
      </c>
      <c r="Q19" s="9">
        <f t="shared" si="12"/>
        <v>1.0339285714285713</v>
      </c>
      <c r="R19" s="9">
        <f t="shared" si="12"/>
        <v>1.03</v>
      </c>
    </row>
    <row r="20" spans="1:18" x14ac:dyDescent="0.25">
      <c r="B20" s="2" t="s">
        <v>42</v>
      </c>
      <c r="C20" s="9">
        <f t="shared" ref="C20:R20" si="13">COUNT(C5:C14)</f>
        <v>10</v>
      </c>
      <c r="D20" s="9">
        <f t="shared" si="13"/>
        <v>10</v>
      </c>
      <c r="E20" s="9">
        <f t="shared" si="13"/>
        <v>10</v>
      </c>
      <c r="F20" s="9">
        <f t="shared" si="13"/>
        <v>10</v>
      </c>
      <c r="G20" s="9">
        <f t="shared" si="13"/>
        <v>10</v>
      </c>
      <c r="H20" s="9">
        <f t="shared" si="13"/>
        <v>10</v>
      </c>
      <c r="I20" s="9">
        <f t="shared" si="13"/>
        <v>10</v>
      </c>
      <c r="J20" s="9">
        <f t="shared" si="13"/>
        <v>10</v>
      </c>
      <c r="K20" s="9">
        <f t="shared" si="13"/>
        <v>10</v>
      </c>
      <c r="L20" s="9">
        <f t="shared" si="13"/>
        <v>10</v>
      </c>
      <c r="M20" s="9">
        <f t="shared" si="13"/>
        <v>10</v>
      </c>
      <c r="N20" s="9">
        <f t="shared" si="13"/>
        <v>10</v>
      </c>
      <c r="O20" s="9">
        <f t="shared" si="13"/>
        <v>10</v>
      </c>
      <c r="P20" s="9">
        <f t="shared" si="13"/>
        <v>10</v>
      </c>
      <c r="Q20" s="9">
        <f t="shared" si="13"/>
        <v>10</v>
      </c>
      <c r="R20" s="9">
        <f t="shared" si="13"/>
        <v>10</v>
      </c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8" x14ac:dyDescent="0.25">
      <c r="A24" s="14" t="s">
        <v>46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8" ht="15.75" thickBot="1" x14ac:dyDescent="0.3">
      <c r="A25" s="4" t="s">
        <v>47</v>
      </c>
      <c r="B25" s="4" t="s">
        <v>48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8" ht="16.5" thickTop="1" thickBot="1" x14ac:dyDescent="0.3">
      <c r="A26" s="16">
        <v>0</v>
      </c>
      <c r="B26" s="15" t="s">
        <v>49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8" ht="16.5" thickTop="1" thickBot="1" x14ac:dyDescent="0.3">
      <c r="A27" s="16">
        <v>0.6</v>
      </c>
      <c r="B27" s="15" t="s">
        <v>50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8" ht="16.5" thickTop="1" thickBot="1" x14ac:dyDescent="0.3">
      <c r="A28" s="16">
        <v>0.7</v>
      </c>
      <c r="B28" s="15" t="s">
        <v>51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8" ht="16.5" thickTop="1" thickBot="1" x14ac:dyDescent="0.3">
      <c r="A29" s="16">
        <v>0.8</v>
      </c>
      <c r="B29" s="15" t="s">
        <v>52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8" ht="16.5" thickTop="1" thickBot="1" x14ac:dyDescent="0.3">
      <c r="A30" s="16">
        <v>0.9</v>
      </c>
      <c r="B30" s="15" t="s">
        <v>53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8" ht="15.75" thickTop="1" x14ac:dyDescent="0.25"/>
    <row r="45" spans="5:9" x14ac:dyDescent="0.25">
      <c r="E45" s="22" t="s">
        <v>56</v>
      </c>
      <c r="G45" t="s">
        <v>57</v>
      </c>
      <c r="H45" s="17" t="s">
        <v>58</v>
      </c>
      <c r="I45" s="17" t="s">
        <v>3</v>
      </c>
    </row>
  </sheetData>
  <mergeCells count="2">
    <mergeCell ref="A1:S1"/>
    <mergeCell ref="A24:B24"/>
  </mergeCells>
  <pageMargins left="0.7" right="0.7" top="0.75" bottom="0.75" header="0.3" footer="0.3"/>
  <pageSetup orientation="portrait" r:id="rId1"/>
  <ignoredErrors>
    <ignoredError sqref="M6:M7 M8:M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 Marks</vt:lpstr>
    </vt:vector>
  </TitlesOfParts>
  <Company>Heriatge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cstest</dc:creator>
  <cp:lastModifiedBy>cstest</cp:lastModifiedBy>
  <dcterms:created xsi:type="dcterms:W3CDTF">2016-04-01T12:21:55Z</dcterms:created>
  <dcterms:modified xsi:type="dcterms:W3CDTF">2016-04-08T12:43:08Z</dcterms:modified>
</cp:coreProperties>
</file>