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D:\develop\notes\typst\apu_investigation_report\"/>
    </mc:Choice>
  </mc:AlternateContent>
  <xr:revisionPtr revIDLastSave="0" documentId="13_ncr:1_{60DB18BF-BF2D-4E50-9B08-C84777C447EF}" xr6:coauthVersionLast="47" xr6:coauthVersionMax="47" xr10:uidLastSave="{00000000-0000-0000-0000-000000000000}"/>
  <bookViews>
    <workbookView xWindow="-120" yWindow="-120" windowWidth="38640" windowHeight="21840" xr2:uid="{00000000-000D-0000-FFFF-FFFF00000000}"/>
  </bookViews>
  <sheets>
    <sheet name="Project schedule" sheetId="11" r:id="rId1"/>
    <sheet name="About" sheetId="12" r:id="rId2"/>
  </sheets>
  <definedNames>
    <definedName name="Display_Week">'Project schedule'!$AH$2</definedName>
    <definedName name="_xlnm.Print_Titles" localSheetId="0">'Project schedule'!$4:$6</definedName>
    <definedName name="Project_Start">'Project schedule'!$AH$1</definedName>
    <definedName name="task_end" localSheetId="0">'Project schedule'!$E1</definedName>
    <definedName name="task_progress" localSheetId="0">'Project schedule'!#REF!</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S5" i="11" l="1"/>
  <c r="BS4" i="11" s="1"/>
  <c r="BT5" i="11"/>
  <c r="BU5" i="11"/>
  <c r="BV5" i="11"/>
  <c r="BW5" i="11"/>
  <c r="BX5" i="11"/>
  <c r="BY5" i="11"/>
  <c r="BS6" i="11"/>
  <c r="BT6" i="11"/>
  <c r="BU6" i="11"/>
  <c r="BV6" i="11"/>
  <c r="BW6" i="11"/>
  <c r="BX6" i="11"/>
  <c r="BY6" i="11"/>
  <c r="BL5" i="11"/>
  <c r="BL4" i="11" s="1"/>
  <c r="BM5" i="11"/>
  <c r="BN5" i="11" s="1"/>
  <c r="BL6" i="11"/>
  <c r="BM6" i="11"/>
  <c r="G36" i="11"/>
  <c r="AH1" i="11"/>
  <c r="G7" i="11"/>
  <c r="BO5" i="11" l="1"/>
  <c r="BN6" i="11"/>
  <c r="D9" i="11"/>
  <c r="BP5" i="11" l="1"/>
  <c r="BO6" i="11"/>
  <c r="E9" i="11"/>
  <c r="D11" i="11" s="1"/>
  <c r="E11" i="11" s="1"/>
  <c r="D12" i="11" s="1"/>
  <c r="E12" i="11" s="1"/>
  <c r="D13" i="11" s="1"/>
  <c r="E13" i="11" s="1"/>
  <c r="D14" i="11" s="1"/>
  <c r="E14" i="11" s="1"/>
  <c r="D15" i="11" s="1"/>
  <c r="E15" i="11" s="1"/>
  <c r="D16" i="11" s="1"/>
  <c r="E16" i="11" s="1"/>
  <c r="D17" i="11" s="1"/>
  <c r="E17" i="11" s="1"/>
  <c r="D18" i="11" s="1"/>
  <c r="E18" i="11" s="1"/>
  <c r="D20" i="11" s="1"/>
  <c r="E20" i="11" s="1"/>
  <c r="D21" i="11" s="1"/>
  <c r="E21" i="11" s="1"/>
  <c r="D22" i="11" s="1"/>
  <c r="E22" i="11" s="1"/>
  <c r="D23" i="11" s="1"/>
  <c r="E23" i="11" s="1"/>
  <c r="D24" i="11" s="1"/>
  <c r="E24" i="11" s="1"/>
  <c r="D26" i="11" s="1"/>
  <c r="E26" i="11" s="1"/>
  <c r="D27" i="11" s="1"/>
  <c r="E27" i="11" s="1"/>
  <c r="D28" i="11" s="1"/>
  <c r="E28" i="11" s="1"/>
  <c r="D29" i="11" s="1"/>
  <c r="E29" i="11" s="1"/>
  <c r="D30" i="11" s="1"/>
  <c r="E30" i="11" s="1"/>
  <c r="D31" i="11" s="1"/>
  <c r="E31" i="11" s="1"/>
  <c r="D32" i="11" s="1"/>
  <c r="E32" i="11" s="1"/>
  <c r="D33" i="11" s="1"/>
  <c r="E33" i="11" s="1"/>
  <c r="D35" i="11" s="1"/>
  <c r="E35" i="11" s="1"/>
  <c r="H5" i="11"/>
  <c r="G25" i="11"/>
  <c r="G19" i="11"/>
  <c r="G10" i="11"/>
  <c r="G8" i="11"/>
  <c r="BQ5" i="11" l="1"/>
  <c r="BP6" i="11"/>
  <c r="G37" i="11"/>
  <c r="G20" i="11"/>
  <c r="G21" i="11"/>
  <c r="G9" i="11"/>
  <c r="H6" i="11"/>
  <c r="BR5" i="11" l="1"/>
  <c r="BR6" i="11" s="1"/>
  <c r="BQ6" i="11"/>
  <c r="G30" i="11"/>
  <c r="G29" i="11"/>
  <c r="G26" i="11"/>
  <c r="G24" i="11"/>
  <c r="G22" i="11"/>
  <c r="G11" i="11"/>
  <c r="I5" i="11"/>
  <c r="J5" i="11" s="1"/>
  <c r="K5" i="11" s="1"/>
  <c r="L5" i="11" s="1"/>
  <c r="M5" i="11" s="1"/>
  <c r="N5" i="11" s="1"/>
  <c r="O5" i="11" s="1"/>
  <c r="H4" i="11"/>
  <c r="G35" i="11" l="1"/>
  <c r="G27" i="11"/>
  <c r="G28" i="11"/>
  <c r="G23" i="11"/>
  <c r="G12" i="11"/>
  <c r="O4" i="11"/>
  <c r="P5" i="11"/>
  <c r="Q5" i="11" s="1"/>
  <c r="R5" i="11" s="1"/>
  <c r="S5" i="11" s="1"/>
  <c r="T5" i="11" s="1"/>
  <c r="U5" i="11" s="1"/>
  <c r="V5" i="11" s="1"/>
  <c r="I6" i="11"/>
  <c r="G15" i="11" l="1"/>
  <c r="G14" i="11"/>
  <c r="G13"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<sst xmlns="http://schemas.openxmlformats.org/spreadsheetml/2006/main" count="54" uniqueCount="53">
  <si>
    <t>Insert new rows ABOVE this one</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</si>
  <si>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</si>
  <si>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</si>
  <si>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</si>
  <si>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</si>
  <si>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</si>
  <si>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</si>
  <si>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</si>
  <si>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</si>
  <si>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</si>
  <si>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</si>
  <si>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</si>
  <si>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</si>
  <si>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</si>
  <si>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</si>
  <si>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</si>
  <si>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</si>
  <si>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</si>
  <si>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</si>
  <si>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</si>
  <si>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</si>
  <si>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Investigation Report Gantt Chart</t>
  </si>
  <si>
    <t>Project Title</t>
  </si>
  <si>
    <t>Establishing a Framework for Interactive and Dynamic Vector Graphics</t>
  </si>
  <si>
    <t>Content in Real-Time Video Games</t>
  </si>
  <si>
    <t>DURTAION</t>
  </si>
  <si>
    <t>Proposal</t>
  </si>
  <si>
    <t>Chapter 1: Introduction</t>
  </si>
  <si>
    <t>Chapter 1: Literature Review</t>
  </si>
  <si>
    <t>Chapter 3: Methodology</t>
  </si>
  <si>
    <t>Chapter 4: Conclusion</t>
  </si>
  <si>
    <t>Conclusion</t>
  </si>
  <si>
    <t>Project Proposal Form</t>
  </si>
  <si>
    <t>Introduction</t>
  </si>
  <si>
    <t>Problem Background</t>
  </si>
  <si>
    <t>Project Aim</t>
  </si>
  <si>
    <t>Objectives</t>
  </si>
  <si>
    <t>Scope</t>
  </si>
  <si>
    <t>Potential Benefits</t>
  </si>
  <si>
    <t>Overview of IR</t>
  </si>
  <si>
    <t>Project Plan</t>
  </si>
  <si>
    <t>Introduction to LR</t>
  </si>
  <si>
    <t>Domain Research</t>
  </si>
  <si>
    <t>Similar System</t>
  </si>
  <si>
    <t>Technical Research</t>
  </si>
  <si>
    <t>Summary</t>
  </si>
  <si>
    <t>Introduction to SDM</t>
  </si>
  <si>
    <t>Methodology Choice and Justfication</t>
  </si>
  <si>
    <t>Data Gathering Design</t>
  </si>
  <si>
    <t>Questionnaire Design</t>
  </si>
  <si>
    <t>Interview Design</t>
  </si>
  <si>
    <t>Interview Analysis</t>
  </si>
  <si>
    <t>Questionnaire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</si>
</sst>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rgb="FF1D2129"/>
      <name val="Arial"/>
      <family val="2"/>
      <scheme val="minor"/>
    </font>
    <font>
      <u/>
      <sz val="11"/>
      <color indexed="12"/>
      <name val="Arial"/>
      <family val="2"/>
      <scheme val="minor"/>
    </font>
    <font>
      <b/>
      <sz val="28"/>
      <color theme="9"/>
      <name val="Arial Black"/>
      <family val="2"/>
      <scheme val="major"/>
    </font>
    <font>
      <b/>
      <sz val="14"/>
      <color theme="9"/>
      <name val="Arial"/>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4.9989318521683403E-2"/>
        <bgColor theme="4"/>
      </patternFill>
    </fill>
    <fill>
      <patternFill patternType="solid">
        <fgColor theme="0" tint="-0.14996795556505021"/>
        <bgColor indexed="64"/>
      </patternFill>
    </fill>
  </fills>
  <borders count="16">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applyNumberFormat="0" applyFill="0" applyBorder="0" applyAlignment="0" applyProtection="0">
      <alignment vertical="top"/>
      <protection locked="0"/>
    </xf>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8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2"/>
    <xf numFmtId="0" fontId="13" fillId="0" borderId="0" xfId="2" applyAlignment="1">
      <alignment wrapText="1"/>
    </xf>
    <xf numFmtId="0" fontId="13" fillId="0" borderId="0" xfId="0" applyFont="1" applyAlignment="1">
      <alignment horizontal="center"/>
    </xf>
    <xf numFmtId="0" fontId="3" fillId="0" borderId="0" xfId="0" applyFont="1" applyAlignment="1">
      <alignment horizontal="center" vertical="center"/>
    </xf>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4" borderId="13" xfId="0" applyNumberFormat="1" applyFont="1" applyFill="1" applyBorder="1" applyAlignment="1">
      <alignment horizontal="center" vertical="center"/>
    </xf>
    <xf numFmtId="167" fontId="21" fillId="4" borderId="11" xfId="0" applyNumberFormat="1" applyFont="1" applyFill="1" applyBorder="1" applyAlignment="1">
      <alignment horizontal="center" vertical="center"/>
    </xf>
    <xf numFmtId="167" fontId="21" fillId="4" borderId="12" xfId="0" applyNumberFormat="1" applyFont="1" applyFill="1" applyBorder="1" applyAlignment="1">
      <alignment horizontal="center" vertical="center"/>
    </xf>
    <xf numFmtId="0" fontId="22" fillId="2" borderId="10" xfId="0" applyFont="1" applyFill="1" applyBorder="1" applyAlignment="1">
      <alignment horizontal="center" vertical="center" shrinkToFit="1"/>
    </xf>
    <xf numFmtId="0" fontId="22" fillId="2" borderId="7" xfId="0" applyFont="1" applyFill="1" applyBorder="1" applyAlignment="1">
      <alignment horizontal="center" vertical="center" shrinkToFit="1"/>
    </xf>
    <xf numFmtId="0" fontId="22" fillId="2" borderId="8" xfId="0" applyFont="1" applyFill="1" applyBorder="1" applyAlignment="1">
      <alignment horizontal="center" vertical="center" shrinkToFit="1"/>
    </xf>
    <xf numFmtId="0" fontId="19" fillId="0" borderId="0" xfId="0" applyFont="1"/>
    <xf numFmtId="0" fontId="4" fillId="0" borderId="3" xfId="0" applyFont="1" applyBorder="1" applyAlignment="1">
      <alignment vertical="center"/>
    </xf>
    <xf numFmtId="0" fontId="4" fillId="0" borderId="5"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19" fillId="0" borderId="0" xfId="11" applyFont="1" applyBorder="1">
      <alignment horizontal="left" vertical="center" indent="2"/>
    </xf>
    <xf numFmtId="164" fontId="19" fillId="0" borderId="0" xfId="9" applyFont="1" applyBorder="1">
      <alignment horizontal="center" vertical="center"/>
    </xf>
    <xf numFmtId="0" fontId="24" fillId="2" borderId="0" xfId="0" applyFont="1" applyFill="1" applyAlignment="1">
      <alignment horizontal="left" vertical="center" indent="1"/>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5"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2" applyAlignment="1">
      <alignment wrapText="1"/>
    </xf>
    <xf numFmtId="0" fontId="20" fillId="3" borderId="9" xfId="0" applyFont="1" applyFill="1" applyBorder="1" applyAlignment="1">
      <alignment horizontal="left" vertical="center" indent="1"/>
    </xf>
    <xf numFmtId="0" fontId="4" fillId="2" borderId="14" xfId="0" applyFont="1" applyFill="1" applyBorder="1" applyAlignment="1">
      <alignment horizontal="left" indent="1"/>
    </xf>
    <xf numFmtId="0" fontId="4" fillId="2" borderId="14" xfId="0" applyFont="1" applyFill="1" applyBorder="1"/>
    <xf numFmtId="0" fontId="20" fillId="3" borderId="9" xfId="0" applyFont="1" applyFill="1" applyBorder="1" applyAlignment="1">
      <alignment horizontal="center" vertical="center"/>
    </xf>
    <xf numFmtId="0" fontId="27" fillId="0" borderId="0" xfId="0" applyFont="1" applyAlignment="1">
      <alignment horizontal="left"/>
    </xf>
    <xf numFmtId="165" fontId="27" fillId="0" borderId="0" xfId="8" applyFont="1" applyBorder="1" applyAlignment="1">
      <alignment horizontal="left"/>
    </xf>
    <xf numFmtId="0" fontId="26" fillId="0" borderId="0" xfId="7" applyFont="1" applyAlignment="1">
      <alignment horizontal="left"/>
    </xf>
    <xf numFmtId="0" fontId="4" fillId="0" borderId="0" xfId="0" applyFont="1"/>
    <xf numFmtId="166" fontId="19" fillId="2" borderId="6" xfId="0" applyNumberFormat="1" applyFont="1" applyFill="1" applyBorder="1" applyAlignment="1">
      <alignment horizontal="center" vertical="center" wrapText="1"/>
    </xf>
    <xf numFmtId="166" fontId="19" fillId="2" borderId="12" xfId="0" applyNumberFormat="1" applyFont="1" applyFill="1" applyBorder="1" applyAlignment="1">
      <alignment horizontal="center" vertical="center" wrapText="1"/>
    </xf>
    <xf numFmtId="166" fontId="19" fillId="2" borderId="11" xfId="0" applyNumberFormat="1" applyFont="1" applyFill="1" applyBorder="1" applyAlignment="1">
      <alignment horizontal="center" vertical="center" wrapText="1"/>
    </xf>
    <xf numFmtId="0" fontId="30" fillId="0" borderId="0" xfId="4" applyFont="1" applyAlignment="1">
      <alignment horizontal="left"/>
    </xf>
    <xf numFmtId="0" fontId="23" fillId="0" borderId="0" xfId="0" applyFont="1" applyFill="1" applyAlignment="1">
      <alignment horizontal="left" vertical="center" indent="1"/>
    </xf>
    <xf numFmtId="164" fontId="19" fillId="0" borderId="0" xfId="0" applyNumberFormat="1" applyFont="1" applyFill="1" applyAlignment="1">
      <alignment horizontal="center" vertical="center"/>
    </xf>
    <xf numFmtId="164" fontId="1" fillId="0" borderId="0" xfId="0" applyNumberFormat="1" applyFont="1" applyFill="1" applyAlignment="1">
      <alignment horizontal="center" vertical="center"/>
    </xf>
    <xf numFmtId="0" fontId="19" fillId="0" borderId="15" xfId="11" applyFont="1" applyFill="1" applyBorder="1">
      <alignment horizontal="left" vertical="center" indent="2"/>
    </xf>
    <xf numFmtId="164" fontId="19" fillId="0" borderId="15" xfId="9" applyFont="1" applyFill="1" applyBorder="1">
      <alignment horizontal="center" vertical="center"/>
    </xf>
    <xf numFmtId="0" fontId="23" fillId="0" borderId="15" xfId="0" applyFont="1" applyFill="1" applyBorder="1" applyAlignment="1">
      <alignment horizontal="left" vertical="center" indent="1"/>
    </xf>
    <xf numFmtId="164" fontId="19" fillId="0" borderId="15" xfId="0" applyNumberFormat="1" applyFont="1" applyFill="1" applyBorder="1" applyAlignment="1">
      <alignment horizontal="center" vertical="center"/>
    </xf>
    <xf numFmtId="164" fontId="1" fillId="0" borderId="15" xfId="0" applyNumberFormat="1" applyFont="1" applyFill="1" applyBorder="1" applyAlignment="1">
      <alignment horizontal="center" vertical="center"/>
    </xf>
    <xf numFmtId="0" fontId="15" fillId="0" borderId="0" xfId="0" applyFont="1" applyAlignment="1">
      <alignment horizontal="center"/>
    </xf>
    <xf numFmtId="0" fontId="4" fillId="2" borderId="14" xfId="0" applyFont="1" applyFill="1" applyBorder="1" applyAlignment="1">
      <alignment horizontal="center"/>
    </xf>
    <xf numFmtId="0" fontId="19" fillId="0" borderId="0" xfId="0" applyFont="1" applyAlignment="1">
      <alignment horizontal="center" wrapText="1"/>
    </xf>
    <xf numFmtId="0" fontId="19" fillId="0" borderId="0" xfId="10" applyFont="1" applyFill="1" applyBorder="1" applyAlignment="1">
      <alignment horizontal="center" vertical="center"/>
    </xf>
    <xf numFmtId="0" fontId="19" fillId="0" borderId="15" xfId="10" applyFont="1" applyFill="1" applyBorder="1" applyAlignment="1">
      <alignment horizontal="center" vertical="center"/>
    </xf>
    <xf numFmtId="0" fontId="23" fillId="0" borderId="15" xfId="0" applyFont="1" applyFill="1" applyBorder="1" applyAlignment="1">
      <alignment horizontal="center" vertical="center"/>
    </xf>
    <xf numFmtId="0" fontId="19" fillId="0" borderId="0" xfId="10" applyFont="1" applyBorder="1" applyAlignment="1">
      <alignment horizontal="center" vertical="center"/>
    </xf>
    <xf numFmtId="0" fontId="24" fillId="2" borderId="0" xfId="0" applyFont="1" applyFill="1" applyAlignment="1">
      <alignment horizontal="center" vertical="center"/>
    </xf>
    <xf numFmtId="0" fontId="7" fillId="0" borderId="0" xfId="0" applyFont="1" applyAlignment="1">
      <alignment horizontal="center"/>
    </xf>
    <xf numFmtId="0" fontId="8" fillId="0" borderId="0" xfId="1" applyFont="1" applyAlignment="1" applyProtection="1">
      <alignment horizontal="center"/>
    </xf>
    <xf numFmtId="0" fontId="31" fillId="0" borderId="0" xfId="6" applyFont="1" applyAlignment="1">
      <alignment horizontal="left"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21">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Y40"/>
  <sheetViews>
    <sheetView showGridLines="0" tabSelected="1" showRuler="0" zoomScale="85" zoomScaleNormal="85" zoomScalePageLayoutView="70" workbookViewId="0">
      <selection activeCell="CH10" sqref="CH10"/>
    </sheetView>
  </sheetViews>
  <sheetFormatPr defaultColWidth="8.75" defaultRowHeight="30" customHeight="1" x14ac:dyDescent="0.2"/>
  <cols>
    <col min="1" max="1" width="2.75" style="12" customWidth="1"/>
    <col min="2" max="2" width="32.375" customWidth="1"/>
    <col min="3" max="3" width="16.75" style="2" customWidth="1"/>
    <col min="4" max="4" width="10.75" style="2" customWidth="1"/>
    <col min="5" max="5" width="10.75" customWidth="1"/>
    <col min="6" max="6" width="2.75" customWidth="1"/>
    <col min="7" max="7" width="6" hidden="1" customWidth="1"/>
    <col min="8" max="64" width="2.75" customWidth="1"/>
    <col min="65" max="65" width="2.5" bestFit="1" customWidth="1"/>
    <col min="66" max="66" width="2.75" bestFit="1" customWidth="1"/>
    <col min="67" max="68" width="2.5" bestFit="1" customWidth="1"/>
    <col min="69" max="69" width="2.625" bestFit="1" customWidth="1"/>
    <col min="70" max="70" width="3.125" bestFit="1" customWidth="1"/>
    <col min="71" max="71" width="3" bestFit="1" customWidth="1"/>
    <col min="72" max="77" width="3.125" bestFit="1" customWidth="1"/>
  </cols>
  <sheetData>
    <row r="1" spans="1:77" ht="90" customHeight="1" x14ac:dyDescent="0.8">
      <c r="A1" s="13"/>
      <c r="B1" s="63" t="s">
        <v>21</v>
      </c>
      <c r="C1" s="72"/>
      <c r="D1" s="16"/>
      <c r="E1" s="17"/>
      <c r="G1" s="1"/>
      <c r="Z1" s="58" t="s">
        <v>19</v>
      </c>
      <c r="AA1" s="59"/>
      <c r="AB1" s="59"/>
      <c r="AC1" s="59"/>
      <c r="AD1" s="59"/>
      <c r="AE1" s="59"/>
      <c r="AF1" s="59"/>
      <c r="AG1" s="20"/>
      <c r="AH1" s="57">
        <f>DATE(2024, 9, 9)</f>
        <v>45544</v>
      </c>
      <c r="AI1" s="57"/>
      <c r="AJ1" s="57"/>
      <c r="AK1" s="57"/>
      <c r="AL1" s="57"/>
      <c r="AM1" s="57"/>
      <c r="AN1" s="57"/>
      <c r="AO1" s="57"/>
      <c r="AP1" s="57"/>
      <c r="AQ1" s="57"/>
    </row>
    <row r="2" spans="1:77" ht="30" customHeight="1" x14ac:dyDescent="0.5">
      <c r="B2" s="43" t="s">
        <v>22</v>
      </c>
      <c r="C2" s="82" t="s">
        <v>23</v>
      </c>
      <c r="D2" s="19"/>
      <c r="E2" s="18"/>
      <c r="Z2" s="58" t="s">
        <v>20</v>
      </c>
      <c r="AA2" s="59"/>
      <c r="AB2" s="59"/>
      <c r="AC2" s="59"/>
      <c r="AD2" s="59"/>
      <c r="AE2" s="59"/>
      <c r="AF2" s="59"/>
      <c r="AG2" s="20"/>
      <c r="AH2" s="56">
        <v>1</v>
      </c>
      <c r="AI2" s="56"/>
      <c r="AJ2" s="56"/>
      <c r="AK2" s="56"/>
      <c r="AL2" s="56"/>
      <c r="AM2" s="56"/>
      <c r="AN2" s="56"/>
      <c r="AO2" s="56"/>
      <c r="AP2" s="56"/>
      <c r="AQ2" s="56"/>
    </row>
    <row r="3" spans="1:77" s="22" customFormat="1" ht="30" customHeight="1" x14ac:dyDescent="0.25">
      <c r="A3" s="12"/>
      <c r="B3" s="21"/>
      <c r="C3" s="82" t="s">
        <v>24</v>
      </c>
      <c r="D3" s="23"/>
    </row>
    <row r="4" spans="1:77" s="22" customFormat="1" ht="30" customHeight="1" x14ac:dyDescent="0.2">
      <c r="A4" s="13"/>
      <c r="B4" s="24"/>
      <c r="C4" s="23"/>
      <c r="D4" s="25"/>
      <c r="H4" s="62">
        <f>H5</f>
        <v>45544</v>
      </c>
      <c r="I4" s="60"/>
      <c r="J4" s="60"/>
      <c r="K4" s="60"/>
      <c r="L4" s="60"/>
      <c r="M4" s="60"/>
      <c r="N4" s="60"/>
      <c r="O4" s="60">
        <f>O5</f>
        <v>45551</v>
      </c>
      <c r="P4" s="60"/>
      <c r="Q4" s="60"/>
      <c r="R4" s="60"/>
      <c r="S4" s="60"/>
      <c r="T4" s="60"/>
      <c r="U4" s="60"/>
      <c r="V4" s="60">
        <f>V5</f>
        <v>45558</v>
      </c>
      <c r="W4" s="60"/>
      <c r="X4" s="60"/>
      <c r="Y4" s="60"/>
      <c r="Z4" s="60"/>
      <c r="AA4" s="60"/>
      <c r="AB4" s="60"/>
      <c r="AC4" s="60">
        <f>AC5</f>
        <v>45565</v>
      </c>
      <c r="AD4" s="60"/>
      <c r="AE4" s="60"/>
      <c r="AF4" s="60"/>
      <c r="AG4" s="60"/>
      <c r="AH4" s="60"/>
      <c r="AI4" s="60"/>
      <c r="AJ4" s="60">
        <f>AJ5</f>
        <v>45572</v>
      </c>
      <c r="AK4" s="60"/>
      <c r="AL4" s="60"/>
      <c r="AM4" s="60"/>
      <c r="AN4" s="60"/>
      <c r="AO4" s="60"/>
      <c r="AP4" s="60"/>
      <c r="AQ4" s="60">
        <f>AQ5</f>
        <v>45579</v>
      </c>
      <c r="AR4" s="60"/>
      <c r="AS4" s="60"/>
      <c r="AT4" s="60"/>
      <c r="AU4" s="60"/>
      <c r="AV4" s="60"/>
      <c r="AW4" s="60"/>
      <c r="AX4" s="60">
        <f>AX5</f>
        <v>45586</v>
      </c>
      <c r="AY4" s="60"/>
      <c r="AZ4" s="60"/>
      <c r="BA4" s="60"/>
      <c r="BB4" s="60"/>
      <c r="BC4" s="60"/>
      <c r="BD4" s="60"/>
      <c r="BE4" s="60">
        <f>BE5</f>
        <v>45593</v>
      </c>
      <c r="BF4" s="60"/>
      <c r="BG4" s="60"/>
      <c r="BH4" s="60"/>
      <c r="BI4" s="60"/>
      <c r="BJ4" s="60"/>
      <c r="BK4" s="61"/>
      <c r="BL4" s="60">
        <f>BL5</f>
        <v>45600</v>
      </c>
      <c r="BM4" s="60"/>
      <c r="BN4" s="60"/>
      <c r="BO4" s="60"/>
      <c r="BP4" s="60"/>
      <c r="BQ4" s="60"/>
      <c r="BR4" s="61"/>
      <c r="BS4" s="60">
        <f>BS5</f>
        <v>45607</v>
      </c>
      <c r="BT4" s="60"/>
      <c r="BU4" s="60"/>
      <c r="BV4" s="60"/>
      <c r="BW4" s="60"/>
      <c r="BX4" s="60"/>
      <c r="BY4" s="61"/>
    </row>
    <row r="5" spans="1:77" s="22" customFormat="1" ht="15" customHeight="1" x14ac:dyDescent="0.2">
      <c r="A5" s="51"/>
      <c r="B5" s="52" t="s">
        <v>4</v>
      </c>
      <c r="C5" s="55" t="s">
        <v>25</v>
      </c>
      <c r="D5" s="55" t="s">
        <v>2</v>
      </c>
      <c r="E5" s="55" t="s">
        <v>3</v>
      </c>
      <c r="H5" s="26">
        <f>Project_Start-WEEKDAY(Project_Start,1)+2+7*(Display_Week-1)</f>
        <v>45544</v>
      </c>
      <c r="I5" s="26">
        <f>H5+1</f>
        <v>45545</v>
      </c>
      <c r="J5" s="26">
        <f t="shared" ref="J5:AW5" si="0">I5+1</f>
        <v>45546</v>
      </c>
      <c r="K5" s="26">
        <f t="shared" si="0"/>
        <v>45547</v>
      </c>
      <c r="L5" s="26">
        <f t="shared" si="0"/>
        <v>45548</v>
      </c>
      <c r="M5" s="26">
        <f t="shared" si="0"/>
        <v>45549</v>
      </c>
      <c r="N5" s="27">
        <f t="shared" si="0"/>
        <v>45550</v>
      </c>
      <c r="O5" s="28">
        <f>N5+1</f>
        <v>45551</v>
      </c>
      <c r="P5" s="26">
        <f>O5+1</f>
        <v>45552</v>
      </c>
      <c r="Q5" s="26">
        <f t="shared" si="0"/>
        <v>45553</v>
      </c>
      <c r="R5" s="26">
        <f t="shared" si="0"/>
        <v>45554</v>
      </c>
      <c r="S5" s="26">
        <f t="shared" si="0"/>
        <v>45555</v>
      </c>
      <c r="T5" s="26">
        <f t="shared" si="0"/>
        <v>45556</v>
      </c>
      <c r="U5" s="27">
        <f t="shared" si="0"/>
        <v>45557</v>
      </c>
      <c r="V5" s="28">
        <f>U5+1</f>
        <v>45558</v>
      </c>
      <c r="W5" s="26">
        <f>V5+1</f>
        <v>45559</v>
      </c>
      <c r="X5" s="26">
        <f t="shared" si="0"/>
        <v>45560</v>
      </c>
      <c r="Y5" s="26">
        <f t="shared" si="0"/>
        <v>45561</v>
      </c>
      <c r="Z5" s="26">
        <f t="shared" si="0"/>
        <v>45562</v>
      </c>
      <c r="AA5" s="26">
        <f t="shared" si="0"/>
        <v>45563</v>
      </c>
      <c r="AB5" s="27">
        <f t="shared" si="0"/>
        <v>45564</v>
      </c>
      <c r="AC5" s="28">
        <f>AB5+1</f>
        <v>45565</v>
      </c>
      <c r="AD5" s="26">
        <f>AC5+1</f>
        <v>45566</v>
      </c>
      <c r="AE5" s="26">
        <f t="shared" si="0"/>
        <v>45567</v>
      </c>
      <c r="AF5" s="26">
        <f t="shared" si="0"/>
        <v>45568</v>
      </c>
      <c r="AG5" s="26">
        <f t="shared" si="0"/>
        <v>45569</v>
      </c>
      <c r="AH5" s="26">
        <f t="shared" si="0"/>
        <v>45570</v>
      </c>
      <c r="AI5" s="27">
        <f t="shared" si="0"/>
        <v>45571</v>
      </c>
      <c r="AJ5" s="28">
        <f>AI5+1</f>
        <v>45572</v>
      </c>
      <c r="AK5" s="26">
        <f>AJ5+1</f>
        <v>45573</v>
      </c>
      <c r="AL5" s="26">
        <f t="shared" si="0"/>
        <v>45574</v>
      </c>
      <c r="AM5" s="26">
        <f t="shared" si="0"/>
        <v>45575</v>
      </c>
      <c r="AN5" s="26">
        <f t="shared" si="0"/>
        <v>45576</v>
      </c>
      <c r="AO5" s="26">
        <f t="shared" si="0"/>
        <v>45577</v>
      </c>
      <c r="AP5" s="27">
        <f t="shared" si="0"/>
        <v>45578</v>
      </c>
      <c r="AQ5" s="28">
        <f>AP5+1</f>
        <v>45579</v>
      </c>
      <c r="AR5" s="26">
        <f>AQ5+1</f>
        <v>45580</v>
      </c>
      <c r="AS5" s="26">
        <f t="shared" si="0"/>
        <v>45581</v>
      </c>
      <c r="AT5" s="26">
        <f t="shared" si="0"/>
        <v>45582</v>
      </c>
      <c r="AU5" s="26">
        <f t="shared" si="0"/>
        <v>45583</v>
      </c>
      <c r="AV5" s="26">
        <f t="shared" si="0"/>
        <v>45584</v>
      </c>
      <c r="AW5" s="27">
        <f t="shared" si="0"/>
        <v>45585</v>
      </c>
      <c r="AX5" s="28">
        <f>AW5+1</f>
        <v>45586</v>
      </c>
      <c r="AY5" s="26">
        <f>AX5+1</f>
        <v>45587</v>
      </c>
      <c r="AZ5" s="26">
        <f t="shared" ref="AZ5:BD5" si="1">AY5+1</f>
        <v>45588</v>
      </c>
      <c r="BA5" s="26">
        <f t="shared" si="1"/>
        <v>45589</v>
      </c>
      <c r="BB5" s="26">
        <f t="shared" si="1"/>
        <v>45590</v>
      </c>
      <c r="BC5" s="26">
        <f t="shared" si="1"/>
        <v>45591</v>
      </c>
      <c r="BD5" s="27">
        <f t="shared" si="1"/>
        <v>45592</v>
      </c>
      <c r="BE5" s="28">
        <f>BD5+1</f>
        <v>45593</v>
      </c>
      <c r="BF5" s="26">
        <f>BE5+1</f>
        <v>45594</v>
      </c>
      <c r="BG5" s="26">
        <f t="shared" ref="BG5:BK5" si="2">BF5+1</f>
        <v>45595</v>
      </c>
      <c r="BH5" s="26">
        <f t="shared" si="2"/>
        <v>45596</v>
      </c>
      <c r="BI5" s="26">
        <f t="shared" si="2"/>
        <v>45597</v>
      </c>
      <c r="BJ5" s="26">
        <f t="shared" si="2"/>
        <v>45598</v>
      </c>
      <c r="BK5" s="26">
        <f t="shared" si="2"/>
        <v>45599</v>
      </c>
      <c r="BL5" s="28">
        <f>BK5+1</f>
        <v>45600</v>
      </c>
      <c r="BM5" s="26">
        <f>BL5+1</f>
        <v>45601</v>
      </c>
      <c r="BN5" s="26">
        <f t="shared" ref="BN5" si="3">BM5+1</f>
        <v>45602</v>
      </c>
      <c r="BO5" s="26">
        <f t="shared" ref="BO5" si="4">BN5+1</f>
        <v>45603</v>
      </c>
      <c r="BP5" s="26">
        <f t="shared" ref="BP5" si="5">BO5+1</f>
        <v>45604</v>
      </c>
      <c r="BQ5" s="26">
        <f t="shared" ref="BQ5" si="6">BP5+1</f>
        <v>45605</v>
      </c>
      <c r="BR5" s="26">
        <f t="shared" ref="BR5" si="7">BQ5+1</f>
        <v>45606</v>
      </c>
      <c r="BS5" s="28">
        <f>BR5+1</f>
        <v>45607</v>
      </c>
      <c r="BT5" s="26">
        <f>BS5+1</f>
        <v>45608</v>
      </c>
      <c r="BU5" s="26">
        <f t="shared" ref="BU5" si="8">BT5+1</f>
        <v>45609</v>
      </c>
      <c r="BV5" s="26">
        <f t="shared" ref="BV5" si="9">BU5+1</f>
        <v>45610</v>
      </c>
      <c r="BW5" s="26">
        <f t="shared" ref="BW5" si="10">BV5+1</f>
        <v>45611</v>
      </c>
      <c r="BX5" s="26">
        <f t="shared" ref="BX5" si="11">BW5+1</f>
        <v>45612</v>
      </c>
      <c r="BY5" s="26">
        <f t="shared" ref="BY5" si="12">BX5+1</f>
        <v>45613</v>
      </c>
    </row>
    <row r="6" spans="1:77" s="22" customFormat="1" ht="15" customHeight="1" thickBot="1" x14ac:dyDescent="0.25">
      <c r="A6" s="51"/>
      <c r="B6" s="53"/>
      <c r="C6" s="73"/>
      <c r="D6" s="54"/>
      <c r="E6" s="54"/>
      <c r="H6" s="29" t="str">
        <f t="shared" ref="H6:AM6" si="13">LEFT(TEXT(H5,"ddd"),1)</f>
        <v>M</v>
      </c>
      <c r="I6" s="30" t="str">
        <f t="shared" si="13"/>
        <v>T</v>
      </c>
      <c r="J6" s="30" t="str">
        <f t="shared" si="13"/>
        <v>W</v>
      </c>
      <c r="K6" s="30" t="str">
        <f t="shared" si="13"/>
        <v>T</v>
      </c>
      <c r="L6" s="30" t="str">
        <f t="shared" si="13"/>
        <v>F</v>
      </c>
      <c r="M6" s="30" t="str">
        <f t="shared" si="13"/>
        <v>S</v>
      </c>
      <c r="N6" s="30" t="str">
        <f t="shared" si="13"/>
        <v>S</v>
      </c>
      <c r="O6" s="30" t="str">
        <f t="shared" si="13"/>
        <v>M</v>
      </c>
      <c r="P6" s="30" t="str">
        <f t="shared" si="13"/>
        <v>T</v>
      </c>
      <c r="Q6" s="30" t="str">
        <f t="shared" si="13"/>
        <v>W</v>
      </c>
      <c r="R6" s="30" t="str">
        <f t="shared" si="13"/>
        <v>T</v>
      </c>
      <c r="S6" s="30" t="str">
        <f t="shared" si="13"/>
        <v>F</v>
      </c>
      <c r="T6" s="30" t="str">
        <f t="shared" si="13"/>
        <v>S</v>
      </c>
      <c r="U6" s="30" t="str">
        <f t="shared" si="13"/>
        <v>S</v>
      </c>
      <c r="V6" s="30" t="str">
        <f t="shared" si="13"/>
        <v>M</v>
      </c>
      <c r="W6" s="30" t="str">
        <f t="shared" si="13"/>
        <v>T</v>
      </c>
      <c r="X6" s="30" t="str">
        <f t="shared" si="13"/>
        <v>W</v>
      </c>
      <c r="Y6" s="30" t="str">
        <f t="shared" si="13"/>
        <v>T</v>
      </c>
      <c r="Z6" s="30" t="str">
        <f t="shared" si="13"/>
        <v>F</v>
      </c>
      <c r="AA6" s="30" t="str">
        <f t="shared" si="13"/>
        <v>S</v>
      </c>
      <c r="AB6" s="30" t="str">
        <f t="shared" si="13"/>
        <v>S</v>
      </c>
      <c r="AC6" s="30" t="str">
        <f t="shared" si="13"/>
        <v>M</v>
      </c>
      <c r="AD6" s="30" t="str">
        <f t="shared" si="13"/>
        <v>T</v>
      </c>
      <c r="AE6" s="30" t="str">
        <f t="shared" si="13"/>
        <v>W</v>
      </c>
      <c r="AF6" s="30" t="str">
        <f t="shared" si="13"/>
        <v>T</v>
      </c>
      <c r="AG6" s="30" t="str">
        <f t="shared" si="13"/>
        <v>F</v>
      </c>
      <c r="AH6" s="30" t="str">
        <f t="shared" si="13"/>
        <v>S</v>
      </c>
      <c r="AI6" s="30" t="str">
        <f t="shared" si="13"/>
        <v>S</v>
      </c>
      <c r="AJ6" s="30" t="str">
        <f t="shared" si="13"/>
        <v>M</v>
      </c>
      <c r="AK6" s="30" t="str">
        <f t="shared" si="13"/>
        <v>T</v>
      </c>
      <c r="AL6" s="30" t="str">
        <f t="shared" si="13"/>
        <v>W</v>
      </c>
      <c r="AM6" s="30" t="str">
        <f t="shared" si="13"/>
        <v>T</v>
      </c>
      <c r="AN6" s="30" t="str">
        <f t="shared" ref="AN6:BK6" si="14">LEFT(TEXT(AN5,"ddd"),1)</f>
        <v>F</v>
      </c>
      <c r="AO6" s="30" t="str">
        <f t="shared" si="14"/>
        <v>S</v>
      </c>
      <c r="AP6" s="30" t="str">
        <f t="shared" si="14"/>
        <v>S</v>
      </c>
      <c r="AQ6" s="30" t="str">
        <f t="shared" si="14"/>
        <v>M</v>
      </c>
      <c r="AR6" s="30" t="str">
        <f t="shared" si="14"/>
        <v>T</v>
      </c>
      <c r="AS6" s="30" t="str">
        <f t="shared" si="14"/>
        <v>W</v>
      </c>
      <c r="AT6" s="30" t="str">
        <f t="shared" si="14"/>
        <v>T</v>
      </c>
      <c r="AU6" s="30" t="str">
        <f t="shared" si="14"/>
        <v>F</v>
      </c>
      <c r="AV6" s="30" t="str">
        <f t="shared" si="14"/>
        <v>S</v>
      </c>
      <c r="AW6" s="30" t="str">
        <f t="shared" si="14"/>
        <v>S</v>
      </c>
      <c r="AX6" s="30" t="str">
        <f t="shared" si="14"/>
        <v>M</v>
      </c>
      <c r="AY6" s="30" t="str">
        <f t="shared" si="14"/>
        <v>T</v>
      </c>
      <c r="AZ6" s="30" t="str">
        <f t="shared" si="14"/>
        <v>W</v>
      </c>
      <c r="BA6" s="30" t="str">
        <f t="shared" si="14"/>
        <v>T</v>
      </c>
      <c r="BB6" s="30" t="str">
        <f t="shared" si="14"/>
        <v>F</v>
      </c>
      <c r="BC6" s="30" t="str">
        <f t="shared" si="14"/>
        <v>S</v>
      </c>
      <c r="BD6" s="30" t="str">
        <f t="shared" si="14"/>
        <v>S</v>
      </c>
      <c r="BE6" s="30" t="str">
        <f t="shared" si="14"/>
        <v>M</v>
      </c>
      <c r="BF6" s="30" t="str">
        <f t="shared" si="14"/>
        <v>T</v>
      </c>
      <c r="BG6" s="30" t="str">
        <f t="shared" si="14"/>
        <v>W</v>
      </c>
      <c r="BH6" s="30" t="str">
        <f t="shared" si="14"/>
        <v>T</v>
      </c>
      <c r="BI6" s="30" t="str">
        <f t="shared" si="14"/>
        <v>F</v>
      </c>
      <c r="BJ6" s="30" t="str">
        <f t="shared" si="14"/>
        <v>S</v>
      </c>
      <c r="BK6" s="31" t="str">
        <f t="shared" si="14"/>
        <v>S</v>
      </c>
      <c r="BL6" s="30" t="str">
        <f t="shared" ref="BL6:BR6" si="15">LEFT(TEXT(BL5,"ddd"),1)</f>
        <v>M</v>
      </c>
      <c r="BM6" s="30" t="str">
        <f t="shared" si="15"/>
        <v>T</v>
      </c>
      <c r="BN6" s="30" t="str">
        <f t="shared" si="15"/>
        <v>W</v>
      </c>
      <c r="BO6" s="30" t="str">
        <f t="shared" si="15"/>
        <v>T</v>
      </c>
      <c r="BP6" s="30" t="str">
        <f t="shared" si="15"/>
        <v>F</v>
      </c>
      <c r="BQ6" s="30" t="str">
        <f t="shared" si="15"/>
        <v>S</v>
      </c>
      <c r="BR6" s="31" t="str">
        <f t="shared" si="15"/>
        <v>S</v>
      </c>
      <c r="BS6" s="30" t="str">
        <f t="shared" ref="BS6:CF6" si="16">LEFT(TEXT(BS5,"ddd"),1)</f>
        <v>M</v>
      </c>
      <c r="BT6" s="30" t="str">
        <f t="shared" si="16"/>
        <v>T</v>
      </c>
      <c r="BU6" s="30" t="str">
        <f t="shared" si="16"/>
        <v>W</v>
      </c>
      <c r="BV6" s="30" t="str">
        <f t="shared" si="16"/>
        <v>T</v>
      </c>
      <c r="BW6" s="30" t="str">
        <f t="shared" si="16"/>
        <v>F</v>
      </c>
      <c r="BX6" s="30" t="str">
        <f t="shared" si="16"/>
        <v>S</v>
      </c>
      <c r="BY6" s="31" t="str">
        <f t="shared" si="16"/>
        <v>S</v>
      </c>
    </row>
    <row r="7" spans="1:77" s="22" customFormat="1" ht="30" hidden="1" customHeight="1" thickBot="1" x14ac:dyDescent="0.25">
      <c r="A7" s="12" t="s">
        <v>18</v>
      </c>
      <c r="B7" s="32"/>
      <c r="C7" s="74"/>
      <c r="D7" s="32"/>
      <c r="E7" s="32"/>
      <c r="G7" s="22" t="str">
        <f>IF(OR(ISBLANK(task_start),ISBLANK(task_end)),"",task_end-task_start+1)</f>
        <v/>
      </c>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row>
    <row r="8" spans="1:77" s="35" customFormat="1" ht="30" customHeight="1" thickBot="1" x14ac:dyDescent="0.25">
      <c r="A8" s="13"/>
      <c r="B8" s="64" t="s">
        <v>26</v>
      </c>
      <c r="C8" s="75"/>
      <c r="D8" s="65"/>
      <c r="E8" s="66"/>
      <c r="F8" s="15"/>
      <c r="G8" s="4" t="str">
        <f t="shared" ref="G8:G37" si="17">IF(OR(ISBLANK(task_start),ISBLANK(task_end)),"",task_end-task_start+1)</f>
        <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row>
    <row r="9" spans="1:77" s="35" customFormat="1" ht="30" customHeight="1" thickBot="1" x14ac:dyDescent="0.25">
      <c r="A9" s="13"/>
      <c r="B9" s="67" t="s">
        <v>32</v>
      </c>
      <c r="C9" s="76">
        <v>14</v>
      </c>
      <c r="D9" s="68">
        <f>Project_Start</f>
        <v>45544</v>
      </c>
      <c r="E9" s="68">
        <f>D9+C9-1</f>
        <v>45557</v>
      </c>
      <c r="F9" s="15"/>
      <c r="G9" s="4">
        <f t="shared" si="17"/>
        <v>14</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row>
    <row r="10" spans="1:77" s="35" customFormat="1" ht="30" customHeight="1" thickBot="1" x14ac:dyDescent="0.25">
      <c r="A10" s="13"/>
      <c r="B10" s="69" t="s">
        <v>27</v>
      </c>
      <c r="C10" s="76"/>
      <c r="D10" s="70"/>
      <c r="E10" s="71"/>
      <c r="F10" s="15"/>
      <c r="G10" s="4" t="str">
        <f t="shared" si="17"/>
        <v/>
      </c>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row>
    <row r="11" spans="1:77" s="35" customFormat="1" ht="30" customHeight="1" thickBot="1" x14ac:dyDescent="0.25">
      <c r="A11" s="13"/>
      <c r="B11" s="67" t="s">
        <v>33</v>
      </c>
      <c r="C11" s="76">
        <v>2</v>
      </c>
      <c r="D11" s="68">
        <f>E9+1</f>
        <v>45558</v>
      </c>
      <c r="E11" s="68">
        <f>D11+C11-1</f>
        <v>45559</v>
      </c>
      <c r="F11" s="15"/>
      <c r="G11" s="4">
        <f t="shared" si="17"/>
        <v>2</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row>
    <row r="12" spans="1:77" s="35" customFormat="1" ht="30" customHeight="1" thickBot="1" x14ac:dyDescent="0.25">
      <c r="A12" s="12"/>
      <c r="B12" s="67" t="s">
        <v>34</v>
      </c>
      <c r="C12" s="76">
        <v>2</v>
      </c>
      <c r="D12" s="68">
        <f>E11+1</f>
        <v>45560</v>
      </c>
      <c r="E12" s="68">
        <f>D12+C12-1</f>
        <v>45561</v>
      </c>
      <c r="F12" s="15"/>
      <c r="G12" s="4">
        <f t="shared" si="17"/>
        <v>2</v>
      </c>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row>
    <row r="13" spans="1:77" s="35" customFormat="1" ht="30" customHeight="1" thickBot="1" x14ac:dyDescent="0.25">
      <c r="A13" s="12"/>
      <c r="B13" s="67" t="s">
        <v>35</v>
      </c>
      <c r="C13" s="76">
        <v>1</v>
      </c>
      <c r="D13" s="68">
        <f t="shared" ref="D13:D18" si="18">E12+1</f>
        <v>45562</v>
      </c>
      <c r="E13" s="68">
        <f t="shared" ref="E13:E15" si="19">D13+C13-1</f>
        <v>45562</v>
      </c>
      <c r="F13" s="15"/>
      <c r="G13" s="4">
        <f t="shared" si="17"/>
        <v>1</v>
      </c>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row>
    <row r="14" spans="1:77" s="35" customFormat="1" ht="30" customHeight="1" thickBot="1" x14ac:dyDescent="0.25">
      <c r="A14" s="12"/>
      <c r="B14" s="67" t="s">
        <v>36</v>
      </c>
      <c r="C14" s="76">
        <v>1</v>
      </c>
      <c r="D14" s="68">
        <f t="shared" si="18"/>
        <v>45563</v>
      </c>
      <c r="E14" s="68">
        <f t="shared" si="19"/>
        <v>45563</v>
      </c>
      <c r="F14" s="15"/>
      <c r="G14" s="4">
        <f t="shared" si="17"/>
        <v>1</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row>
    <row r="15" spans="1:77" s="35" customFormat="1" ht="30" customHeight="1" thickBot="1" x14ac:dyDescent="0.25">
      <c r="A15" s="12"/>
      <c r="B15" s="67" t="s">
        <v>37</v>
      </c>
      <c r="C15" s="76">
        <v>1</v>
      </c>
      <c r="D15" s="68">
        <f>E14+1</f>
        <v>45564</v>
      </c>
      <c r="E15" s="68">
        <f t="shared" si="19"/>
        <v>45564</v>
      </c>
      <c r="F15" s="15"/>
      <c r="G15" s="4">
        <f t="shared" si="17"/>
        <v>1</v>
      </c>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row>
    <row r="16" spans="1:77" s="35" customFormat="1" ht="30" customHeight="1" thickBot="1" x14ac:dyDescent="0.25">
      <c r="A16" s="12"/>
      <c r="B16" s="67" t="s">
        <v>38</v>
      </c>
      <c r="C16" s="76">
        <v>1</v>
      </c>
      <c r="D16" s="68">
        <f t="shared" si="18"/>
        <v>45565</v>
      </c>
      <c r="E16" s="68">
        <f t="shared" ref="E16:E18" si="20">D16+C16-1</f>
        <v>45565</v>
      </c>
      <c r="F16" s="15"/>
      <c r="G16" s="4"/>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row>
    <row r="17" spans="1:77" s="35" customFormat="1" ht="30" customHeight="1" thickBot="1" x14ac:dyDescent="0.25">
      <c r="A17" s="12"/>
      <c r="B17" s="67" t="s">
        <v>39</v>
      </c>
      <c r="C17" s="76">
        <v>1</v>
      </c>
      <c r="D17" s="68">
        <f t="shared" si="18"/>
        <v>45566</v>
      </c>
      <c r="E17" s="68">
        <f t="shared" si="20"/>
        <v>45566</v>
      </c>
      <c r="F17" s="15"/>
      <c r="G17" s="4"/>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row>
    <row r="18" spans="1:77" s="35" customFormat="1" ht="30" customHeight="1" thickBot="1" x14ac:dyDescent="0.25">
      <c r="A18" s="12"/>
      <c r="B18" s="67" t="s">
        <v>40</v>
      </c>
      <c r="C18" s="76">
        <v>1</v>
      </c>
      <c r="D18" s="68">
        <f t="shared" si="18"/>
        <v>45567</v>
      </c>
      <c r="E18" s="68">
        <f t="shared" si="20"/>
        <v>45567</v>
      </c>
      <c r="F18" s="15"/>
      <c r="G18" s="4"/>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row>
    <row r="19" spans="1:77" s="35" customFormat="1" ht="30" customHeight="1" thickBot="1" x14ac:dyDescent="0.25">
      <c r="A19" s="12"/>
      <c r="B19" s="69" t="s">
        <v>28</v>
      </c>
      <c r="C19" s="76"/>
      <c r="D19" s="70"/>
      <c r="E19" s="71"/>
      <c r="F19" s="15"/>
      <c r="G19" s="4" t="str">
        <f t="shared" si="17"/>
        <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row>
    <row r="20" spans="1:77" s="35" customFormat="1" ht="30" customHeight="1" thickBot="1" x14ac:dyDescent="0.25">
      <c r="A20" s="12"/>
      <c r="B20" s="67" t="s">
        <v>41</v>
      </c>
      <c r="C20" s="76">
        <v>1</v>
      </c>
      <c r="D20" s="68">
        <f>E18+1</f>
        <v>45568</v>
      </c>
      <c r="E20" s="68">
        <f>D20+C20-1</f>
        <v>45568</v>
      </c>
      <c r="F20" s="15"/>
      <c r="G20" s="4">
        <f t="shared" si="17"/>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row>
    <row r="21" spans="1:77" s="35" customFormat="1" ht="30" customHeight="1" thickBot="1" x14ac:dyDescent="0.25">
      <c r="A21" s="12"/>
      <c r="B21" s="67" t="s">
        <v>42</v>
      </c>
      <c r="C21" s="76">
        <v>8</v>
      </c>
      <c r="D21" s="68">
        <f>E20+1</f>
        <v>45569</v>
      </c>
      <c r="E21" s="68">
        <f>D21+C21-1</f>
        <v>45576</v>
      </c>
      <c r="F21" s="15"/>
      <c r="G21" s="4">
        <f t="shared" si="17"/>
        <v>8</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row>
    <row r="22" spans="1:77" s="35" customFormat="1" ht="30" customHeight="1" thickBot="1" x14ac:dyDescent="0.25">
      <c r="A22" s="12"/>
      <c r="B22" s="67" t="s">
        <v>43</v>
      </c>
      <c r="C22" s="76">
        <v>3</v>
      </c>
      <c r="D22" s="68">
        <f t="shared" ref="D22:D24" si="21">E21+1</f>
        <v>45577</v>
      </c>
      <c r="E22" s="68">
        <f t="shared" ref="E22:E24" si="22">D22+C22-1</f>
        <v>45579</v>
      </c>
      <c r="F22" s="15"/>
      <c r="G22" s="4">
        <f t="shared" si="17"/>
        <v>3</v>
      </c>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row>
    <row r="23" spans="1:77" s="35" customFormat="1" ht="30" customHeight="1" thickBot="1" x14ac:dyDescent="0.25">
      <c r="A23" s="12"/>
      <c r="B23" s="67" t="s">
        <v>44</v>
      </c>
      <c r="C23" s="76">
        <v>5</v>
      </c>
      <c r="D23" s="68">
        <f t="shared" si="21"/>
        <v>45580</v>
      </c>
      <c r="E23" s="68">
        <f t="shared" si="22"/>
        <v>45584</v>
      </c>
      <c r="F23" s="15"/>
      <c r="G23" s="4">
        <f t="shared" si="17"/>
        <v>5</v>
      </c>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row>
    <row r="24" spans="1:77" s="35" customFormat="1" ht="30" customHeight="1" thickBot="1" x14ac:dyDescent="0.25">
      <c r="A24" s="12"/>
      <c r="B24" s="67" t="s">
        <v>45</v>
      </c>
      <c r="C24" s="76">
        <v>1</v>
      </c>
      <c r="D24" s="68">
        <f t="shared" si="21"/>
        <v>45585</v>
      </c>
      <c r="E24" s="68">
        <f t="shared" si="22"/>
        <v>45585</v>
      </c>
      <c r="F24" s="15"/>
      <c r="G24" s="4">
        <f t="shared" si="17"/>
        <v>1</v>
      </c>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row>
    <row r="25" spans="1:77" s="35" customFormat="1" ht="30" customHeight="1" thickBot="1" x14ac:dyDescent="0.25">
      <c r="A25" s="12"/>
      <c r="B25" s="69" t="s">
        <v>29</v>
      </c>
      <c r="C25" s="76"/>
      <c r="D25" s="70"/>
      <c r="E25" s="71"/>
      <c r="F25" s="15"/>
      <c r="G25" s="4" t="str">
        <f t="shared" si="17"/>
        <v/>
      </c>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row>
    <row r="26" spans="1:77" s="35" customFormat="1" ht="30" customHeight="1" thickBot="1" x14ac:dyDescent="0.25">
      <c r="A26" s="12"/>
      <c r="B26" s="67" t="s">
        <v>46</v>
      </c>
      <c r="C26" s="76">
        <v>1</v>
      </c>
      <c r="D26" s="68">
        <f>E24+1</f>
        <v>45586</v>
      </c>
      <c r="E26" s="68">
        <f>D26+C26-1</f>
        <v>45586</v>
      </c>
      <c r="F26" s="15"/>
      <c r="G26" s="4">
        <f t="shared" si="17"/>
        <v>1</v>
      </c>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row>
    <row r="27" spans="1:77" s="35" customFormat="1" ht="30" customHeight="1" thickBot="1" x14ac:dyDescent="0.25">
      <c r="A27" s="12"/>
      <c r="B27" s="67" t="s">
        <v>47</v>
      </c>
      <c r="C27" s="76">
        <v>2</v>
      </c>
      <c r="D27" s="68">
        <f>E26+1</f>
        <v>45587</v>
      </c>
      <c r="E27" s="68">
        <f>D27+C27-1</f>
        <v>45588</v>
      </c>
      <c r="F27" s="15"/>
      <c r="G27" s="4">
        <f t="shared" si="17"/>
        <v>2</v>
      </c>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row>
    <row r="28" spans="1:77" s="35" customFormat="1" ht="30" customHeight="1" thickBot="1" x14ac:dyDescent="0.25">
      <c r="A28" s="12"/>
      <c r="B28" s="67" t="s">
        <v>48</v>
      </c>
      <c r="C28" s="76">
        <v>6</v>
      </c>
      <c r="D28" s="68">
        <f t="shared" ref="D28:D29" si="23">E27+1</f>
        <v>45589</v>
      </c>
      <c r="E28" s="68">
        <f t="shared" ref="E28:E30" si="24">D28+C28-1</f>
        <v>45594</v>
      </c>
      <c r="F28" s="15"/>
      <c r="G28" s="4">
        <f t="shared" si="17"/>
        <v>6</v>
      </c>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c r="BQ28" s="36"/>
      <c r="BR28" s="36"/>
      <c r="BS28" s="36"/>
      <c r="BT28" s="36"/>
      <c r="BU28" s="36"/>
      <c r="BV28" s="36"/>
      <c r="BW28" s="36"/>
      <c r="BX28" s="36"/>
      <c r="BY28" s="36"/>
    </row>
    <row r="29" spans="1:77" s="35" customFormat="1" ht="30" customHeight="1" thickBot="1" x14ac:dyDescent="0.25">
      <c r="A29" s="12"/>
      <c r="B29" s="67" t="s">
        <v>49</v>
      </c>
      <c r="C29" s="76">
        <v>3</v>
      </c>
      <c r="D29" s="68">
        <f t="shared" si="23"/>
        <v>45595</v>
      </c>
      <c r="E29" s="68">
        <f t="shared" si="24"/>
        <v>45597</v>
      </c>
      <c r="F29" s="15"/>
      <c r="G29" s="4">
        <f t="shared" si="17"/>
        <v>3</v>
      </c>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row>
    <row r="30" spans="1:77" s="35" customFormat="1" ht="30" customHeight="1" thickBot="1" x14ac:dyDescent="0.25">
      <c r="A30" s="12"/>
      <c r="B30" s="67" t="s">
        <v>50</v>
      </c>
      <c r="C30" s="76">
        <v>4</v>
      </c>
      <c r="D30" s="68">
        <f>E29+1</f>
        <v>45598</v>
      </c>
      <c r="E30" s="68">
        <f t="shared" si="24"/>
        <v>45601</v>
      </c>
      <c r="F30" s="15"/>
      <c r="G30" s="4">
        <f t="shared" si="17"/>
        <v>4</v>
      </c>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row>
    <row r="31" spans="1:77" s="35" customFormat="1" ht="30" customHeight="1" thickBot="1" x14ac:dyDescent="0.25">
      <c r="A31" s="12"/>
      <c r="B31" s="67" t="s">
        <v>52</v>
      </c>
      <c r="C31" s="76">
        <v>3</v>
      </c>
      <c r="D31" s="68">
        <f t="shared" ref="D31:D33" si="25">E30+1</f>
        <v>45602</v>
      </c>
      <c r="E31" s="68">
        <f t="shared" ref="E31:E33" si="26">D31+C31-1</f>
        <v>45604</v>
      </c>
      <c r="F31" s="15"/>
      <c r="G31" s="4"/>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c r="BU31" s="36"/>
      <c r="BV31" s="36"/>
      <c r="BW31" s="36"/>
      <c r="BX31" s="36"/>
      <c r="BY31" s="36"/>
    </row>
    <row r="32" spans="1:77" s="35" customFormat="1" ht="30" customHeight="1" thickBot="1" x14ac:dyDescent="0.25">
      <c r="A32" s="12"/>
      <c r="B32" s="67" t="s">
        <v>51</v>
      </c>
      <c r="C32" s="76">
        <v>3</v>
      </c>
      <c r="D32" s="68">
        <f t="shared" si="25"/>
        <v>45605</v>
      </c>
      <c r="E32" s="68">
        <f t="shared" si="26"/>
        <v>45607</v>
      </c>
      <c r="F32" s="15"/>
      <c r="G32" s="4"/>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c r="BT32" s="36"/>
      <c r="BU32" s="36"/>
      <c r="BV32" s="36"/>
      <c r="BW32" s="36"/>
      <c r="BX32" s="36"/>
      <c r="BY32" s="36"/>
    </row>
    <row r="33" spans="1:77" s="35" customFormat="1" ht="30" customHeight="1" thickBot="1" x14ac:dyDescent="0.25">
      <c r="A33" s="12"/>
      <c r="B33" s="67" t="s">
        <v>45</v>
      </c>
      <c r="C33" s="76">
        <v>1</v>
      </c>
      <c r="D33" s="68">
        <f t="shared" si="25"/>
        <v>45608</v>
      </c>
      <c r="E33" s="68">
        <f t="shared" ref="E33" si="27">D33+C33-1</f>
        <v>45608</v>
      </c>
      <c r="F33" s="15"/>
      <c r="G33" s="4"/>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row>
    <row r="34" spans="1:77" s="35" customFormat="1" ht="30" customHeight="1" thickBot="1" x14ac:dyDescent="0.25">
      <c r="A34" s="12"/>
      <c r="B34" s="69" t="s">
        <v>30</v>
      </c>
      <c r="C34" s="77"/>
      <c r="D34" s="69"/>
      <c r="E34" s="69"/>
      <c r="F34" s="15"/>
      <c r="G34" s="4"/>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c r="BR34" s="36"/>
      <c r="BS34" s="36"/>
      <c r="BT34" s="36"/>
      <c r="BU34" s="36"/>
      <c r="BV34" s="36"/>
      <c r="BW34" s="36"/>
      <c r="BX34" s="36"/>
      <c r="BY34" s="36"/>
    </row>
    <row r="35" spans="1:77" s="35" customFormat="1" ht="30" customHeight="1" thickBot="1" x14ac:dyDescent="0.25">
      <c r="A35" s="12"/>
      <c r="B35" s="67" t="s">
        <v>31</v>
      </c>
      <c r="C35" s="76">
        <v>2</v>
      </c>
      <c r="D35" s="68">
        <f>E33+1</f>
        <v>45609</v>
      </c>
      <c r="E35" s="68">
        <f>D35+C35-1</f>
        <v>45610</v>
      </c>
      <c r="F35" s="15"/>
      <c r="G35" s="4">
        <f t="shared" si="17"/>
        <v>2</v>
      </c>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c r="BU35" s="36"/>
      <c r="BV35" s="36"/>
      <c r="BW35" s="36"/>
      <c r="BX35" s="36"/>
      <c r="BY35" s="36"/>
    </row>
    <row r="36" spans="1:77" s="35" customFormat="1" ht="30" customHeight="1" thickBot="1" x14ac:dyDescent="0.25">
      <c r="A36" s="12"/>
      <c r="B36" s="37"/>
      <c r="C36" s="78"/>
      <c r="D36" s="38"/>
      <c r="E36" s="38"/>
      <c r="F36" s="15"/>
      <c r="G36" s="4" t="str">
        <f t="shared" si="17"/>
        <v/>
      </c>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row>
    <row r="37" spans="1:77" s="35" customFormat="1" ht="30" customHeight="1" thickBot="1" x14ac:dyDescent="0.25">
      <c r="A37" s="13"/>
      <c r="B37" s="39" t="s">
        <v>0</v>
      </c>
      <c r="C37" s="79"/>
      <c r="D37" s="40"/>
      <c r="E37" s="41"/>
      <c r="F37" s="15"/>
      <c r="G37" s="5" t="str">
        <f t="shared" si="17"/>
        <v/>
      </c>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row>
    <row r="38" spans="1:77" ht="30" customHeight="1" x14ac:dyDescent="0.2">
      <c r="F38" s="3"/>
    </row>
    <row r="39" spans="1:77" ht="30" customHeight="1" x14ac:dyDescent="0.25">
      <c r="C39" s="80"/>
      <c r="E39" s="14"/>
    </row>
    <row r="40" spans="1:77" ht="30" customHeight="1" x14ac:dyDescent="0.2">
      <c r="C40" s="81"/>
    </row>
  </sheetData>
  <mergeCells count="19">
    <mergeCell ref="AH1:AQ1"/>
    <mergeCell ref="AH2:AQ2"/>
    <mergeCell ref="BL4:BR4"/>
    <mergeCell ref="BS4:BY4"/>
    <mergeCell ref="BE4:BK4"/>
    <mergeCell ref="H4:N4"/>
    <mergeCell ref="O4:U4"/>
    <mergeCell ref="V4:AB4"/>
    <mergeCell ref="AC4:AI4"/>
    <mergeCell ref="AJ4:AP4"/>
    <mergeCell ref="AQ4:AW4"/>
    <mergeCell ref="AX4:BD4"/>
    <mergeCell ref="E5:E6"/>
    <mergeCell ref="Z1:AF1"/>
    <mergeCell ref="Z2:AF2"/>
    <mergeCell ref="A5:A6"/>
    <mergeCell ref="B5:B6"/>
    <mergeCell ref="C5:C6"/>
    <mergeCell ref="D5:D6"/>
  </mergeCells>
  <conditionalFormatting sqref="H4:BY35">
    <cfRule type="expression" dxfId="8" priority="1">
      <formula>AND(TODAY()&gt;=H$5, TODAY()&lt;I$5)</formula>
    </cfRule>
  </conditionalFormatting>
  <conditionalFormatting sqref="H9:BY9">
    <cfRule type="expression" dxfId="7" priority="6">
      <formula>AND(task_start&lt;=H$5,ROUNDDOWN((task_end-task_start+1)*task_progress,0)+task_start-1&gt;=H$5)</formula>
    </cfRule>
    <cfRule type="expression" dxfId="6" priority="7" stopIfTrue="1">
      <formula>AND(task_end&gt;=H$5,task_start&lt;I$5)</formula>
    </cfRule>
  </conditionalFormatting>
  <conditionalFormatting sqref="H9:BY35">
    <cfRule type="expression" dxfId="5" priority="4">
      <formula>AND(task_start&lt;=H$5,ROUNDDOWN((task_end-task_start+1)*task_progress,0)+task_start-1&gt;=H$5)</formula>
    </cfRule>
    <cfRule type="expression" dxfId="4" priority="5" stopIfTrue="1">
      <formula>AND(task_end&gt;=H$5,task_start&lt;I$5)</formula>
    </cfRule>
  </conditionalFormatting>
  <conditionalFormatting sqref="H20:BY24">
    <cfRule type="expression" dxfId="3" priority="2">
      <formula>AND(task_start&lt;=H$5,ROUNDDOWN((task_end-task_start+1)*task_progress,0)+task_start-1&gt;=H$5)</formula>
    </cfRule>
    <cfRule type="expression" dxfId="2" priority="3" stopIfTrue="1">
      <formula>AND(task_end&gt;=H$5,task_start&lt;I$5)</formula>
    </cfRule>
  </conditionalFormatting>
  <conditionalFormatting sqref="H26:BY35">
    <cfRule type="expression" dxfId="1" priority="36">
      <formula>AND(task_start&lt;=H$5,ROUNDDOWN((task_end-task_start+1)*task_progress,0)+task_start-1&gt;=H$5)</formula>
    </cfRule>
    <cfRule type="expression" dxfId="0" priority="37" stopIfTrue="1">
      <formula>AND(task_end&gt;=H$5,task_start&lt;I$5)</formula>
    </cfRule>
  </conditionalFormatting>
  <dataValidations disablePrompts="1" count="12">
    <dataValidation type="whole" operator="greaterThanOrEqual" allowBlank="1" showInputMessage="1" promptTitle="Display Week" prompt="Changing this number will scroll the Gantt Chart view." sqref="AH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0" xr:uid="{4F48FC41-E335-47F1-87AA-3333A52AD81C}"/>
    <dataValidation allowBlank="1" showInputMessage="1" showErrorMessage="1" prompt="Phase 3's sample block starts in cell B20." sqref="A19" xr:uid="{956902D1-D3B5-416D-BB69-9362D193BC0A}"/>
    <dataValidation allowBlank="1" showInputMessage="1" showErrorMessage="1" prompt="Phase 4's sample block starts in cell B26." sqref="A2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7"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6" customWidth="1"/>
    <col min="2" max="16384" width="9" style="1"/>
  </cols>
  <sheetData>
    <row r="1" spans="1:2" ht="46.5" customHeight="1" x14ac:dyDescent="0.2"/>
    <row r="2" spans="1:2" s="8" customFormat="1" ht="15.75" x14ac:dyDescent="0.2">
      <c r="A2" s="44" t="s">
        <v>7</v>
      </c>
      <c r="B2" s="7"/>
    </row>
    <row r="3" spans="1:2" s="10" customFormat="1" ht="27" customHeight="1" x14ac:dyDescent="0.2">
      <c r="A3" s="45"/>
      <c r="B3" s="11"/>
    </row>
    <row r="4" spans="1:2" s="9" customFormat="1" ht="31.5" x14ac:dyDescent="0.6">
      <c r="A4" s="46" t="s">
        <v>6</v>
      </c>
    </row>
    <row r="5" spans="1:2" ht="74.25" customHeight="1" x14ac:dyDescent="0.2">
      <c r="A5" s="47" t="s">
        <v>14</v>
      </c>
    </row>
    <row r="6" spans="1:2" ht="26.25" customHeight="1" x14ac:dyDescent="0.2">
      <c r="A6" s="46" t="s">
        <v>17</v>
      </c>
    </row>
    <row r="7" spans="1:2" s="6" customFormat="1" ht="205.15" customHeight="1" x14ac:dyDescent="0.2">
      <c r="A7" s="48" t="s">
        <v>16</v>
      </c>
    </row>
    <row r="8" spans="1:2" s="9" customFormat="1" ht="31.5" x14ac:dyDescent="0.6">
      <c r="A8" s="46" t="s">
        <v>8</v>
      </c>
    </row>
    <row r="9" spans="1:2" ht="57" x14ac:dyDescent="0.2">
      <c r="A9" s="47" t="s">
        <v>15</v>
      </c>
    </row>
    <row r="10" spans="1:2" s="6" customFormat="1" ht="28.15" customHeight="1" x14ac:dyDescent="0.2">
      <c r="A10" s="49" t="s">
        <v>13</v>
      </c>
    </row>
    <row r="11" spans="1:2" s="9" customFormat="1" ht="31.5" x14ac:dyDescent="0.6">
      <c r="A11" s="46" t="s">
        <v>5</v>
      </c>
    </row>
    <row r="12" spans="1:2" ht="28.5" x14ac:dyDescent="0.2">
      <c r="A12" s="47" t="s">
        <v>12</v>
      </c>
    </row>
    <row r="13" spans="1:2" s="6" customFormat="1" ht="28.15" customHeight="1" x14ac:dyDescent="0.2">
      <c r="A13" s="49" t="s">
        <v>1</v>
      </c>
    </row>
    <row r="14" spans="1:2" s="9" customFormat="1" ht="31.5" x14ac:dyDescent="0.6">
      <c r="A14" s="46" t="s">
        <v>9</v>
      </c>
    </row>
    <row r="15" spans="1:2" ht="75" customHeight="1" x14ac:dyDescent="0.2">
      <c r="A15" s="47" t="s">
        <v>10</v>
      </c>
    </row>
    <row r="16" spans="1:2" ht="71.25" x14ac:dyDescent="0.2">
      <c r="A16" s="47" t="s">
        <v>11</v>
      </c>
    </row>
    <row r="17" spans="1:1" x14ac:dyDescent="0.2">
      <c r="A17" s="50"/>
    </row>
    <row r="18" spans="1:1" x14ac:dyDescent="0.2">
      <c r="A18" s="50"/>
    </row>
    <row r="19" spans="1:1" x14ac:dyDescent="0.2">
      <c r="A19" s="50"/>
    </row>
    <row r="20" spans="1:1" x14ac:dyDescent="0.2">
      <c r="A20" s="50"/>
    </row>
    <row r="21" spans="1:1" x14ac:dyDescent="0.2">
      <c r="A21" s="50"/>
    </row>
    <row r="22" spans="1:1" x14ac:dyDescent="0.2">
      <c r="A22" s="50"/>
    </row>
    <row r="23" spans="1:1" x14ac:dyDescent="0.2">
      <c r="A23" s="50"/>
    </row>
    <row r="24" spans="1:1" x14ac:dyDescent="0.2">
      <c r="A24" s="5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 schedule</vt:lpstr>
      <vt:lpstr>About</vt:lpstr>
      <vt:lpstr>Display_Week</vt:lpstr>
      <vt:lpstr>'Project schedule'!Print_Titles</vt:lpstr>
      <vt:lpstr>Project_Start</vt:lpstr>
      <vt:lpstr>'Project schedule'!task_end</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Nixon Cheng</cp:lastModifiedBy>
  <dcterms:created xsi:type="dcterms:W3CDTF">2022-03-11T22:41:12Z</dcterms:created>
  <dcterms:modified xsi:type="dcterms:W3CDTF">2024-11-24T07:47:07Z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