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nixon/Desktop/academictwitteR/data/"/>
    </mc:Choice>
  </mc:AlternateContent>
  <xr:revisionPtr revIDLastSave="0" documentId="13_ncr:1_{8357C33E-9924-2F4B-900B-C705C2E0CA0A}" xr6:coauthVersionLast="47" xr6:coauthVersionMax="47" xr10:uidLastSave="{00000000-0000-0000-0000-000000000000}"/>
  <bookViews>
    <workbookView xWindow="47260" yWindow="2160" windowWidth="17100" windowHeight="16180" activeTab="2" xr2:uid="{B93FA5FC-A31C-044F-B931-0F020305BD74}"/>
  </bookViews>
  <sheets>
    <sheet name="hashtags" sheetId="1" r:id="rId1"/>
    <sheet name="no_hashtags" sheetId="2" r:id="rId2"/>
    <sheet name="Sheet1" sheetId="3" r:id="rId3"/>
    <sheet name="DO NOT TOUCH" sheetId="5" r:id="rId4"/>
  </sheets>
  <definedNames>
    <definedName name="_xlnm._FilterDatabase" localSheetId="0" hidden="1">hashtags!$A$2:$D$2</definedName>
    <definedName name="_xlnm._FilterDatabase" localSheetId="1" hidden="1">no_hashtags!$A$2:$D$22</definedName>
    <definedName name="_xlnm._FilterDatabase" localSheetId="2" hidden="1">Sheet1!$A$4:$S$105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3" l="1"/>
  <c r="S28" i="3"/>
  <c r="S18" i="3"/>
  <c r="S19" i="3"/>
  <c r="S20" i="3"/>
  <c r="S57" i="3"/>
  <c r="S21" i="3"/>
  <c r="S22" i="3"/>
  <c r="S49" i="3"/>
  <c r="S37" i="3"/>
  <c r="S32" i="3"/>
  <c r="S34" i="3"/>
  <c r="S80" i="3"/>
  <c r="S104" i="3"/>
  <c r="S84" i="3"/>
  <c r="S101" i="3"/>
  <c r="S40" i="3"/>
  <c r="S82" i="3"/>
  <c r="J118" i="3"/>
  <c r="J119" i="3"/>
  <c r="J120" i="3"/>
  <c r="J121" i="3"/>
  <c r="J122" i="3"/>
  <c r="J123" i="3"/>
  <c r="J124" i="3"/>
  <c r="J125" i="3"/>
  <c r="J126" i="3"/>
  <c r="S16" i="3"/>
  <c r="G119" i="3"/>
  <c r="G121" i="3"/>
  <c r="G122" i="3"/>
  <c r="G123" i="3"/>
  <c r="G124" i="3"/>
  <c r="G125" i="3"/>
  <c r="G118" i="3"/>
  <c r="D118" i="3"/>
  <c r="D125" i="3"/>
  <c r="D119" i="3"/>
  <c r="D120" i="3"/>
  <c r="D121" i="3"/>
  <c r="D122" i="3"/>
  <c r="D123" i="3"/>
  <c r="D124" i="3"/>
  <c r="S85" i="3"/>
  <c r="P109" i="3"/>
  <c r="M109" i="3"/>
  <c r="J109" i="3"/>
  <c r="G109" i="3"/>
  <c r="D109" i="3"/>
  <c r="S5" i="3"/>
  <c r="S8" i="3"/>
  <c r="S9" i="3"/>
  <c r="S11" i="3"/>
  <c r="S17" i="3"/>
  <c r="S7" i="3"/>
  <c r="S26" i="3"/>
  <c r="S13" i="3"/>
  <c r="S12" i="3"/>
  <c r="S6" i="3"/>
  <c r="S25" i="3"/>
  <c r="S24" i="3"/>
  <c r="S23" i="3"/>
  <c r="S29" i="3"/>
  <c r="S10" i="3"/>
  <c r="S14" i="3"/>
  <c r="S30" i="3"/>
  <c r="S27" i="3"/>
  <c r="S36" i="3"/>
  <c r="S33" i="3"/>
  <c r="S35" i="3"/>
  <c r="S38" i="3"/>
  <c r="S41" i="3"/>
  <c r="S31" i="3"/>
  <c r="S45" i="3"/>
  <c r="S39" i="3"/>
  <c r="S42" i="3"/>
  <c r="S44" i="3"/>
  <c r="S43" i="3"/>
  <c r="S46" i="3"/>
  <c r="S50" i="3"/>
  <c r="S48" i="3"/>
  <c r="S52" i="3"/>
  <c r="S51" i="3"/>
  <c r="S53" i="3"/>
  <c r="S61" i="3"/>
  <c r="S54" i="3"/>
  <c r="S65" i="3"/>
  <c r="S56" i="3"/>
  <c r="S67" i="3"/>
  <c r="S64" i="3"/>
  <c r="S63" i="3"/>
  <c r="S47" i="3"/>
  <c r="S72" i="3"/>
  <c r="S59" i="3"/>
  <c r="S76" i="3"/>
  <c r="S81" i="3"/>
  <c r="S68" i="3"/>
  <c r="S58" i="3"/>
  <c r="S71" i="3"/>
  <c r="S73" i="3"/>
  <c r="S55" i="3"/>
  <c r="S78" i="3"/>
  <c r="S77" i="3"/>
  <c r="S66" i="3"/>
  <c r="S70" i="3"/>
  <c r="S60" i="3"/>
  <c r="S75" i="3"/>
  <c r="S74" i="3"/>
  <c r="S83" i="3"/>
  <c r="S62" i="3"/>
  <c r="S69" i="3"/>
  <c r="S91" i="3"/>
  <c r="S86" i="3"/>
  <c r="S93" i="3"/>
  <c r="S79" i="3"/>
  <c r="S97" i="3"/>
  <c r="S87" i="3"/>
  <c r="S92" i="3"/>
  <c r="S96" i="3"/>
  <c r="S95" i="3"/>
  <c r="S100" i="3"/>
  <c r="S94" i="3"/>
  <c r="S98" i="3"/>
  <c r="S99" i="3"/>
  <c r="S89" i="3"/>
  <c r="S88" i="3"/>
  <c r="S90" i="3"/>
  <c r="S105" i="3"/>
  <c r="S102" i="3"/>
  <c r="S103" i="3"/>
  <c r="M107" i="3"/>
  <c r="P107" i="3"/>
  <c r="J107" i="3"/>
  <c r="G107" i="3"/>
  <c r="G120" i="3" s="1"/>
  <c r="D107" i="3"/>
  <c r="J7" i="2"/>
  <c r="J6" i="2"/>
  <c r="D1" i="1"/>
  <c r="D1" i="2"/>
  <c r="S107" i="3" l="1"/>
  <c r="D111" i="3"/>
  <c r="M108" i="3" s="1"/>
  <c r="P108" i="3" l="1"/>
  <c r="G108" i="3"/>
  <c r="J108" i="3"/>
  <c r="D10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tc={BB614DA4-42D5-6949-B07B-9B1C4BA425C0}</author>
  </authors>
  <commentList>
    <comment ref="J22" authorId="0" shapeId="0" xr:uid="{BB614DA4-42D5-6949-B07B-9B1C4BA425C0}">
      <text>
        <t>[Threaded comment]
Your version of Excel allows you to read this threaded comment; however, any edits to it will get removed if the file is opened in a newer version of Excel. Learn more: https://go.microsoft.com/fwlink/?linkid=870924
Comment:
    City in Melbourne called ‘Moonee Ponds’</t>
      </text>
    </comment>
  </commentList>
</comments>
</file>

<file path=xl/sharedStrings.xml><?xml version="1.0" encoding="utf-8"?>
<sst xmlns="http://schemas.openxmlformats.org/spreadsheetml/2006/main" count="443" uniqueCount="328">
  <si>
    <t>Query Codes</t>
  </si>
  <si>
    <t>#cityparks</t>
  </si>
  <si>
    <t>#greenspace</t>
  </si>
  <si>
    <t>#stormwater</t>
  </si>
  <si>
    <t>#stormwatermanagement</t>
  </si>
  <si>
    <t>#swm</t>
  </si>
  <si>
    <t>#swmgmt</t>
  </si>
  <si>
    <t>#swmpond</t>
  </si>
  <si>
    <t>#urbanprotectedarea</t>
  </si>
  <si>
    <t>#urbanagriculture</t>
  </si>
  <si>
    <t>#urbanforest</t>
  </si>
  <si>
    <t>#urbangreen</t>
  </si>
  <si>
    <t>#urbangreenspace</t>
  </si>
  <si>
    <t>#urbannatural</t>
  </si>
  <si>
    <t>#urbanpark</t>
  </si>
  <si>
    <t>#urbanriver</t>
  </si>
  <si>
    <t>Query</t>
  </si>
  <si>
    <t>doc file (alphabetical)</t>
  </si>
  <si>
    <t>""</t>
  </si>
  <si>
    <t>sp.tweet</t>
  </si>
  <si>
    <t>una.tweet</t>
  </si>
  <si>
    <t>uswp.tweet</t>
  </si>
  <si>
    <t>urban stormwater pond</t>
  </si>
  <si>
    <t>storm pond</t>
  </si>
  <si>
    <t>urban storm pond</t>
  </si>
  <si>
    <t>usp.tweet</t>
  </si>
  <si>
    <t>ut.tweet</t>
  </si>
  <si>
    <t>urban trails</t>
  </si>
  <si>
    <t>upl.tweet</t>
  </si>
  <si>
    <t>urban parklands</t>
  </si>
  <si>
    <t>urban parks</t>
  </si>
  <si>
    <t>urban park</t>
  </si>
  <si>
    <t>up.tweet</t>
  </si>
  <si>
    <t>urban forest</t>
  </si>
  <si>
    <t>uag.tweet2</t>
  </si>
  <si>
    <t>urban agriculture</t>
  </si>
  <si>
    <t>urban green</t>
  </si>
  <si>
    <t>urban greenspace</t>
  </si>
  <si>
    <t>urban natural</t>
  </si>
  <si>
    <t>urban river</t>
  </si>
  <si>
    <t>city parks</t>
  </si>
  <si>
    <t>green space</t>
  </si>
  <si>
    <t>urban wetland</t>
  </si>
  <si>
    <t>#urbanwetland</t>
  </si>
  <si>
    <t>ug.tweet2</t>
  </si>
  <si>
    <t>Tweets extracted (via # of Observations in data.frame)</t>
  </si>
  <si>
    <t>SUM OF TOTAL</t>
  </si>
  <si>
    <t>ugs.tweet2</t>
  </si>
  <si>
    <t>untl.tweet2</t>
  </si>
  <si>
    <t>ur.tweet2</t>
  </si>
  <si>
    <t>cps.tweet2</t>
  </si>
  <si>
    <t>uwl.tweet2</t>
  </si>
  <si>
    <t>gs.tweet2</t>
  </si>
  <si>
    <t>***data has been collected from July 1st 2018 thru until July 31 2021.</t>
  </si>
  <si>
    <t>#urbannaturalarea</t>
  </si>
  <si>
    <t xml:space="preserve">Connecting it back to </t>
  </si>
  <si>
    <t>importance of greenspace</t>
  </si>
  <si>
    <t>planning of greenspace</t>
  </si>
  <si>
    <t>how have gs fufilled from greenspace</t>
  </si>
  <si>
    <t>lessons learned</t>
  </si>
  <si>
    <t>what does this mean for planning and the planning of greenspaces</t>
  </si>
  <si>
    <t>urban natural area</t>
  </si>
  <si>
    <t>spelling</t>
  </si>
  <si>
    <t>combine</t>
  </si>
  <si>
    <t>city park</t>
  </si>
  <si>
    <t>urban wetlands</t>
  </si>
  <si>
    <t>Doc file (alphabetical)</t>
  </si>
  <si>
    <t>Variables</t>
  </si>
  <si>
    <t>uts.tweet</t>
  </si>
  <si>
    <t>urban trail</t>
  </si>
  <si>
    <t>Groups</t>
  </si>
  <si>
    <t>urban trails, urban trail, urban hiking</t>
  </si>
  <si>
    <t>urban park, urban parklands, urban parks, city parks</t>
  </si>
  <si>
    <t>Trails</t>
  </si>
  <si>
    <t>Parks</t>
  </si>
  <si>
    <t>Urban Natural Areas</t>
  </si>
  <si>
    <t>Stormwater</t>
  </si>
  <si>
    <t>us.tweet</t>
  </si>
  <si>
    <t>urban stormwater</t>
  </si>
  <si>
    <t>usw.tweet</t>
  </si>
  <si>
    <t>uf.tweet</t>
  </si>
  <si>
    <t>ss.tweet</t>
  </si>
  <si>
    <t>storm sewer</t>
  </si>
  <si>
    <t>#citypark</t>
  </si>
  <si>
    <t>#una</t>
  </si>
  <si>
    <t>una.tweet2</t>
  </si>
  <si>
    <t>#urbanprotected</t>
  </si>
  <si>
    <t>#urbanwild</t>
  </si>
  <si>
    <t>#urbanrivers</t>
  </si>
  <si>
    <t>#urbanforests</t>
  </si>
  <si>
    <t>#urbantrail</t>
  </si>
  <si>
    <t>#urbantrails</t>
  </si>
  <si>
    <t>#onparks</t>
  </si>
  <si>
    <t>#gtaparks</t>
  </si>
  <si>
    <t>cityparks.tweet</t>
  </si>
  <si>
    <t>#parksca</t>
  </si>
  <si>
    <t>#parkscan</t>
  </si>
  <si>
    <t>#parks</t>
  </si>
  <si>
    <t>#citytrails</t>
  </si>
  <si>
    <t>#citytrail</t>
  </si>
  <si>
    <t>***Gathered AUS and USA data</t>
  </si>
  <si>
    <t>GB</t>
  </si>
  <si>
    <t>AU</t>
  </si>
  <si>
    <t>CA</t>
  </si>
  <si>
    <t>US</t>
  </si>
  <si>
    <t>**</t>
  </si>
  <si>
    <t>Cleaned</t>
  </si>
  <si>
    <t>X</t>
  </si>
  <si>
    <t>Yes</t>
  </si>
  <si>
    <t>greenspace</t>
  </si>
  <si>
    <t>urban natural area, urban greenspace, urban green space, urban wetland</t>
  </si>
  <si>
    <t>storm pond, urban stormwater pond</t>
  </si>
  <si>
    <t>Stormpond</t>
  </si>
  <si>
    <t>urban lake</t>
  </si>
  <si>
    <t>urban pond</t>
  </si>
  <si>
    <t>Urban natural</t>
  </si>
  <si>
    <t>NZ</t>
  </si>
  <si>
    <t>Tweets extracted &lt;- (via # of Observations in data.frame)</t>
  </si>
  <si>
    <t>citypark</t>
  </si>
  <si>
    <t>cityparks</t>
  </si>
  <si>
    <t>stormpond</t>
  </si>
  <si>
    <t>stormsewer</t>
  </si>
  <si>
    <t>urban forests</t>
  </si>
  <si>
    <t>urban green space</t>
  </si>
  <si>
    <t>urban greenspaces</t>
  </si>
  <si>
    <t>urban natural areas</t>
  </si>
  <si>
    <t>urban parkland</t>
  </si>
  <si>
    <t>urban rivers</t>
  </si>
  <si>
    <t>US_tweets_extracted</t>
  </si>
  <si>
    <t>CA_tweets_extracted</t>
  </si>
  <si>
    <t>GB_tweets_extracted</t>
  </si>
  <si>
    <t>SUM_tweets_extracted</t>
  </si>
  <si>
    <t>urban marsh</t>
  </si>
  <si>
    <t>urban marshes</t>
  </si>
  <si>
    <t>community marsh</t>
  </si>
  <si>
    <t>community marshes</t>
  </si>
  <si>
    <t>community bogs</t>
  </si>
  <si>
    <t>community bog</t>
  </si>
  <si>
    <t>community fen</t>
  </si>
  <si>
    <t>community fens</t>
  </si>
  <si>
    <t>urban fen</t>
  </si>
  <si>
    <t>urban fens</t>
  </si>
  <si>
    <t>urban bog</t>
  </si>
  <si>
    <t>urban bogs</t>
  </si>
  <si>
    <t>community trail</t>
  </si>
  <si>
    <t>community trails</t>
  </si>
  <si>
    <t>urban woodland</t>
  </si>
  <si>
    <t>urban woodlands</t>
  </si>
  <si>
    <t>stormsewers</t>
  </si>
  <si>
    <t>stormponds</t>
  </si>
  <si>
    <t>swm pond</t>
  </si>
  <si>
    <t>swm ponds</t>
  </si>
  <si>
    <t>urban green roof</t>
  </si>
  <si>
    <t>urban green roofs</t>
  </si>
  <si>
    <t>community garden</t>
  </si>
  <si>
    <t>community gardens</t>
  </si>
  <si>
    <t>green roof</t>
  </si>
  <si>
    <t>green roofs</t>
  </si>
  <si>
    <t>greenroof</t>
  </si>
  <si>
    <t>greenroofs</t>
  </si>
  <si>
    <t>Criteria to select/analyze = &gt;200</t>
  </si>
  <si>
    <t>urban stream</t>
  </si>
  <si>
    <t>urban streams</t>
  </si>
  <si>
    <t>urban lakes</t>
  </si>
  <si>
    <t>city lake</t>
  </si>
  <si>
    <t>city lakes</t>
  </si>
  <si>
    <t>urban parkette</t>
  </si>
  <si>
    <t>urban parkettes</t>
  </si>
  <si>
    <t>city parkette</t>
  </si>
  <si>
    <t>city parkettes</t>
  </si>
  <si>
    <t>parkette</t>
  </si>
  <si>
    <t>parkettes</t>
  </si>
  <si>
    <t>urban conservation area</t>
  </si>
  <si>
    <t>urban conservation areas</t>
  </si>
  <si>
    <t>urban wildlife</t>
  </si>
  <si>
    <t>urban nature</t>
  </si>
  <si>
    <t>city nature</t>
  </si>
  <si>
    <t>city widlife</t>
  </si>
  <si>
    <t>NZ_tweets_extracted</t>
  </si>
  <si>
    <t>AU_tweets_extracted</t>
  </si>
  <si>
    <t>citylake.tweet</t>
  </si>
  <si>
    <t>urban ponds</t>
  </si>
  <si>
    <t>city pond</t>
  </si>
  <si>
    <t>city ponds</t>
  </si>
  <si>
    <t>pond</t>
  </si>
  <si>
    <t>ponds</t>
  </si>
  <si>
    <t>COUNTRY SUBTOTAL:</t>
  </si>
  <si>
    <t>CUMULATIVE TOTAL:</t>
  </si>
  <si>
    <t>citylakes.tweet</t>
  </si>
  <si>
    <t>citynature.tweet</t>
  </si>
  <si>
    <t>citypark.tweet</t>
  </si>
  <si>
    <t>cityparkette.tweet</t>
  </si>
  <si>
    <t>cityparkettes.tweet</t>
  </si>
  <si>
    <t>citypond.tweet</t>
  </si>
  <si>
    <t>cityponds.tweet</t>
  </si>
  <si>
    <t>citypark2.tweet</t>
  </si>
  <si>
    <t>citywildlife.tweet</t>
  </si>
  <si>
    <t>cityparks2.tweet</t>
  </si>
  <si>
    <t>communitybog.tweet</t>
  </si>
  <si>
    <t>communitybogs.tweet</t>
  </si>
  <si>
    <t>communityfen.tweet</t>
  </si>
  <si>
    <t>communityfens.tweet</t>
  </si>
  <si>
    <t>communitygarden.tweet</t>
  </si>
  <si>
    <t>communitygardens.tweet</t>
  </si>
  <si>
    <t>communitymarsh.tweet</t>
  </si>
  <si>
    <t>communitymarshes.tweet</t>
  </si>
  <si>
    <t>community ravine</t>
  </si>
  <si>
    <t>community ravines</t>
  </si>
  <si>
    <t>urban ravine</t>
  </si>
  <si>
    <t>urban ravines</t>
  </si>
  <si>
    <t>communityravine.tweet</t>
  </si>
  <si>
    <t>communityravines.tweet</t>
  </si>
  <si>
    <t>communitytrail.tweet</t>
  </si>
  <si>
    <t>communitytrails.tweet</t>
  </si>
  <si>
    <t>greenroof.tweet</t>
  </si>
  <si>
    <t>greenroofs.tweet</t>
  </si>
  <si>
    <t>greenspace.tweet</t>
  </si>
  <si>
    <t>greenroof2.tweet</t>
  </si>
  <si>
    <t>greenroofs2.tweet</t>
  </si>
  <si>
    <t>greenspace2.tweet</t>
  </si>
  <si>
    <t>parkette.tweet</t>
  </si>
  <si>
    <t>parkettes.tweet</t>
  </si>
  <si>
    <t>pond.tweets</t>
  </si>
  <si>
    <t>ponds.tweets</t>
  </si>
  <si>
    <t>stormpond.tweet</t>
  </si>
  <si>
    <t>stormsewer.tweet</t>
  </si>
  <si>
    <t>stormsewer2.tweet</t>
  </si>
  <si>
    <t>stormsewers2.tweet</t>
  </si>
  <si>
    <t>stormpond2.tweet</t>
  </si>
  <si>
    <t>stormponds2.tweet</t>
  </si>
  <si>
    <t>swmpond.tweet</t>
  </si>
  <si>
    <t>swmponds.tweet</t>
  </si>
  <si>
    <t>swm.tweet</t>
  </si>
  <si>
    <t>swm</t>
  </si>
  <si>
    <t>urban woodlot</t>
  </si>
  <si>
    <t>urban woodlots</t>
  </si>
  <si>
    <t>urbanagriculture.tweet</t>
  </si>
  <si>
    <t>urbanbog.tweet</t>
  </si>
  <si>
    <t>urbanbogs.tweet</t>
  </si>
  <si>
    <t>Non-hashtagged Query Information</t>
  </si>
  <si>
    <t>Query used</t>
  </si>
  <si>
    <t>Sufficient data available</t>
  </si>
  <si>
    <t>Sufficient data if merged</t>
  </si>
  <si>
    <t>Unsufficient data available</t>
  </si>
  <si>
    <t>Legend:</t>
  </si>
  <si>
    <t>Group</t>
  </si>
  <si>
    <t>urbanconservationarea.tweet</t>
  </si>
  <si>
    <t>urbanconservationareas.tweet</t>
  </si>
  <si>
    <t>urbanfen.tweet</t>
  </si>
  <si>
    <t>urbanfens.tweet</t>
  </si>
  <si>
    <t>urbanforest.tweet</t>
  </si>
  <si>
    <t>urbanforests.tweet</t>
  </si>
  <si>
    <t>urbangreen.tweet</t>
  </si>
  <si>
    <t>urbangreenroof.tweet</t>
  </si>
  <si>
    <t>urbangreenroofs.tweet</t>
  </si>
  <si>
    <t>urban greenroof</t>
  </si>
  <si>
    <t>urban greenroofs</t>
  </si>
  <si>
    <t>urbangreenroof2.tweet</t>
  </si>
  <si>
    <t>urbangreenroofs2.tweet</t>
  </si>
  <si>
    <t>urbangreenspace.tweet</t>
  </si>
  <si>
    <t>urbangreenspace2.tweet</t>
  </si>
  <si>
    <t>urbangreenspaces.tweet</t>
  </si>
  <si>
    <t>urban green spaces</t>
  </si>
  <si>
    <t>urbangreenspaces2.tweet</t>
  </si>
  <si>
    <t>urbanlake.tweet</t>
  </si>
  <si>
    <t>urbanlakes.tweet</t>
  </si>
  <si>
    <t>urbanmarsh.tweet</t>
  </si>
  <si>
    <t>urbanmarshes.tweet</t>
  </si>
  <si>
    <t>urbannatural.tweet</t>
  </si>
  <si>
    <t>urbannaturalarea.tweet</t>
  </si>
  <si>
    <t>urbannaturalareas.tweet</t>
  </si>
  <si>
    <t>urbannature.tweet</t>
  </si>
  <si>
    <t>urbanpark.tweet</t>
  </si>
  <si>
    <t>urbanparkette.tweet</t>
  </si>
  <si>
    <t>urbanparkettes.tweet</t>
  </si>
  <si>
    <t>urbanparkland.tweet</t>
  </si>
  <si>
    <t>urbanparklands.tweet</t>
  </si>
  <si>
    <t>urbanparks.tweet</t>
  </si>
  <si>
    <t>urbanpond.tweet</t>
  </si>
  <si>
    <t>urbanponds.tweet</t>
  </si>
  <si>
    <t>urbanravine.tweet</t>
  </si>
  <si>
    <t>urbanravines.tweet</t>
  </si>
  <si>
    <t>urbanriver.tweet</t>
  </si>
  <si>
    <t>urbanrivers.tweet</t>
  </si>
  <si>
    <t>urbanstormpond.tweet</t>
  </si>
  <si>
    <t>urbanstormwaterpond.tweet</t>
  </si>
  <si>
    <t>urbanstormwater.tweet</t>
  </si>
  <si>
    <t>urbanstream.tweet</t>
  </si>
  <si>
    <t>urbanstreams.tweet</t>
  </si>
  <si>
    <t>urbantrail.tweet</t>
  </si>
  <si>
    <t>urbantrails.tweet</t>
  </si>
  <si>
    <t>urbanwetland.tweet</t>
  </si>
  <si>
    <t>urbanwetlands.tweet</t>
  </si>
  <si>
    <t>urbanwildilfe.tweet</t>
  </si>
  <si>
    <t>urbanwoodland.tweet</t>
  </si>
  <si>
    <t>urbanwoodlands.tweet</t>
  </si>
  <si>
    <t>urbanwoodlot.tweet</t>
  </si>
  <si>
    <t>urbanwoodlots.tweet</t>
  </si>
  <si>
    <t>5-49</t>
  </si>
  <si>
    <t>50-199</t>
  </si>
  <si>
    <t>&gt;=200</t>
  </si>
  <si>
    <t>Theme</t>
  </si>
  <si>
    <t>Group #</t>
  </si>
  <si>
    <t>Querys</t>
  </si>
  <si>
    <t>Urban Agriculture</t>
  </si>
  <si>
    <t>Urban Woodlands/Forests</t>
  </si>
  <si>
    <t>Urban Trails</t>
  </si>
  <si>
    <t>Country Tweet %:</t>
  </si>
  <si>
    <t>Relativity to POP:</t>
  </si>
  <si>
    <t xml:space="preserve">               -  </t>
  </si>
  <si>
    <t>POPULATION</t>
  </si>
  <si>
    <t>covidwalk.tweet</t>
  </si>
  <si>
    <t>covid walk</t>
  </si>
  <si>
    <t>pandemic walk</t>
  </si>
  <si>
    <t>pandemicwalk.tweet</t>
  </si>
  <si>
    <t>social distance walk</t>
  </si>
  <si>
    <t>socialdistancewalk.tweet</t>
  </si>
  <si>
    <t>covid city</t>
  </si>
  <si>
    <t>covidcity.tweet</t>
  </si>
  <si>
    <t>socialdistancecity.tweet</t>
  </si>
  <si>
    <t>social distance city</t>
  </si>
  <si>
    <t>covid urban</t>
  </si>
  <si>
    <t>covidurban.tweet</t>
  </si>
  <si>
    <t>COVID</t>
  </si>
  <si>
    <t>covid walk, covid city, covid urban, social distance city,  pandemic walk</t>
  </si>
  <si>
    <t xml:space="preserve">                -   </t>
  </si>
  <si>
    <t>Analyzed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</si>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</sst>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ED3C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1" tint="0.49998474074526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5" borderId="0" xfId="0" applyFill="1"/>
    <xf numFmtId="0" fontId="1" fillId="5" borderId="0" xfId="0" applyFont="1" applyFill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10" borderId="0" xfId="0" applyFont="1" applyFill="1"/>
    <xf numFmtId="0" fontId="0" fillId="10" borderId="0" xfId="0" applyFill="1"/>
    <xf numFmtId="0" fontId="0" fillId="10" borderId="0" xfId="0" applyFont="1" applyFill="1" applyAlignment="1"/>
    <xf numFmtId="0" fontId="0" fillId="10" borderId="1" xfId="0" applyFont="1" applyFill="1" applyBorder="1" applyAlignment="1"/>
    <xf numFmtId="0" fontId="0" fillId="10" borderId="1" xfId="0" applyFont="1" applyFill="1" applyBorder="1" applyAlignment="1">
      <alignment vertical="center"/>
    </xf>
    <xf numFmtId="0" fontId="0" fillId="10" borderId="0" xfId="0" applyFill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0" fillId="1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Fill="1"/>
    <xf numFmtId="164" fontId="11" fillId="4" borderId="4" xfId="1" applyNumberFormat="1" applyFont="1" applyFill="1" applyBorder="1" applyAlignment="1"/>
    <xf numFmtId="164" fontId="11" fillId="4" borderId="5" xfId="1" applyNumberFormat="1" applyFont="1" applyFill="1" applyBorder="1" applyAlignment="1"/>
    <xf numFmtId="164" fontId="12" fillId="0" borderId="10" xfId="1" applyNumberFormat="1" applyFont="1" applyBorder="1" applyAlignment="1">
      <alignment horizontal="center"/>
    </xf>
    <xf numFmtId="164" fontId="11" fillId="4" borderId="4" xfId="1" applyNumberFormat="1" applyFont="1" applyFill="1" applyBorder="1" applyAlignment="1">
      <alignment horizontal="right"/>
    </xf>
    <xf numFmtId="164" fontId="11" fillId="4" borderId="5" xfId="1" applyNumberFormat="1" applyFont="1" applyFill="1" applyBorder="1" applyAlignment="1">
      <alignment horizontal="right"/>
    </xf>
    <xf numFmtId="164" fontId="12" fillId="0" borderId="11" xfId="1" applyNumberFormat="1" applyFont="1" applyBorder="1" applyAlignment="1">
      <alignment horizontal="center"/>
    </xf>
    <xf numFmtId="164" fontId="4" fillId="11" borderId="4" xfId="1" applyNumberFormat="1" applyFont="1" applyFill="1" applyBorder="1" applyAlignment="1">
      <alignment horizontal="right"/>
    </xf>
    <xf numFmtId="164" fontId="4" fillId="11" borderId="5" xfId="1" applyNumberFormat="1" applyFont="1" applyFill="1" applyBorder="1" applyAlignment="1">
      <alignment horizontal="right"/>
    </xf>
    <xf numFmtId="164" fontId="11" fillId="4" borderId="4" xfId="1" applyNumberFormat="1" applyFont="1" applyFill="1" applyBorder="1" applyAlignment="1">
      <alignment horizontal="right" vertical="center"/>
    </xf>
    <xf numFmtId="164" fontId="11" fillId="4" borderId="4" xfId="1" applyNumberFormat="1" applyFont="1" applyFill="1" applyBorder="1"/>
    <xf numFmtId="164" fontId="11" fillId="4" borderId="5" xfId="1" applyNumberFormat="1" applyFont="1" applyFill="1" applyBorder="1"/>
    <xf numFmtId="164" fontId="11" fillId="4" borderId="4" xfId="1" applyNumberFormat="1" applyFont="1" applyFill="1" applyBorder="1" applyAlignment="1">
      <alignment vertical="center"/>
    </xf>
    <xf numFmtId="164" fontId="10" fillId="9" borderId="4" xfId="1" applyNumberFormat="1" applyFont="1" applyFill="1" applyBorder="1" applyAlignment="1">
      <alignment horizontal="right"/>
    </xf>
    <xf numFmtId="164" fontId="10" fillId="9" borderId="5" xfId="1" applyNumberFormat="1" applyFont="1" applyFill="1" applyBorder="1" applyAlignment="1">
      <alignment horizontal="right"/>
    </xf>
    <xf numFmtId="164" fontId="10" fillId="9" borderId="4" xfId="1" applyNumberFormat="1" applyFont="1" applyFill="1" applyBorder="1" applyAlignment="1"/>
    <xf numFmtId="164" fontId="10" fillId="9" borderId="5" xfId="1" applyNumberFormat="1" applyFont="1" applyFill="1" applyBorder="1"/>
    <xf numFmtId="164" fontId="10" fillId="9" borderId="4" xfId="1" applyNumberFormat="1" applyFont="1" applyFill="1" applyBorder="1" applyAlignment="1">
      <alignment vertical="center"/>
    </xf>
    <xf numFmtId="164" fontId="10" fillId="9" borderId="5" xfId="1" applyNumberFormat="1" applyFont="1" applyFill="1" applyBorder="1" applyAlignment="1"/>
    <xf numFmtId="164" fontId="9" fillId="8" borderId="4" xfId="1" applyNumberFormat="1" applyFont="1" applyFill="1" applyBorder="1" applyAlignment="1"/>
    <xf numFmtId="164" fontId="9" fillId="8" borderId="5" xfId="1" applyNumberFormat="1" applyFont="1" applyFill="1" applyBorder="1"/>
    <xf numFmtId="164" fontId="9" fillId="8" borderId="4" xfId="1" applyNumberFormat="1" applyFont="1" applyFill="1" applyBorder="1" applyAlignment="1">
      <alignment horizontal="right"/>
    </xf>
    <xf numFmtId="164" fontId="9" fillId="8" borderId="5" xfId="1" applyNumberFormat="1" applyFont="1" applyFill="1" applyBorder="1" applyAlignment="1">
      <alignment horizontal="right"/>
    </xf>
    <xf numFmtId="164" fontId="9" fillId="8" borderId="4" xfId="1" applyNumberFormat="1" applyFont="1" applyFill="1" applyBorder="1" applyAlignment="1">
      <alignment vertical="center"/>
    </xf>
    <xf numFmtId="164" fontId="4" fillId="11" borderId="4" xfId="1" applyNumberFormat="1" applyFont="1" applyFill="1" applyBorder="1" applyAlignment="1"/>
    <xf numFmtId="164" fontId="4" fillId="11" borderId="5" xfId="1" applyNumberFormat="1" applyFont="1" applyFill="1" applyBorder="1"/>
    <xf numFmtId="164" fontId="9" fillId="8" borderId="5" xfId="1" applyNumberFormat="1" applyFont="1" applyFill="1" applyBorder="1" applyAlignment="1"/>
    <xf numFmtId="164" fontId="4" fillId="11" borderId="5" xfId="1" applyNumberFormat="1" applyFont="1" applyFill="1" applyBorder="1" applyAlignment="1"/>
    <xf numFmtId="164" fontId="12" fillId="0" borderId="12" xfId="1" applyNumberFormat="1" applyFont="1" applyBorder="1" applyAlignment="1">
      <alignment horizontal="center"/>
    </xf>
    <xf numFmtId="164" fontId="0" fillId="5" borderId="6" xfId="1" applyNumberFormat="1" applyFont="1" applyFill="1" applyBorder="1"/>
    <xf numFmtId="164" fontId="0" fillId="5" borderId="7" xfId="1" applyNumberFormat="1" applyFont="1" applyFill="1" applyBorder="1"/>
    <xf numFmtId="164" fontId="0" fillId="5" borderId="0" xfId="1" applyNumberFormat="1" applyFont="1" applyFill="1"/>
    <xf numFmtId="164" fontId="1" fillId="0" borderId="1" xfId="1" applyNumberFormat="1" applyFont="1" applyBorder="1" applyAlignment="1">
      <alignment horizontal="center" vertical="center"/>
    </xf>
    <xf numFmtId="164" fontId="1" fillId="5" borderId="1" xfId="1" applyNumberFormat="1" applyFont="1" applyFill="1" applyBorder="1" applyAlignment="1">
      <alignment horizontal="center" vertical="center"/>
    </xf>
    <xf numFmtId="164" fontId="6" fillId="7" borderId="1" xfId="1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right"/>
    </xf>
    <xf numFmtId="164" fontId="11" fillId="4" borderId="8" xfId="1" applyNumberFormat="1" applyFont="1" applyFill="1" applyBorder="1"/>
    <xf numFmtId="164" fontId="11" fillId="4" borderId="9" xfId="1" applyNumberFormat="1" applyFont="1" applyFill="1" applyBorder="1"/>
    <xf numFmtId="164" fontId="10" fillId="9" borderId="4" xfId="1" applyNumberFormat="1" applyFont="1" applyFill="1" applyBorder="1"/>
    <xf numFmtId="164" fontId="9" fillId="8" borderId="4" xfId="1" applyNumberFormat="1" applyFont="1" applyFill="1" applyBorder="1"/>
    <xf numFmtId="164" fontId="11" fillId="4" borderId="5" xfId="1" applyNumberFormat="1" applyFont="1" applyFill="1" applyBorder="1" applyAlignment="1">
      <alignment horizontal="right" vertical="center"/>
    </xf>
    <xf numFmtId="164" fontId="4" fillId="11" borderId="4" xfId="1" applyNumberFormat="1" applyFont="1" applyFill="1" applyBorder="1" applyAlignment="1">
      <alignment horizontal="right" vertical="center"/>
    </xf>
    <xf numFmtId="164" fontId="4" fillId="11" borderId="5" xfId="1" applyNumberFormat="1" applyFont="1" applyFill="1" applyBorder="1" applyAlignment="1">
      <alignment horizontal="right" vertical="center"/>
    </xf>
    <xf numFmtId="164" fontId="9" fillId="8" borderId="4" xfId="1" applyNumberFormat="1" applyFont="1" applyFill="1" applyBorder="1" applyAlignment="1">
      <alignment horizontal="right" vertical="center"/>
    </xf>
    <xf numFmtId="164" fontId="10" fillId="9" borderId="4" xfId="1" applyNumberFormat="1" applyFont="1" applyFill="1" applyBorder="1" applyAlignment="1">
      <alignment horizontal="right" vertical="center"/>
    </xf>
    <xf numFmtId="164" fontId="4" fillId="11" borderId="7" xfId="1" applyNumberFormat="1" applyFont="1" applyFill="1" applyBorder="1" applyAlignment="1">
      <alignment horizontal="right"/>
    </xf>
    <xf numFmtId="164" fontId="4" fillId="11" borderId="6" xfId="1" applyNumberFormat="1" applyFont="1" applyFill="1" applyBorder="1" applyAlignment="1">
      <alignment horizontal="right"/>
    </xf>
    <xf numFmtId="164" fontId="4" fillId="11" borderId="4" xfId="1" applyNumberFormat="1" applyFont="1" applyFill="1" applyBorder="1"/>
    <xf numFmtId="10" fontId="1" fillId="0" borderId="1" xfId="2" applyNumberFormat="1" applyFont="1" applyBorder="1" applyAlignment="1">
      <alignment horizontal="center" vertical="center"/>
    </xf>
    <xf numFmtId="164" fontId="13" fillId="12" borderId="4" xfId="0" applyNumberFormat="1" applyFont="1" applyFill="1" applyBorder="1"/>
    <xf numFmtId="164" fontId="13" fillId="12" borderId="5" xfId="0" applyNumberFormat="1" applyFont="1" applyFill="1" applyBorder="1"/>
    <xf numFmtId="0" fontId="0" fillId="0" borderId="0" xfId="0" applyAlignment="1">
      <alignment vertical="center" wrapText="1"/>
    </xf>
    <xf numFmtId="164" fontId="4" fillId="13" borderId="4" xfId="0" applyNumberFormat="1" applyFont="1" applyFill="1" applyBorder="1" applyAlignment="1">
      <alignment horizontal="right"/>
    </xf>
    <xf numFmtId="164" fontId="4" fillId="13" borderId="5" xfId="0" applyNumberFormat="1" applyFont="1" applyFill="1" applyBorder="1" applyAlignment="1">
      <alignment horizontal="right"/>
    </xf>
    <xf numFmtId="164" fontId="4" fillId="13" borderId="4" xfId="0" applyNumberFormat="1" applyFont="1" applyFill="1" applyBorder="1"/>
    <xf numFmtId="164" fontId="4" fillId="13" borderId="5" xfId="0" applyNumberFormat="1" applyFont="1" applyFill="1" applyBorder="1"/>
    <xf numFmtId="164" fontId="10" fillId="9" borderId="4" xfId="1" applyNumberFormat="1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1" fillId="4" borderId="0" xfId="1" applyNumberFormat="1" applyFont="1" applyFill="1" applyBorder="1"/>
    <xf numFmtId="164" fontId="11" fillId="4" borderId="0" xfId="1" applyNumberFormat="1" applyFont="1" applyFill="1" applyBorder="1" applyAlignment="1">
      <alignment horizontal="right"/>
    </xf>
    <xf numFmtId="164" fontId="10" fillId="9" borderId="0" xfId="1" applyNumberFormat="1" applyFont="1" applyFill="1" applyBorder="1" applyAlignment="1">
      <alignment horizontal="right"/>
    </xf>
    <xf numFmtId="164" fontId="10" fillId="9" borderId="0" xfId="1" applyNumberFormat="1" applyFont="1" applyFill="1" applyBorder="1"/>
    <xf numFmtId="164" fontId="10" fillId="9" borderId="0" xfId="1" applyNumberFormat="1" applyFont="1" applyFill="1" applyBorder="1" applyAlignment="1"/>
    <xf numFmtId="164" fontId="9" fillId="8" borderId="0" xfId="1" applyNumberFormat="1" applyFont="1" applyFill="1" applyBorder="1" applyAlignment="1">
      <alignment horizontal="right"/>
    </xf>
    <xf numFmtId="164" fontId="9" fillId="8" borderId="0" xfId="1" applyNumberFormat="1" applyFont="1" applyFill="1" applyBorder="1"/>
    <xf numFmtId="164" fontId="9" fillId="8" borderId="0" xfId="1" applyNumberFormat="1" applyFont="1" applyFill="1" applyBorder="1" applyAlignment="1"/>
    <xf numFmtId="164" fontId="4" fillId="11" borderId="0" xfId="1" applyNumberFormat="1" applyFont="1" applyFill="1" applyBorder="1"/>
    <xf numFmtId="164" fontId="4" fillId="11" borderId="0" xfId="1" applyNumberFormat="1" applyFont="1" applyFill="1" applyBorder="1" applyAlignment="1">
      <alignment horizontal="right"/>
    </xf>
    <xf numFmtId="164" fontId="4" fillId="11" borderId="0" xfId="1" applyNumberFormat="1" applyFont="1" applyFill="1" applyBorder="1" applyAlignment="1"/>
    <xf numFmtId="164" fontId="0" fillId="5" borderId="0" xfId="1" applyNumberFormat="1" applyFont="1" applyFill="1" applyBorder="1"/>
    <xf numFmtId="164" fontId="11" fillId="4" borderId="0" xfId="1" applyNumberFormat="1" applyFont="1" applyFill="1" applyBorder="1" applyAlignment="1">
      <alignment horizontal="right" vertical="center"/>
    </xf>
    <xf numFmtId="164" fontId="4" fillId="11" borderId="0" xfId="1" applyNumberFormat="1" applyFont="1" applyFill="1" applyBorder="1" applyAlignment="1">
      <alignment horizontal="right" vertical="center"/>
    </xf>
    <xf numFmtId="164" fontId="4" fillId="13" borderId="0" xfId="0" applyNumberFormat="1" applyFont="1" applyFill="1" applyBorder="1"/>
    <xf numFmtId="164" fontId="13" fillId="12" borderId="0" xfId="0" applyNumberFormat="1" applyFont="1" applyFill="1" applyBorder="1"/>
    <xf numFmtId="164" fontId="4" fillId="13" borderId="0" xfId="0" applyNumberFormat="1" applyFont="1" applyFill="1" applyBorder="1" applyAlignment="1">
      <alignment horizontal="right"/>
    </xf>
    <xf numFmtId="164" fontId="0" fillId="5" borderId="4" xfId="1" applyNumberFormat="1" applyFont="1" applyFill="1" applyBorder="1"/>
    <xf numFmtId="164" fontId="0" fillId="5" borderId="5" xfId="1" applyNumberFormat="1" applyFont="1" applyFill="1" applyBorder="1"/>
    <xf numFmtId="164" fontId="9" fillId="8" borderId="8" xfId="1" applyNumberFormat="1" applyFont="1" applyFill="1" applyBorder="1"/>
    <xf numFmtId="164" fontId="9" fillId="8" borderId="9" xfId="1" applyNumberFormat="1" applyFont="1" applyFill="1" applyBorder="1"/>
    <xf numFmtId="164" fontId="11" fillId="4" borderId="8" xfId="1" applyNumberFormat="1" applyFont="1" applyFill="1" applyBorder="1" applyAlignment="1">
      <alignment horizontal="right" vertical="center"/>
    </xf>
    <xf numFmtId="164" fontId="11" fillId="4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ED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nnor Anthony Rettinger" id="{C27A116C-398B-3A45-9A41-D48FADBAEAE3}" userId="S::carettin@uwaterloo.ca::274e3ab1-dd02-4c7b-9db8-469ced7e918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2" dT="2021-09-25T18:12:05.88" personId="{C27A116C-398B-3A45-9A41-D48FADBAEAE3}" id="{BB614DA4-42D5-6949-B07B-9B1C4BA425C0}">
    <text>City in Melbourne called ‘Moonee Ponds’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C369-2DE8-104E-AFBE-F23E7F2F6FE3}">
  <dimension ref="A1:D37"/>
  <sheetViews>
    <sheetView zoomScale="116" workbookViewId="0">
      <selection activeCell="E21" sqref="E21"/>
    </sheetView>
  </sheetViews>
  <sheetFormatPr baseColWidth="10" defaultRowHeight="16" x14ac:dyDescent="0.2"/>
  <cols>
    <col min="1" max="1" width="19.1640625" bestFit="1" customWidth="1"/>
    <col min="2" max="2" width="23.1640625" bestFit="1" customWidth="1"/>
    <col min="3" max="3" width="18.6640625" customWidth="1"/>
  </cols>
  <sheetData>
    <row r="1" spans="1:4" x14ac:dyDescent="0.2">
      <c r="A1" t="s">
        <v>0</v>
      </c>
      <c r="C1" t="s">
        <v>46</v>
      </c>
      <c r="D1">
        <f>SUM(C:C)</f>
        <v>1562</v>
      </c>
    </row>
    <row r="2" spans="1:4" x14ac:dyDescent="0.2">
      <c r="A2" t="s">
        <v>17</v>
      </c>
      <c r="B2" t="s">
        <v>16</v>
      </c>
      <c r="C2" t="s">
        <v>45</v>
      </c>
      <c r="D2" t="s">
        <v>67</v>
      </c>
    </row>
    <row r="3" spans="1:4" x14ac:dyDescent="0.2">
      <c r="B3" s="9" t="s">
        <v>97</v>
      </c>
      <c r="C3" s="9">
        <v>737</v>
      </c>
      <c r="D3" s="9">
        <v>14</v>
      </c>
    </row>
    <row r="4" spans="1:4" x14ac:dyDescent="0.2">
      <c r="A4" t="s">
        <v>18</v>
      </c>
      <c r="B4" s="9" t="s">
        <v>2</v>
      </c>
      <c r="C4" s="9">
        <v>183</v>
      </c>
      <c r="D4" s="9">
        <v>14</v>
      </c>
    </row>
    <row r="5" spans="1:4" x14ac:dyDescent="0.2">
      <c r="A5" t="s">
        <v>18</v>
      </c>
      <c r="B5" s="9" t="s">
        <v>10</v>
      </c>
      <c r="C5" s="9">
        <v>181</v>
      </c>
      <c r="D5" s="9">
        <v>14</v>
      </c>
    </row>
    <row r="6" spans="1:4" x14ac:dyDescent="0.2">
      <c r="A6" t="s">
        <v>18</v>
      </c>
      <c r="B6" s="9" t="s">
        <v>9</v>
      </c>
      <c r="C6" s="9">
        <v>136</v>
      </c>
      <c r="D6" s="9">
        <v>14</v>
      </c>
    </row>
    <row r="7" spans="1:4" x14ac:dyDescent="0.2">
      <c r="A7" t="s">
        <v>18</v>
      </c>
      <c r="B7" t="s">
        <v>3</v>
      </c>
      <c r="C7">
        <v>64</v>
      </c>
      <c r="D7">
        <v>14</v>
      </c>
    </row>
    <row r="8" spans="1:4" x14ac:dyDescent="0.2">
      <c r="B8" t="s">
        <v>83</v>
      </c>
      <c r="C8">
        <v>58</v>
      </c>
      <c r="D8">
        <v>13</v>
      </c>
    </row>
    <row r="9" spans="1:4" x14ac:dyDescent="0.2">
      <c r="A9" t="s">
        <v>18</v>
      </c>
      <c r="B9" t="s">
        <v>14</v>
      </c>
      <c r="C9">
        <v>47</v>
      </c>
      <c r="D9">
        <v>13</v>
      </c>
    </row>
    <row r="10" spans="1:4" x14ac:dyDescent="0.2">
      <c r="A10" t="s">
        <v>94</v>
      </c>
      <c r="B10" t="s">
        <v>1</v>
      </c>
      <c r="C10">
        <v>42</v>
      </c>
      <c r="D10">
        <v>12</v>
      </c>
    </row>
    <row r="11" spans="1:4" x14ac:dyDescent="0.2">
      <c r="B11" t="s">
        <v>91</v>
      </c>
      <c r="C11">
        <v>33</v>
      </c>
      <c r="D11">
        <v>12</v>
      </c>
    </row>
    <row r="12" spans="1:4" x14ac:dyDescent="0.2">
      <c r="A12" t="s">
        <v>18</v>
      </c>
      <c r="B12" t="s">
        <v>4</v>
      </c>
      <c r="C12">
        <v>23</v>
      </c>
      <c r="D12">
        <v>14</v>
      </c>
    </row>
    <row r="13" spans="1:4" x14ac:dyDescent="0.2">
      <c r="B13" t="s">
        <v>89</v>
      </c>
      <c r="C13">
        <v>18</v>
      </c>
      <c r="D13">
        <v>14</v>
      </c>
    </row>
    <row r="14" spans="1:4" x14ac:dyDescent="0.2">
      <c r="A14" t="s">
        <v>85</v>
      </c>
      <c r="B14" t="s">
        <v>84</v>
      </c>
      <c r="C14">
        <v>12</v>
      </c>
      <c r="D14">
        <v>14</v>
      </c>
    </row>
    <row r="15" spans="1:4" x14ac:dyDescent="0.2">
      <c r="B15" t="s">
        <v>88</v>
      </c>
      <c r="C15">
        <v>5</v>
      </c>
      <c r="D15">
        <v>11</v>
      </c>
    </row>
    <row r="16" spans="1:4" x14ac:dyDescent="0.2">
      <c r="B16" t="s">
        <v>87</v>
      </c>
      <c r="C16">
        <v>5</v>
      </c>
      <c r="D16">
        <v>12</v>
      </c>
    </row>
    <row r="17" spans="1:4" x14ac:dyDescent="0.2">
      <c r="A17" t="s">
        <v>18</v>
      </c>
      <c r="B17" t="s">
        <v>15</v>
      </c>
      <c r="C17">
        <v>4</v>
      </c>
      <c r="D17">
        <v>12</v>
      </c>
    </row>
    <row r="18" spans="1:4" x14ac:dyDescent="0.2">
      <c r="B18" t="s">
        <v>90</v>
      </c>
      <c r="C18">
        <v>4</v>
      </c>
      <c r="D18">
        <v>12</v>
      </c>
    </row>
    <row r="19" spans="1:4" x14ac:dyDescent="0.2">
      <c r="B19" t="s">
        <v>92</v>
      </c>
      <c r="C19">
        <v>4</v>
      </c>
      <c r="D19">
        <v>12</v>
      </c>
    </row>
    <row r="20" spans="1:4" x14ac:dyDescent="0.2">
      <c r="A20" t="s">
        <v>18</v>
      </c>
      <c r="B20" t="s">
        <v>12</v>
      </c>
      <c r="C20">
        <v>3</v>
      </c>
      <c r="D20">
        <v>13</v>
      </c>
    </row>
    <row r="21" spans="1:4" x14ac:dyDescent="0.2">
      <c r="A21" t="s">
        <v>18</v>
      </c>
      <c r="B21" t="s">
        <v>5</v>
      </c>
      <c r="C21" s="1">
        <v>1</v>
      </c>
      <c r="D21" s="1">
        <v>13</v>
      </c>
    </row>
    <row r="22" spans="1:4" x14ac:dyDescent="0.2">
      <c r="B22" t="s">
        <v>95</v>
      </c>
      <c r="C22" s="1">
        <v>1</v>
      </c>
      <c r="D22" s="1">
        <v>12</v>
      </c>
    </row>
    <row r="23" spans="1:4" x14ac:dyDescent="0.2">
      <c r="B23" t="s">
        <v>98</v>
      </c>
      <c r="C23" s="1">
        <v>1</v>
      </c>
      <c r="D23" s="1">
        <v>12</v>
      </c>
    </row>
    <row r="24" spans="1:4" x14ac:dyDescent="0.2">
      <c r="A24" t="s">
        <v>18</v>
      </c>
      <c r="B24" t="s">
        <v>6</v>
      </c>
      <c r="C24" s="7">
        <v>0</v>
      </c>
      <c r="D24" s="7">
        <v>0</v>
      </c>
    </row>
    <row r="25" spans="1:4" x14ac:dyDescent="0.2">
      <c r="A25" t="s">
        <v>18</v>
      </c>
      <c r="B25" t="s">
        <v>7</v>
      </c>
      <c r="C25" s="7">
        <v>0</v>
      </c>
      <c r="D25" s="7">
        <v>0</v>
      </c>
    </row>
    <row r="26" spans="1:4" x14ac:dyDescent="0.2">
      <c r="A26" t="s">
        <v>18</v>
      </c>
      <c r="B26" t="s">
        <v>11</v>
      </c>
      <c r="C26" s="7">
        <v>0</v>
      </c>
      <c r="D26" s="7">
        <v>0</v>
      </c>
    </row>
    <row r="27" spans="1:4" x14ac:dyDescent="0.2">
      <c r="A27" t="s">
        <v>18</v>
      </c>
      <c r="B27" t="s">
        <v>13</v>
      </c>
      <c r="C27" s="7">
        <v>0</v>
      </c>
      <c r="D27" s="7">
        <v>0</v>
      </c>
    </row>
    <row r="28" spans="1:4" x14ac:dyDescent="0.2">
      <c r="A28" t="s">
        <v>18</v>
      </c>
      <c r="B28" t="s">
        <v>54</v>
      </c>
      <c r="C28" s="7">
        <v>0</v>
      </c>
      <c r="D28" s="7">
        <v>0</v>
      </c>
    </row>
    <row r="29" spans="1:4" x14ac:dyDescent="0.2">
      <c r="B29" t="s">
        <v>86</v>
      </c>
      <c r="C29" s="7">
        <v>0</v>
      </c>
      <c r="D29" s="7">
        <v>0</v>
      </c>
    </row>
    <row r="30" spans="1:4" x14ac:dyDescent="0.2">
      <c r="A30" t="s">
        <v>18</v>
      </c>
      <c r="B30" t="s">
        <v>8</v>
      </c>
      <c r="C30" s="7">
        <v>0</v>
      </c>
      <c r="D30" s="7">
        <v>0</v>
      </c>
    </row>
    <row r="31" spans="1:4" x14ac:dyDescent="0.2">
      <c r="B31" t="s">
        <v>43</v>
      </c>
      <c r="C31" s="7">
        <v>0</v>
      </c>
      <c r="D31" s="7">
        <v>0</v>
      </c>
    </row>
    <row r="32" spans="1:4" x14ac:dyDescent="0.2">
      <c r="B32" t="s">
        <v>93</v>
      </c>
      <c r="C32" s="7">
        <v>0</v>
      </c>
      <c r="D32" s="7">
        <v>0</v>
      </c>
    </row>
    <row r="33" spans="2:4" x14ac:dyDescent="0.2">
      <c r="B33" t="s">
        <v>96</v>
      </c>
      <c r="C33" s="7">
        <v>0</v>
      </c>
      <c r="D33" s="7">
        <v>0</v>
      </c>
    </row>
    <row r="34" spans="2:4" x14ac:dyDescent="0.2">
      <c r="B34" t="s">
        <v>99</v>
      </c>
      <c r="C34" s="7">
        <v>0</v>
      </c>
      <c r="D34" s="7">
        <v>0</v>
      </c>
    </row>
    <row r="37" spans="2:4" x14ac:dyDescent="0.2">
      <c r="B37" s="3" t="s">
        <v>53</v>
      </c>
    </row>
  </sheetData>
  <autoFilter ref="A2:D2" xr:uid="{90A3C369-2DE8-104E-AFBE-F23E7F2F6FE3}">
    <sortState xmlns:xlrd2="http://schemas.microsoft.com/office/spreadsheetml/2017/richdata2" ref="A3:D34">
      <sortCondition descending="1"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5685-1FD4-5F42-9CAE-CF53315F8830}">
  <dimension ref="A1:J39"/>
  <sheetViews>
    <sheetView zoomScale="118" workbookViewId="0">
      <selection activeCell="C4" sqref="C4"/>
    </sheetView>
  </sheetViews>
  <sheetFormatPr baseColWidth="10" defaultRowHeight="16" x14ac:dyDescent="0.2"/>
  <cols>
    <col min="1" max="2" width="29.33203125" customWidth="1"/>
    <col min="3" max="3" width="31.1640625" customWidth="1"/>
    <col min="5" max="5" width="10.83203125" style="6"/>
  </cols>
  <sheetData>
    <row r="1" spans="1:10" x14ac:dyDescent="0.2">
      <c r="A1" t="s">
        <v>0</v>
      </c>
      <c r="C1" t="s">
        <v>46</v>
      </c>
      <c r="D1">
        <f>SUM(C:C)</f>
        <v>5920</v>
      </c>
      <c r="E1" s="6">
        <v>5701</v>
      </c>
    </row>
    <row r="2" spans="1:10" ht="34" x14ac:dyDescent="0.2">
      <c r="A2" s="4" t="s">
        <v>66</v>
      </c>
      <c r="B2" s="4" t="s">
        <v>16</v>
      </c>
      <c r="C2" s="5" t="s">
        <v>45</v>
      </c>
      <c r="D2" s="16" t="s">
        <v>67</v>
      </c>
      <c r="E2" s="15" t="s">
        <v>106</v>
      </c>
    </row>
    <row r="3" spans="1:10" x14ac:dyDescent="0.2">
      <c r="A3" s="2" t="s">
        <v>52</v>
      </c>
      <c r="B3" s="2" t="s">
        <v>41</v>
      </c>
      <c r="C3" s="10">
        <v>1913</v>
      </c>
      <c r="D3" s="9">
        <v>14</v>
      </c>
      <c r="E3" s="14"/>
      <c r="H3" t="s">
        <v>100</v>
      </c>
    </row>
    <row r="4" spans="1:10" x14ac:dyDescent="0.2">
      <c r="A4" s="2" t="s">
        <v>50</v>
      </c>
      <c r="B4" s="2" t="s">
        <v>40</v>
      </c>
      <c r="C4" s="10">
        <v>1550</v>
      </c>
      <c r="D4" s="9">
        <v>14</v>
      </c>
      <c r="E4" s="14" t="s">
        <v>108</v>
      </c>
    </row>
    <row r="5" spans="1:10" x14ac:dyDescent="0.2">
      <c r="A5" t="s">
        <v>32</v>
      </c>
      <c r="B5" s="2" t="s">
        <v>31</v>
      </c>
      <c r="C5" s="10">
        <v>661</v>
      </c>
      <c r="D5" s="9">
        <v>14</v>
      </c>
      <c r="E5" s="14"/>
      <c r="H5" t="s">
        <v>104</v>
      </c>
      <c r="I5">
        <v>6835</v>
      </c>
    </row>
    <row r="6" spans="1:10" x14ac:dyDescent="0.2">
      <c r="A6" t="s">
        <v>80</v>
      </c>
      <c r="B6" s="2" t="s">
        <v>33</v>
      </c>
      <c r="C6" s="10">
        <v>392</v>
      </c>
      <c r="D6" s="9">
        <v>14</v>
      </c>
      <c r="E6" s="14"/>
      <c r="H6" t="s">
        <v>103</v>
      </c>
      <c r="I6">
        <v>1913</v>
      </c>
      <c r="J6">
        <f>I6/I5</f>
        <v>0.27988295537673741</v>
      </c>
    </row>
    <row r="7" spans="1:10" x14ac:dyDescent="0.2">
      <c r="A7" s="2" t="s">
        <v>44</v>
      </c>
      <c r="B7" s="2" t="s">
        <v>36</v>
      </c>
      <c r="C7" s="10">
        <v>363</v>
      </c>
      <c r="D7" s="9">
        <v>14</v>
      </c>
      <c r="E7" s="14"/>
      <c r="H7" t="s">
        <v>102</v>
      </c>
      <c r="I7">
        <v>386</v>
      </c>
      <c r="J7">
        <f>I7/I5</f>
        <v>5.6474030724213607E-2</v>
      </c>
    </row>
    <row r="8" spans="1:10" x14ac:dyDescent="0.2">
      <c r="A8" t="s">
        <v>77</v>
      </c>
      <c r="B8" s="2" t="s">
        <v>30</v>
      </c>
      <c r="C8" s="10">
        <v>192</v>
      </c>
      <c r="D8" s="9">
        <v>14</v>
      </c>
      <c r="E8" s="14" t="s">
        <v>108</v>
      </c>
      <c r="F8" t="s">
        <v>105</v>
      </c>
      <c r="H8" t="s">
        <v>101</v>
      </c>
    </row>
    <row r="9" spans="1:10" x14ac:dyDescent="0.2">
      <c r="A9" t="s">
        <v>19</v>
      </c>
      <c r="B9" s="2" t="s">
        <v>23</v>
      </c>
      <c r="C9" s="10">
        <v>139</v>
      </c>
      <c r="D9" s="9">
        <v>14</v>
      </c>
      <c r="E9" s="14"/>
      <c r="F9" s="104" t="s">
        <v>63</v>
      </c>
      <c r="H9" t="s">
        <v>116</v>
      </c>
    </row>
    <row r="10" spans="1:10" x14ac:dyDescent="0.2">
      <c r="A10" s="2" t="s">
        <v>48</v>
      </c>
      <c r="B10" s="2" t="s">
        <v>38</v>
      </c>
      <c r="C10" s="10">
        <v>138</v>
      </c>
      <c r="D10" s="9">
        <v>14</v>
      </c>
      <c r="E10" s="14"/>
      <c r="F10" s="104"/>
    </row>
    <row r="11" spans="1:10" x14ac:dyDescent="0.2">
      <c r="A11" t="s">
        <v>81</v>
      </c>
      <c r="B11" s="2" t="s">
        <v>82</v>
      </c>
      <c r="C11" s="10">
        <v>123</v>
      </c>
      <c r="D11" s="9">
        <v>14</v>
      </c>
      <c r="E11" s="14"/>
      <c r="F11" s="104"/>
    </row>
    <row r="12" spans="1:10" x14ac:dyDescent="0.2">
      <c r="A12" s="2" t="s">
        <v>34</v>
      </c>
      <c r="B12" s="2" t="s">
        <v>35</v>
      </c>
      <c r="C12" s="10">
        <v>116</v>
      </c>
      <c r="D12" s="9">
        <v>14</v>
      </c>
      <c r="E12" s="14"/>
    </row>
    <row r="13" spans="1:10" x14ac:dyDescent="0.2">
      <c r="A13" s="2" t="s">
        <v>49</v>
      </c>
      <c r="B13" s="2" t="s">
        <v>39</v>
      </c>
      <c r="C13" s="10">
        <v>114</v>
      </c>
      <c r="D13" s="9">
        <v>14</v>
      </c>
      <c r="E13" s="14"/>
    </row>
    <row r="14" spans="1:10" x14ac:dyDescent="0.2">
      <c r="A14" t="s">
        <v>26</v>
      </c>
      <c r="B14" s="2" t="s">
        <v>69</v>
      </c>
      <c r="C14" s="4">
        <v>87</v>
      </c>
      <c r="D14">
        <v>14</v>
      </c>
      <c r="E14" s="14"/>
    </row>
    <row r="15" spans="1:10" x14ac:dyDescent="0.2">
      <c r="A15" t="s">
        <v>68</v>
      </c>
      <c r="B15" s="2" t="s">
        <v>27</v>
      </c>
      <c r="C15" s="4">
        <v>69</v>
      </c>
      <c r="D15">
        <v>14</v>
      </c>
      <c r="E15" s="14"/>
      <c r="F15" t="s">
        <v>62</v>
      </c>
    </row>
    <row r="16" spans="1:10" x14ac:dyDescent="0.2">
      <c r="A16" s="2" t="s">
        <v>47</v>
      </c>
      <c r="B16" s="2" t="s">
        <v>37</v>
      </c>
      <c r="C16" s="4">
        <v>25</v>
      </c>
      <c r="D16">
        <v>14</v>
      </c>
      <c r="E16" s="14"/>
    </row>
    <row r="17" spans="1:7" x14ac:dyDescent="0.2">
      <c r="A17" t="s">
        <v>79</v>
      </c>
      <c r="B17" s="2" t="s">
        <v>78</v>
      </c>
      <c r="C17" s="4">
        <v>18</v>
      </c>
      <c r="D17">
        <v>14</v>
      </c>
      <c r="E17" s="14"/>
    </row>
    <row r="18" spans="1:7" x14ac:dyDescent="0.2">
      <c r="A18" t="s">
        <v>51</v>
      </c>
      <c r="B18" s="2" t="s">
        <v>42</v>
      </c>
      <c r="C18" s="4">
        <v>11</v>
      </c>
      <c r="D18">
        <v>14</v>
      </c>
      <c r="E18" s="14"/>
      <c r="G18" t="s">
        <v>64</v>
      </c>
    </row>
    <row r="19" spans="1:7" x14ac:dyDescent="0.2">
      <c r="A19" t="s">
        <v>20</v>
      </c>
      <c r="B19" s="2" t="s">
        <v>61</v>
      </c>
      <c r="C19" s="4">
        <v>8</v>
      </c>
      <c r="D19">
        <v>14</v>
      </c>
      <c r="E19" s="14"/>
    </row>
    <row r="20" spans="1:7" x14ac:dyDescent="0.2">
      <c r="A20" t="s">
        <v>28</v>
      </c>
      <c r="B20" s="2" t="s">
        <v>29</v>
      </c>
      <c r="C20" s="11">
        <v>1</v>
      </c>
      <c r="D20" s="1">
        <v>12</v>
      </c>
      <c r="E20" s="14" t="s">
        <v>107</v>
      </c>
      <c r="G20" t="s">
        <v>65</v>
      </c>
    </row>
    <row r="21" spans="1:7" x14ac:dyDescent="0.2">
      <c r="A21" t="s">
        <v>25</v>
      </c>
      <c r="B21" t="s">
        <v>24</v>
      </c>
      <c r="C21" s="8">
        <v>0</v>
      </c>
      <c r="D21" s="7">
        <v>0</v>
      </c>
      <c r="E21" s="14" t="s">
        <v>107</v>
      </c>
    </row>
    <row r="22" spans="1:7" x14ac:dyDescent="0.2">
      <c r="A22" t="s">
        <v>21</v>
      </c>
      <c r="B22" s="2" t="s">
        <v>22</v>
      </c>
      <c r="C22" s="8">
        <v>0</v>
      </c>
      <c r="D22" s="7">
        <v>0</v>
      </c>
      <c r="E22" s="14" t="s">
        <v>107</v>
      </c>
    </row>
    <row r="23" spans="1:7" x14ac:dyDescent="0.2">
      <c r="E23" s="14"/>
    </row>
    <row r="24" spans="1:7" x14ac:dyDescent="0.2">
      <c r="E24" s="14"/>
    </row>
    <row r="25" spans="1:7" x14ac:dyDescent="0.2">
      <c r="B25" t="s">
        <v>113</v>
      </c>
      <c r="D25" t="s">
        <v>160</v>
      </c>
      <c r="E25" s="14"/>
    </row>
    <row r="26" spans="1:7" x14ac:dyDescent="0.2">
      <c r="B26" t="s">
        <v>114</v>
      </c>
      <c r="E26" s="14"/>
    </row>
    <row r="27" spans="1:7" x14ac:dyDescent="0.2">
      <c r="B27" t="s">
        <v>109</v>
      </c>
    </row>
    <row r="29" spans="1:7" x14ac:dyDescent="0.2">
      <c r="B29" s="3" t="s">
        <v>53</v>
      </c>
    </row>
    <row r="33" spans="1:6" x14ac:dyDescent="0.2">
      <c r="B33" t="s">
        <v>70</v>
      </c>
    </row>
    <row r="34" spans="1:6" x14ac:dyDescent="0.2">
      <c r="A34" t="s">
        <v>75</v>
      </c>
      <c r="B34" t="s">
        <v>110</v>
      </c>
      <c r="F34" t="s">
        <v>55</v>
      </c>
    </row>
    <row r="35" spans="1:6" x14ac:dyDescent="0.2">
      <c r="A35" t="s">
        <v>74</v>
      </c>
      <c r="B35" t="s">
        <v>72</v>
      </c>
      <c r="F35" t="s">
        <v>56</v>
      </c>
    </row>
    <row r="36" spans="1:6" x14ac:dyDescent="0.2">
      <c r="A36" t="s">
        <v>73</v>
      </c>
      <c r="B36" t="s">
        <v>71</v>
      </c>
      <c r="F36" t="s">
        <v>57</v>
      </c>
    </row>
    <row r="37" spans="1:6" x14ac:dyDescent="0.2">
      <c r="A37" t="s">
        <v>112</v>
      </c>
      <c r="B37" t="s">
        <v>111</v>
      </c>
      <c r="F37" t="s">
        <v>58</v>
      </c>
    </row>
    <row r="38" spans="1:6" x14ac:dyDescent="0.2">
      <c r="A38" t="s">
        <v>115</v>
      </c>
      <c r="F38" t="s">
        <v>59</v>
      </c>
    </row>
    <row r="39" spans="1:6" x14ac:dyDescent="0.2">
      <c r="F39" t="s">
        <v>60</v>
      </c>
    </row>
  </sheetData>
  <autoFilter ref="A2:D22" xr:uid="{845B5685-1FD4-5F42-9CAE-CF53315F8830}">
    <sortState xmlns:xlrd2="http://schemas.microsoft.com/office/spreadsheetml/2017/richdata2" ref="A3:D22">
      <sortCondition descending="1" ref="C2:C22"/>
    </sortState>
  </autoFilter>
  <mergeCells count="1">
    <mergeCell ref="F9:F1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A4D5-C479-334F-A324-0C28891845F5}">
  <sheetPr filterMode="1"/>
  <dimension ref="A1:Y126"/>
  <sheetViews>
    <sheetView tabSelected="1" topLeftCell="A3" workbookViewId="0">
      <selection activeCell="F15" sqref="F15"/>
    </sheetView>
  </sheetViews>
  <sheetFormatPr baseColWidth="10" defaultRowHeight="16" x14ac:dyDescent="0.2"/>
  <cols>
    <col min="1" max="1" width="30.1640625" customWidth="1"/>
    <col min="2" max="2" width="22.6640625" customWidth="1"/>
    <col min="3" max="3" width="10.83203125" style="12" customWidth="1"/>
    <col min="4" max="4" width="22.33203125" customWidth="1"/>
    <col min="5" max="6" width="10.83203125" customWidth="1"/>
    <col min="7" max="7" width="22.33203125" customWidth="1"/>
    <col min="8" max="9" width="10.83203125" customWidth="1"/>
    <col min="10" max="10" width="22.33203125" customWidth="1"/>
    <col min="11" max="12" width="10.83203125" customWidth="1"/>
    <col min="13" max="13" width="22.33203125" customWidth="1"/>
    <col min="14" max="15" width="10.83203125" customWidth="1"/>
    <col min="16" max="16" width="22.33203125" customWidth="1"/>
    <col min="17" max="18" width="10.83203125" customWidth="1"/>
    <col min="19" max="19" width="22.33203125" customWidth="1"/>
    <col min="20" max="25" width="10.83203125" style="20"/>
  </cols>
  <sheetData>
    <row r="1" spans="1:20" ht="24" x14ac:dyDescent="0.3">
      <c r="A1" s="29" t="s">
        <v>239</v>
      </c>
      <c r="B1" s="30"/>
      <c r="C1" s="38"/>
      <c r="D1" s="31"/>
      <c r="E1" s="105" t="s">
        <v>244</v>
      </c>
      <c r="F1" s="105"/>
      <c r="G1" s="105"/>
      <c r="H1" s="105"/>
      <c r="I1" s="105"/>
      <c r="J1" s="105"/>
      <c r="K1" s="105"/>
      <c r="L1" s="105"/>
      <c r="M1" s="105"/>
      <c r="N1" s="30"/>
      <c r="O1" s="30"/>
      <c r="P1" s="30"/>
      <c r="Q1" s="30"/>
      <c r="R1" s="30"/>
      <c r="S1" s="30"/>
    </row>
    <row r="2" spans="1:20" x14ac:dyDescent="0.2">
      <c r="A2" s="30"/>
      <c r="B2" s="30"/>
      <c r="C2" s="38"/>
      <c r="D2" s="31"/>
      <c r="E2" s="79" t="s">
        <v>300</v>
      </c>
      <c r="F2" s="79"/>
      <c r="G2" s="33" t="s">
        <v>241</v>
      </c>
      <c r="H2" s="80" t="s">
        <v>299</v>
      </c>
      <c r="I2" s="80"/>
      <c r="J2" s="32" t="s">
        <v>242</v>
      </c>
      <c r="K2" s="81" t="s">
        <v>298</v>
      </c>
      <c r="L2" s="81"/>
      <c r="M2" s="32" t="s">
        <v>243</v>
      </c>
      <c r="N2" s="30"/>
      <c r="O2" s="30"/>
      <c r="P2" s="30"/>
      <c r="Q2" s="30"/>
      <c r="R2" s="30"/>
      <c r="S2" s="30"/>
    </row>
    <row r="3" spans="1:20" x14ac:dyDescent="0.2">
      <c r="A3" s="30"/>
      <c r="B3" s="30"/>
      <c r="C3" s="38"/>
      <c r="D3" s="30"/>
      <c r="E3" s="30"/>
      <c r="F3" s="30"/>
      <c r="G3" s="34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20" ht="17" x14ac:dyDescent="0.2">
      <c r="A4" s="24" t="s">
        <v>66</v>
      </c>
      <c r="B4" s="36" t="s">
        <v>240</v>
      </c>
      <c r="C4" s="36" t="s">
        <v>245</v>
      </c>
      <c r="D4" s="35" t="s">
        <v>129</v>
      </c>
      <c r="E4" s="27" t="s">
        <v>67</v>
      </c>
      <c r="F4" s="108" t="s">
        <v>326</v>
      </c>
      <c r="G4" s="37" t="s">
        <v>128</v>
      </c>
      <c r="H4" s="27" t="s">
        <v>67</v>
      </c>
      <c r="I4" s="27" t="s">
        <v>326</v>
      </c>
      <c r="J4" s="35" t="s">
        <v>179</v>
      </c>
      <c r="K4" s="27" t="s">
        <v>67</v>
      </c>
      <c r="L4" s="27" t="s">
        <v>326</v>
      </c>
      <c r="M4" s="35" t="s">
        <v>130</v>
      </c>
      <c r="N4" s="27" t="s">
        <v>67</v>
      </c>
      <c r="O4" s="27" t="s">
        <v>326</v>
      </c>
      <c r="P4" s="35" t="s">
        <v>178</v>
      </c>
      <c r="Q4" s="27" t="s">
        <v>67</v>
      </c>
      <c r="R4" s="27" t="s">
        <v>326</v>
      </c>
      <c r="S4" s="35" t="s">
        <v>131</v>
      </c>
      <c r="T4" s="21"/>
    </row>
    <row r="5" spans="1:20" x14ac:dyDescent="0.2">
      <c r="A5" t="s">
        <v>180</v>
      </c>
      <c r="B5" s="2" t="s">
        <v>164</v>
      </c>
      <c r="C5" s="13">
        <v>1</v>
      </c>
      <c r="D5" s="53">
        <v>1817</v>
      </c>
      <c r="E5" s="54">
        <v>14</v>
      </c>
      <c r="F5" s="131" t="s">
        <v>108</v>
      </c>
      <c r="G5" s="130">
        <v>69212</v>
      </c>
      <c r="H5" s="82">
        <v>15</v>
      </c>
      <c r="I5" s="110" t="s">
        <v>108</v>
      </c>
      <c r="J5" s="83">
        <v>202</v>
      </c>
      <c r="K5" s="84">
        <v>14</v>
      </c>
      <c r="L5" s="110" t="s">
        <v>108</v>
      </c>
      <c r="M5" s="83">
        <v>641</v>
      </c>
      <c r="N5" s="84">
        <v>14</v>
      </c>
      <c r="O5" s="109" t="s">
        <v>108</v>
      </c>
      <c r="P5" s="128">
        <v>31</v>
      </c>
      <c r="Q5" s="129">
        <v>14</v>
      </c>
      <c r="R5" s="129"/>
      <c r="S5" s="46">
        <f>SUM(P5,M5,J5,G5,D5)</f>
        <v>71903</v>
      </c>
    </row>
    <row r="6" spans="1:20" x14ac:dyDescent="0.2">
      <c r="A6" t="s">
        <v>188</v>
      </c>
      <c r="B6" s="2" t="s">
        <v>165</v>
      </c>
      <c r="C6" s="13">
        <v>1</v>
      </c>
      <c r="D6" s="53">
        <v>228</v>
      </c>
      <c r="E6" s="54">
        <v>14</v>
      </c>
      <c r="F6" s="131"/>
      <c r="G6" s="52">
        <v>3105</v>
      </c>
      <c r="H6" s="48">
        <v>14</v>
      </c>
      <c r="I6" s="110"/>
      <c r="J6" s="86">
        <v>20</v>
      </c>
      <c r="K6" s="63">
        <v>14</v>
      </c>
      <c r="L6" s="115"/>
      <c r="M6" s="85">
        <v>146</v>
      </c>
      <c r="N6" s="59">
        <v>14</v>
      </c>
      <c r="O6" s="112"/>
      <c r="P6" s="86">
        <v>13</v>
      </c>
      <c r="Q6" s="63">
        <v>14</v>
      </c>
      <c r="R6" s="63"/>
      <c r="S6" s="49">
        <f>SUM(P6,M6,J6,G6,D6)</f>
        <v>3512</v>
      </c>
    </row>
    <row r="7" spans="1:20" x14ac:dyDescent="0.2">
      <c r="A7" t="s">
        <v>189</v>
      </c>
      <c r="B7" s="2" t="s">
        <v>176</v>
      </c>
      <c r="C7" s="13"/>
      <c r="D7" s="47">
        <v>1463</v>
      </c>
      <c r="E7" s="48">
        <v>14</v>
      </c>
      <c r="F7" s="131" t="s">
        <v>108</v>
      </c>
      <c r="G7" s="52">
        <v>6515</v>
      </c>
      <c r="H7" s="48">
        <v>14</v>
      </c>
      <c r="I7" s="110" t="s">
        <v>327</v>
      </c>
      <c r="J7" s="53">
        <v>357</v>
      </c>
      <c r="K7" s="54">
        <v>14</v>
      </c>
      <c r="L7" s="110" t="s">
        <v>327</v>
      </c>
      <c r="M7" s="53">
        <v>1796</v>
      </c>
      <c r="N7" s="54">
        <v>14</v>
      </c>
      <c r="O7" s="109" t="s">
        <v>327</v>
      </c>
      <c r="P7" s="85">
        <v>82</v>
      </c>
      <c r="Q7" s="59">
        <v>14</v>
      </c>
      <c r="R7" s="59"/>
      <c r="S7" s="49">
        <f>SUM(P7,M7,J7,G7,D7)</f>
        <v>10213</v>
      </c>
    </row>
    <row r="8" spans="1:20" x14ac:dyDescent="0.2">
      <c r="A8" t="s">
        <v>190</v>
      </c>
      <c r="B8" t="s">
        <v>64</v>
      </c>
      <c r="C8" s="12">
        <v>2</v>
      </c>
      <c r="D8" s="47">
        <v>6699</v>
      </c>
      <c r="E8" s="48">
        <v>14</v>
      </c>
      <c r="F8" s="131" t="s">
        <v>108</v>
      </c>
      <c r="G8" s="52">
        <v>48303</v>
      </c>
      <c r="H8" s="48">
        <v>15</v>
      </c>
      <c r="I8" s="110" t="s">
        <v>327</v>
      </c>
      <c r="J8" s="53">
        <v>1377</v>
      </c>
      <c r="K8" s="54">
        <v>14</v>
      </c>
      <c r="L8" s="110" t="s">
        <v>108</v>
      </c>
      <c r="M8" s="53">
        <v>8242</v>
      </c>
      <c r="N8" s="54">
        <v>14</v>
      </c>
      <c r="O8" s="109" t="s">
        <v>327</v>
      </c>
      <c r="P8" s="53">
        <v>276</v>
      </c>
      <c r="Q8" s="54">
        <v>14</v>
      </c>
      <c r="R8" s="54"/>
      <c r="S8" s="49">
        <f>SUM(P8,M8,J8,G8,D8)</f>
        <v>64897</v>
      </c>
    </row>
    <row r="9" spans="1:20" x14ac:dyDescent="0.2">
      <c r="A9" t="s">
        <v>94</v>
      </c>
      <c r="B9" s="2" t="s">
        <v>40</v>
      </c>
      <c r="C9" s="13">
        <v>2</v>
      </c>
      <c r="D9" s="52">
        <v>1572</v>
      </c>
      <c r="E9" s="48">
        <v>14</v>
      </c>
      <c r="F9" s="131" t="s">
        <v>108</v>
      </c>
      <c r="G9" s="52">
        <v>8718</v>
      </c>
      <c r="H9" s="87">
        <v>14</v>
      </c>
      <c r="I9" s="121"/>
      <c r="J9" s="53">
        <v>201</v>
      </c>
      <c r="K9" s="54">
        <v>14</v>
      </c>
      <c r="L9" s="109"/>
      <c r="M9" s="53">
        <v>1234</v>
      </c>
      <c r="N9" s="54">
        <v>14</v>
      </c>
      <c r="O9" s="109"/>
      <c r="P9" s="86">
        <v>36</v>
      </c>
      <c r="Q9" s="63">
        <v>14</v>
      </c>
      <c r="R9" s="63"/>
      <c r="S9" s="49">
        <f>SUM(P9,M9,J9,G9,D9)</f>
        <v>11761</v>
      </c>
    </row>
    <row r="10" spans="1:20" x14ac:dyDescent="0.2">
      <c r="A10" t="s">
        <v>196</v>
      </c>
      <c r="B10" s="2" t="s">
        <v>177</v>
      </c>
      <c r="C10" s="13"/>
      <c r="D10" s="47">
        <v>222</v>
      </c>
      <c r="E10" s="48">
        <v>14</v>
      </c>
      <c r="F10" s="131"/>
      <c r="G10" s="52">
        <v>946</v>
      </c>
      <c r="H10" s="48">
        <v>14</v>
      </c>
      <c r="I10" s="110"/>
      <c r="J10" s="85">
        <v>90</v>
      </c>
      <c r="K10" s="59">
        <v>14</v>
      </c>
      <c r="L10" s="112"/>
      <c r="M10" s="53">
        <v>567</v>
      </c>
      <c r="N10" s="54">
        <v>14</v>
      </c>
      <c r="O10" s="109"/>
      <c r="P10" s="86">
        <v>8</v>
      </c>
      <c r="Q10" s="63">
        <v>14</v>
      </c>
      <c r="R10" s="63"/>
      <c r="S10" s="49">
        <f>SUM(P10,M10,J10,G10,D10)</f>
        <v>1833</v>
      </c>
    </row>
    <row r="11" spans="1:20" x14ac:dyDescent="0.2">
      <c r="A11" t="s">
        <v>202</v>
      </c>
      <c r="B11" s="2" t="s">
        <v>154</v>
      </c>
      <c r="C11" s="13">
        <v>4</v>
      </c>
      <c r="D11" s="47">
        <v>1285</v>
      </c>
      <c r="E11" s="48">
        <v>14</v>
      </c>
      <c r="F11" s="131" t="s">
        <v>108</v>
      </c>
      <c r="G11" s="52">
        <v>9103</v>
      </c>
      <c r="H11" s="48">
        <v>14</v>
      </c>
      <c r="I11" s="110" t="s">
        <v>327</v>
      </c>
      <c r="J11" s="53">
        <v>355</v>
      </c>
      <c r="K11" s="54">
        <v>14</v>
      </c>
      <c r="L11" s="110" t="s">
        <v>327</v>
      </c>
      <c r="M11" s="53">
        <v>4127</v>
      </c>
      <c r="N11" s="54">
        <v>14</v>
      </c>
      <c r="O11" s="109" t="s">
        <v>327</v>
      </c>
      <c r="P11" s="85">
        <v>83</v>
      </c>
      <c r="Q11" s="59">
        <v>14</v>
      </c>
      <c r="R11" s="59"/>
      <c r="S11" s="49">
        <f>SUM(P11,M11,J11,G11,D11)</f>
        <v>14953</v>
      </c>
    </row>
    <row r="12" spans="1:20" x14ac:dyDescent="0.2">
      <c r="A12" t="s">
        <v>203</v>
      </c>
      <c r="B12" s="2" t="s">
        <v>155</v>
      </c>
      <c r="C12" s="13">
        <v>4</v>
      </c>
      <c r="D12" s="47">
        <v>528</v>
      </c>
      <c r="E12" s="48">
        <v>14</v>
      </c>
      <c r="F12" s="131"/>
      <c r="G12" s="52">
        <v>2909</v>
      </c>
      <c r="H12" s="48">
        <v>14</v>
      </c>
      <c r="I12" s="110"/>
      <c r="J12" s="85">
        <v>193</v>
      </c>
      <c r="K12" s="59">
        <v>14</v>
      </c>
      <c r="L12" s="112"/>
      <c r="M12" s="53">
        <v>1179</v>
      </c>
      <c r="N12" s="54">
        <v>15</v>
      </c>
      <c r="O12" s="109"/>
      <c r="P12" s="86">
        <v>45</v>
      </c>
      <c r="Q12" s="63">
        <v>14</v>
      </c>
      <c r="R12" s="63"/>
      <c r="S12" s="49">
        <f>SUM(P12,M12,J12,G12,D12)</f>
        <v>4854</v>
      </c>
    </row>
    <row r="13" spans="1:20" x14ac:dyDescent="0.2">
      <c r="A13" t="s">
        <v>212</v>
      </c>
      <c r="B13" s="2" t="s">
        <v>144</v>
      </c>
      <c r="C13" s="13">
        <v>5</v>
      </c>
      <c r="D13" s="47">
        <v>365</v>
      </c>
      <c r="E13" s="48">
        <v>14</v>
      </c>
      <c r="F13" s="131"/>
      <c r="G13" s="47">
        <v>3378</v>
      </c>
      <c r="H13" s="48">
        <v>14</v>
      </c>
      <c r="I13" s="110"/>
      <c r="J13" s="86">
        <v>45</v>
      </c>
      <c r="K13" s="63">
        <v>14</v>
      </c>
      <c r="L13" s="115"/>
      <c r="M13" s="53">
        <v>383</v>
      </c>
      <c r="N13" s="54">
        <v>14</v>
      </c>
      <c r="O13" s="109"/>
      <c r="P13" s="86">
        <v>6</v>
      </c>
      <c r="Q13" s="63">
        <v>14</v>
      </c>
      <c r="R13" s="63"/>
      <c r="S13" s="49">
        <f>SUM(P13,M13,J13,G13,D13)</f>
        <v>4177</v>
      </c>
    </row>
    <row r="14" spans="1:20" x14ac:dyDescent="0.2">
      <c r="A14" t="s">
        <v>213</v>
      </c>
      <c r="B14" s="2" t="s">
        <v>145</v>
      </c>
      <c r="C14" s="13">
        <v>5</v>
      </c>
      <c r="D14" s="47">
        <v>220</v>
      </c>
      <c r="E14" s="48">
        <v>14</v>
      </c>
      <c r="F14" s="131"/>
      <c r="G14" s="47">
        <v>989</v>
      </c>
      <c r="H14" s="48">
        <v>14</v>
      </c>
      <c r="I14" s="110"/>
      <c r="J14" s="86">
        <v>21</v>
      </c>
      <c r="K14" s="63">
        <v>14</v>
      </c>
      <c r="L14" s="115"/>
      <c r="M14" s="85">
        <v>83</v>
      </c>
      <c r="N14" s="59">
        <v>14</v>
      </c>
      <c r="O14" s="112"/>
      <c r="P14" s="94">
        <v>2</v>
      </c>
      <c r="Q14" s="68">
        <v>14</v>
      </c>
      <c r="R14" s="68"/>
      <c r="S14" s="49">
        <f>SUM(P14,M14,J14,G14,D14)</f>
        <v>1315</v>
      </c>
    </row>
    <row r="15" spans="1:20" x14ac:dyDescent="0.2">
      <c r="A15" s="43" t="s">
        <v>318</v>
      </c>
      <c r="B15" s="2" t="s">
        <v>317</v>
      </c>
      <c r="C15" s="13">
        <v>9</v>
      </c>
      <c r="D15" s="47">
        <v>4843</v>
      </c>
      <c r="E15" s="48">
        <v>14</v>
      </c>
      <c r="F15" s="131" t="s">
        <v>108</v>
      </c>
      <c r="G15" s="44">
        <v>20122</v>
      </c>
      <c r="H15" s="48">
        <v>15</v>
      </c>
      <c r="I15" s="110"/>
      <c r="J15" s="53">
        <v>608</v>
      </c>
      <c r="K15" s="54">
        <v>14</v>
      </c>
      <c r="L15" s="109"/>
      <c r="M15" s="53">
        <v>3613</v>
      </c>
      <c r="N15" s="54">
        <v>14</v>
      </c>
      <c r="O15" s="109"/>
      <c r="P15" s="85">
        <v>116</v>
      </c>
      <c r="Q15" s="59">
        <v>14</v>
      </c>
      <c r="R15" s="59"/>
      <c r="S15" s="49">
        <f>SUM(P15,M15,J15,G15,D15)</f>
        <v>29302</v>
      </c>
    </row>
    <row r="16" spans="1:20" x14ac:dyDescent="0.2">
      <c r="A16" s="43" t="s">
        <v>311</v>
      </c>
      <c r="B16" s="2" t="s">
        <v>312</v>
      </c>
      <c r="C16" s="13">
        <v>9</v>
      </c>
      <c r="D16" s="47">
        <v>1013</v>
      </c>
      <c r="E16" s="48">
        <v>14</v>
      </c>
      <c r="F16" s="131"/>
      <c r="G16" s="44">
        <v>5764</v>
      </c>
      <c r="H16" s="48">
        <v>14</v>
      </c>
      <c r="I16" s="110"/>
      <c r="J16" s="53">
        <v>350</v>
      </c>
      <c r="K16" s="54">
        <v>14</v>
      </c>
      <c r="L16" s="109"/>
      <c r="M16" s="53">
        <v>3044</v>
      </c>
      <c r="N16" s="54">
        <v>14</v>
      </c>
      <c r="O16" s="109"/>
      <c r="P16" s="85">
        <v>82</v>
      </c>
      <c r="Q16" s="59">
        <v>14</v>
      </c>
      <c r="R16" s="59"/>
      <c r="S16" s="49">
        <f>SUM(P16,M16,J16,G16,D16)</f>
        <v>10253</v>
      </c>
    </row>
    <row r="17" spans="1:19" x14ac:dyDescent="0.2">
      <c r="A17" t="s">
        <v>216</v>
      </c>
      <c r="B17" s="2" t="s">
        <v>41</v>
      </c>
      <c r="C17" s="13"/>
      <c r="D17" s="52">
        <v>1964</v>
      </c>
      <c r="E17" s="48">
        <v>14</v>
      </c>
      <c r="F17" s="131" t="s">
        <v>327</v>
      </c>
      <c r="G17" s="47">
        <v>6991</v>
      </c>
      <c r="H17" s="48">
        <v>14</v>
      </c>
      <c r="I17" s="110" t="s">
        <v>327</v>
      </c>
      <c r="J17" s="53">
        <v>402</v>
      </c>
      <c r="K17" s="54">
        <v>14</v>
      </c>
      <c r="L17" s="110" t="s">
        <v>327</v>
      </c>
      <c r="M17" s="53">
        <v>5957</v>
      </c>
      <c r="N17" s="54">
        <v>14</v>
      </c>
      <c r="O17" s="109" t="s">
        <v>327</v>
      </c>
      <c r="P17" s="85">
        <v>75</v>
      </c>
      <c r="Q17" s="59">
        <v>14</v>
      </c>
      <c r="R17" s="59"/>
      <c r="S17" s="49">
        <f>SUM(P17,M17,J17,G17,D17)</f>
        <v>15389</v>
      </c>
    </row>
    <row r="18" spans="1:19" x14ac:dyDescent="0.2">
      <c r="A18" t="s">
        <v>219</v>
      </c>
      <c r="B18" t="s">
        <v>109</v>
      </c>
      <c r="D18" s="44">
        <v>531</v>
      </c>
      <c r="E18" s="45">
        <v>14</v>
      </c>
      <c r="F18" s="131"/>
      <c r="G18" s="47">
        <v>1471</v>
      </c>
      <c r="H18" s="48">
        <v>14</v>
      </c>
      <c r="I18" s="110"/>
      <c r="J18" s="85">
        <v>58</v>
      </c>
      <c r="K18" s="59">
        <v>14</v>
      </c>
      <c r="L18" s="112"/>
      <c r="M18" s="53">
        <v>1688</v>
      </c>
      <c r="N18" s="54">
        <v>14</v>
      </c>
      <c r="O18" s="109"/>
      <c r="P18" s="86">
        <v>17</v>
      </c>
      <c r="Q18" s="63">
        <v>14</v>
      </c>
      <c r="R18" s="63"/>
      <c r="S18" s="49">
        <f>SUM(P18,M18,J18,G18,D18)</f>
        <v>3765</v>
      </c>
    </row>
    <row r="19" spans="1:19" x14ac:dyDescent="0.2">
      <c r="A19" s="43" t="s">
        <v>314</v>
      </c>
      <c r="B19" s="2" t="s">
        <v>313</v>
      </c>
      <c r="C19" s="13">
        <v>9</v>
      </c>
      <c r="D19" s="47">
        <v>401</v>
      </c>
      <c r="E19" s="48">
        <v>14</v>
      </c>
      <c r="F19" s="131"/>
      <c r="G19" s="44">
        <v>2536</v>
      </c>
      <c r="H19" s="48">
        <v>14</v>
      </c>
      <c r="I19" s="110"/>
      <c r="J19" s="85">
        <v>75</v>
      </c>
      <c r="K19" s="59">
        <v>14</v>
      </c>
      <c r="L19" s="112"/>
      <c r="M19" s="53">
        <v>647</v>
      </c>
      <c r="N19" s="54">
        <v>14</v>
      </c>
      <c r="O19" s="109"/>
      <c r="P19" s="86">
        <v>7</v>
      </c>
      <c r="Q19" s="63">
        <v>14</v>
      </c>
      <c r="R19" s="63"/>
      <c r="S19" s="49">
        <f>SUM(P19,M19,J19,G19,D19)</f>
        <v>3666</v>
      </c>
    </row>
    <row r="20" spans="1:19" x14ac:dyDescent="0.2">
      <c r="A20" t="s">
        <v>220</v>
      </c>
      <c r="B20" s="2" t="s">
        <v>170</v>
      </c>
      <c r="C20" s="13">
        <v>2</v>
      </c>
      <c r="D20" s="44">
        <v>2121</v>
      </c>
      <c r="E20" s="45">
        <v>14</v>
      </c>
      <c r="F20" s="131"/>
      <c r="G20" s="56">
        <v>57</v>
      </c>
      <c r="H20" s="57">
        <v>14</v>
      </c>
      <c r="I20" s="111"/>
      <c r="J20" s="50">
        <v>0</v>
      </c>
      <c r="K20" s="51">
        <v>0</v>
      </c>
      <c r="L20" s="118"/>
      <c r="M20" s="94">
        <v>1</v>
      </c>
      <c r="N20" s="68">
        <v>14</v>
      </c>
      <c r="O20" s="117"/>
      <c r="P20" s="126"/>
      <c r="Q20" s="127"/>
      <c r="R20" s="127"/>
      <c r="S20" s="49">
        <f>SUM(P20,M20,J20,G20,D20)</f>
        <v>2179</v>
      </c>
    </row>
    <row r="21" spans="1:19" x14ac:dyDescent="0.2">
      <c r="A21" t="s">
        <v>222</v>
      </c>
      <c r="B21" s="2" t="s">
        <v>184</v>
      </c>
      <c r="C21" s="13"/>
      <c r="D21" s="44">
        <v>10520</v>
      </c>
      <c r="E21" s="45">
        <v>14</v>
      </c>
      <c r="F21" s="131" t="s">
        <v>108</v>
      </c>
      <c r="G21" s="47">
        <v>100417</v>
      </c>
      <c r="H21" s="48">
        <v>14</v>
      </c>
      <c r="I21" s="110" t="s">
        <v>327</v>
      </c>
      <c r="J21" s="53">
        <v>1880</v>
      </c>
      <c r="K21" s="54">
        <v>14</v>
      </c>
      <c r="L21" s="110" t="s">
        <v>327</v>
      </c>
      <c r="M21" s="53">
        <v>42552</v>
      </c>
      <c r="N21" s="54">
        <v>14</v>
      </c>
      <c r="O21" s="109" t="s">
        <v>327</v>
      </c>
      <c r="P21" s="53">
        <v>364</v>
      </c>
      <c r="Q21" s="54">
        <v>14</v>
      </c>
      <c r="R21" s="54"/>
      <c r="S21" s="49">
        <f>SUM(P21,M21,J21,G21,D21)</f>
        <v>155733</v>
      </c>
    </row>
    <row r="22" spans="1:19" x14ac:dyDescent="0.2">
      <c r="A22" t="s">
        <v>223</v>
      </c>
      <c r="B22" s="2" t="s">
        <v>185</v>
      </c>
      <c r="C22" s="13"/>
      <c r="D22" s="44">
        <v>1041</v>
      </c>
      <c r="E22" s="45">
        <v>14</v>
      </c>
      <c r="F22" s="131"/>
      <c r="G22" s="47">
        <v>10032</v>
      </c>
      <c r="H22" s="48">
        <v>14</v>
      </c>
      <c r="I22" s="110"/>
      <c r="J22" s="53">
        <v>1254</v>
      </c>
      <c r="K22" s="54">
        <v>14</v>
      </c>
      <c r="L22" s="109"/>
      <c r="M22" s="53">
        <v>4972</v>
      </c>
      <c r="N22" s="54">
        <v>14</v>
      </c>
      <c r="O22" s="109"/>
      <c r="P22" s="85">
        <v>66</v>
      </c>
      <c r="Q22" s="59">
        <v>14</v>
      </c>
      <c r="R22" s="59"/>
      <c r="S22" s="49">
        <f>SUM(P22,M22,J22,G22,D22)</f>
        <v>17365</v>
      </c>
    </row>
    <row r="23" spans="1:19" x14ac:dyDescent="0.2">
      <c r="A23" t="s">
        <v>250</v>
      </c>
      <c r="B23" s="2" t="s">
        <v>33</v>
      </c>
      <c r="C23" s="13"/>
      <c r="D23" s="55">
        <v>398</v>
      </c>
      <c r="E23" s="45">
        <v>14</v>
      </c>
      <c r="F23" s="131"/>
      <c r="G23" s="47">
        <v>837</v>
      </c>
      <c r="H23" s="48">
        <v>14</v>
      </c>
      <c r="I23" s="110"/>
      <c r="J23" s="85">
        <v>59</v>
      </c>
      <c r="K23" s="59">
        <v>14</v>
      </c>
      <c r="L23" s="112"/>
      <c r="M23" s="85">
        <v>184</v>
      </c>
      <c r="N23" s="59">
        <v>14</v>
      </c>
      <c r="O23" s="112"/>
      <c r="P23" s="126"/>
      <c r="Q23" s="127"/>
      <c r="R23" s="127"/>
      <c r="S23" s="49">
        <f>SUM(P23,M23,J23,G23,D23)</f>
        <v>1478</v>
      </c>
    </row>
    <row r="24" spans="1:19" x14ac:dyDescent="0.2">
      <c r="A24" s="2" t="s">
        <v>252</v>
      </c>
      <c r="B24" s="2" t="s">
        <v>36</v>
      </c>
      <c r="C24" s="13"/>
      <c r="D24" s="55">
        <v>370</v>
      </c>
      <c r="E24" s="54">
        <v>14</v>
      </c>
      <c r="F24" s="131"/>
      <c r="G24" s="47">
        <v>1451</v>
      </c>
      <c r="H24" s="48">
        <v>14</v>
      </c>
      <c r="I24" s="110"/>
      <c r="J24" s="85">
        <v>140</v>
      </c>
      <c r="K24" s="59">
        <v>14</v>
      </c>
      <c r="L24" s="112"/>
      <c r="M24" s="53">
        <v>895</v>
      </c>
      <c r="N24" s="54">
        <v>14</v>
      </c>
      <c r="O24" s="109"/>
      <c r="P24" s="86">
        <v>16</v>
      </c>
      <c r="Q24" s="63">
        <v>14</v>
      </c>
      <c r="R24" s="63"/>
      <c r="S24" s="49">
        <f>SUM(P24,M24,J24,G24,D24)</f>
        <v>2872</v>
      </c>
    </row>
    <row r="25" spans="1:19" x14ac:dyDescent="0.2">
      <c r="A25" s="19" t="s">
        <v>271</v>
      </c>
      <c r="B25" s="2" t="s">
        <v>175</v>
      </c>
      <c r="C25" s="13"/>
      <c r="D25" s="44">
        <v>320</v>
      </c>
      <c r="E25" s="54">
        <v>14</v>
      </c>
      <c r="F25" s="131"/>
      <c r="G25" s="47">
        <v>1538</v>
      </c>
      <c r="H25" s="48">
        <v>14</v>
      </c>
      <c r="I25" s="110"/>
      <c r="J25" s="85">
        <v>133</v>
      </c>
      <c r="K25" s="59">
        <v>14</v>
      </c>
      <c r="L25" s="112"/>
      <c r="M25" s="53">
        <v>1117</v>
      </c>
      <c r="N25" s="54">
        <v>14</v>
      </c>
      <c r="O25" s="109"/>
      <c r="P25" s="86">
        <v>11</v>
      </c>
      <c r="Q25" s="63">
        <v>14</v>
      </c>
      <c r="R25" s="63"/>
      <c r="S25" s="49">
        <f>SUM(P25,M25,J25,G25,D25)</f>
        <v>3119</v>
      </c>
    </row>
    <row r="26" spans="1:19" x14ac:dyDescent="0.2">
      <c r="A26" s="19" t="s">
        <v>272</v>
      </c>
      <c r="B26" s="2" t="s">
        <v>31</v>
      </c>
      <c r="C26" s="13">
        <v>2</v>
      </c>
      <c r="D26" s="55">
        <v>684</v>
      </c>
      <c r="E26" s="54">
        <v>14</v>
      </c>
      <c r="F26" s="131" t="s">
        <v>327</v>
      </c>
      <c r="G26" s="47">
        <v>4042</v>
      </c>
      <c r="H26" s="48">
        <v>14</v>
      </c>
      <c r="I26" s="110" t="s">
        <v>327</v>
      </c>
      <c r="J26" s="85">
        <v>125</v>
      </c>
      <c r="K26" s="59">
        <v>14</v>
      </c>
      <c r="L26" s="112" t="s">
        <v>327</v>
      </c>
      <c r="M26" s="53">
        <v>1011</v>
      </c>
      <c r="N26" s="54">
        <v>14</v>
      </c>
      <c r="O26" s="109" t="s">
        <v>327</v>
      </c>
      <c r="P26" s="86">
        <v>28</v>
      </c>
      <c r="Q26" s="63">
        <v>14</v>
      </c>
      <c r="R26" s="63"/>
      <c r="S26" s="49">
        <f>SUM(P26,M26,J26,G26,D26)</f>
        <v>5890</v>
      </c>
    </row>
    <row r="27" spans="1:19" x14ac:dyDescent="0.2">
      <c r="A27" s="19" t="s">
        <v>277</v>
      </c>
      <c r="B27" s="2" t="s">
        <v>30</v>
      </c>
      <c r="C27" s="13">
        <v>2</v>
      </c>
      <c r="D27" s="55">
        <v>202</v>
      </c>
      <c r="E27" s="54">
        <v>14</v>
      </c>
      <c r="F27" s="131"/>
      <c r="G27" s="47">
        <v>691</v>
      </c>
      <c r="H27" s="48">
        <v>14</v>
      </c>
      <c r="I27" s="110"/>
      <c r="J27" s="85">
        <v>62</v>
      </c>
      <c r="K27" s="59">
        <v>14</v>
      </c>
      <c r="L27" s="112"/>
      <c r="M27" s="53">
        <v>276</v>
      </c>
      <c r="N27" s="54">
        <v>14</v>
      </c>
      <c r="O27" s="109"/>
      <c r="P27" s="126"/>
      <c r="Q27" s="127"/>
      <c r="R27" s="127"/>
      <c r="S27" s="49">
        <f>SUM(P27,M27,J27,G27,D27)</f>
        <v>1231</v>
      </c>
    </row>
    <row r="28" spans="1:19" hidden="1" x14ac:dyDescent="0.2">
      <c r="A28" s="43" t="s">
        <v>322</v>
      </c>
      <c r="B28" s="2" t="s">
        <v>321</v>
      </c>
      <c r="C28" s="13">
        <v>9</v>
      </c>
      <c r="D28" s="56">
        <v>189</v>
      </c>
      <c r="E28" s="57">
        <v>14</v>
      </c>
      <c r="F28" s="111"/>
      <c r="G28" s="44">
        <v>903</v>
      </c>
      <c r="H28" s="48">
        <v>14</v>
      </c>
      <c r="I28" s="110"/>
      <c r="J28" s="85">
        <v>61</v>
      </c>
      <c r="K28" s="59">
        <v>14</v>
      </c>
      <c r="L28" s="112"/>
      <c r="M28" s="53">
        <v>244</v>
      </c>
      <c r="N28" s="54">
        <v>14</v>
      </c>
      <c r="O28" s="109"/>
      <c r="P28" s="86">
        <v>18</v>
      </c>
      <c r="Q28" s="63">
        <v>14</v>
      </c>
      <c r="R28" s="63"/>
      <c r="S28" s="49">
        <f>SUM(P28,M28,J28,G28,D28)</f>
        <v>1415</v>
      </c>
    </row>
    <row r="29" spans="1:19" hidden="1" x14ac:dyDescent="0.2">
      <c r="A29" t="s">
        <v>214</v>
      </c>
      <c r="B29" s="2" t="s">
        <v>156</v>
      </c>
      <c r="C29" s="13"/>
      <c r="D29" s="56">
        <v>178</v>
      </c>
      <c r="E29" s="57">
        <v>14</v>
      </c>
      <c r="F29" s="111"/>
      <c r="G29" s="47">
        <v>1082</v>
      </c>
      <c r="H29" s="48">
        <v>14</v>
      </c>
      <c r="I29" s="110"/>
      <c r="J29" s="85">
        <v>57</v>
      </c>
      <c r="K29" s="59">
        <v>14</v>
      </c>
      <c r="L29" s="112"/>
      <c r="M29" s="53">
        <v>711</v>
      </c>
      <c r="N29" s="54">
        <v>14</v>
      </c>
      <c r="O29" s="109"/>
      <c r="P29" s="126"/>
      <c r="Q29" s="127"/>
      <c r="R29" s="127"/>
      <c r="S29" s="49">
        <f>SUM(P29,M29,J29,G29,D29)</f>
        <v>2028</v>
      </c>
    </row>
    <row r="30" spans="1:19" hidden="1" x14ac:dyDescent="0.2">
      <c r="A30" t="s">
        <v>193</v>
      </c>
      <c r="B30" s="2" t="s">
        <v>182</v>
      </c>
      <c r="C30" s="13">
        <v>1</v>
      </c>
      <c r="D30" s="56">
        <v>161</v>
      </c>
      <c r="E30" s="57">
        <v>14</v>
      </c>
      <c r="F30" s="111"/>
      <c r="G30" s="52">
        <v>864</v>
      </c>
      <c r="H30" s="48">
        <v>14</v>
      </c>
      <c r="I30" s="110"/>
      <c r="J30" s="86">
        <v>13</v>
      </c>
      <c r="K30" s="63">
        <v>14</v>
      </c>
      <c r="L30" s="115"/>
      <c r="M30" s="85">
        <v>190</v>
      </c>
      <c r="N30" s="59">
        <v>14</v>
      </c>
      <c r="O30" s="112"/>
      <c r="P30" s="94">
        <v>2</v>
      </c>
      <c r="Q30" s="68">
        <v>14</v>
      </c>
      <c r="R30" s="68"/>
      <c r="S30" s="49">
        <f>SUM(P30,M30,J30,G30,D30)</f>
        <v>1230</v>
      </c>
    </row>
    <row r="31" spans="1:19" hidden="1" x14ac:dyDescent="0.2">
      <c r="A31" s="43" t="s">
        <v>293</v>
      </c>
      <c r="B31" s="2" t="s">
        <v>174</v>
      </c>
      <c r="C31" s="13"/>
      <c r="D31" s="58">
        <v>146</v>
      </c>
      <c r="E31" s="59">
        <v>14</v>
      </c>
      <c r="F31" s="112"/>
      <c r="G31" s="47">
        <v>516</v>
      </c>
      <c r="H31" s="48">
        <v>14</v>
      </c>
      <c r="I31" s="110"/>
      <c r="J31" s="85">
        <v>58</v>
      </c>
      <c r="K31" s="59">
        <v>14</v>
      </c>
      <c r="L31" s="112"/>
      <c r="M31" s="53">
        <v>570</v>
      </c>
      <c r="N31" s="54">
        <v>14</v>
      </c>
      <c r="O31" s="109"/>
      <c r="P31" s="126"/>
      <c r="Q31" s="127"/>
      <c r="R31" s="127"/>
      <c r="S31" s="49">
        <f>SUM(P31,M31,J31,G31,D31)</f>
        <v>1290</v>
      </c>
    </row>
    <row r="32" spans="1:19" hidden="1" x14ac:dyDescent="0.2">
      <c r="A32" t="s">
        <v>224</v>
      </c>
      <c r="B32" s="2" t="s">
        <v>23</v>
      </c>
      <c r="C32" s="13"/>
      <c r="D32" s="60">
        <v>140</v>
      </c>
      <c r="E32" s="61">
        <v>14</v>
      </c>
      <c r="F32" s="113"/>
      <c r="G32" s="47">
        <v>305</v>
      </c>
      <c r="H32" s="48">
        <v>14</v>
      </c>
      <c r="I32" s="110"/>
      <c r="J32" s="94">
        <v>1</v>
      </c>
      <c r="K32" s="68">
        <v>14</v>
      </c>
      <c r="L32" s="117"/>
      <c r="M32" s="103">
        <v>53</v>
      </c>
      <c r="N32" s="59">
        <v>14</v>
      </c>
      <c r="O32" s="112"/>
      <c r="P32" s="94">
        <v>3</v>
      </c>
      <c r="Q32" s="68">
        <v>14</v>
      </c>
      <c r="R32" s="68"/>
      <c r="S32" s="49">
        <f>SUM(P32,M32,J32,G32,D32)</f>
        <v>502</v>
      </c>
    </row>
    <row r="33" spans="1:19" hidden="1" x14ac:dyDescent="0.2">
      <c r="A33" s="19" t="s">
        <v>268</v>
      </c>
      <c r="B33" s="2" t="s">
        <v>38</v>
      </c>
      <c r="C33" s="13"/>
      <c r="D33" s="60">
        <v>139</v>
      </c>
      <c r="E33" s="59">
        <v>14</v>
      </c>
      <c r="F33" s="112"/>
      <c r="G33" s="47">
        <v>595</v>
      </c>
      <c r="H33" s="48">
        <v>14</v>
      </c>
      <c r="I33" s="110"/>
      <c r="J33" s="85">
        <v>52</v>
      </c>
      <c r="K33" s="59">
        <v>14</v>
      </c>
      <c r="L33" s="112"/>
      <c r="M33" s="53">
        <v>203</v>
      </c>
      <c r="N33" s="54">
        <v>14</v>
      </c>
      <c r="O33" s="109"/>
      <c r="P33" s="86">
        <v>5</v>
      </c>
      <c r="Q33" s="63">
        <v>14</v>
      </c>
      <c r="R33" s="63"/>
      <c r="S33" s="49">
        <f>SUM(P33,M33,J33,G33,D33)</f>
        <v>994</v>
      </c>
    </row>
    <row r="34" spans="1:19" hidden="1" x14ac:dyDescent="0.2">
      <c r="A34" t="s">
        <v>225</v>
      </c>
      <c r="B34" s="2" t="s">
        <v>82</v>
      </c>
      <c r="C34" s="13"/>
      <c r="D34" s="60">
        <v>129</v>
      </c>
      <c r="E34" s="61">
        <v>14</v>
      </c>
      <c r="F34" s="113"/>
      <c r="G34" s="47">
        <v>402</v>
      </c>
      <c r="H34" s="48">
        <v>14</v>
      </c>
      <c r="I34" s="110"/>
      <c r="J34" s="94">
        <v>2</v>
      </c>
      <c r="K34" s="68">
        <v>14</v>
      </c>
      <c r="L34" s="117"/>
      <c r="M34" s="86">
        <v>31</v>
      </c>
      <c r="N34" s="63">
        <v>14</v>
      </c>
      <c r="O34" s="115"/>
      <c r="P34" s="94">
        <v>1</v>
      </c>
      <c r="Q34" s="68">
        <v>14</v>
      </c>
      <c r="R34" s="68"/>
      <c r="S34" s="49">
        <f>SUM(P34,M34,J34,G34,D34)</f>
        <v>565</v>
      </c>
    </row>
    <row r="35" spans="1:19" hidden="1" x14ac:dyDescent="0.2">
      <c r="A35" s="43" t="s">
        <v>282</v>
      </c>
      <c r="B35" s="2" t="s">
        <v>39</v>
      </c>
      <c r="C35" s="13">
        <v>1</v>
      </c>
      <c r="D35" s="60">
        <v>120</v>
      </c>
      <c r="E35" s="59">
        <v>14</v>
      </c>
      <c r="F35" s="112"/>
      <c r="G35" s="47">
        <v>611</v>
      </c>
      <c r="H35" s="48">
        <v>14</v>
      </c>
      <c r="I35" s="110"/>
      <c r="J35" s="86">
        <v>41</v>
      </c>
      <c r="K35" s="63">
        <v>14</v>
      </c>
      <c r="L35" s="115"/>
      <c r="M35" s="53">
        <v>216</v>
      </c>
      <c r="N35" s="54">
        <v>14</v>
      </c>
      <c r="O35" s="109"/>
      <c r="P35" s="126"/>
      <c r="Q35" s="127"/>
      <c r="R35" s="127"/>
      <c r="S35" s="49">
        <f>SUM(P35,M35,J35,G35,D35)</f>
        <v>988</v>
      </c>
    </row>
    <row r="36" spans="1:19" hidden="1" x14ac:dyDescent="0.2">
      <c r="A36" s="2" t="s">
        <v>236</v>
      </c>
      <c r="B36" s="2" t="s">
        <v>35</v>
      </c>
      <c r="C36" s="13">
        <v>4</v>
      </c>
      <c r="D36" s="60">
        <v>118</v>
      </c>
      <c r="E36" s="61">
        <v>14</v>
      </c>
      <c r="F36" s="113"/>
      <c r="G36" s="47">
        <v>673</v>
      </c>
      <c r="H36" s="48">
        <v>14</v>
      </c>
      <c r="I36" s="110"/>
      <c r="J36" s="86">
        <v>42</v>
      </c>
      <c r="K36" s="63">
        <v>14</v>
      </c>
      <c r="L36" s="115"/>
      <c r="M36" s="85">
        <v>55</v>
      </c>
      <c r="N36" s="59">
        <v>14</v>
      </c>
      <c r="O36" s="112"/>
      <c r="P36" s="86">
        <v>7</v>
      </c>
      <c r="Q36" s="63">
        <v>14</v>
      </c>
      <c r="R36" s="63"/>
      <c r="S36" s="49">
        <f>SUM(P36,M36,J36,G36,D36)</f>
        <v>895</v>
      </c>
    </row>
    <row r="37" spans="1:19" hidden="1" x14ac:dyDescent="0.2">
      <c r="A37" s="43" t="s">
        <v>316</v>
      </c>
      <c r="B37" s="2" t="s">
        <v>315</v>
      </c>
      <c r="C37" s="13">
        <v>9</v>
      </c>
      <c r="D37" s="56">
        <v>112</v>
      </c>
      <c r="E37" s="57">
        <v>14</v>
      </c>
      <c r="F37" s="111"/>
      <c r="G37" s="44">
        <v>693</v>
      </c>
      <c r="H37" s="48">
        <v>14</v>
      </c>
      <c r="I37" s="110"/>
      <c r="J37" s="86">
        <v>31</v>
      </c>
      <c r="K37" s="63">
        <v>14</v>
      </c>
      <c r="L37" s="115"/>
      <c r="M37" s="53">
        <v>488</v>
      </c>
      <c r="N37" s="54">
        <v>14</v>
      </c>
      <c r="O37" s="109"/>
      <c r="P37" s="86">
        <v>5</v>
      </c>
      <c r="Q37" s="63">
        <v>14</v>
      </c>
      <c r="R37" s="63"/>
      <c r="S37" s="49">
        <f>SUM(P37,M37,J37,G37,D37)</f>
        <v>1329</v>
      </c>
    </row>
    <row r="38" spans="1:19" hidden="1" x14ac:dyDescent="0.2">
      <c r="A38" s="2" t="s">
        <v>264</v>
      </c>
      <c r="B38" s="2" t="s">
        <v>113</v>
      </c>
      <c r="C38" s="13">
        <v>1</v>
      </c>
      <c r="D38" s="58">
        <v>108</v>
      </c>
      <c r="E38" s="59">
        <v>14</v>
      </c>
      <c r="F38" s="112"/>
      <c r="G38" s="47">
        <v>570</v>
      </c>
      <c r="H38" s="48">
        <v>14</v>
      </c>
      <c r="I38" s="110"/>
      <c r="J38" s="86">
        <v>13</v>
      </c>
      <c r="K38" s="63">
        <v>14</v>
      </c>
      <c r="L38" s="115"/>
      <c r="M38" s="86">
        <v>32</v>
      </c>
      <c r="N38" s="63">
        <v>14</v>
      </c>
      <c r="O38" s="115"/>
      <c r="P38" s="94">
        <v>2</v>
      </c>
      <c r="Q38" s="68">
        <v>14</v>
      </c>
      <c r="R38" s="68"/>
      <c r="S38" s="49">
        <f>SUM(P38,M38,J38,G38,D38)</f>
        <v>725</v>
      </c>
    </row>
    <row r="39" spans="1:19" hidden="1" x14ac:dyDescent="0.2">
      <c r="A39" s="43" t="s">
        <v>287</v>
      </c>
      <c r="B39" s="2" t="s">
        <v>161</v>
      </c>
      <c r="C39" s="13"/>
      <c r="D39" s="58">
        <v>107</v>
      </c>
      <c r="E39" s="59">
        <v>14</v>
      </c>
      <c r="F39" s="112"/>
      <c r="G39" s="47">
        <v>292</v>
      </c>
      <c r="H39" s="48">
        <v>14</v>
      </c>
      <c r="I39" s="110"/>
      <c r="J39" s="86">
        <v>9</v>
      </c>
      <c r="K39" s="63">
        <v>14</v>
      </c>
      <c r="L39" s="115"/>
      <c r="M39" s="85">
        <v>66</v>
      </c>
      <c r="N39" s="59">
        <v>14</v>
      </c>
      <c r="O39" s="112"/>
      <c r="P39" s="126"/>
      <c r="Q39" s="127"/>
      <c r="R39" s="127"/>
      <c r="S39" s="49">
        <f>SUM(P39,M39,J39,G39,D39)</f>
        <v>474</v>
      </c>
    </row>
    <row r="40" spans="1:19" hidden="1" x14ac:dyDescent="0.2">
      <c r="A40" t="s">
        <v>232</v>
      </c>
      <c r="B40" t="s">
        <v>233</v>
      </c>
      <c r="D40" s="56">
        <v>91</v>
      </c>
      <c r="E40" s="57">
        <v>14</v>
      </c>
      <c r="F40" s="111"/>
      <c r="G40" s="47">
        <v>3161</v>
      </c>
      <c r="H40" s="48">
        <v>14</v>
      </c>
      <c r="I40" s="110"/>
      <c r="J40" s="85">
        <v>79</v>
      </c>
      <c r="K40" s="59">
        <v>14</v>
      </c>
      <c r="L40" s="112"/>
      <c r="M40" s="85">
        <v>157</v>
      </c>
      <c r="N40" s="59">
        <v>14</v>
      </c>
      <c r="O40" s="112"/>
      <c r="P40" s="85">
        <v>122</v>
      </c>
      <c r="Q40" s="59">
        <v>14</v>
      </c>
      <c r="R40" s="59"/>
      <c r="S40" s="49">
        <f>SUM(P40,M40,J40,G40,D40)</f>
        <v>3610</v>
      </c>
    </row>
    <row r="41" spans="1:19" hidden="1" x14ac:dyDescent="0.2">
      <c r="A41" s="43" t="s">
        <v>289</v>
      </c>
      <c r="B41" s="2" t="s">
        <v>69</v>
      </c>
      <c r="C41" s="13">
        <v>5</v>
      </c>
      <c r="D41" s="60">
        <v>88</v>
      </c>
      <c r="E41" s="59">
        <v>14</v>
      </c>
      <c r="F41" s="112"/>
      <c r="G41" s="47">
        <v>586</v>
      </c>
      <c r="H41" s="48">
        <v>14</v>
      </c>
      <c r="I41" s="110"/>
      <c r="J41" s="86">
        <v>11</v>
      </c>
      <c r="K41" s="63">
        <v>14</v>
      </c>
      <c r="L41" s="115"/>
      <c r="M41" s="85">
        <v>62</v>
      </c>
      <c r="N41" s="59">
        <v>14</v>
      </c>
      <c r="O41" s="112"/>
      <c r="P41" s="126"/>
      <c r="Q41" s="127"/>
      <c r="R41" s="127"/>
      <c r="S41" s="49">
        <f>SUM(P41,M41,J41,G41,D41)</f>
        <v>747</v>
      </c>
    </row>
    <row r="42" spans="1:19" hidden="1" x14ac:dyDescent="0.2">
      <c r="A42" t="s">
        <v>215</v>
      </c>
      <c r="B42" s="2" t="s">
        <v>157</v>
      </c>
      <c r="C42" s="13"/>
      <c r="D42" s="56">
        <v>72</v>
      </c>
      <c r="E42" s="57">
        <v>14</v>
      </c>
      <c r="F42" s="111"/>
      <c r="G42" s="47">
        <v>298</v>
      </c>
      <c r="H42" s="48">
        <v>14</v>
      </c>
      <c r="I42" s="110"/>
      <c r="J42" s="86">
        <v>23</v>
      </c>
      <c r="K42" s="63">
        <v>14</v>
      </c>
      <c r="L42" s="115"/>
      <c r="M42" s="85">
        <v>178</v>
      </c>
      <c r="N42" s="59">
        <v>14</v>
      </c>
      <c r="O42" s="112"/>
      <c r="P42" s="126"/>
      <c r="Q42" s="127"/>
      <c r="R42" s="127"/>
      <c r="S42" s="49">
        <f>SUM(P42,M42,J42,G42,D42)</f>
        <v>571</v>
      </c>
    </row>
    <row r="43" spans="1:19" hidden="1" x14ac:dyDescent="0.2">
      <c r="A43" s="43" t="s">
        <v>290</v>
      </c>
      <c r="B43" s="2" t="s">
        <v>27</v>
      </c>
      <c r="C43" s="13">
        <v>5</v>
      </c>
      <c r="D43" s="60">
        <v>71</v>
      </c>
      <c r="E43" s="59">
        <v>14</v>
      </c>
      <c r="F43" s="112"/>
      <c r="G43" s="47">
        <v>261</v>
      </c>
      <c r="H43" s="48">
        <v>14</v>
      </c>
      <c r="I43" s="110"/>
      <c r="J43" s="86">
        <v>11</v>
      </c>
      <c r="K43" s="63">
        <v>14</v>
      </c>
      <c r="L43" s="115"/>
      <c r="M43" s="86">
        <v>49</v>
      </c>
      <c r="N43" s="63">
        <v>14</v>
      </c>
      <c r="O43" s="115"/>
      <c r="P43" s="126"/>
      <c r="Q43" s="127"/>
      <c r="R43" s="127"/>
      <c r="S43" s="49">
        <f>SUM(P43,M43,J43,G43,D43)</f>
        <v>392</v>
      </c>
    </row>
    <row r="44" spans="1:19" hidden="1" x14ac:dyDescent="0.2">
      <c r="A44" t="s">
        <v>251</v>
      </c>
      <c r="B44" s="2" t="s">
        <v>122</v>
      </c>
      <c r="C44" s="13"/>
      <c r="D44" s="58">
        <v>69</v>
      </c>
      <c r="E44" s="61">
        <v>14</v>
      </c>
      <c r="F44" s="113"/>
      <c r="G44" s="47">
        <v>250</v>
      </c>
      <c r="H44" s="48">
        <v>14</v>
      </c>
      <c r="I44" s="110"/>
      <c r="J44" s="86">
        <v>22</v>
      </c>
      <c r="K44" s="63">
        <v>14</v>
      </c>
      <c r="L44" s="115"/>
      <c r="M44" s="85">
        <v>57</v>
      </c>
      <c r="N44" s="59">
        <v>14</v>
      </c>
      <c r="O44" s="112"/>
      <c r="P44" s="126"/>
      <c r="Q44" s="127"/>
      <c r="R44" s="127"/>
      <c r="S44" s="49">
        <f>SUM(P44,M44,J44,G44,D44)</f>
        <v>398</v>
      </c>
    </row>
    <row r="45" spans="1:19" hidden="1" x14ac:dyDescent="0.2">
      <c r="A45" t="s">
        <v>195</v>
      </c>
      <c r="B45" t="s">
        <v>118</v>
      </c>
      <c r="C45" s="13">
        <v>2</v>
      </c>
      <c r="D45" s="56">
        <v>65</v>
      </c>
      <c r="E45" s="57">
        <v>13</v>
      </c>
      <c r="F45" s="111"/>
      <c r="G45" s="52">
        <v>596</v>
      </c>
      <c r="H45" s="48">
        <v>14</v>
      </c>
      <c r="I45" s="110"/>
      <c r="J45" s="86">
        <v>6</v>
      </c>
      <c r="K45" s="63">
        <v>14</v>
      </c>
      <c r="L45" s="115"/>
      <c r="M45" s="85">
        <v>112</v>
      </c>
      <c r="N45" s="59">
        <v>14</v>
      </c>
      <c r="O45" s="112"/>
      <c r="P45" s="94">
        <v>2</v>
      </c>
      <c r="Q45" s="68">
        <v>14</v>
      </c>
      <c r="R45" s="68"/>
      <c r="S45" s="49">
        <f>SUM(P45,M45,J45,G45,D45)</f>
        <v>781</v>
      </c>
    </row>
    <row r="46" spans="1:19" hidden="1" x14ac:dyDescent="0.2">
      <c r="A46" s="2" t="s">
        <v>259</v>
      </c>
      <c r="B46" s="2" t="s">
        <v>123</v>
      </c>
      <c r="C46" s="13"/>
      <c r="D46" s="58">
        <v>63</v>
      </c>
      <c r="E46" s="59">
        <v>14</v>
      </c>
      <c r="F46" s="112"/>
      <c r="G46" s="47">
        <v>226</v>
      </c>
      <c r="H46" s="48">
        <v>14</v>
      </c>
      <c r="I46" s="110"/>
      <c r="J46" s="86">
        <v>20</v>
      </c>
      <c r="K46" s="63">
        <v>14</v>
      </c>
      <c r="L46" s="115"/>
      <c r="M46" s="85">
        <v>168</v>
      </c>
      <c r="N46" s="59">
        <v>14</v>
      </c>
      <c r="O46" s="112"/>
      <c r="P46" s="94">
        <v>1</v>
      </c>
      <c r="Q46" s="68">
        <v>14</v>
      </c>
      <c r="R46" s="68"/>
      <c r="S46" s="49">
        <f>SUM(P46,M46,J46,G46,D46)</f>
        <v>478</v>
      </c>
    </row>
    <row r="47" spans="1:19" hidden="1" x14ac:dyDescent="0.2">
      <c r="A47" t="s">
        <v>210</v>
      </c>
      <c r="B47" s="2" t="s">
        <v>206</v>
      </c>
      <c r="C47" s="13"/>
      <c r="D47" s="56">
        <v>56</v>
      </c>
      <c r="E47" s="57">
        <v>14</v>
      </c>
      <c r="F47" s="111"/>
      <c r="G47" s="64">
        <v>22</v>
      </c>
      <c r="H47" s="65">
        <v>14</v>
      </c>
      <c r="I47" s="114"/>
      <c r="J47" s="94">
        <v>1</v>
      </c>
      <c r="K47" s="68">
        <v>14</v>
      </c>
      <c r="L47" s="117"/>
      <c r="M47" s="94">
        <v>2</v>
      </c>
      <c r="N47" s="68">
        <v>14</v>
      </c>
      <c r="O47" s="117"/>
      <c r="P47" s="126"/>
      <c r="Q47" s="127"/>
      <c r="R47" s="127"/>
      <c r="S47" s="49">
        <f>SUM(P47,M47,J47,G47,D47)</f>
        <v>81</v>
      </c>
    </row>
    <row r="48" spans="1:19" hidden="1" x14ac:dyDescent="0.2">
      <c r="A48" s="2" t="s">
        <v>261</v>
      </c>
      <c r="B48" s="19" t="s">
        <v>262</v>
      </c>
      <c r="C48" s="39"/>
      <c r="D48" s="62">
        <v>47</v>
      </c>
      <c r="E48" s="63">
        <v>14</v>
      </c>
      <c r="F48" s="115"/>
      <c r="G48" s="56">
        <v>134</v>
      </c>
      <c r="H48" s="57">
        <v>14</v>
      </c>
      <c r="I48" s="111"/>
      <c r="J48" s="86">
        <v>16</v>
      </c>
      <c r="K48" s="63">
        <v>14</v>
      </c>
      <c r="L48" s="115"/>
      <c r="M48" s="85">
        <v>196</v>
      </c>
      <c r="N48" s="59">
        <v>14</v>
      </c>
      <c r="O48" s="112"/>
      <c r="P48" s="94">
        <v>1</v>
      </c>
      <c r="Q48" s="68">
        <v>14</v>
      </c>
      <c r="R48" s="68"/>
      <c r="S48" s="49">
        <f>SUM(P48,M48,J48,G48,D48)</f>
        <v>394</v>
      </c>
    </row>
    <row r="49" spans="1:19" hidden="1" x14ac:dyDescent="0.2">
      <c r="A49" s="43" t="s">
        <v>319</v>
      </c>
      <c r="B49" s="2" t="s">
        <v>320</v>
      </c>
      <c r="C49" s="13">
        <v>9</v>
      </c>
      <c r="D49" s="64">
        <v>43</v>
      </c>
      <c r="E49" s="65">
        <v>14</v>
      </c>
      <c r="F49" s="114"/>
      <c r="G49" s="44">
        <v>509</v>
      </c>
      <c r="H49" s="48">
        <v>14</v>
      </c>
      <c r="I49" s="110"/>
      <c r="J49" s="86">
        <v>7</v>
      </c>
      <c r="K49" s="63">
        <v>14</v>
      </c>
      <c r="L49" s="115"/>
      <c r="M49" s="85">
        <v>70</v>
      </c>
      <c r="N49" s="59">
        <v>14</v>
      </c>
      <c r="O49" s="112"/>
      <c r="P49" s="101">
        <v>0</v>
      </c>
      <c r="Q49" s="102" t="s">
        <v>325</v>
      </c>
      <c r="R49" s="102"/>
      <c r="S49" s="49">
        <f>SUM(P49,M49,J49,G49,D49)</f>
        <v>629</v>
      </c>
    </row>
    <row r="50" spans="1:19" hidden="1" x14ac:dyDescent="0.2">
      <c r="A50" t="s">
        <v>197</v>
      </c>
      <c r="B50" t="s">
        <v>119</v>
      </c>
      <c r="C50" s="13">
        <v>2</v>
      </c>
      <c r="D50" s="64">
        <v>43</v>
      </c>
      <c r="E50" s="65">
        <v>12</v>
      </c>
      <c r="F50" s="114"/>
      <c r="G50" s="52">
        <v>209</v>
      </c>
      <c r="H50" s="48">
        <v>14</v>
      </c>
      <c r="I50" s="110"/>
      <c r="J50" s="86">
        <v>5</v>
      </c>
      <c r="K50" s="63">
        <v>14</v>
      </c>
      <c r="L50" s="115"/>
      <c r="M50" s="86">
        <v>37</v>
      </c>
      <c r="N50" s="63">
        <v>14</v>
      </c>
      <c r="O50" s="115"/>
      <c r="P50" s="94">
        <v>0</v>
      </c>
      <c r="Q50" s="68">
        <v>0</v>
      </c>
      <c r="R50" s="68"/>
      <c r="S50" s="49">
        <f>SUM(P50,M50,J50,G50,D50)</f>
        <v>294</v>
      </c>
    </row>
    <row r="51" spans="1:19" hidden="1" x14ac:dyDescent="0.2">
      <c r="A51" t="s">
        <v>217</v>
      </c>
      <c r="B51" s="2" t="s">
        <v>158</v>
      </c>
      <c r="C51" s="13"/>
      <c r="D51" s="64">
        <v>42</v>
      </c>
      <c r="E51" s="65">
        <v>14</v>
      </c>
      <c r="F51" s="114"/>
      <c r="G51" s="56">
        <v>138</v>
      </c>
      <c r="H51" s="57">
        <v>14</v>
      </c>
      <c r="I51" s="111"/>
      <c r="J51" s="86">
        <v>44</v>
      </c>
      <c r="K51" s="63">
        <v>14</v>
      </c>
      <c r="L51" s="115"/>
      <c r="M51" s="85">
        <v>193</v>
      </c>
      <c r="N51" s="59">
        <v>14</v>
      </c>
      <c r="O51" s="112"/>
      <c r="P51" s="126"/>
      <c r="Q51" s="127"/>
      <c r="R51" s="127"/>
      <c r="S51" s="49">
        <f>SUM(P51,M51,J51,G51,D51)</f>
        <v>417</v>
      </c>
    </row>
    <row r="52" spans="1:19" hidden="1" x14ac:dyDescent="0.2">
      <c r="A52" t="s">
        <v>204</v>
      </c>
      <c r="B52" s="2" t="s">
        <v>134</v>
      </c>
      <c r="C52" s="13"/>
      <c r="D52" s="64">
        <v>30</v>
      </c>
      <c r="E52" s="65">
        <v>14</v>
      </c>
      <c r="F52" s="114"/>
      <c r="G52" s="56">
        <v>164</v>
      </c>
      <c r="H52" s="57">
        <v>14</v>
      </c>
      <c r="I52" s="111"/>
      <c r="J52" s="86">
        <v>26</v>
      </c>
      <c r="K52" s="63">
        <v>14</v>
      </c>
      <c r="L52" s="115"/>
      <c r="M52" s="85">
        <v>94</v>
      </c>
      <c r="N52" s="59">
        <v>14</v>
      </c>
      <c r="O52" s="112"/>
      <c r="P52" s="126"/>
      <c r="Q52" s="127"/>
      <c r="R52" s="127"/>
      <c r="S52" s="49">
        <f>SUM(P52,M52,J52,G52,D52)</f>
        <v>314</v>
      </c>
    </row>
    <row r="53" spans="1:19" hidden="1" x14ac:dyDescent="0.2">
      <c r="A53" t="s">
        <v>194</v>
      </c>
      <c r="B53" s="2" t="s">
        <v>183</v>
      </c>
      <c r="C53" s="13">
        <v>1</v>
      </c>
      <c r="D53" s="64">
        <v>29</v>
      </c>
      <c r="E53" s="65">
        <v>14</v>
      </c>
      <c r="F53" s="114"/>
      <c r="G53" s="91">
        <v>104</v>
      </c>
      <c r="H53" s="57">
        <v>14</v>
      </c>
      <c r="I53" s="111"/>
      <c r="J53" s="86">
        <v>17</v>
      </c>
      <c r="K53" s="63">
        <v>14</v>
      </c>
      <c r="L53" s="115"/>
      <c r="M53" s="86">
        <v>41</v>
      </c>
      <c r="N53" s="63">
        <v>14</v>
      </c>
      <c r="O53" s="115"/>
      <c r="P53" s="94">
        <v>0</v>
      </c>
      <c r="Q53" s="68">
        <v>0</v>
      </c>
      <c r="R53" s="68"/>
      <c r="S53" s="49">
        <f>SUM(P53,M53,J53,G53,D53)</f>
        <v>191</v>
      </c>
    </row>
    <row r="54" spans="1:19" hidden="1" x14ac:dyDescent="0.2">
      <c r="A54" s="2" t="s">
        <v>265</v>
      </c>
      <c r="B54" s="2" t="s">
        <v>163</v>
      </c>
      <c r="C54" s="13">
        <v>1</v>
      </c>
      <c r="D54" s="62">
        <v>29</v>
      </c>
      <c r="E54" s="63">
        <v>14</v>
      </c>
      <c r="F54" s="115"/>
      <c r="G54" s="56">
        <v>70</v>
      </c>
      <c r="H54" s="57">
        <v>14</v>
      </c>
      <c r="I54" s="111"/>
      <c r="J54" s="64">
        <v>5</v>
      </c>
      <c r="K54" s="65">
        <v>14</v>
      </c>
      <c r="L54" s="114"/>
      <c r="M54" s="86">
        <v>16</v>
      </c>
      <c r="N54" s="63">
        <v>14</v>
      </c>
      <c r="O54" s="115"/>
      <c r="P54" s="101">
        <v>0</v>
      </c>
      <c r="Q54" s="102" t="s">
        <v>325</v>
      </c>
      <c r="R54" s="102"/>
      <c r="S54" s="49">
        <f>SUM(P54,M54,J54,G54,D54)</f>
        <v>120</v>
      </c>
    </row>
    <row r="55" spans="1:19" hidden="1" x14ac:dyDescent="0.2">
      <c r="A55" s="19" t="s">
        <v>280</v>
      </c>
      <c r="B55" s="2" t="s">
        <v>208</v>
      </c>
      <c r="C55" s="13">
        <v>3</v>
      </c>
      <c r="D55" s="62">
        <v>28</v>
      </c>
      <c r="E55" s="63">
        <v>14</v>
      </c>
      <c r="F55" s="115"/>
      <c r="G55" s="50">
        <v>3</v>
      </c>
      <c r="H55" s="51">
        <v>14</v>
      </c>
      <c r="I55" s="118"/>
      <c r="J55" s="67">
        <v>0</v>
      </c>
      <c r="K55" s="68">
        <v>0</v>
      </c>
      <c r="L55" s="117"/>
      <c r="M55" s="94">
        <v>1</v>
      </c>
      <c r="N55" s="68">
        <v>14</v>
      </c>
      <c r="O55" s="117"/>
      <c r="P55" s="126"/>
      <c r="Q55" s="127"/>
      <c r="R55" s="127"/>
      <c r="S55" s="49">
        <f>SUM(P55,M55,J55,G55,D55)</f>
        <v>32</v>
      </c>
    </row>
    <row r="56" spans="1:19" hidden="1" x14ac:dyDescent="0.2">
      <c r="A56" s="2" t="s">
        <v>260</v>
      </c>
      <c r="B56" s="2" t="s">
        <v>37</v>
      </c>
      <c r="C56" s="13"/>
      <c r="D56" s="66">
        <v>25</v>
      </c>
      <c r="E56" s="63">
        <v>14</v>
      </c>
      <c r="F56" s="115"/>
      <c r="G56" s="56">
        <v>63</v>
      </c>
      <c r="H56" s="57">
        <v>14</v>
      </c>
      <c r="I56" s="111"/>
      <c r="J56" s="67">
        <v>3</v>
      </c>
      <c r="K56" s="68">
        <v>14</v>
      </c>
      <c r="L56" s="117"/>
      <c r="M56" s="85">
        <v>50</v>
      </c>
      <c r="N56" s="59">
        <v>14</v>
      </c>
      <c r="O56" s="112"/>
      <c r="P56" s="101">
        <v>0</v>
      </c>
      <c r="Q56" s="102" t="s">
        <v>309</v>
      </c>
      <c r="R56" s="102"/>
      <c r="S56" s="49">
        <f>SUM(P56,M56,J56,G56,D56)</f>
        <v>141</v>
      </c>
    </row>
    <row r="57" spans="1:19" hidden="1" x14ac:dyDescent="0.2">
      <c r="A57" t="s">
        <v>221</v>
      </c>
      <c r="B57" s="2" t="s">
        <v>171</v>
      </c>
      <c r="C57" s="13">
        <v>2</v>
      </c>
      <c r="D57" s="62">
        <v>24</v>
      </c>
      <c r="E57" s="69">
        <v>14</v>
      </c>
      <c r="F57" s="116"/>
      <c r="G57" s="64">
        <v>33</v>
      </c>
      <c r="H57" s="65">
        <v>14</v>
      </c>
      <c r="I57" s="114"/>
      <c r="J57" s="50">
        <v>0</v>
      </c>
      <c r="K57" s="51">
        <v>0</v>
      </c>
      <c r="L57" s="118"/>
      <c r="M57" s="101">
        <v>0</v>
      </c>
      <c r="N57" s="102">
        <v>0</v>
      </c>
      <c r="O57" s="123"/>
      <c r="P57" s="126"/>
      <c r="Q57" s="127"/>
      <c r="R57" s="127"/>
      <c r="S57" s="49">
        <f>SUM(P57,M57,J57,G57,D57)</f>
        <v>57</v>
      </c>
    </row>
    <row r="58" spans="1:19" hidden="1" x14ac:dyDescent="0.2">
      <c r="A58" s="2" t="s">
        <v>266</v>
      </c>
      <c r="B58" s="2" t="s">
        <v>132</v>
      </c>
      <c r="C58" s="13">
        <v>1</v>
      </c>
      <c r="D58" s="62">
        <v>23</v>
      </c>
      <c r="E58" s="63">
        <v>14</v>
      </c>
      <c r="F58" s="115"/>
      <c r="G58" s="64">
        <v>18</v>
      </c>
      <c r="H58" s="65">
        <v>14</v>
      </c>
      <c r="I58" s="114"/>
      <c r="J58" s="67">
        <v>3</v>
      </c>
      <c r="K58" s="68">
        <v>14</v>
      </c>
      <c r="L58" s="117"/>
      <c r="M58" s="86">
        <v>10</v>
      </c>
      <c r="N58" s="63">
        <v>14</v>
      </c>
      <c r="O58" s="115"/>
      <c r="P58" s="101">
        <v>0</v>
      </c>
      <c r="Q58" s="102" t="s">
        <v>325</v>
      </c>
      <c r="R58" s="102"/>
      <c r="S58" s="49">
        <f>SUM(P58,M58,J58,G58,D58)</f>
        <v>54</v>
      </c>
    </row>
    <row r="59" spans="1:19" hidden="1" x14ac:dyDescent="0.2">
      <c r="A59" s="43" t="s">
        <v>292</v>
      </c>
      <c r="B59" s="2" t="s">
        <v>65</v>
      </c>
      <c r="C59" s="13">
        <v>1</v>
      </c>
      <c r="D59" s="62">
        <v>22</v>
      </c>
      <c r="E59" s="63">
        <v>14</v>
      </c>
      <c r="F59" s="115"/>
      <c r="G59" s="64">
        <v>49</v>
      </c>
      <c r="H59" s="65">
        <v>14</v>
      </c>
      <c r="I59" s="114"/>
      <c r="J59" s="86">
        <v>41</v>
      </c>
      <c r="K59" s="63">
        <v>14</v>
      </c>
      <c r="L59" s="115"/>
      <c r="M59" s="86">
        <v>21</v>
      </c>
      <c r="N59" s="63">
        <v>14</v>
      </c>
      <c r="O59" s="115"/>
      <c r="P59" s="126"/>
      <c r="Q59" s="127"/>
      <c r="R59" s="127"/>
      <c r="S59" s="49">
        <f>SUM(P59,M59,J59,G59,D59)</f>
        <v>133</v>
      </c>
    </row>
    <row r="60" spans="1:19" hidden="1" x14ac:dyDescent="0.2">
      <c r="A60" t="s">
        <v>191</v>
      </c>
      <c r="B60" s="2" t="s">
        <v>168</v>
      </c>
      <c r="C60" s="13">
        <v>2</v>
      </c>
      <c r="D60" s="64">
        <v>19</v>
      </c>
      <c r="E60" s="65">
        <v>14</v>
      </c>
      <c r="F60" s="114"/>
      <c r="G60" s="88">
        <v>2</v>
      </c>
      <c r="H60" s="89">
        <v>14</v>
      </c>
      <c r="I60" s="122"/>
      <c r="J60" s="94">
        <v>0</v>
      </c>
      <c r="K60" s="68">
        <v>0</v>
      </c>
      <c r="L60" s="117"/>
      <c r="M60" s="94">
        <v>0</v>
      </c>
      <c r="N60" s="68">
        <v>0</v>
      </c>
      <c r="O60" s="117"/>
      <c r="P60" s="94">
        <v>0</v>
      </c>
      <c r="Q60" s="68">
        <v>0</v>
      </c>
      <c r="R60" s="68"/>
      <c r="S60" s="49">
        <f>SUM(P60,M60,J60,G60,D60)</f>
        <v>21</v>
      </c>
    </row>
    <row r="61" spans="1:19" hidden="1" x14ac:dyDescent="0.2">
      <c r="A61" s="43" t="s">
        <v>286</v>
      </c>
      <c r="B61" s="2" t="s">
        <v>78</v>
      </c>
      <c r="C61" s="13"/>
      <c r="D61" s="66">
        <v>18</v>
      </c>
      <c r="E61" s="63">
        <v>14</v>
      </c>
      <c r="F61" s="115"/>
      <c r="G61" s="56">
        <v>105</v>
      </c>
      <c r="H61" s="57">
        <v>14</v>
      </c>
      <c r="I61" s="111"/>
      <c r="J61" s="86">
        <v>26</v>
      </c>
      <c r="K61" s="63">
        <v>14</v>
      </c>
      <c r="L61" s="115"/>
      <c r="M61" s="86">
        <v>6</v>
      </c>
      <c r="N61" s="63">
        <v>14</v>
      </c>
      <c r="O61" s="115"/>
      <c r="P61" s="126"/>
      <c r="Q61" s="127"/>
      <c r="R61" s="127"/>
      <c r="S61" s="49">
        <f>SUM(P61,M61,J61,G61,D61)</f>
        <v>155</v>
      </c>
    </row>
    <row r="62" spans="1:19" hidden="1" x14ac:dyDescent="0.2">
      <c r="A62" s="19" t="s">
        <v>281</v>
      </c>
      <c r="B62" s="2" t="s">
        <v>209</v>
      </c>
      <c r="C62" s="13">
        <v>3</v>
      </c>
      <c r="D62" s="62">
        <v>17</v>
      </c>
      <c r="E62" s="63">
        <v>14</v>
      </c>
      <c r="F62" s="115"/>
      <c r="G62" s="50">
        <v>1</v>
      </c>
      <c r="H62" s="51">
        <v>14</v>
      </c>
      <c r="I62" s="118"/>
      <c r="J62" s="67">
        <v>0</v>
      </c>
      <c r="K62" s="68">
        <v>0</v>
      </c>
      <c r="L62" s="117"/>
      <c r="M62" s="96">
        <v>0</v>
      </c>
      <c r="N62" s="97">
        <v>0</v>
      </c>
      <c r="O62" s="124"/>
      <c r="P62" s="101">
        <v>0</v>
      </c>
      <c r="Q62" s="102" t="s">
        <v>325</v>
      </c>
      <c r="R62" s="102"/>
      <c r="S62" s="49">
        <f>SUM(P62,M62,J62,G62,D62)</f>
        <v>18</v>
      </c>
    </row>
    <row r="63" spans="1:19" hidden="1" x14ac:dyDescent="0.2">
      <c r="A63" s="19" t="s">
        <v>270</v>
      </c>
      <c r="B63" s="2" t="s">
        <v>125</v>
      </c>
      <c r="C63" s="13"/>
      <c r="D63" s="62">
        <v>16</v>
      </c>
      <c r="E63" s="63">
        <v>14</v>
      </c>
      <c r="F63" s="115"/>
      <c r="G63" s="56">
        <v>67</v>
      </c>
      <c r="H63" s="57">
        <v>14</v>
      </c>
      <c r="I63" s="111"/>
      <c r="J63" s="64">
        <v>5</v>
      </c>
      <c r="K63" s="65">
        <v>14</v>
      </c>
      <c r="L63" s="114"/>
      <c r="M63" s="86">
        <v>19</v>
      </c>
      <c r="N63" s="63">
        <v>14</v>
      </c>
      <c r="O63" s="115"/>
      <c r="P63" s="101">
        <v>0</v>
      </c>
      <c r="Q63" s="102" t="s">
        <v>325</v>
      </c>
      <c r="R63" s="102"/>
      <c r="S63" s="49">
        <f>SUM(P63,M63,J63,G63,D63)</f>
        <v>107</v>
      </c>
    </row>
    <row r="64" spans="1:19" hidden="1" x14ac:dyDescent="0.2">
      <c r="A64" t="s">
        <v>218</v>
      </c>
      <c r="B64" s="2" t="s">
        <v>159</v>
      </c>
      <c r="C64" s="13"/>
      <c r="D64" s="62">
        <v>14</v>
      </c>
      <c r="E64" s="69">
        <v>14</v>
      </c>
      <c r="F64" s="116"/>
      <c r="G64" s="56">
        <v>74</v>
      </c>
      <c r="H64" s="57">
        <v>14</v>
      </c>
      <c r="I64" s="111"/>
      <c r="J64" s="86">
        <v>8</v>
      </c>
      <c r="K64" s="63">
        <v>14</v>
      </c>
      <c r="L64" s="115"/>
      <c r="M64" s="85">
        <v>99</v>
      </c>
      <c r="N64" s="59">
        <v>14</v>
      </c>
      <c r="O64" s="112"/>
      <c r="P64" s="126"/>
      <c r="Q64" s="127"/>
      <c r="R64" s="127"/>
      <c r="S64" s="49">
        <f>SUM(P64,M64,J64,G64,D64)</f>
        <v>195</v>
      </c>
    </row>
    <row r="65" spans="1:19" hidden="1" x14ac:dyDescent="0.2">
      <c r="A65" s="19" t="s">
        <v>278</v>
      </c>
      <c r="B65" s="2" t="s">
        <v>114</v>
      </c>
      <c r="C65" s="13">
        <v>1</v>
      </c>
      <c r="D65" s="62">
        <v>12</v>
      </c>
      <c r="E65" s="63">
        <v>14</v>
      </c>
      <c r="F65" s="115"/>
      <c r="G65" s="60">
        <v>76</v>
      </c>
      <c r="H65" s="59">
        <v>14</v>
      </c>
      <c r="I65" s="112"/>
      <c r="J65" s="86">
        <v>6</v>
      </c>
      <c r="K65" s="63">
        <v>14</v>
      </c>
      <c r="L65" s="115"/>
      <c r="M65" s="86">
        <v>43</v>
      </c>
      <c r="N65" s="63">
        <v>14</v>
      </c>
      <c r="O65" s="115"/>
      <c r="P65" s="126"/>
      <c r="Q65" s="127"/>
      <c r="R65" s="127"/>
      <c r="S65" s="49">
        <f>SUM(P65,M65,J65,G64,D65)</f>
        <v>135</v>
      </c>
    </row>
    <row r="66" spans="1:19" hidden="1" x14ac:dyDescent="0.2">
      <c r="A66" s="19" t="s">
        <v>275</v>
      </c>
      <c r="B66" s="2" t="s">
        <v>126</v>
      </c>
      <c r="C66" s="13">
        <v>2</v>
      </c>
      <c r="D66" s="62">
        <v>12</v>
      </c>
      <c r="E66" s="63">
        <v>14</v>
      </c>
      <c r="F66" s="115"/>
      <c r="G66" s="62">
        <v>12</v>
      </c>
      <c r="H66" s="63">
        <v>14</v>
      </c>
      <c r="I66" s="115"/>
      <c r="J66" s="86">
        <v>7</v>
      </c>
      <c r="K66" s="63">
        <v>14</v>
      </c>
      <c r="L66" s="115"/>
      <c r="M66" s="86">
        <v>7</v>
      </c>
      <c r="N66" s="63">
        <v>14</v>
      </c>
      <c r="O66" s="115"/>
      <c r="P66" s="126"/>
      <c r="Q66" s="127"/>
      <c r="R66" s="127"/>
      <c r="S66" s="49">
        <f>SUM(P66,M66,J66,G66,D66)</f>
        <v>38</v>
      </c>
    </row>
    <row r="67" spans="1:19" hidden="1" x14ac:dyDescent="0.2">
      <c r="A67" s="43" t="s">
        <v>283</v>
      </c>
      <c r="B67" s="2" t="s">
        <v>127</v>
      </c>
      <c r="C67" s="13">
        <v>1</v>
      </c>
      <c r="D67" s="62">
        <v>11</v>
      </c>
      <c r="E67" s="63">
        <v>14</v>
      </c>
      <c r="F67" s="115"/>
      <c r="G67" s="56">
        <v>79</v>
      </c>
      <c r="H67" s="57">
        <v>14</v>
      </c>
      <c r="I67" s="111"/>
      <c r="J67" s="86">
        <v>9</v>
      </c>
      <c r="K67" s="63">
        <v>14</v>
      </c>
      <c r="L67" s="115"/>
      <c r="M67" s="85">
        <v>66</v>
      </c>
      <c r="N67" s="59">
        <v>14</v>
      </c>
      <c r="O67" s="112"/>
      <c r="P67" s="126"/>
      <c r="Q67" s="127"/>
      <c r="R67" s="127"/>
      <c r="S67" s="49">
        <f>SUM(P67,M67,J67,G67,D67)</f>
        <v>165</v>
      </c>
    </row>
    <row r="68" spans="1:19" hidden="1" x14ac:dyDescent="0.2">
      <c r="A68" s="43" t="s">
        <v>291</v>
      </c>
      <c r="B68" s="2" t="s">
        <v>42</v>
      </c>
      <c r="C68" s="13">
        <v>1</v>
      </c>
      <c r="D68" s="66">
        <v>11</v>
      </c>
      <c r="E68" s="63">
        <v>14</v>
      </c>
      <c r="F68" s="115"/>
      <c r="G68" s="64">
        <v>35</v>
      </c>
      <c r="H68" s="65">
        <v>14</v>
      </c>
      <c r="I68" s="114"/>
      <c r="J68" s="86">
        <v>15</v>
      </c>
      <c r="K68" s="63">
        <v>14</v>
      </c>
      <c r="L68" s="115"/>
      <c r="M68" s="86">
        <v>9</v>
      </c>
      <c r="N68" s="63">
        <v>14</v>
      </c>
      <c r="O68" s="115"/>
      <c r="P68" s="126"/>
      <c r="Q68" s="127"/>
      <c r="R68" s="127"/>
      <c r="S68" s="49">
        <f>SUM(P68,M68,J68,G68,D68)</f>
        <v>70</v>
      </c>
    </row>
    <row r="69" spans="1:19" hidden="1" x14ac:dyDescent="0.2">
      <c r="A69" t="s">
        <v>211</v>
      </c>
      <c r="B69" s="2" t="s">
        <v>207</v>
      </c>
      <c r="C69" s="13"/>
      <c r="D69" s="64">
        <v>10</v>
      </c>
      <c r="E69" s="65">
        <v>14</v>
      </c>
      <c r="F69" s="114"/>
      <c r="G69" s="50">
        <v>2</v>
      </c>
      <c r="H69" s="51">
        <v>14</v>
      </c>
      <c r="I69" s="118"/>
      <c r="J69" s="50">
        <v>0</v>
      </c>
      <c r="K69" s="51">
        <v>0</v>
      </c>
      <c r="L69" s="118"/>
      <c r="M69" s="94">
        <v>0</v>
      </c>
      <c r="N69" s="68">
        <v>0</v>
      </c>
      <c r="O69" s="117"/>
      <c r="P69" s="101">
        <v>0</v>
      </c>
      <c r="Q69" s="102" t="s">
        <v>325</v>
      </c>
      <c r="R69" s="102"/>
      <c r="S69" s="49">
        <f>SUM(P69,M69,J69,G69,D69)</f>
        <v>12</v>
      </c>
    </row>
    <row r="70" spans="1:19" hidden="1" x14ac:dyDescent="0.2">
      <c r="A70" s="19" t="s">
        <v>279</v>
      </c>
      <c r="B70" s="2" t="s">
        <v>181</v>
      </c>
      <c r="C70" s="13">
        <v>1</v>
      </c>
      <c r="D70" s="62">
        <v>8</v>
      </c>
      <c r="E70" s="63">
        <v>14</v>
      </c>
      <c r="F70" s="115"/>
      <c r="G70" s="64">
        <v>15</v>
      </c>
      <c r="H70" s="65">
        <v>14</v>
      </c>
      <c r="I70" s="114"/>
      <c r="J70" s="86">
        <v>5</v>
      </c>
      <c r="K70" s="63">
        <v>14</v>
      </c>
      <c r="L70" s="115"/>
      <c r="M70" s="86">
        <v>16</v>
      </c>
      <c r="N70" s="63">
        <v>14</v>
      </c>
      <c r="O70" s="115"/>
      <c r="P70" s="126"/>
      <c r="Q70" s="127"/>
      <c r="R70" s="127"/>
      <c r="S70" s="49">
        <f>SUM(P70,M70,J70,G70,D70)</f>
        <v>44</v>
      </c>
    </row>
    <row r="71" spans="1:19" hidden="1" x14ac:dyDescent="0.2">
      <c r="A71" s="19" t="s">
        <v>269</v>
      </c>
      <c r="B71" s="2" t="s">
        <v>61</v>
      </c>
      <c r="C71" s="13"/>
      <c r="D71" s="66">
        <v>8</v>
      </c>
      <c r="E71" s="63">
        <v>14</v>
      </c>
      <c r="F71" s="115"/>
      <c r="G71" s="64">
        <v>26</v>
      </c>
      <c r="H71" s="65">
        <v>14</v>
      </c>
      <c r="I71" s="114"/>
      <c r="J71" s="50">
        <v>0</v>
      </c>
      <c r="K71" s="51">
        <v>0</v>
      </c>
      <c r="L71" s="118"/>
      <c r="M71" s="86">
        <v>7</v>
      </c>
      <c r="N71" s="63">
        <v>14</v>
      </c>
      <c r="O71" s="115"/>
      <c r="P71" s="101">
        <v>0</v>
      </c>
      <c r="Q71" s="102" t="s">
        <v>325</v>
      </c>
      <c r="R71" s="102"/>
      <c r="S71" s="49">
        <f>SUM(P71,M71,J71,G71,D71)</f>
        <v>41</v>
      </c>
    </row>
    <row r="72" spans="1:19" hidden="1" x14ac:dyDescent="0.2">
      <c r="A72" s="43" t="s">
        <v>288</v>
      </c>
      <c r="B72" s="2" t="s">
        <v>162</v>
      </c>
      <c r="C72" s="13"/>
      <c r="D72" s="62">
        <v>7</v>
      </c>
      <c r="E72" s="63">
        <v>14</v>
      </c>
      <c r="F72" s="115"/>
      <c r="G72" s="56">
        <v>67</v>
      </c>
      <c r="H72" s="57">
        <v>14</v>
      </c>
      <c r="I72" s="111"/>
      <c r="J72" s="94">
        <v>4</v>
      </c>
      <c r="K72" s="68">
        <v>14</v>
      </c>
      <c r="L72" s="117"/>
      <c r="M72" s="86">
        <v>17</v>
      </c>
      <c r="N72" s="63">
        <v>14</v>
      </c>
      <c r="O72" s="115"/>
      <c r="P72" s="126"/>
      <c r="Q72" s="127"/>
      <c r="R72" s="127"/>
      <c r="S72" s="49">
        <f>SUM(P72,M72,J72,G72,D72)</f>
        <v>95</v>
      </c>
    </row>
    <row r="73" spans="1:19" hidden="1" x14ac:dyDescent="0.2">
      <c r="A73" t="s">
        <v>247</v>
      </c>
      <c r="B73" s="2" t="s">
        <v>173</v>
      </c>
      <c r="C73" s="13"/>
      <c r="D73" s="62">
        <v>7</v>
      </c>
      <c r="E73" s="69">
        <v>14</v>
      </c>
      <c r="F73" s="116"/>
      <c r="G73" s="64">
        <v>20</v>
      </c>
      <c r="H73" s="65">
        <v>14</v>
      </c>
      <c r="I73" s="114"/>
      <c r="J73" s="94">
        <v>4</v>
      </c>
      <c r="K73" s="68">
        <v>14</v>
      </c>
      <c r="L73" s="117"/>
      <c r="M73" s="86">
        <v>9</v>
      </c>
      <c r="N73" s="63">
        <v>14</v>
      </c>
      <c r="O73" s="115"/>
      <c r="P73" s="126"/>
      <c r="Q73" s="127"/>
      <c r="R73" s="127"/>
      <c r="S73" s="49">
        <f>SUM(P73,M73,J73,G73,D73)</f>
        <v>40</v>
      </c>
    </row>
    <row r="74" spans="1:19" hidden="1" x14ac:dyDescent="0.2">
      <c r="A74" s="2" t="s">
        <v>263</v>
      </c>
      <c r="B74" s="19" t="s">
        <v>124</v>
      </c>
      <c r="C74" s="39"/>
      <c r="D74" s="62">
        <v>6</v>
      </c>
      <c r="E74" s="63">
        <v>14</v>
      </c>
      <c r="F74" s="115"/>
      <c r="G74" s="64">
        <v>12</v>
      </c>
      <c r="H74" s="65">
        <v>14</v>
      </c>
      <c r="I74" s="114"/>
      <c r="J74" s="67">
        <v>2</v>
      </c>
      <c r="K74" s="70">
        <v>14</v>
      </c>
      <c r="L74" s="119"/>
      <c r="M74" s="86">
        <v>19</v>
      </c>
      <c r="N74" s="63">
        <v>14</v>
      </c>
      <c r="O74" s="115"/>
      <c r="P74" s="94">
        <v>1</v>
      </c>
      <c r="Q74" s="68">
        <v>14</v>
      </c>
      <c r="R74" s="68"/>
      <c r="S74" s="49">
        <f>SUM(P74,M74,J74,G74,D74)</f>
        <v>40</v>
      </c>
    </row>
    <row r="75" spans="1:19" hidden="1" x14ac:dyDescent="0.2">
      <c r="A75" t="s">
        <v>246</v>
      </c>
      <c r="B75" s="2" t="s">
        <v>172</v>
      </c>
      <c r="C75" s="13"/>
      <c r="D75" s="62">
        <v>6</v>
      </c>
      <c r="E75" s="69">
        <v>14</v>
      </c>
      <c r="F75" s="116"/>
      <c r="G75" s="64">
        <v>12</v>
      </c>
      <c r="H75" s="65">
        <v>14</v>
      </c>
      <c r="I75" s="114"/>
      <c r="J75" s="67">
        <v>2</v>
      </c>
      <c r="K75" s="70">
        <v>14</v>
      </c>
      <c r="L75" s="119"/>
      <c r="M75" s="86">
        <v>15</v>
      </c>
      <c r="N75" s="63">
        <v>14</v>
      </c>
      <c r="O75" s="115"/>
      <c r="P75" s="126"/>
      <c r="Q75" s="127"/>
      <c r="R75" s="127"/>
      <c r="S75" s="49">
        <f>SUM(P75,M75,J75,G75,D75)</f>
        <v>35</v>
      </c>
    </row>
    <row r="76" spans="1:19" hidden="1" x14ac:dyDescent="0.2">
      <c r="A76" t="s">
        <v>198</v>
      </c>
      <c r="B76" s="2" t="s">
        <v>137</v>
      </c>
      <c r="C76" s="13"/>
      <c r="D76" s="64">
        <v>5</v>
      </c>
      <c r="E76" s="65">
        <v>14</v>
      </c>
      <c r="F76" s="114"/>
      <c r="G76" s="90">
        <v>44</v>
      </c>
      <c r="H76" s="65">
        <v>14</v>
      </c>
      <c r="I76" s="114"/>
      <c r="J76" s="94">
        <v>3</v>
      </c>
      <c r="K76" s="68">
        <v>14</v>
      </c>
      <c r="L76" s="117"/>
      <c r="M76" s="86">
        <v>40</v>
      </c>
      <c r="N76" s="63">
        <v>14</v>
      </c>
      <c r="O76" s="115"/>
      <c r="P76" s="94">
        <v>1</v>
      </c>
      <c r="Q76" s="68">
        <v>14</v>
      </c>
      <c r="R76" s="68"/>
      <c r="S76" s="49">
        <f>SUM(P76,M76,J76,G76,D76)</f>
        <v>93</v>
      </c>
    </row>
    <row r="77" spans="1:19" hidden="1" x14ac:dyDescent="0.2">
      <c r="A77" s="2" t="s">
        <v>253</v>
      </c>
      <c r="B77" s="2" t="s">
        <v>152</v>
      </c>
      <c r="C77" s="13"/>
      <c r="D77" s="62">
        <v>5</v>
      </c>
      <c r="E77" s="63">
        <v>14</v>
      </c>
      <c r="F77" s="115"/>
      <c r="G77" s="64">
        <v>22</v>
      </c>
      <c r="H77" s="65">
        <v>14</v>
      </c>
      <c r="I77" s="114"/>
      <c r="J77" s="50">
        <v>0</v>
      </c>
      <c r="K77" s="51">
        <v>0</v>
      </c>
      <c r="L77" s="118"/>
      <c r="M77" s="86">
        <v>16</v>
      </c>
      <c r="N77" s="63">
        <v>14</v>
      </c>
      <c r="O77" s="115"/>
      <c r="P77" s="101">
        <v>0</v>
      </c>
      <c r="Q77" s="102" t="s">
        <v>309</v>
      </c>
      <c r="R77" s="102"/>
      <c r="S77" s="49">
        <f>SUM(P77,M77,J77,G77,D77)</f>
        <v>43</v>
      </c>
    </row>
    <row r="78" spans="1:19" hidden="1" x14ac:dyDescent="0.2">
      <c r="A78" s="2" t="s">
        <v>254</v>
      </c>
      <c r="B78" s="2" t="s">
        <v>153</v>
      </c>
      <c r="C78" s="13"/>
      <c r="D78" s="50">
        <v>4</v>
      </c>
      <c r="E78" s="51">
        <v>14</v>
      </c>
      <c r="F78" s="118"/>
      <c r="G78" s="64">
        <v>24</v>
      </c>
      <c r="H78" s="65">
        <v>14</v>
      </c>
      <c r="I78" s="114"/>
      <c r="J78" s="50">
        <v>4</v>
      </c>
      <c r="K78" s="51">
        <v>14</v>
      </c>
      <c r="L78" s="118"/>
      <c r="M78" s="86">
        <v>19</v>
      </c>
      <c r="N78" s="63">
        <v>14</v>
      </c>
      <c r="O78" s="115"/>
      <c r="P78" s="101">
        <v>0</v>
      </c>
      <c r="Q78" s="102" t="s">
        <v>309</v>
      </c>
      <c r="R78" s="102"/>
      <c r="S78" s="49">
        <f>SUM(P78,M78,J78,G78,D78)</f>
        <v>51</v>
      </c>
    </row>
    <row r="79" spans="1:19" hidden="1" x14ac:dyDescent="0.2">
      <c r="A79" t="s">
        <v>192</v>
      </c>
      <c r="B79" s="2" t="s">
        <v>169</v>
      </c>
      <c r="C79" s="13">
        <v>2</v>
      </c>
      <c r="D79" s="50">
        <v>4</v>
      </c>
      <c r="E79" s="51">
        <v>13</v>
      </c>
      <c r="F79" s="118"/>
      <c r="G79" s="88">
        <v>1</v>
      </c>
      <c r="H79" s="89">
        <v>14</v>
      </c>
      <c r="I79" s="122"/>
      <c r="J79" s="94">
        <v>0</v>
      </c>
      <c r="K79" s="68">
        <v>0</v>
      </c>
      <c r="L79" s="117"/>
      <c r="M79" s="94">
        <v>0</v>
      </c>
      <c r="N79" s="68">
        <v>0</v>
      </c>
      <c r="O79" s="117"/>
      <c r="P79" s="94">
        <v>0</v>
      </c>
      <c r="Q79" s="68">
        <v>0</v>
      </c>
      <c r="R79" s="68"/>
      <c r="S79" s="49">
        <f>SUM(P79,M79,J79,G79,D79)</f>
        <v>5</v>
      </c>
    </row>
    <row r="80" spans="1:19" hidden="1" x14ac:dyDescent="0.2">
      <c r="A80" t="s">
        <v>228</v>
      </c>
      <c r="B80" t="s">
        <v>120</v>
      </c>
      <c r="D80" s="50">
        <v>4</v>
      </c>
      <c r="E80" s="51">
        <v>14</v>
      </c>
      <c r="F80" s="118"/>
      <c r="G80" s="50">
        <v>0</v>
      </c>
      <c r="H80" s="51">
        <v>0</v>
      </c>
      <c r="I80" s="118"/>
      <c r="J80" s="50">
        <v>0</v>
      </c>
      <c r="K80" s="51">
        <v>0</v>
      </c>
      <c r="L80" s="118"/>
      <c r="M80" s="96">
        <v>0</v>
      </c>
      <c r="N80" s="97">
        <v>0</v>
      </c>
      <c r="O80" s="124"/>
      <c r="P80" s="101">
        <v>0</v>
      </c>
      <c r="Q80" s="102" t="s">
        <v>325</v>
      </c>
      <c r="R80" s="102"/>
      <c r="S80" s="49">
        <f>SUM(P80,M80,J80,G80,D80)</f>
        <v>4</v>
      </c>
    </row>
    <row r="81" spans="1:19" hidden="1" x14ac:dyDescent="0.2">
      <c r="A81" s="43" t="s">
        <v>294</v>
      </c>
      <c r="B81" s="2" t="s">
        <v>146</v>
      </c>
      <c r="C81" s="13">
        <v>3</v>
      </c>
      <c r="D81" s="67">
        <v>3</v>
      </c>
      <c r="E81" s="68">
        <v>14</v>
      </c>
      <c r="F81" s="117"/>
      <c r="G81" s="64">
        <v>44</v>
      </c>
      <c r="H81" s="65">
        <v>14</v>
      </c>
      <c r="I81" s="114"/>
      <c r="J81" s="94">
        <v>2</v>
      </c>
      <c r="K81" s="68">
        <v>14</v>
      </c>
      <c r="L81" s="117"/>
      <c r="M81" s="85">
        <v>91</v>
      </c>
      <c r="N81" s="59">
        <v>14</v>
      </c>
      <c r="O81" s="112"/>
      <c r="P81" s="94">
        <v>0</v>
      </c>
      <c r="Q81" s="68">
        <v>0</v>
      </c>
      <c r="R81" s="68"/>
      <c r="S81" s="49">
        <f>SUM(P81,M81,J81,G81,D81)</f>
        <v>140</v>
      </c>
    </row>
    <row r="82" spans="1:19" hidden="1" x14ac:dyDescent="0.2">
      <c r="A82" t="s">
        <v>230</v>
      </c>
      <c r="B82" s="2" t="s">
        <v>150</v>
      </c>
      <c r="C82" s="13"/>
      <c r="D82" s="67">
        <v>3</v>
      </c>
      <c r="E82" s="70">
        <v>14</v>
      </c>
      <c r="F82" s="119"/>
      <c r="G82" s="50">
        <v>0</v>
      </c>
      <c r="H82" s="51">
        <v>0</v>
      </c>
      <c r="I82" s="118"/>
      <c r="J82" s="50">
        <v>0</v>
      </c>
      <c r="K82" s="51">
        <v>0</v>
      </c>
      <c r="L82" s="118"/>
      <c r="M82" s="96">
        <v>0</v>
      </c>
      <c r="N82" s="97">
        <v>0</v>
      </c>
      <c r="O82" s="124"/>
      <c r="P82" s="101">
        <v>0</v>
      </c>
      <c r="Q82" s="102" t="s">
        <v>325</v>
      </c>
      <c r="R82" s="102"/>
      <c r="S82" s="49">
        <f>SUM(P82,M82,J82,G82,D82)</f>
        <v>3</v>
      </c>
    </row>
    <row r="83" spans="1:19" hidden="1" x14ac:dyDescent="0.2">
      <c r="A83" s="43" t="s">
        <v>295</v>
      </c>
      <c r="B83" s="2" t="s">
        <v>147</v>
      </c>
      <c r="C83" s="13">
        <v>3</v>
      </c>
      <c r="D83" s="67">
        <v>2</v>
      </c>
      <c r="E83" s="68">
        <v>14</v>
      </c>
      <c r="F83" s="117"/>
      <c r="G83" s="64">
        <v>17</v>
      </c>
      <c r="H83" s="65">
        <v>14</v>
      </c>
      <c r="I83" s="114"/>
      <c r="J83" s="94">
        <v>1</v>
      </c>
      <c r="K83" s="68">
        <v>14</v>
      </c>
      <c r="L83" s="117"/>
      <c r="M83" s="86">
        <v>28</v>
      </c>
      <c r="N83" s="63">
        <v>14</v>
      </c>
      <c r="O83" s="115"/>
      <c r="P83" s="126"/>
      <c r="Q83" s="127"/>
      <c r="R83" s="127"/>
      <c r="S83" s="49">
        <f>SUM(P83,M83,J83,G83,D83)</f>
        <v>48</v>
      </c>
    </row>
    <row r="84" spans="1:19" hidden="1" x14ac:dyDescent="0.2">
      <c r="A84" t="s">
        <v>226</v>
      </c>
      <c r="B84" t="s">
        <v>121</v>
      </c>
      <c r="D84" s="67">
        <v>2</v>
      </c>
      <c r="E84" s="70">
        <v>14</v>
      </c>
      <c r="F84" s="119"/>
      <c r="G84" s="67">
        <v>3</v>
      </c>
      <c r="H84" s="70">
        <v>14</v>
      </c>
      <c r="I84" s="119"/>
      <c r="J84" s="50">
        <v>0</v>
      </c>
      <c r="K84" s="51">
        <v>0</v>
      </c>
      <c r="L84" s="118"/>
      <c r="M84" s="96">
        <v>0</v>
      </c>
      <c r="N84" s="97">
        <v>0</v>
      </c>
      <c r="O84" s="124"/>
      <c r="P84" s="101">
        <v>0</v>
      </c>
      <c r="Q84" s="102" t="s">
        <v>325</v>
      </c>
      <c r="R84" s="102"/>
      <c r="S84" s="49">
        <f>SUM(P84,M84,J84,G84,D84)</f>
        <v>5</v>
      </c>
    </row>
    <row r="85" spans="1:19" hidden="1" x14ac:dyDescent="0.2">
      <c r="A85" t="s">
        <v>200</v>
      </c>
      <c r="B85" s="2" t="s">
        <v>138</v>
      </c>
      <c r="C85" s="13"/>
      <c r="D85" s="50">
        <v>1</v>
      </c>
      <c r="E85" s="51">
        <v>14</v>
      </c>
      <c r="F85" s="118"/>
      <c r="G85" s="90">
        <v>8</v>
      </c>
      <c r="H85" s="65">
        <v>14</v>
      </c>
      <c r="I85" s="114"/>
      <c r="J85" s="96">
        <v>0</v>
      </c>
      <c r="K85" s="97" t="s">
        <v>309</v>
      </c>
      <c r="L85" s="124"/>
      <c r="M85" s="86">
        <v>6</v>
      </c>
      <c r="N85" s="63">
        <v>14</v>
      </c>
      <c r="O85" s="115"/>
      <c r="P85" s="94">
        <v>0</v>
      </c>
      <c r="Q85" s="68">
        <v>0</v>
      </c>
      <c r="R85" s="68"/>
      <c r="S85" s="49">
        <f>SUM(P85,M85,J85,G85,D85)</f>
        <v>15</v>
      </c>
    </row>
    <row r="86" spans="1:19" hidden="1" x14ac:dyDescent="0.2">
      <c r="A86" s="2" t="s">
        <v>257</v>
      </c>
      <c r="B86" s="2" t="s">
        <v>255</v>
      </c>
      <c r="C86" s="13"/>
      <c r="D86" s="50">
        <v>1</v>
      </c>
      <c r="E86" s="51">
        <v>14</v>
      </c>
      <c r="F86" s="118"/>
      <c r="G86" s="64">
        <v>7</v>
      </c>
      <c r="H86" s="65">
        <v>14</v>
      </c>
      <c r="I86" s="114"/>
      <c r="J86" s="99">
        <v>0</v>
      </c>
      <c r="K86" s="100">
        <v>0</v>
      </c>
      <c r="L86" s="125"/>
      <c r="M86" s="94">
        <v>3</v>
      </c>
      <c r="N86" s="68">
        <v>14</v>
      </c>
      <c r="O86" s="117"/>
      <c r="P86" s="101">
        <v>0</v>
      </c>
      <c r="Q86" s="102" t="s">
        <v>309</v>
      </c>
      <c r="R86" s="102"/>
      <c r="S86" s="49">
        <f>SUM(P86,M86,J86,G86,D86)</f>
        <v>11</v>
      </c>
    </row>
    <row r="87" spans="1:19" hidden="1" x14ac:dyDescent="0.2">
      <c r="A87" s="2" t="s">
        <v>237</v>
      </c>
      <c r="B87" s="2" t="s">
        <v>142</v>
      </c>
      <c r="C87" s="13">
        <v>1</v>
      </c>
      <c r="D87" s="50">
        <v>1</v>
      </c>
      <c r="E87" s="51">
        <v>14</v>
      </c>
      <c r="F87" s="118"/>
      <c r="G87" s="50">
        <v>3</v>
      </c>
      <c r="H87" s="51">
        <v>14</v>
      </c>
      <c r="I87" s="118"/>
      <c r="J87" s="50">
        <v>0</v>
      </c>
      <c r="K87" s="51">
        <v>0</v>
      </c>
      <c r="L87" s="118"/>
      <c r="M87" s="86">
        <v>7</v>
      </c>
      <c r="N87" s="63">
        <v>14</v>
      </c>
      <c r="O87" s="115"/>
      <c r="P87" s="126"/>
      <c r="Q87" s="127"/>
      <c r="R87" s="127"/>
      <c r="S87" s="49">
        <f>SUM(P87,M87,J87,G87,D87)</f>
        <v>11</v>
      </c>
    </row>
    <row r="88" spans="1:19" hidden="1" x14ac:dyDescent="0.2">
      <c r="A88" s="19" t="s">
        <v>276</v>
      </c>
      <c r="B88" s="2" t="s">
        <v>29</v>
      </c>
      <c r="C88" s="13">
        <v>2</v>
      </c>
      <c r="D88" s="50">
        <v>1</v>
      </c>
      <c r="E88" s="51">
        <v>14</v>
      </c>
      <c r="F88" s="118"/>
      <c r="G88" s="67">
        <v>0</v>
      </c>
      <c r="H88" s="51">
        <v>0</v>
      </c>
      <c r="I88" s="118"/>
      <c r="J88" s="86">
        <v>7</v>
      </c>
      <c r="K88" s="63">
        <v>14</v>
      </c>
      <c r="L88" s="115"/>
      <c r="M88" s="94">
        <v>1</v>
      </c>
      <c r="N88" s="68">
        <v>14</v>
      </c>
      <c r="O88" s="117"/>
      <c r="P88" s="126"/>
      <c r="Q88" s="127"/>
      <c r="R88" s="127"/>
      <c r="S88" s="49">
        <f>SUM(P88,M88,J88,G88,D88)</f>
        <v>9</v>
      </c>
    </row>
    <row r="89" spans="1:19" hidden="1" x14ac:dyDescent="0.2">
      <c r="A89" s="19" t="s">
        <v>273</v>
      </c>
      <c r="B89" s="2" t="s">
        <v>166</v>
      </c>
      <c r="C89" s="13">
        <v>2</v>
      </c>
      <c r="D89" s="50">
        <v>1</v>
      </c>
      <c r="E89" s="51">
        <v>14</v>
      </c>
      <c r="F89" s="118"/>
      <c r="G89" s="67">
        <v>0</v>
      </c>
      <c r="H89" s="51">
        <v>0</v>
      </c>
      <c r="I89" s="118"/>
      <c r="J89" s="67">
        <v>0</v>
      </c>
      <c r="K89" s="68">
        <v>0</v>
      </c>
      <c r="L89" s="117"/>
      <c r="M89" s="96">
        <v>0</v>
      </c>
      <c r="N89" s="97">
        <v>0</v>
      </c>
      <c r="O89" s="124"/>
      <c r="P89" s="101">
        <v>0</v>
      </c>
      <c r="Q89" s="102" t="s">
        <v>325</v>
      </c>
      <c r="R89" s="102"/>
      <c r="S89" s="49">
        <f>SUM(P89,M89,J89,G89,D89)</f>
        <v>1</v>
      </c>
    </row>
    <row r="90" spans="1:19" hidden="1" x14ac:dyDescent="0.2">
      <c r="A90" s="43" t="s">
        <v>296</v>
      </c>
      <c r="B90" s="2" t="s">
        <v>234</v>
      </c>
      <c r="C90" s="13">
        <v>3</v>
      </c>
      <c r="D90" s="50">
        <v>1</v>
      </c>
      <c r="E90" s="51">
        <v>14</v>
      </c>
      <c r="F90" s="118"/>
      <c r="G90" s="67">
        <v>0</v>
      </c>
      <c r="H90" s="51">
        <v>0</v>
      </c>
      <c r="I90" s="118"/>
      <c r="J90" s="101">
        <v>0</v>
      </c>
      <c r="K90" s="102">
        <v>0</v>
      </c>
      <c r="L90" s="123"/>
      <c r="M90" s="96">
        <v>0</v>
      </c>
      <c r="N90" s="97">
        <v>0</v>
      </c>
      <c r="O90" s="124"/>
      <c r="P90" s="101">
        <v>0</v>
      </c>
      <c r="Q90" s="102" t="s">
        <v>325</v>
      </c>
      <c r="R90" s="102"/>
      <c r="S90" s="49">
        <f>SUM(P90,M90,J90,G90,D90)</f>
        <v>1</v>
      </c>
    </row>
    <row r="91" spans="1:19" hidden="1" x14ac:dyDescent="0.2">
      <c r="A91" t="s">
        <v>205</v>
      </c>
      <c r="B91" s="2" t="s">
        <v>135</v>
      </c>
      <c r="C91" s="13"/>
      <c r="D91" s="50">
        <v>0</v>
      </c>
      <c r="E91" s="51">
        <v>0</v>
      </c>
      <c r="F91" s="118"/>
      <c r="G91" s="64">
        <v>10</v>
      </c>
      <c r="H91" s="65">
        <v>14</v>
      </c>
      <c r="I91" s="114"/>
      <c r="J91" s="94">
        <v>1</v>
      </c>
      <c r="K91" s="68">
        <v>14</v>
      </c>
      <c r="L91" s="117"/>
      <c r="M91" s="86">
        <v>15</v>
      </c>
      <c r="N91" s="63">
        <v>14</v>
      </c>
      <c r="O91" s="115"/>
      <c r="P91" s="94">
        <v>0</v>
      </c>
      <c r="Q91" s="68">
        <v>0</v>
      </c>
      <c r="R91" s="68"/>
      <c r="S91" s="49">
        <f>SUM(P91,M91,J91,G91,D91)</f>
        <v>26</v>
      </c>
    </row>
    <row r="92" spans="1:19" hidden="1" x14ac:dyDescent="0.2">
      <c r="A92" t="s">
        <v>201</v>
      </c>
      <c r="B92" s="2" t="s">
        <v>139</v>
      </c>
      <c r="C92" s="13"/>
      <c r="D92" s="50">
        <v>0</v>
      </c>
      <c r="E92" s="51">
        <v>0</v>
      </c>
      <c r="F92" s="118"/>
      <c r="G92" s="88">
        <v>3</v>
      </c>
      <c r="H92" s="51">
        <v>14</v>
      </c>
      <c r="I92" s="118"/>
      <c r="J92" s="94">
        <v>1</v>
      </c>
      <c r="K92" s="68">
        <v>14</v>
      </c>
      <c r="L92" s="117"/>
      <c r="M92" s="86">
        <v>12</v>
      </c>
      <c r="N92" s="63">
        <v>14</v>
      </c>
      <c r="O92" s="115"/>
      <c r="P92" s="94">
        <v>0</v>
      </c>
      <c r="Q92" s="68">
        <v>0</v>
      </c>
      <c r="R92" s="68"/>
      <c r="S92" s="49">
        <f>SUM(P92,M92,J92,G92,D92)</f>
        <v>16</v>
      </c>
    </row>
    <row r="93" spans="1:19" hidden="1" x14ac:dyDescent="0.2">
      <c r="A93" s="2" t="s">
        <v>258</v>
      </c>
      <c r="B93" s="2" t="s">
        <v>256</v>
      </c>
      <c r="C93" s="13"/>
      <c r="D93" s="67">
        <v>0</v>
      </c>
      <c r="E93" s="51">
        <v>0</v>
      </c>
      <c r="F93" s="118"/>
      <c r="G93" s="64">
        <v>6</v>
      </c>
      <c r="H93" s="65">
        <v>14</v>
      </c>
      <c r="I93" s="114"/>
      <c r="J93" s="99">
        <v>1</v>
      </c>
      <c r="K93" s="100">
        <v>14</v>
      </c>
      <c r="L93" s="125"/>
      <c r="M93" s="86">
        <v>6</v>
      </c>
      <c r="N93" s="63">
        <v>14</v>
      </c>
      <c r="O93" s="115"/>
      <c r="P93" s="101">
        <v>0</v>
      </c>
      <c r="Q93" s="102" t="s">
        <v>309</v>
      </c>
      <c r="R93" s="102"/>
      <c r="S93" s="49">
        <f>SUM(P93,M93,J93,G93,D93)</f>
        <v>13</v>
      </c>
    </row>
    <row r="94" spans="1:19" hidden="1" x14ac:dyDescent="0.2">
      <c r="A94" s="2" t="s">
        <v>267</v>
      </c>
      <c r="B94" s="2" t="s">
        <v>133</v>
      </c>
      <c r="C94" s="13">
        <v>1</v>
      </c>
      <c r="D94" s="67">
        <v>0</v>
      </c>
      <c r="E94" s="51">
        <v>0</v>
      </c>
      <c r="F94" s="118"/>
      <c r="G94" s="50">
        <v>2</v>
      </c>
      <c r="H94" s="51">
        <v>14</v>
      </c>
      <c r="I94" s="118"/>
      <c r="J94" s="50">
        <v>0</v>
      </c>
      <c r="K94" s="51">
        <v>0</v>
      </c>
      <c r="L94" s="118"/>
      <c r="M94" s="86">
        <v>9</v>
      </c>
      <c r="N94" s="63">
        <v>14</v>
      </c>
      <c r="O94" s="115"/>
      <c r="P94" s="101">
        <v>0</v>
      </c>
      <c r="Q94" s="102" t="s">
        <v>325</v>
      </c>
      <c r="R94" s="102"/>
      <c r="S94" s="49">
        <f>SUM(P94,M94,J94,G94,D94)</f>
        <v>11</v>
      </c>
    </row>
    <row r="95" spans="1:19" hidden="1" x14ac:dyDescent="0.2">
      <c r="A95" s="2" t="s">
        <v>238</v>
      </c>
      <c r="B95" s="2" t="s">
        <v>143</v>
      </c>
      <c r="C95" s="13">
        <v>1</v>
      </c>
      <c r="D95" s="67">
        <v>0</v>
      </c>
      <c r="E95" s="51">
        <v>0</v>
      </c>
      <c r="F95" s="118"/>
      <c r="G95" s="50">
        <v>2</v>
      </c>
      <c r="H95" s="51">
        <v>14</v>
      </c>
      <c r="I95" s="118"/>
      <c r="J95" s="50">
        <v>0</v>
      </c>
      <c r="K95" s="51">
        <v>0</v>
      </c>
      <c r="L95" s="118"/>
      <c r="M95" s="86">
        <v>5</v>
      </c>
      <c r="N95" s="63">
        <v>14</v>
      </c>
      <c r="O95" s="115"/>
      <c r="P95" s="94">
        <v>0</v>
      </c>
      <c r="Q95" s="68">
        <v>0</v>
      </c>
      <c r="R95" s="68"/>
      <c r="S95" s="49">
        <f>SUM(P95,M95,J95,G95,D95)</f>
        <v>7</v>
      </c>
    </row>
    <row r="96" spans="1:19" hidden="1" x14ac:dyDescent="0.2">
      <c r="A96" t="s">
        <v>199</v>
      </c>
      <c r="B96" s="2" t="s">
        <v>136</v>
      </c>
      <c r="C96" s="13"/>
      <c r="D96" s="50">
        <v>0</v>
      </c>
      <c r="E96" s="51">
        <v>0</v>
      </c>
      <c r="F96" s="118"/>
      <c r="G96" s="88">
        <v>2</v>
      </c>
      <c r="H96" s="51">
        <v>14</v>
      </c>
      <c r="I96" s="118"/>
      <c r="J96" s="94">
        <v>1</v>
      </c>
      <c r="K96" s="68">
        <v>14</v>
      </c>
      <c r="L96" s="117"/>
      <c r="M96" s="94">
        <v>3</v>
      </c>
      <c r="N96" s="68">
        <v>14</v>
      </c>
      <c r="O96" s="117"/>
      <c r="P96" s="94">
        <v>0</v>
      </c>
      <c r="Q96" s="68">
        <v>0</v>
      </c>
      <c r="R96" s="68"/>
      <c r="S96" s="49">
        <f>SUM(P96,M96,J96,G96,D96)</f>
        <v>6</v>
      </c>
    </row>
    <row r="97" spans="1:21" hidden="1" x14ac:dyDescent="0.2">
      <c r="A97" s="43" t="s">
        <v>285</v>
      </c>
      <c r="B97" s="2" t="s">
        <v>22</v>
      </c>
      <c r="C97" s="13">
        <v>1</v>
      </c>
      <c r="D97" s="67">
        <v>0</v>
      </c>
      <c r="E97" s="51">
        <v>0</v>
      </c>
      <c r="F97" s="118"/>
      <c r="G97" s="50">
        <v>4</v>
      </c>
      <c r="H97" s="51">
        <v>14</v>
      </c>
      <c r="I97" s="118"/>
      <c r="J97" s="101">
        <v>0</v>
      </c>
      <c r="K97" s="102">
        <v>0</v>
      </c>
      <c r="L97" s="123"/>
      <c r="M97" s="96">
        <v>0</v>
      </c>
      <c r="N97" s="97">
        <v>0</v>
      </c>
      <c r="O97" s="124"/>
      <c r="P97" s="101">
        <v>0</v>
      </c>
      <c r="Q97" s="102" t="s">
        <v>325</v>
      </c>
      <c r="R97" s="102"/>
      <c r="S97" s="49">
        <f>SUM(P97,M97,J97,G97,D97)</f>
        <v>4</v>
      </c>
    </row>
    <row r="98" spans="1:21" hidden="1" x14ac:dyDescent="0.2">
      <c r="A98" s="43" t="s">
        <v>297</v>
      </c>
      <c r="B98" s="2" t="s">
        <v>235</v>
      </c>
      <c r="C98" s="13">
        <v>3</v>
      </c>
      <c r="D98" s="67">
        <v>0</v>
      </c>
      <c r="E98" s="51">
        <v>0</v>
      </c>
      <c r="F98" s="118"/>
      <c r="G98" s="50">
        <v>2</v>
      </c>
      <c r="H98" s="51">
        <v>14</v>
      </c>
      <c r="I98" s="118"/>
      <c r="J98" s="96">
        <v>0</v>
      </c>
      <c r="K98" s="97">
        <v>0</v>
      </c>
      <c r="L98" s="124"/>
      <c r="M98" s="96">
        <v>0</v>
      </c>
      <c r="N98" s="97">
        <v>0</v>
      </c>
      <c r="O98" s="124"/>
      <c r="P98" s="101">
        <v>0</v>
      </c>
      <c r="Q98" s="102" t="s">
        <v>325</v>
      </c>
      <c r="R98" s="102"/>
      <c r="S98" s="49">
        <f>SUM(P98,M98,J98,G98,D98)</f>
        <v>2</v>
      </c>
    </row>
    <row r="99" spans="1:21" hidden="1" x14ac:dyDescent="0.2">
      <c r="A99" t="s">
        <v>248</v>
      </c>
      <c r="B99" s="2" t="s">
        <v>140</v>
      </c>
      <c r="C99" s="13"/>
      <c r="D99" s="67">
        <v>0</v>
      </c>
      <c r="E99" s="51">
        <v>0</v>
      </c>
      <c r="F99" s="118"/>
      <c r="G99" s="50">
        <v>1</v>
      </c>
      <c r="H99" s="51">
        <v>14</v>
      </c>
      <c r="I99" s="118"/>
      <c r="J99" s="50">
        <v>0</v>
      </c>
      <c r="K99" s="51">
        <v>0</v>
      </c>
      <c r="L99" s="118"/>
      <c r="M99" s="94">
        <v>1</v>
      </c>
      <c r="N99" s="68">
        <v>14</v>
      </c>
      <c r="O99" s="117"/>
      <c r="P99" s="94">
        <v>0</v>
      </c>
      <c r="Q99" s="68">
        <v>0</v>
      </c>
      <c r="R99" s="68"/>
      <c r="S99" s="49">
        <f>SUM(P99,M99,J99,G99,D99)</f>
        <v>2</v>
      </c>
    </row>
    <row r="100" spans="1:21" hidden="1" x14ac:dyDescent="0.2">
      <c r="A100" t="s">
        <v>249</v>
      </c>
      <c r="B100" s="2" t="s">
        <v>141</v>
      </c>
      <c r="C100" s="13"/>
      <c r="D100" s="67">
        <v>0</v>
      </c>
      <c r="E100" s="51">
        <v>0</v>
      </c>
      <c r="F100" s="118"/>
      <c r="G100" s="50">
        <v>2</v>
      </c>
      <c r="H100" s="51">
        <v>14</v>
      </c>
      <c r="I100" s="118"/>
      <c r="J100" s="50">
        <v>0</v>
      </c>
      <c r="K100" s="51">
        <v>0</v>
      </c>
      <c r="L100" s="118"/>
      <c r="M100" s="96">
        <v>0</v>
      </c>
      <c r="N100" s="97">
        <v>0</v>
      </c>
      <c r="O100" s="124"/>
      <c r="P100" s="94">
        <v>0</v>
      </c>
      <c r="Q100" s="68">
        <v>0</v>
      </c>
      <c r="R100" s="68"/>
      <c r="S100" s="49">
        <f>SUM(P100,M100,J100,G100,D100)</f>
        <v>2</v>
      </c>
    </row>
    <row r="101" spans="1:21" hidden="1" x14ac:dyDescent="0.2">
      <c r="A101" t="s">
        <v>227</v>
      </c>
      <c r="B101" t="s">
        <v>148</v>
      </c>
      <c r="D101" s="50">
        <v>0</v>
      </c>
      <c r="E101" s="51">
        <v>0</v>
      </c>
      <c r="F101" s="118"/>
      <c r="G101" s="67">
        <v>1</v>
      </c>
      <c r="H101" s="70">
        <v>14</v>
      </c>
      <c r="I101" s="119"/>
      <c r="J101" s="50">
        <v>0</v>
      </c>
      <c r="K101" s="51">
        <v>0</v>
      </c>
      <c r="L101" s="118"/>
      <c r="M101" s="96">
        <v>0</v>
      </c>
      <c r="N101" s="97">
        <v>0</v>
      </c>
      <c r="O101" s="124"/>
      <c r="P101" s="101">
        <v>0</v>
      </c>
      <c r="Q101" s="102" t="s">
        <v>325</v>
      </c>
      <c r="R101" s="102"/>
      <c r="S101" s="49">
        <f>SUM(P101,M101,J101,G101,D101)</f>
        <v>1</v>
      </c>
    </row>
    <row r="102" spans="1:21" hidden="1" x14ac:dyDescent="0.2">
      <c r="A102" s="19" t="s">
        <v>274</v>
      </c>
      <c r="B102" s="2" t="s">
        <v>167</v>
      </c>
      <c r="C102" s="13">
        <v>2</v>
      </c>
      <c r="D102" s="67">
        <v>0</v>
      </c>
      <c r="E102" s="51">
        <v>0</v>
      </c>
      <c r="F102" s="118"/>
      <c r="G102" s="67">
        <v>0</v>
      </c>
      <c r="H102" s="51">
        <v>0</v>
      </c>
      <c r="I102" s="118"/>
      <c r="J102" s="67">
        <v>0</v>
      </c>
      <c r="K102" s="68">
        <v>0</v>
      </c>
      <c r="L102" s="117"/>
      <c r="M102" s="96">
        <v>0</v>
      </c>
      <c r="N102" s="97">
        <v>0</v>
      </c>
      <c r="O102" s="124"/>
      <c r="P102" s="101">
        <v>0</v>
      </c>
      <c r="Q102" s="102" t="s">
        <v>325</v>
      </c>
      <c r="R102" s="102"/>
      <c r="S102" s="49">
        <f>SUM(P102,M102,J102,G102,D102)</f>
        <v>0</v>
      </c>
    </row>
    <row r="103" spans="1:21" hidden="1" x14ac:dyDescent="0.2">
      <c r="A103" s="43" t="s">
        <v>284</v>
      </c>
      <c r="B103" t="s">
        <v>24</v>
      </c>
      <c r="D103" s="67">
        <v>0</v>
      </c>
      <c r="E103" s="51">
        <v>0</v>
      </c>
      <c r="F103" s="118"/>
      <c r="G103" s="67">
        <v>0</v>
      </c>
      <c r="H103" s="51">
        <v>0</v>
      </c>
      <c r="I103" s="118"/>
      <c r="J103" s="101">
        <v>0</v>
      </c>
      <c r="K103" s="102">
        <v>0</v>
      </c>
      <c r="L103" s="123"/>
      <c r="M103" s="96">
        <v>0</v>
      </c>
      <c r="N103" s="97">
        <v>0</v>
      </c>
      <c r="O103" s="124"/>
      <c r="P103" s="101">
        <v>0</v>
      </c>
      <c r="Q103" s="102" t="s">
        <v>325</v>
      </c>
      <c r="R103" s="102"/>
      <c r="S103" s="49">
        <f>SUM(P103,M103,J103,G103,D103)</f>
        <v>0</v>
      </c>
    </row>
    <row r="104" spans="1:21" hidden="1" x14ac:dyDescent="0.2">
      <c r="A104" t="s">
        <v>229</v>
      </c>
      <c r="B104" t="s">
        <v>149</v>
      </c>
      <c r="D104" s="50">
        <v>0</v>
      </c>
      <c r="E104" s="51">
        <v>0</v>
      </c>
      <c r="F104" s="118"/>
      <c r="G104" s="50">
        <v>0</v>
      </c>
      <c r="H104" s="51">
        <v>0</v>
      </c>
      <c r="I104" s="118"/>
      <c r="J104" s="50">
        <v>0</v>
      </c>
      <c r="K104" s="51">
        <v>0</v>
      </c>
      <c r="L104" s="118"/>
      <c r="M104" s="96">
        <v>0</v>
      </c>
      <c r="N104" s="97">
        <v>0</v>
      </c>
      <c r="O104" s="124"/>
      <c r="P104" s="101">
        <v>0</v>
      </c>
      <c r="Q104" s="102" t="s">
        <v>325</v>
      </c>
      <c r="R104" s="102"/>
      <c r="S104" s="49">
        <f>SUM(P104,M104,J104,G104,D104)</f>
        <v>0</v>
      </c>
    </row>
    <row r="105" spans="1:21" hidden="1" x14ac:dyDescent="0.2">
      <c r="A105" t="s">
        <v>231</v>
      </c>
      <c r="B105" s="2" t="s">
        <v>151</v>
      </c>
      <c r="C105" s="13"/>
      <c r="D105" s="50">
        <v>0</v>
      </c>
      <c r="E105" s="51">
        <v>0</v>
      </c>
      <c r="F105" s="118"/>
      <c r="G105" s="93">
        <v>0</v>
      </c>
      <c r="H105" s="92">
        <v>0</v>
      </c>
      <c r="I105" s="118"/>
      <c r="J105" s="50">
        <v>0</v>
      </c>
      <c r="K105" s="51">
        <v>0</v>
      </c>
      <c r="L105" s="118"/>
      <c r="M105" s="96">
        <v>0</v>
      </c>
      <c r="N105" s="97">
        <v>0</v>
      </c>
      <c r="O105" s="124"/>
      <c r="P105" s="101">
        <v>0</v>
      </c>
      <c r="Q105" s="102" t="s">
        <v>325</v>
      </c>
      <c r="R105" s="102"/>
      <c r="S105" s="71">
        <f>SUM(P105,M105,J105,G105,D105)</f>
        <v>0</v>
      </c>
    </row>
    <row r="106" spans="1:21" s="20" customFormat="1" ht="5" customHeight="1" x14ac:dyDescent="0.2">
      <c r="B106" s="25"/>
      <c r="C106" s="40"/>
      <c r="D106" s="72"/>
      <c r="E106" s="73"/>
      <c r="F106" s="120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</row>
    <row r="107" spans="1:21" x14ac:dyDescent="0.2">
      <c r="A107" s="20"/>
      <c r="B107" s="106" t="s">
        <v>186</v>
      </c>
      <c r="C107" s="107"/>
      <c r="D107" s="75">
        <f>SUM(D5:D105)</f>
        <v>41634</v>
      </c>
      <c r="E107" s="76"/>
      <c r="F107" s="76"/>
      <c r="G107" s="75">
        <f>SUM(G5:G105)</f>
        <v>324340</v>
      </c>
      <c r="H107" s="76"/>
      <c r="I107" s="76"/>
      <c r="J107" s="75">
        <f>SUM(J5:J105)</f>
        <v>8841</v>
      </c>
      <c r="K107" s="76"/>
      <c r="L107" s="76"/>
      <c r="M107" s="75">
        <f>SUM(M5:M105)</f>
        <v>89322</v>
      </c>
      <c r="N107" s="76"/>
      <c r="O107" s="76"/>
      <c r="P107" s="75">
        <f>SUM(P5:P105)</f>
        <v>1535</v>
      </c>
      <c r="Q107" s="76"/>
      <c r="R107" s="76"/>
      <c r="S107" s="75">
        <f>SUM(S5:S105)</f>
        <v>465670</v>
      </c>
      <c r="T107" s="22"/>
      <c r="U107" s="22"/>
    </row>
    <row r="108" spans="1:21" x14ac:dyDescent="0.2">
      <c r="A108" s="20"/>
      <c r="B108" s="106" t="s">
        <v>307</v>
      </c>
      <c r="C108" s="107"/>
      <c r="D108" s="95">
        <f>D107/D111</f>
        <v>8.9406277379786625E-2</v>
      </c>
      <c r="E108" s="76"/>
      <c r="F108" s="76"/>
      <c r="G108" s="95">
        <f>G107/D111</f>
        <v>0.6964988232060334</v>
      </c>
      <c r="H108" s="76"/>
      <c r="I108" s="76"/>
      <c r="J108" s="95">
        <f>J107/D111</f>
        <v>1.8985466165026027E-2</v>
      </c>
      <c r="K108" s="76"/>
      <c r="L108" s="76"/>
      <c r="M108" s="95">
        <f>M107/D111</f>
        <v>0.19181312168221409</v>
      </c>
      <c r="N108" s="76"/>
      <c r="O108" s="76"/>
      <c r="P108" s="95">
        <f>P107/D111</f>
        <v>3.2963115669398203E-3</v>
      </c>
      <c r="Q108" s="76"/>
      <c r="R108" s="76"/>
      <c r="S108" s="76"/>
      <c r="T108" s="22"/>
      <c r="U108" s="22"/>
    </row>
    <row r="109" spans="1:21" x14ac:dyDescent="0.2">
      <c r="A109" s="20"/>
      <c r="B109" s="106" t="s">
        <v>308</v>
      </c>
      <c r="C109" s="107"/>
      <c r="D109" s="95">
        <f>D112/(SUM($C$112:$Q$112))</f>
        <v>8.1237559890818795E-2</v>
      </c>
      <c r="E109" s="76"/>
      <c r="F109" s="76"/>
      <c r="G109" s="95">
        <f>G112/(SUM($C$112:$Q$112))</f>
        <v>0.70928883097011786</v>
      </c>
      <c r="H109" s="76"/>
      <c r="I109" s="76"/>
      <c r="J109" s="95">
        <f>J112/(SUM($C$112:$Q$112))</f>
        <v>5.4806717712986557E-2</v>
      </c>
      <c r="K109" s="76"/>
      <c r="L109" s="76"/>
      <c r="M109" s="95">
        <f>M112/(SUM($C$112:$Q$112))</f>
        <v>0.14404052585057389</v>
      </c>
      <c r="N109" s="76"/>
      <c r="O109" s="76"/>
      <c r="P109" s="95">
        <f>P112/(SUM($C$112:$Q$112))</f>
        <v>1.0626365575502953E-2</v>
      </c>
      <c r="Q109" s="76"/>
      <c r="R109" s="76"/>
      <c r="S109" s="76"/>
      <c r="T109" s="22"/>
      <c r="U109" s="22"/>
    </row>
    <row r="110" spans="1:21" s="20" customFormat="1" ht="5" customHeight="1" x14ac:dyDescent="0.2">
      <c r="B110" s="26"/>
      <c r="C110" s="41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22"/>
      <c r="U110" s="22"/>
    </row>
    <row r="111" spans="1:21" ht="19" x14ac:dyDescent="0.2">
      <c r="A111" s="20"/>
      <c r="B111" s="106" t="s">
        <v>187</v>
      </c>
      <c r="C111" s="107"/>
      <c r="D111" s="77">
        <f>SUM(D107,G107,J107,M107,P107)</f>
        <v>465672</v>
      </c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22"/>
      <c r="U111" s="22"/>
    </row>
    <row r="112" spans="1:21" x14ac:dyDescent="0.2">
      <c r="A112" s="20"/>
      <c r="B112" s="22"/>
      <c r="C112" s="23" t="s">
        <v>310</v>
      </c>
      <c r="D112" s="78">
        <v>37590000</v>
      </c>
      <c r="E112" s="78"/>
      <c r="F112" s="78"/>
      <c r="G112" s="78">
        <v>328200000</v>
      </c>
      <c r="H112" s="78"/>
      <c r="I112" s="78"/>
      <c r="J112" s="78">
        <v>25360000</v>
      </c>
      <c r="K112" s="78"/>
      <c r="L112" s="78"/>
      <c r="M112" s="78">
        <v>66650000</v>
      </c>
      <c r="N112" s="78"/>
      <c r="O112" s="78"/>
      <c r="P112" s="78">
        <v>4917000</v>
      </c>
      <c r="Q112" s="78"/>
      <c r="R112" s="78"/>
      <c r="S112" s="78"/>
      <c r="T112" s="22"/>
      <c r="U112" s="22"/>
    </row>
    <row r="113" spans="1:19" x14ac:dyDescent="0.2">
      <c r="A113" s="20"/>
      <c r="B113" s="20"/>
      <c r="C113" s="42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</row>
    <row r="114" spans="1:19" x14ac:dyDescent="0.2">
      <c r="B114" s="18" t="s">
        <v>117</v>
      </c>
      <c r="C114" s="17"/>
    </row>
    <row r="115" spans="1:19" x14ac:dyDescent="0.2">
      <c r="D115" s="20"/>
    </row>
    <row r="116" spans="1:19" x14ac:dyDescent="0.2">
      <c r="G116" s="20"/>
    </row>
    <row r="117" spans="1:19" x14ac:dyDescent="0.2">
      <c r="A117" t="s">
        <v>301</v>
      </c>
      <c r="B117" t="s">
        <v>303</v>
      </c>
      <c r="C117" s="12" t="s">
        <v>302</v>
      </c>
      <c r="J117" s="20"/>
    </row>
    <row r="118" spans="1:19" x14ac:dyDescent="0.2">
      <c r="A118" s="28" t="s">
        <v>76</v>
      </c>
      <c r="B118" s="28"/>
      <c r="C118" s="6">
        <v>1</v>
      </c>
      <c r="D118" s="28">
        <f>SUMIFS(D5:D105,$C$5:$C$105,$C118)</f>
        <v>2580</v>
      </c>
      <c r="E118" s="28"/>
      <c r="F118" s="28"/>
      <c r="G118" s="28">
        <f t="shared" ref="G118:G125" si="0">SUMIFS(G5:G105,$C$5:$C$105,$C118)</f>
        <v>74819</v>
      </c>
      <c r="H118" s="28"/>
      <c r="I118" s="28"/>
      <c r="J118" s="28">
        <f t="shared" ref="J118:J125" si="1">SUMIFS($J$5:$J$105,$C$5:$C$105,$C118)</f>
        <v>390</v>
      </c>
      <c r="M118" s="20"/>
    </row>
    <row r="119" spans="1:19" x14ac:dyDescent="0.2">
      <c r="A119" s="28" t="s">
        <v>74</v>
      </c>
      <c r="B119" s="28"/>
      <c r="C119" s="6">
        <v>2</v>
      </c>
      <c r="D119" s="28">
        <f t="shared" ref="D119:D125" si="2">SUMIFS(D6:D106,C6:C106,C119)</f>
        <v>11447</v>
      </c>
      <c r="E119" s="28"/>
      <c r="F119" s="28"/>
      <c r="G119" s="28">
        <f t="shared" si="0"/>
        <v>112241</v>
      </c>
      <c r="H119" s="28"/>
      <c r="I119" s="28"/>
      <c r="J119" s="28">
        <f t="shared" si="1"/>
        <v>1790</v>
      </c>
      <c r="P119" s="20"/>
    </row>
    <row r="120" spans="1:19" x14ac:dyDescent="0.2">
      <c r="A120" s="28" t="s">
        <v>305</v>
      </c>
      <c r="B120" s="28"/>
      <c r="C120" s="6">
        <v>3</v>
      </c>
      <c r="D120" s="28">
        <f t="shared" si="2"/>
        <v>51</v>
      </c>
      <c r="E120" s="28"/>
      <c r="F120" s="28"/>
      <c r="G120" s="28">
        <f t="shared" si="0"/>
        <v>137</v>
      </c>
      <c r="H120" s="28"/>
      <c r="I120" s="28"/>
      <c r="J120" s="28">
        <f t="shared" si="1"/>
        <v>3</v>
      </c>
    </row>
    <row r="121" spans="1:19" x14ac:dyDescent="0.2">
      <c r="A121" s="28" t="s">
        <v>304</v>
      </c>
      <c r="B121" s="28"/>
      <c r="C121" s="6">
        <v>4</v>
      </c>
      <c r="D121" s="28">
        <f t="shared" si="2"/>
        <v>1931</v>
      </c>
      <c r="E121" s="28"/>
      <c r="F121" s="28"/>
      <c r="G121" s="28">
        <f t="shared" si="0"/>
        <v>21403</v>
      </c>
      <c r="H121" s="28"/>
      <c r="I121" s="28"/>
      <c r="J121" s="28">
        <f t="shared" si="1"/>
        <v>590</v>
      </c>
    </row>
    <row r="122" spans="1:19" x14ac:dyDescent="0.2">
      <c r="A122" s="28" t="s">
        <v>306</v>
      </c>
      <c r="B122" s="28"/>
      <c r="C122" s="6">
        <v>5</v>
      </c>
      <c r="D122" s="28">
        <f t="shared" si="2"/>
        <v>744</v>
      </c>
      <c r="E122" s="28"/>
      <c r="F122" s="28"/>
      <c r="G122" s="28">
        <f t="shared" si="0"/>
        <v>9080</v>
      </c>
      <c r="H122" s="28"/>
      <c r="I122" s="28"/>
      <c r="J122" s="28">
        <f t="shared" si="1"/>
        <v>88</v>
      </c>
    </row>
    <row r="123" spans="1:19" x14ac:dyDescent="0.2">
      <c r="A123" s="28"/>
      <c r="B123" s="28"/>
      <c r="C123" s="6">
        <v>6</v>
      </c>
      <c r="D123" s="28">
        <f t="shared" si="2"/>
        <v>0</v>
      </c>
      <c r="E123" s="28"/>
      <c r="F123" s="28"/>
      <c r="G123" s="28">
        <f t="shared" si="0"/>
        <v>0</v>
      </c>
      <c r="H123" s="28"/>
      <c r="I123" s="28"/>
      <c r="J123" s="28">
        <f t="shared" si="1"/>
        <v>0</v>
      </c>
    </row>
    <row r="124" spans="1:19" x14ac:dyDescent="0.2">
      <c r="A124" s="28"/>
      <c r="B124" s="28"/>
      <c r="C124" s="6">
        <v>7</v>
      </c>
      <c r="D124" s="28">
        <f t="shared" si="2"/>
        <v>0</v>
      </c>
      <c r="E124" s="28"/>
      <c r="F124" s="28"/>
      <c r="G124" s="28">
        <f t="shared" si="0"/>
        <v>0</v>
      </c>
      <c r="H124" s="28"/>
      <c r="I124" s="28"/>
      <c r="J124" s="28">
        <f t="shared" si="1"/>
        <v>0</v>
      </c>
    </row>
    <row r="125" spans="1:19" x14ac:dyDescent="0.2">
      <c r="A125" s="28"/>
      <c r="B125" s="28"/>
      <c r="C125" s="6">
        <v>8</v>
      </c>
      <c r="D125" s="28">
        <f t="shared" si="2"/>
        <v>0</v>
      </c>
      <c r="E125" s="28"/>
      <c r="F125" s="28"/>
      <c r="G125" s="28">
        <f t="shared" si="0"/>
        <v>0</v>
      </c>
      <c r="H125" s="28"/>
      <c r="I125" s="28"/>
      <c r="J125" s="28">
        <f t="shared" si="1"/>
        <v>0</v>
      </c>
    </row>
    <row r="126" spans="1:19" ht="68" x14ac:dyDescent="0.2">
      <c r="A126" s="28" t="s">
        <v>323</v>
      </c>
      <c r="B126" s="98" t="s">
        <v>324</v>
      </c>
      <c r="C126" s="6">
        <v>9</v>
      </c>
      <c r="D126" s="28"/>
      <c r="E126" s="28"/>
      <c r="F126" s="28"/>
      <c r="G126" s="28"/>
      <c r="H126" s="28"/>
      <c r="I126" s="28"/>
      <c r="J126" s="28">
        <f>SUMIFS($J$5:$J$105,$C$5:$C$105,$C126)</f>
        <v>1132</v>
      </c>
    </row>
  </sheetData>
  <autoFilter ref="A4:S105" xr:uid="{FF05A4D5-C479-334F-A324-0C28891845F5}">
    <filterColumn colId="3">
      <filters>
        <filter val="1,013"/>
        <filter val="1,041"/>
        <filter val="1,285"/>
        <filter val="1,463"/>
        <filter val="1,572"/>
        <filter val="1,817"/>
        <filter val="1,964"/>
        <filter val="10,520"/>
        <filter val="2,121"/>
        <filter val="2,871"/>
        <filter val="202"/>
        <filter val="220"/>
        <filter val="222"/>
        <filter val="228"/>
        <filter val="320"/>
        <filter val="365"/>
        <filter val="370"/>
        <filter val="398"/>
        <filter val="401"/>
        <filter val="528"/>
        <filter val="531"/>
        <filter val="6,699"/>
        <filter val="684"/>
      </filters>
    </filterColumn>
    <sortState xmlns:xlrd2="http://schemas.microsoft.com/office/spreadsheetml/2017/richdata2" ref="A5:S27">
      <sortCondition ref="B4:B105"/>
    </sortState>
  </autoFilter>
  <mergeCells count="5">
    <mergeCell ref="E1:M1"/>
    <mergeCell ref="B111:C111"/>
    <mergeCell ref="B107:C107"/>
    <mergeCell ref="B108:C108"/>
    <mergeCell ref="B109:C109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EEFA54-4224-9848-B761-3ABD387CB48C}">
          <x14:formula1>
            <xm:f>'DO NOT TOUCH'!$A$1:$A$3</xm:f>
          </x14:formula1>
          <xm:sqref>F5:F105 I10:I11 I14:I15 I7 I5 L5:L7 L10:L11 L14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5A18-E0CC-FB4C-BD10-1CDE1FD14B2A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108</v>
      </c>
    </row>
    <row r="2" spans="1:1" x14ac:dyDescent="0.2">
      <c r="A2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hashtags</vt:lpstr>
      <vt:lpstr>no_hashtags</vt:lpstr>
      <vt:lpstr>Sheet1</vt:lpstr>
      <vt:lpstr>DO NOT 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Anthony Rettinger</dc:creator>
  <cp:lastModifiedBy>Connor Anthony Rettinger</cp:lastModifiedBy>
  <dcterms:created xsi:type="dcterms:W3CDTF">2021-08-26T02:38:49Z</dcterms:created>
  <dcterms:modified xsi:type="dcterms:W3CDTF">2021-10-22T05:53:12Z</dcterms:modified>
</cp:coreProperties>
</file>