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https://d.docs.live.net/46aefa70b467855c/personal/learn/financial_statetment/"/>
    </mc:Choice>
  </mc:AlternateContent>
  <xr:revisionPtr revIDLastSave="0" documentId="11_FC74B8B7A63467DCAE50C25E4B1DF9D8C63451F4" xr6:coauthVersionLast="45" xr6:coauthVersionMax="45" xr10:uidLastSave="{00000000-0000-0000-0000-000000000000}"/>
  <bookViews>
    <workbookView xWindow="8240" yWindow="3800" windowWidth="30160" windowHeight="16980" tabRatio="500" xr2:uid="{00000000-000D-0000-FFFF-FFFF00000000}"/>
  </bookViews>
  <sheets>
    <sheet name="How to Complete this Exercise" sheetId="6" r:id="rId1"/>
    <sheet name="Questions" sheetId="7" r:id="rId2"/>
    <sheet name="Answers" sheetId="1" r:id="rId3"/>
    <sheet name="Income Statement (Data Show (2)" sheetId="5" state="hidden" r:id="rId4"/>
  </sheets>
  <definedNames>
    <definedName name="_xlnm.Print_Area" localSheetId="2">Answers!$A$1:$K$37</definedName>
    <definedName name="_xlnm.Print_Area" localSheetId="0">'How to Complete this Exercise'!$A$1:$F$26</definedName>
    <definedName name="_xlnm.Print_Area" localSheetId="3">'Income Statement (Data Show (2)'!$A$1:$K$38</definedName>
    <definedName name="_xlnm.Print_Area" localSheetId="1">Questions!$A$1:$K$37</definedName>
    <definedName name="REVENUE" localSheetId="3">'Income Statement (Data Show (2)'!$5:$5</definedName>
    <definedName name="REVENUE" localSheetId="1">Questions!$5:$5</definedName>
    <definedName name="REVENUE">Answers!$5:$5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6" l="1"/>
  <c r="F8" i="1"/>
  <c r="F17" i="1" s="1"/>
  <c r="F16" i="1"/>
  <c r="D8" i="1"/>
  <c r="D17" i="1" s="1"/>
  <c r="D16" i="1"/>
  <c r="D19" i="1"/>
  <c r="J26" i="1"/>
  <c r="H26" i="1"/>
  <c r="F8" i="7"/>
  <c r="F16" i="7"/>
  <c r="F17" i="7" s="1"/>
  <c r="D16" i="7"/>
  <c r="D8" i="7"/>
  <c r="D17" i="7" s="1"/>
  <c r="J26" i="7"/>
  <c r="H26" i="7"/>
  <c r="J22" i="7"/>
  <c r="H22" i="7"/>
  <c r="J20" i="7"/>
  <c r="H20" i="7"/>
  <c r="J19" i="7"/>
  <c r="H19" i="7"/>
  <c r="J16" i="7"/>
  <c r="F15" i="7"/>
  <c r="D15" i="7"/>
  <c r="J14" i="7"/>
  <c r="H14" i="7"/>
  <c r="F13" i="7"/>
  <c r="D13" i="7"/>
  <c r="J12" i="7"/>
  <c r="H12" i="7"/>
  <c r="F11" i="7"/>
  <c r="D11" i="7"/>
  <c r="J10" i="7"/>
  <c r="H10" i="7"/>
  <c r="F9" i="7"/>
  <c r="D9" i="7"/>
  <c r="J8" i="7"/>
  <c r="H8" i="7"/>
  <c r="J7" i="7"/>
  <c r="H7" i="7"/>
  <c r="J5" i="7"/>
  <c r="H5" i="7"/>
  <c r="H5" i="1"/>
  <c r="J5" i="1"/>
  <c r="H7" i="1"/>
  <c r="J7" i="1"/>
  <c r="H8" i="1"/>
  <c r="J8" i="1"/>
  <c r="D9" i="1"/>
  <c r="F9" i="1"/>
  <c r="H10" i="1"/>
  <c r="J10" i="1"/>
  <c r="D11" i="1"/>
  <c r="F11" i="1"/>
  <c r="H12" i="1"/>
  <c r="J12" i="1"/>
  <c r="D13" i="1"/>
  <c r="F13" i="1"/>
  <c r="H14" i="1"/>
  <c r="J14" i="1"/>
  <c r="D15" i="1"/>
  <c r="F15" i="1"/>
  <c r="H16" i="1"/>
  <c r="J16" i="1"/>
  <c r="H19" i="1"/>
  <c r="J19" i="1"/>
  <c r="H20" i="1"/>
  <c r="J20" i="1"/>
  <c r="F8" i="5"/>
  <c r="F16" i="5"/>
  <c r="F17" i="5" s="1"/>
  <c r="F19" i="5"/>
  <c r="J19" i="5" s="1"/>
  <c r="D8" i="5"/>
  <c r="J8" i="5" s="1"/>
  <c r="D16" i="5"/>
  <c r="D19" i="5"/>
  <c r="J21" i="5"/>
  <c r="H21" i="5"/>
  <c r="J20" i="5"/>
  <c r="H20" i="5"/>
  <c r="H19" i="5"/>
  <c r="H16" i="5"/>
  <c r="F15" i="5"/>
  <c r="D15" i="5"/>
  <c r="J14" i="5"/>
  <c r="H14" i="5"/>
  <c r="F13" i="5"/>
  <c r="D13" i="5"/>
  <c r="J12" i="5"/>
  <c r="H12" i="5"/>
  <c r="F11" i="5"/>
  <c r="D11" i="5"/>
  <c r="J10" i="5"/>
  <c r="H10" i="5"/>
  <c r="F9" i="5"/>
  <c r="D9" i="5"/>
  <c r="J7" i="5"/>
  <c r="H7" i="5"/>
  <c r="J5" i="5"/>
  <c r="H5" i="5"/>
  <c r="D21" i="7" l="1"/>
  <c r="D18" i="7"/>
  <c r="D21" i="1"/>
  <c r="D18" i="1"/>
  <c r="J17" i="7"/>
  <c r="F21" i="7"/>
  <c r="H17" i="7"/>
  <c r="F18" i="7"/>
  <c r="H17" i="1"/>
  <c r="J17" i="1"/>
  <c r="F18" i="1"/>
  <c r="F21" i="1"/>
  <c r="F22" i="5"/>
  <c r="F18" i="5"/>
  <c r="H16" i="7"/>
  <c r="H8" i="5"/>
  <c r="D17" i="5"/>
  <c r="J16" i="5"/>
  <c r="D22" i="5" l="1"/>
  <c r="D18" i="5"/>
  <c r="D22" i="1"/>
  <c r="D23" i="1" s="1"/>
  <c r="J17" i="5"/>
  <c r="H17" i="5"/>
  <c r="F22" i="1"/>
  <c r="F24" i="1"/>
  <c r="H21" i="1"/>
  <c r="J21" i="1"/>
  <c r="F25" i="5"/>
  <c r="J22" i="5"/>
  <c r="F23" i="5"/>
  <c r="H22" i="5"/>
  <c r="F24" i="7"/>
  <c r="F23" i="7"/>
  <c r="J21" i="7"/>
  <c r="H21" i="7"/>
  <c r="D24" i="7"/>
  <c r="D27" i="7" s="1"/>
  <c r="D23" i="7"/>
  <c r="F27" i="1" l="1"/>
  <c r="F27" i="7"/>
  <c r="J27" i="7" s="1"/>
  <c r="J24" i="7"/>
  <c r="H24" i="7"/>
  <c r="H22" i="1"/>
  <c r="F23" i="1"/>
  <c r="J22" i="1"/>
  <c r="D24" i="1"/>
  <c r="D27" i="1" s="1"/>
  <c r="F24" i="5"/>
  <c r="D23" i="5"/>
  <c r="D24" i="5" s="1"/>
  <c r="J24" i="1" l="1"/>
  <c r="H23" i="5"/>
  <c r="J27" i="1"/>
  <c r="D25" i="5"/>
  <c r="J23" i="5"/>
  <c r="H24" i="1"/>
  <c r="J25" i="5" l="1"/>
  <c r="H25" i="5"/>
</calcChain>
</file>

<file path=xl/sharedStrings.xml><?xml version="1.0" encoding="utf-8"?>
<sst xmlns="http://schemas.openxmlformats.org/spreadsheetml/2006/main" count="145" uniqueCount="63">
  <si>
    <t>12/31/2014</t>
  </si>
  <si>
    <t>12/31/2015</t>
  </si>
  <si>
    <t>$ Change from 2014 to 2015</t>
  </si>
  <si>
    <t>% Change from 2014 to 2015</t>
  </si>
  <si>
    <t>Concern? Yes or No</t>
  </si>
  <si>
    <t>No</t>
  </si>
  <si>
    <t>INCOME STATEMENT</t>
  </si>
  <si>
    <t>REVENUE</t>
  </si>
  <si>
    <t>Cost of Good Sold ('C.O.G.S')</t>
  </si>
  <si>
    <r>
      <t>EXPENSES</t>
    </r>
    <r>
      <rPr>
        <sz val="10"/>
        <color rgb="FF666666"/>
        <rFont val="Segoe UI"/>
        <family val="2"/>
      </rPr>
      <t>:</t>
    </r>
  </si>
  <si>
    <t>Sales and Marketing ('S&amp;M')</t>
  </si>
  <si>
    <t>Research and Development ('R&amp;D')</t>
  </si>
  <si>
    <t>General and Administrative ('G&amp;A')</t>
  </si>
  <si>
    <t>GROSS PROFIT</t>
  </si>
  <si>
    <t>TOTAL OPERATING EXPENSES</t>
  </si>
  <si>
    <t>OPERATING PROFIT (E.B.I.T.D.A.)</t>
  </si>
  <si>
    <t>Interest</t>
  </si>
  <si>
    <t>Depreciation</t>
  </si>
  <si>
    <t>Amortization</t>
  </si>
  <si>
    <t>PROFIT BEFORE TAXES</t>
  </si>
  <si>
    <t>Taxes</t>
  </si>
  <si>
    <t>Net Profit (or 'Net Income')</t>
  </si>
  <si>
    <t>GROSS PROFIT MARGIN (% OF REVENUE)</t>
  </si>
  <si>
    <t>S&amp;M as a % of Revenue</t>
  </si>
  <si>
    <t>R&amp;D as a % of Revenue</t>
  </si>
  <si>
    <t>G&amp;A as a % of Revenue</t>
  </si>
  <si>
    <t>OPERATING PROFIT MARGIN (% OF R)</t>
  </si>
  <si>
    <t>Taxes as a % Profit Before Taxes</t>
  </si>
  <si>
    <r>
      <rPr>
        <b/>
        <u/>
        <sz val="10"/>
        <color rgb="FF666666"/>
        <rFont val="Segoe UI"/>
        <family val="2"/>
      </rPr>
      <t>Step 1</t>
    </r>
    <r>
      <rPr>
        <b/>
        <sz val="10"/>
        <color rgb="FF666666"/>
        <rFont val="Segoe UI"/>
        <family val="2"/>
      </rPr>
      <t xml:space="preserve">: Copy and paste all items in the white boxes below into the correct white boxes on the next tab in </t>
    </r>
  </si>
  <si>
    <t xml:space="preserve">columns B, D and F (the 'Questions' tab). </t>
  </si>
  <si>
    <t xml:space="preserve"> not the change in the balance sheet line item from the previous year is a concern or not. Simply enter "Yes" or "No".</t>
  </si>
  <si>
    <t>12/31/2016</t>
  </si>
  <si>
    <t>If yes this is a concern, then why?</t>
  </si>
  <si>
    <t>Yes</t>
  </si>
  <si>
    <t xml:space="preserve">Revenue declined year over year. Always a concern when this occurs. </t>
  </si>
  <si>
    <t>The cost to make our product increases, despite a decrese in revenue.</t>
  </si>
  <si>
    <t>Material decline in gross profit.</t>
  </si>
  <si>
    <t>The gross profit on making our product as a % of revenue declined.</t>
  </si>
  <si>
    <t>Revenue was down 8% year over year, yet S&amp;M increased 17% year over year!</t>
  </si>
  <si>
    <t>The percent of revenue for S&amp;M rose from 6% to 8% despite a decline in revenue!</t>
  </si>
  <si>
    <t>Revenue was down 8% year over year, yet R&amp;D increased 33% year over year!</t>
  </si>
  <si>
    <t>Revenue was down 8% year over year, yet G&amp;A increased 24% year over year!</t>
  </si>
  <si>
    <t>The percent of revenue for R&amp;D rose from 4% to 6% despite a decline in revenue!</t>
  </si>
  <si>
    <t>The percent of revenue for G&amp;A rose from 6% to 8% despite a decline in revenue!</t>
  </si>
  <si>
    <t xml:space="preserve">Operating Expenses should not increase year over year when revenue declines. </t>
  </si>
  <si>
    <t xml:space="preserve">Operating Profit declined by 50% which was way more than the 8% decline in revnue. </t>
  </si>
  <si>
    <t xml:space="preserve">20% increase in debt. Not a good thing when profits are materially declining. </t>
  </si>
  <si>
    <t xml:space="preserve">Wow…we have a 58% decline in Net Profit despite an 8% decline in revenue. </t>
  </si>
  <si>
    <t>In the white boxes below are income statement items for 2015 and 2016.</t>
  </si>
  <si>
    <r>
      <rPr>
        <b/>
        <u/>
        <sz val="10"/>
        <color rgb="FF666666"/>
        <rFont val="Segoe UI"/>
        <family val="2"/>
      </rPr>
      <t>Step 2</t>
    </r>
    <r>
      <rPr>
        <b/>
        <sz val="10"/>
        <color rgb="FF666666"/>
        <rFont val="Segoe UI"/>
        <family val="2"/>
      </rPr>
      <t>: On the right side of the income statement that you created in step 1 (on the Questions tab), answer (in column L) whether or</t>
    </r>
  </si>
  <si>
    <r>
      <rPr>
        <b/>
        <u/>
        <sz val="10"/>
        <color rgb="FF666666"/>
        <rFont val="Segoe UI"/>
        <family val="2"/>
      </rPr>
      <t>Step 3</t>
    </r>
    <r>
      <rPr>
        <b/>
        <sz val="10"/>
        <color rgb="FF666666"/>
        <rFont val="Segoe UI"/>
        <family val="2"/>
      </rPr>
      <t>: If you answered "Yes" in column L, then please state why this is a concern in the white box in column M.</t>
    </r>
  </si>
  <si>
    <t>Income Statement Items (Sorted Alphabetically)</t>
  </si>
  <si>
    <t>Income Statement Exercise</t>
  </si>
  <si>
    <t>Shares</t>
  </si>
  <si>
    <t>Earnings Per Share ('E.P.S.')</t>
  </si>
  <si>
    <t xml:space="preserve">Ouch…58% decline in earnings per share. </t>
  </si>
  <si>
    <t>$ Change from 2015 to 2016</t>
  </si>
  <si>
    <t>% Change from 2015 to 2016</t>
  </si>
  <si>
    <t>INCOME STATEMENT (Question Sheet)</t>
  </si>
  <si>
    <t>INCOME STATEMENT (Answer Sheet)</t>
  </si>
  <si>
    <r>
      <rPr>
        <b/>
        <u/>
        <sz val="10"/>
        <color rgb="FF666666"/>
        <rFont val="Segoe UI"/>
        <family val="2"/>
      </rPr>
      <t>Step 4</t>
    </r>
    <r>
      <rPr>
        <b/>
        <sz val="10"/>
        <color rgb="FF666666"/>
        <rFont val="Segoe UI"/>
        <family val="2"/>
      </rPr>
      <t xml:space="preserve">: Check to see if your answers are correct on the "Answers" tab and please watch the next lecture for an explanation of the answers. </t>
    </r>
  </si>
  <si>
    <t>Depreciation &amp; Amortization</t>
  </si>
  <si>
    <t xml:space="preserve">58% is greater than 50% Operating Profit decline given interest increase.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</si>
</sst>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-* #,##0.00_-;\-* #,##0.00_-;_-* &quot;-&quot;??_-;_-@_-"/>
    <numFmt numFmtId="166" formatCode="[$-409]mmmm\ d\,\ yyyy;@"/>
    <numFmt numFmtId="167" formatCode="0_);\(0\)"/>
    <numFmt numFmtId="168" formatCode="_(&quot;$&quot;#,##0_);_(&quot;$&quot;\(#,##0\);_(@_)"/>
    <numFmt numFmtId="169" formatCode="_(&quot;$&quot;* #,##0_);_(&quot;$&quot;* \(#,##0\);_(&quot;$&quot;* &quot;-&quot;??_);_(@_)"/>
    <numFmt numFmtId="170" formatCode="_-* #,##0_-;\-* #,##0_-;_-* &quot;-&quot;??_-;_-@_-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666666"/>
      <name val="Segoe UI"/>
      <family val="2"/>
    </font>
    <font>
      <sz val="10"/>
      <color rgb="FF666666"/>
      <name val="Segoe UI"/>
      <family val="2"/>
    </font>
    <font>
      <sz val="10"/>
      <name val="Helv"/>
    </font>
    <font>
      <sz val="10"/>
      <name val="Tms Rmn"/>
    </font>
    <font>
      <sz val="12"/>
      <color theme="1"/>
      <name val="Calibri"/>
      <family val="2"/>
      <scheme val="minor"/>
    </font>
    <font>
      <b/>
      <u/>
      <sz val="10"/>
      <color rgb="FF666666"/>
      <name val="Segoe UI"/>
      <family val="2"/>
    </font>
    <font>
      <u/>
      <sz val="10"/>
      <color rgb="FF666666"/>
      <name val="Segoe UI"/>
    </font>
    <font>
      <b/>
      <vertAlign val="superscript"/>
      <sz val="10"/>
      <color rgb="FF666666"/>
      <name val="Segoe UI"/>
    </font>
    <font>
      <sz val="10"/>
      <color rgb="FFFF0000"/>
      <name val="Segoe U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rgb="FF666666"/>
      <name val="Segoe UI"/>
    </font>
    <font>
      <i/>
      <sz val="9"/>
      <color rgb="FF666666"/>
      <name val="Segoe UI"/>
    </font>
    <font>
      <b/>
      <u/>
      <sz val="12"/>
      <color rgb="FF666666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5" fillId="0" borderId="0"/>
    <xf numFmtId="37" fontId="6" fillId="0" borderId="0"/>
    <xf numFmtId="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8">
    <xf numFmtId="0" fontId="0" fillId="0" borderId="0" xfId="0"/>
    <xf numFmtId="0" fontId="4" fillId="2" borderId="0" xfId="0" applyFont="1" applyFill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168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1" xfId="0" applyFont="1" applyFill="1" applyBorder="1" applyProtection="1">
      <protection locked="0"/>
    </xf>
    <xf numFmtId="166" fontId="3" fillId="2" borderId="1" xfId="0" quotePrefix="1" applyNumberFormat="1" applyFont="1" applyFill="1" applyBorder="1" applyAlignment="1" applyProtection="1">
      <alignment horizontal="center" wrapText="1"/>
      <protection locked="0"/>
    </xf>
    <xf numFmtId="37" fontId="4" fillId="2" borderId="0" xfId="2" applyFont="1" applyFill="1" applyBorder="1" applyProtection="1">
      <protection locked="0"/>
    </xf>
    <xf numFmtId="37" fontId="4" fillId="2" borderId="0" xfId="2" applyFont="1" applyFill="1" applyAlignment="1" applyProtection="1">
      <alignment horizontal="center"/>
      <protection locked="0"/>
    </xf>
    <xf numFmtId="37" fontId="4" fillId="2" borderId="0" xfId="2" applyFont="1" applyFill="1" applyAlignment="1" applyProtection="1">
      <alignment horizontal="center" wrapText="1"/>
      <protection locked="0"/>
    </xf>
    <xf numFmtId="0" fontId="4" fillId="2" borderId="0" xfId="1" applyFont="1" applyFill="1" applyBorder="1" applyAlignment="1" applyProtection="1">
      <alignment horizontal="left" indent="1"/>
      <protection locked="0"/>
    </xf>
    <xf numFmtId="169" fontId="4" fillId="2" borderId="0" xfId="4" applyNumberFormat="1" applyFont="1" applyFill="1" applyBorder="1" applyProtection="1">
      <protection locked="0"/>
    </xf>
    <xf numFmtId="169" fontId="4" fillId="2" borderId="0" xfId="4" applyNumberFormat="1" applyFont="1" applyFill="1" applyBorder="1" applyAlignment="1" applyProtection="1">
      <alignment horizontal="center"/>
      <protection locked="0"/>
    </xf>
    <xf numFmtId="9" fontId="4" fillId="2" borderId="0" xfId="5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9" fontId="4" fillId="2" borderId="0" xfId="4" applyNumberFormat="1" applyFont="1" applyFill="1" applyBorder="1" applyAlignment="1" applyProtection="1">
      <alignment horizontal="center"/>
      <protection locked="0"/>
    </xf>
    <xf numFmtId="169" fontId="3" fillId="2" borderId="0" xfId="4" applyNumberFormat="1" applyFont="1" applyFill="1" applyBorder="1" applyProtection="1">
      <protection locked="0"/>
    </xf>
    <xf numFmtId="169" fontId="3" fillId="2" borderId="0" xfId="4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9" fontId="3" fillId="2" borderId="0" xfId="4" applyNumberFormat="1" applyFont="1" applyFill="1" applyBorder="1" applyAlignment="1" applyProtection="1">
      <alignment horizontal="center"/>
      <protection locked="0"/>
    </xf>
    <xf numFmtId="0" fontId="4" fillId="2" borderId="0" xfId="1" applyFont="1" applyFill="1" applyBorder="1" applyAlignment="1" applyProtection="1">
      <alignment horizontal="left"/>
      <protection locked="0"/>
    </xf>
    <xf numFmtId="169" fontId="4" fillId="2" borderId="0" xfId="4" applyNumberFormat="1" applyFont="1" applyFill="1" applyAlignment="1" applyProtection="1">
      <alignment horizontal="center"/>
      <protection locked="0"/>
    </xf>
    <xf numFmtId="9" fontId="4" fillId="2" borderId="0" xfId="4" applyNumberFormat="1" applyFont="1" applyFill="1" applyAlignment="1" applyProtection="1">
      <alignment horizontal="center"/>
      <protection locked="0"/>
    </xf>
    <xf numFmtId="169" fontId="4" fillId="2" borderId="1" xfId="4" applyNumberFormat="1" applyFont="1" applyFill="1" applyBorder="1" applyAlignment="1" applyProtection="1">
      <alignment horizontal="center"/>
      <protection locked="0"/>
    </xf>
    <xf numFmtId="9" fontId="4" fillId="2" borderId="1" xfId="4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left" indent="1"/>
    </xf>
    <xf numFmtId="0" fontId="4" fillId="2" borderId="0" xfId="1" applyFont="1" applyFill="1" applyBorder="1" applyProtection="1">
      <protection locked="0"/>
    </xf>
    <xf numFmtId="0" fontId="4" fillId="2" borderId="0" xfId="1" applyFont="1" applyFill="1" applyAlignment="1" applyProtection="1">
      <alignment horizontal="left" indent="1"/>
      <protection locked="0"/>
    </xf>
    <xf numFmtId="0" fontId="4" fillId="2" borderId="0" xfId="1" applyFont="1" applyFill="1" applyAlignment="1" applyProtection="1">
      <alignment horizontal="left" indent="2"/>
      <protection locked="0"/>
    </xf>
    <xf numFmtId="0" fontId="8" fillId="2" borderId="1" xfId="1" applyFont="1" applyFill="1" applyBorder="1" applyProtection="1">
      <protection locked="0"/>
    </xf>
    <xf numFmtId="169" fontId="3" fillId="2" borderId="1" xfId="4" applyNumberFormat="1" applyFont="1" applyFill="1" applyBorder="1" applyAlignment="1" applyProtection="1">
      <alignment horizontal="center"/>
      <protection locked="0"/>
    </xf>
    <xf numFmtId="9" fontId="3" fillId="2" borderId="1" xfId="5" applyFont="1" applyFill="1" applyBorder="1" applyAlignment="1" applyProtection="1">
      <alignment horizontal="center"/>
      <protection locked="0"/>
    </xf>
    <xf numFmtId="167" fontId="10" fillId="2" borderId="0" xfId="0" applyNumberFormat="1" applyFont="1" applyFill="1" applyBorder="1" applyAlignment="1" applyProtection="1">
      <alignment horizontal="center"/>
      <protection locked="0"/>
    </xf>
    <xf numFmtId="37" fontId="3" fillId="2" borderId="0" xfId="2" applyFont="1" applyFill="1" applyBorder="1" applyProtection="1">
      <protection locked="0"/>
    </xf>
    <xf numFmtId="9" fontId="3" fillId="2" borderId="0" xfId="5" applyFon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left" wrapText="1" indent="1"/>
      <protection locked="0"/>
    </xf>
    <xf numFmtId="9" fontId="3" fillId="2" borderId="1" xfId="4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Protection="1">
      <protection locked="0"/>
    </xf>
    <xf numFmtId="0" fontId="9" fillId="2" borderId="0" xfId="1" applyFont="1" applyFill="1" applyProtection="1">
      <protection locked="0"/>
    </xf>
    <xf numFmtId="0" fontId="9" fillId="2" borderId="0" xfId="1" applyFont="1" applyFill="1" applyBorder="1" applyProtection="1">
      <protection locked="0"/>
    </xf>
    <xf numFmtId="2" fontId="11" fillId="2" borderId="0" xfId="1" applyNumberFormat="1" applyFont="1" applyFill="1" applyBorder="1" applyAlignment="1" applyProtection="1">
      <alignment horizontal="left" vertical="top" indent="1"/>
      <protection locked="0"/>
    </xf>
    <xf numFmtId="168" fontId="11" fillId="2" borderId="0" xfId="0" applyNumberFormat="1" applyFont="1" applyFill="1" applyAlignment="1" applyProtection="1">
      <alignment horizontal="left" vertical="top" wrapText="1"/>
      <protection locked="0"/>
    </xf>
    <xf numFmtId="0" fontId="4" fillId="2" borderId="1" xfId="1" applyFont="1" applyFill="1" applyBorder="1" applyAlignment="1" applyProtection="1">
      <alignment horizontal="left" indent="1"/>
      <protection locked="0"/>
    </xf>
    <xf numFmtId="0" fontId="4" fillId="2" borderId="2" xfId="1" applyFont="1" applyFill="1" applyBorder="1" applyAlignment="1" applyProtection="1">
      <alignment horizontal="left" indent="1"/>
      <protection locked="0"/>
    </xf>
    <xf numFmtId="169" fontId="4" fillId="2" borderId="2" xfId="4" applyNumberFormat="1" applyFont="1" applyFill="1" applyBorder="1" applyAlignment="1" applyProtection="1">
      <alignment horizontal="center"/>
      <protection locked="0"/>
    </xf>
    <xf numFmtId="9" fontId="4" fillId="2" borderId="2" xfId="4" applyNumberFormat="1" applyFont="1" applyFill="1" applyBorder="1" applyAlignment="1" applyProtection="1">
      <alignment horizontal="center"/>
      <protection locked="0"/>
    </xf>
    <xf numFmtId="169" fontId="3" fillId="2" borderId="2" xfId="4" applyNumberFormat="1" applyFont="1" applyFill="1" applyBorder="1" applyAlignment="1" applyProtection="1">
      <alignment horizontal="center"/>
      <protection locked="0"/>
    </xf>
    <xf numFmtId="0" fontId="14" fillId="2" borderId="0" xfId="1" applyFont="1" applyFill="1" applyBorder="1" applyAlignment="1" applyProtection="1">
      <alignment horizontal="left" wrapText="1" indent="6"/>
      <protection locked="0"/>
    </xf>
    <xf numFmtId="169" fontId="14" fillId="2" borderId="0" xfId="4" applyNumberFormat="1" applyFont="1" applyFill="1" applyBorder="1" applyAlignment="1" applyProtection="1">
      <alignment horizontal="left" indent="5"/>
      <protection locked="0"/>
    </xf>
    <xf numFmtId="9" fontId="14" fillId="2" borderId="0" xfId="5" applyFont="1" applyFill="1" applyBorder="1" applyAlignment="1" applyProtection="1">
      <alignment horizontal="left" indent="5"/>
      <protection locked="0"/>
    </xf>
    <xf numFmtId="0" fontId="14" fillId="2" borderId="0" xfId="0" applyFont="1" applyFill="1" applyBorder="1" applyAlignment="1" applyProtection="1">
      <alignment horizontal="left" indent="5"/>
      <protection locked="0"/>
    </xf>
    <xf numFmtId="9" fontId="14" fillId="2" borderId="0" xfId="4" applyNumberFormat="1" applyFont="1" applyFill="1" applyBorder="1" applyAlignment="1" applyProtection="1">
      <alignment horizontal="left" indent="5"/>
      <protection locked="0"/>
    </xf>
    <xf numFmtId="0" fontId="15" fillId="2" borderId="0" xfId="0" applyFont="1" applyFill="1" applyAlignment="1">
      <alignment horizontal="left" indent="5"/>
    </xf>
    <xf numFmtId="168" fontId="11" fillId="2" borderId="0" xfId="0" applyNumberFormat="1" applyFont="1" applyFill="1" applyBorder="1" applyAlignment="1" applyProtection="1">
      <alignment horizontal="left" vertical="top" wrapText="1"/>
      <protection locked="0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6" fontId="3" fillId="2" borderId="0" xfId="0" quotePrefix="1" applyNumberFormat="1" applyFont="1" applyFill="1" applyBorder="1" applyAlignment="1" applyProtection="1">
      <alignment horizontal="center" wrapText="1"/>
      <protection locked="0"/>
    </xf>
    <xf numFmtId="37" fontId="4" fillId="2" borderId="0" xfId="2" applyFont="1" applyFill="1" applyBorder="1" applyAlignment="1" applyProtection="1">
      <alignment horizontal="center" wrapText="1"/>
      <protection locked="0"/>
    </xf>
    <xf numFmtId="166" fontId="4" fillId="2" borderId="0" xfId="0" quotePrefix="1" applyNumberFormat="1" applyFont="1" applyFill="1" applyBorder="1" applyAlignment="1" applyProtection="1">
      <alignment horizontal="right" wrapText="1"/>
      <protection locked="0"/>
    </xf>
    <xf numFmtId="0" fontId="11" fillId="2" borderId="0" xfId="0" applyFont="1" applyFill="1" applyBorder="1" applyProtection="1">
      <protection locked="0"/>
    </xf>
    <xf numFmtId="0" fontId="4" fillId="2" borderId="0" xfId="0" applyFont="1" applyFill="1" applyBorder="1"/>
    <xf numFmtId="0" fontId="16" fillId="2" borderId="0" xfId="0" applyFont="1" applyFill="1" applyProtection="1">
      <protection locked="0"/>
    </xf>
    <xf numFmtId="0" fontId="3" fillId="2" borderId="0" xfId="0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Border="1" applyAlignment="1" applyProtection="1">
      <alignment horizontal="left" indent="1"/>
      <protection locked="0"/>
    </xf>
    <xf numFmtId="0" fontId="4" fillId="3" borderId="3" xfId="1" applyFont="1" applyFill="1" applyBorder="1" applyAlignment="1" applyProtection="1">
      <alignment horizontal="left" indent="1"/>
      <protection locked="0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 indent="5"/>
    </xf>
    <xf numFmtId="0" fontId="14" fillId="2" borderId="1" xfId="1" applyFont="1" applyFill="1" applyBorder="1" applyAlignment="1" applyProtection="1">
      <alignment horizontal="left" wrapText="1" indent="6"/>
      <protection locked="0"/>
    </xf>
    <xf numFmtId="9" fontId="14" fillId="2" borderId="1" xfId="5" applyFont="1" applyFill="1" applyBorder="1" applyAlignment="1" applyProtection="1">
      <alignment horizontal="left" indent="5"/>
      <protection locked="0"/>
    </xf>
    <xf numFmtId="169" fontId="14" fillId="2" borderId="1" xfId="4" applyNumberFormat="1" applyFont="1" applyFill="1" applyBorder="1" applyAlignment="1" applyProtection="1">
      <alignment horizontal="left" indent="5"/>
      <protection locked="0"/>
    </xf>
    <xf numFmtId="9" fontId="14" fillId="2" borderId="1" xfId="4" applyNumberFormat="1" applyFont="1" applyFill="1" applyBorder="1" applyAlignment="1" applyProtection="1">
      <alignment horizontal="left" indent="5"/>
      <protection locked="0"/>
    </xf>
    <xf numFmtId="0" fontId="3" fillId="2" borderId="0" xfId="1" applyFont="1" applyFill="1" applyBorder="1" applyAlignment="1" applyProtection="1">
      <alignment horizontal="left" wrapText="1" indent="1"/>
      <protection locked="0"/>
    </xf>
    <xf numFmtId="169" fontId="4" fillId="3" borderId="3" xfId="4" applyNumberFormat="1" applyFont="1" applyFill="1" applyBorder="1" applyAlignment="1" applyProtection="1">
      <alignment horizontal="center"/>
      <protection locked="0"/>
    </xf>
    <xf numFmtId="169" fontId="3" fillId="3" borderId="3" xfId="4" applyNumberFormat="1" applyFont="1" applyFill="1" applyBorder="1" applyAlignment="1" applyProtection="1">
      <alignment horizontal="center"/>
      <protection locked="0"/>
    </xf>
    <xf numFmtId="0" fontId="8" fillId="3" borderId="3" xfId="1" applyFont="1" applyFill="1" applyBorder="1" applyProtection="1">
      <protection locked="0"/>
    </xf>
    <xf numFmtId="0" fontId="8" fillId="3" borderId="3" xfId="1" applyFont="1" applyFill="1" applyBorder="1" applyAlignment="1" applyProtection="1">
      <alignment horizontal="left" indent="1"/>
      <protection locked="0"/>
    </xf>
    <xf numFmtId="9" fontId="3" fillId="3" borderId="3" xfId="5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Alignment="1">
      <alignment horizontal="left"/>
    </xf>
    <xf numFmtId="170" fontId="4" fillId="2" borderId="0" xfId="9" applyNumberFormat="1" applyFont="1" applyFill="1" applyBorder="1" applyAlignment="1" applyProtection="1">
      <alignment horizontal="center"/>
      <protection locked="0"/>
    </xf>
    <xf numFmtId="164" fontId="4" fillId="2" borderId="0" xfId="4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 applyProtection="1">
      <alignment horizontal="left"/>
      <protection locked="0"/>
    </xf>
  </cellXfs>
  <cellStyles count="10">
    <cellStyle name="Comma" xfId="9" builtinId="3"/>
    <cellStyle name="Comma 3" xfId="3" xr:uid="{00000000-0005-0000-0000-000001000000}"/>
    <cellStyle name="Currency" xfId="4" builtinId="4"/>
    <cellStyle name="Currency 2" xfId="8" xr:uid="{00000000-0005-0000-0000-000003000000}"/>
    <cellStyle name="Followed Hyperlink" xfId="7" builtinId="9" hidden="1"/>
    <cellStyle name="Hyperlink" xfId="6" builtinId="8" hidden="1"/>
    <cellStyle name="Normal" xfId="0" builtinId="0"/>
    <cellStyle name="Normal 5" xfId="2" xr:uid="{00000000-0005-0000-0000-000007000000}"/>
    <cellStyle name="Normal_BalanceSheets" xfId="1" xr:uid="{00000000-0005-0000-0000-000008000000}"/>
    <cellStyle name="Percent" xfId="5" builtinId="5"/>
  </cellStyles>
  <dxfs count="0"/>
  <tableStyles count="0" defaultTableStyle="TableStyleMedium9" defaultPivotStyle="PivotStyleMedium7"/>
  <colors>
    <mruColors>
      <color rgb="FFFF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9136</xdr:colOff>
      <xdr:row>3</xdr:row>
      <xdr:rowOff>45684</xdr:rowOff>
    </xdr:from>
    <xdr:to>
      <xdr:col>4</xdr:col>
      <xdr:colOff>118777</xdr:colOff>
      <xdr:row>36</xdr:row>
      <xdr:rowOff>373857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06336" y="756884"/>
          <a:ext cx="1239941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</xdr:colOff>
      <xdr:row>3</xdr:row>
      <xdr:rowOff>54820</xdr:rowOff>
    </xdr:from>
    <xdr:to>
      <xdr:col>6</xdr:col>
      <xdr:colOff>137051</xdr:colOff>
      <xdr:row>36</xdr:row>
      <xdr:rowOff>382993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127501" y="766020"/>
          <a:ext cx="1407050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100504</xdr:colOff>
      <xdr:row>3</xdr:row>
      <xdr:rowOff>54820</xdr:rowOff>
    </xdr:from>
    <xdr:to>
      <xdr:col>8</xdr:col>
      <xdr:colOff>173597</xdr:colOff>
      <xdr:row>36</xdr:row>
      <xdr:rowOff>382993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498004" y="766020"/>
          <a:ext cx="1279593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3</xdr:row>
      <xdr:rowOff>54820</xdr:rowOff>
    </xdr:from>
    <xdr:to>
      <xdr:col>10</xdr:col>
      <xdr:colOff>301510</xdr:colOff>
      <xdr:row>36</xdr:row>
      <xdr:rowOff>382993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908800" y="766020"/>
          <a:ext cx="1279410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3</xdr:row>
      <xdr:rowOff>54820</xdr:rowOff>
    </xdr:from>
    <xdr:to>
      <xdr:col>12</xdr:col>
      <xdr:colOff>201006</xdr:colOff>
      <xdr:row>36</xdr:row>
      <xdr:rowOff>382993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7886700" y="766020"/>
          <a:ext cx="1280506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219280</xdr:colOff>
      <xdr:row>5</xdr:row>
      <xdr:rowOff>146186</xdr:rowOff>
    </xdr:from>
    <xdr:to>
      <xdr:col>2</xdr:col>
      <xdr:colOff>27410</xdr:colOff>
      <xdr:row>30</xdr:row>
      <xdr:rowOff>146185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19280" y="1212986"/>
          <a:ext cx="2665630" cy="3378199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4000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36546</xdr:colOff>
      <xdr:row>1</xdr:row>
      <xdr:rowOff>0</xdr:rowOff>
    </xdr:from>
    <xdr:to>
      <xdr:col>23</xdr:col>
      <xdr:colOff>429423</xdr:colOff>
      <xdr:row>4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033746" y="177800"/>
          <a:ext cx="14045377" cy="711200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7"/>
  <sheetViews>
    <sheetView showGridLines="0" showRowColHeaders="0" tabSelected="1" zoomScale="180" workbookViewId="0">
      <selection activeCell="B6" sqref="B6"/>
    </sheetView>
  </sheetViews>
  <sheetFormatPr baseColWidth="10" defaultColWidth="9.1640625" defaultRowHeight="16"/>
  <cols>
    <col min="1" max="1" width="3.6640625" style="5" customWidth="1"/>
    <col min="2" max="2" width="35.83203125" style="5" bestFit="1" customWidth="1"/>
    <col min="3" max="3" width="1.83203125" style="5" customWidth="1"/>
    <col min="4" max="4" width="14" style="4" customWidth="1"/>
    <col min="5" max="5" width="2.83203125" style="4" customWidth="1"/>
    <col min="6" max="6" width="13.83203125" style="4" customWidth="1"/>
    <col min="7" max="7" width="9.1640625" style="4"/>
    <col min="8" max="16384" width="9.1640625" style="5"/>
  </cols>
  <sheetData>
    <row r="1" spans="2:6">
      <c r="B1" s="1"/>
      <c r="C1" s="38"/>
      <c r="D1" s="2"/>
      <c r="E1" s="2"/>
      <c r="F1" s="2"/>
    </row>
    <row r="2" spans="2:6" ht="18">
      <c r="B2" s="62" t="s">
        <v>52</v>
      </c>
      <c r="C2" s="63"/>
      <c r="D2" s="64"/>
      <c r="E2" s="2"/>
      <c r="F2" s="64"/>
    </row>
    <row r="3" spans="2:6">
      <c r="B3" s="86"/>
      <c r="C3" s="86"/>
      <c r="D3" s="86"/>
      <c r="E3" s="86"/>
      <c r="F3" s="86"/>
    </row>
    <row r="4" spans="2:6">
      <c r="B4" s="65" t="s">
        <v>48</v>
      </c>
      <c r="C4" s="2"/>
      <c r="D4" s="2"/>
      <c r="E4" s="2"/>
      <c r="F4" s="2"/>
    </row>
    <row r="5" spans="2:6">
      <c r="B5" s="66"/>
      <c r="C5" s="2"/>
      <c r="D5" s="2"/>
      <c r="E5" s="2"/>
      <c r="F5" s="2"/>
    </row>
    <row r="6" spans="2:6">
      <c r="B6" s="65" t="s">
        <v>28</v>
      </c>
      <c r="C6" s="2"/>
      <c r="D6" s="2"/>
      <c r="E6" s="2"/>
      <c r="F6" s="2"/>
    </row>
    <row r="7" spans="2:6">
      <c r="B7" s="67" t="s">
        <v>29</v>
      </c>
      <c r="C7" s="2"/>
      <c r="D7" s="2"/>
      <c r="E7" s="2"/>
      <c r="F7" s="2"/>
    </row>
    <row r="8" spans="2:6">
      <c r="B8" s="67"/>
      <c r="C8" s="2"/>
      <c r="D8" s="2"/>
      <c r="E8" s="2"/>
      <c r="F8" s="2"/>
    </row>
    <row r="9" spans="2:6">
      <c r="B9" s="65" t="s">
        <v>49</v>
      </c>
      <c r="C9" s="2"/>
      <c r="D9" s="2"/>
      <c r="E9" s="2"/>
      <c r="F9" s="2"/>
    </row>
    <row r="10" spans="2:6">
      <c r="B10" s="65" t="s">
        <v>30</v>
      </c>
      <c r="C10" s="2"/>
      <c r="D10" s="2"/>
      <c r="E10" s="2"/>
      <c r="F10" s="2"/>
    </row>
    <row r="11" spans="2:6">
      <c r="B11" s="65"/>
      <c r="C11" s="2"/>
      <c r="D11" s="2"/>
      <c r="E11" s="2"/>
      <c r="F11" s="2"/>
    </row>
    <row r="12" spans="2:6">
      <c r="B12" s="65" t="s">
        <v>50</v>
      </c>
      <c r="C12" s="2"/>
      <c r="D12" s="2"/>
      <c r="E12" s="2"/>
      <c r="F12" s="2"/>
    </row>
    <row r="13" spans="2:6">
      <c r="B13" s="65"/>
      <c r="C13" s="2"/>
      <c r="D13" s="2"/>
      <c r="E13" s="2"/>
      <c r="F13" s="2"/>
    </row>
    <row r="14" spans="2:6">
      <c r="B14" s="65" t="s">
        <v>60</v>
      </c>
      <c r="C14" s="2"/>
      <c r="D14" s="2"/>
      <c r="E14" s="2"/>
      <c r="F14" s="2"/>
    </row>
    <row r="15" spans="2:6">
      <c r="B15" s="15"/>
      <c r="C15" s="2"/>
      <c r="D15" s="2"/>
      <c r="E15" s="2"/>
      <c r="F15" s="2"/>
    </row>
    <row r="16" spans="2:6" ht="18">
      <c r="B16" s="63" t="s">
        <v>51</v>
      </c>
      <c r="C16" s="64"/>
      <c r="D16" s="7" t="s">
        <v>1</v>
      </c>
      <c r="E16" s="33"/>
      <c r="F16" s="7" t="s">
        <v>31</v>
      </c>
    </row>
    <row r="17" spans="1:9">
      <c r="B17" s="68" t="s">
        <v>8</v>
      </c>
      <c r="C17" s="12"/>
      <c r="D17" s="77">
        <v>700000</v>
      </c>
      <c r="E17" s="15"/>
      <c r="F17" s="77">
        <v>800000</v>
      </c>
    </row>
    <row r="18" spans="1:9">
      <c r="B18" s="68" t="s">
        <v>61</v>
      </c>
      <c r="C18" s="12"/>
      <c r="D18" s="77">
        <v>5000</v>
      </c>
      <c r="E18" s="15"/>
      <c r="F18" s="77">
        <v>5000</v>
      </c>
    </row>
    <row r="19" spans="1:9">
      <c r="B19" s="68" t="s">
        <v>12</v>
      </c>
      <c r="C19" s="12"/>
      <c r="D19" s="77">
        <v>85000</v>
      </c>
      <c r="E19" s="15"/>
      <c r="F19" s="77">
        <v>105000</v>
      </c>
    </row>
    <row r="20" spans="1:9">
      <c r="B20" s="68" t="s">
        <v>16</v>
      </c>
      <c r="C20" s="12"/>
      <c r="D20" s="77">
        <f>990000*0.05</f>
        <v>49500</v>
      </c>
      <c r="E20" s="15"/>
      <c r="F20" s="77">
        <v>59500</v>
      </c>
      <c r="H20" s="26"/>
      <c r="I20" s="26"/>
    </row>
    <row r="21" spans="1:9">
      <c r="A21" s="26"/>
      <c r="B21" s="68" t="s">
        <v>11</v>
      </c>
      <c r="C21" s="12"/>
      <c r="D21" s="77">
        <v>60000</v>
      </c>
      <c r="E21" s="15"/>
      <c r="F21" s="77">
        <v>80000</v>
      </c>
    </row>
    <row r="22" spans="1:9" s="26" customFormat="1">
      <c r="A22" s="5"/>
      <c r="B22" s="80" t="s">
        <v>7</v>
      </c>
      <c r="C22" s="34"/>
      <c r="D22" s="77">
        <v>1520500</v>
      </c>
      <c r="E22" s="15"/>
      <c r="F22" s="77">
        <v>1400000</v>
      </c>
      <c r="G22" s="4"/>
      <c r="H22" s="5"/>
      <c r="I22" s="5"/>
    </row>
    <row r="23" spans="1:9">
      <c r="B23" s="68" t="s">
        <v>10</v>
      </c>
      <c r="C23" s="12"/>
      <c r="D23" s="77">
        <v>120000</v>
      </c>
      <c r="E23" s="15"/>
      <c r="F23" s="77">
        <v>140000</v>
      </c>
    </row>
    <row r="24" spans="1:9">
      <c r="B24" s="68" t="s">
        <v>20</v>
      </c>
      <c r="C24" s="12"/>
      <c r="D24" s="77">
        <v>125250</v>
      </c>
      <c r="E24" s="15"/>
      <c r="F24" s="77">
        <v>52625</v>
      </c>
      <c r="H24" s="26"/>
      <c r="I24" s="26"/>
    </row>
    <row r="25" spans="1:9">
      <c r="A25" s="26"/>
      <c r="B25" s="1"/>
      <c r="C25" s="1"/>
      <c r="D25" s="2"/>
      <c r="E25" s="2"/>
      <c r="F25" s="2"/>
      <c r="H25" s="4"/>
      <c r="I25" s="4"/>
    </row>
    <row r="26" spans="1:9" s="26" customFormat="1">
      <c r="A26" s="4"/>
      <c r="B26" s="5"/>
      <c r="C26" s="5"/>
      <c r="D26" s="4"/>
      <c r="E26" s="4"/>
      <c r="F26" s="4"/>
      <c r="G26" s="4"/>
      <c r="H26" s="5"/>
      <c r="I26" s="5"/>
    </row>
    <row r="27" spans="1:9" s="4" customFormat="1">
      <c r="A27" s="5"/>
      <c r="B27" s="5"/>
      <c r="C27" s="5"/>
      <c r="H27" s="5"/>
      <c r="I27" s="5"/>
    </row>
  </sheetData>
  <sortState xmlns:xlrd2="http://schemas.microsoft.com/office/spreadsheetml/2017/richdata2" ref="B17:F25">
    <sortCondition ref="B17:B25"/>
  </sortState>
  <mergeCells count="1">
    <mergeCell ref="B3:F3"/>
  </mergeCells>
  <printOptions horizontalCentered="1" verticalCentered="1"/>
  <pageMargins left="0.7" right="0.7" top="0.75" bottom="0.75" header="0.3" footer="0.3"/>
  <pageSetup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showGridLines="0" zoomScale="139" zoomScaleNormal="192" zoomScalePageLayoutView="192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L5" sqref="L5"/>
    </sheetView>
  </sheetViews>
  <sheetFormatPr baseColWidth="10" defaultColWidth="9.1640625" defaultRowHeight="16"/>
  <cols>
    <col min="1" max="1" width="3.6640625" style="5" customWidth="1"/>
    <col min="2" max="2" width="33.83203125" style="5" customWidth="1"/>
    <col min="3" max="3" width="1.83203125" style="61" customWidth="1"/>
    <col min="4" max="4" width="14.83203125" style="4" customWidth="1"/>
    <col min="5" max="5" width="2.83203125" style="55" customWidth="1"/>
    <col min="6" max="6" width="13.83203125" style="4" customWidth="1"/>
    <col min="7" max="7" width="3.5" style="55" customWidth="1"/>
    <col min="8" max="8" width="12.33203125" style="4" bestFit="1" customWidth="1"/>
    <col min="9" max="9" width="4" style="55" customWidth="1"/>
    <col min="10" max="10" width="12.83203125" style="4" bestFit="1" customWidth="1"/>
    <col min="11" max="11" width="5" style="55" customWidth="1"/>
    <col min="12" max="12" width="9.1640625" style="55"/>
    <col min="13" max="13" width="54.6640625" style="4" bestFit="1" customWidth="1"/>
    <col min="14" max="16" width="9.1640625" style="4"/>
    <col min="17" max="16384" width="9.1640625" style="5"/>
  </cols>
  <sheetData>
    <row r="1" spans="2:16">
      <c r="B1" s="1"/>
      <c r="C1" s="15"/>
      <c r="D1" s="2"/>
      <c r="E1" s="15"/>
      <c r="F1" s="2"/>
      <c r="G1" s="15"/>
      <c r="H1" s="2"/>
      <c r="I1" s="15"/>
      <c r="J1" s="2"/>
    </row>
    <row r="2" spans="2:16">
      <c r="B2" s="87" t="s">
        <v>58</v>
      </c>
      <c r="C2" s="87"/>
      <c r="D2" s="87"/>
      <c r="E2" s="87"/>
      <c r="F2" s="87"/>
      <c r="G2" s="15"/>
      <c r="H2" s="2"/>
      <c r="I2" s="15"/>
      <c r="J2" s="2"/>
    </row>
    <row r="3" spans="2:16" ht="34">
      <c r="B3" s="6"/>
      <c r="C3" s="59"/>
      <c r="D3" s="7" t="s">
        <v>1</v>
      </c>
      <c r="E3" s="33"/>
      <c r="F3" s="7" t="s">
        <v>31</v>
      </c>
      <c r="G3" s="33"/>
      <c r="H3" s="7" t="s">
        <v>56</v>
      </c>
      <c r="I3" s="19"/>
      <c r="J3" s="7" t="s">
        <v>57</v>
      </c>
      <c r="K3" s="56"/>
      <c r="L3" s="57" t="s">
        <v>4</v>
      </c>
      <c r="M3" s="7" t="s">
        <v>32</v>
      </c>
    </row>
    <row r="4" spans="2:16">
      <c r="B4" s="39"/>
      <c r="C4" s="8"/>
      <c r="D4" s="9"/>
      <c r="E4" s="15"/>
      <c r="F4" s="10"/>
      <c r="G4" s="15"/>
      <c r="H4" s="10"/>
      <c r="I4" s="15"/>
      <c r="J4" s="10"/>
      <c r="K4" s="58"/>
      <c r="L4" s="58"/>
    </row>
    <row r="5" spans="2:16">
      <c r="B5" s="79"/>
      <c r="C5" s="34"/>
      <c r="D5" s="78"/>
      <c r="E5" s="19"/>
      <c r="F5" s="78"/>
      <c r="G5" s="19"/>
      <c r="H5" s="31">
        <f>F5-D5</f>
        <v>0</v>
      </c>
      <c r="I5" s="19"/>
      <c r="J5" s="32" t="e">
        <f>F5/D5-1</f>
        <v>#DIV/0!</v>
      </c>
      <c r="K5" s="35"/>
      <c r="L5" s="81"/>
      <c r="M5" s="82"/>
    </row>
    <row r="6" spans="2:16">
      <c r="B6" s="40" t="s">
        <v>9</v>
      </c>
      <c r="C6" s="12"/>
      <c r="D6" s="13"/>
      <c r="E6" s="15"/>
      <c r="F6" s="13"/>
      <c r="G6" s="15"/>
      <c r="H6" s="13"/>
      <c r="I6" s="15"/>
      <c r="J6" s="14"/>
      <c r="K6" s="14"/>
      <c r="L6" s="14"/>
      <c r="M6" s="69"/>
    </row>
    <row r="7" spans="2:16">
      <c r="B7" s="68"/>
      <c r="C7" s="12"/>
      <c r="D7" s="77"/>
      <c r="E7" s="15"/>
      <c r="F7" s="77"/>
      <c r="G7" s="15"/>
      <c r="H7" s="24">
        <f t="shared" ref="H7:H12" si="0">F7-D7</f>
        <v>0</v>
      </c>
      <c r="I7" s="15"/>
      <c r="J7" s="25" t="e">
        <f t="shared" ref="J7:J24" si="1">F7/D7-1</f>
        <v>#DIV/0!</v>
      </c>
      <c r="K7" s="16"/>
      <c r="L7" s="81"/>
      <c r="M7" s="82"/>
    </row>
    <row r="8" spans="2:16" ht="17">
      <c r="B8" s="36" t="s">
        <v>13</v>
      </c>
      <c r="C8" s="17"/>
      <c r="D8" s="31">
        <f>D5-D7</f>
        <v>0</v>
      </c>
      <c r="E8" s="15"/>
      <c r="F8" s="31">
        <f>F5-F7</f>
        <v>0</v>
      </c>
      <c r="G8" s="19"/>
      <c r="H8" s="31">
        <f t="shared" si="0"/>
        <v>0</v>
      </c>
      <c r="I8" s="19"/>
      <c r="J8" s="37" t="e">
        <f t="shared" si="1"/>
        <v>#DIV/0!</v>
      </c>
      <c r="K8" s="20"/>
      <c r="L8" s="14"/>
      <c r="M8" s="69"/>
    </row>
    <row r="9" spans="2:16" s="53" customFormat="1" ht="31">
      <c r="B9" s="48" t="s">
        <v>22</v>
      </c>
      <c r="C9" s="49"/>
      <c r="D9" s="50" t="e">
        <f>D8/REVENUE</f>
        <v>#DIV/0!</v>
      </c>
      <c r="E9" s="15"/>
      <c r="F9" s="50" t="e">
        <f>F8/REVENUE</f>
        <v>#DIV/0!</v>
      </c>
      <c r="G9" s="51"/>
      <c r="H9" s="49"/>
      <c r="I9" s="51"/>
      <c r="J9" s="52"/>
      <c r="K9" s="52"/>
      <c r="L9" s="14"/>
      <c r="M9" s="69"/>
    </row>
    <row r="10" spans="2:16">
      <c r="B10" s="68"/>
      <c r="C10" s="12"/>
      <c r="D10" s="77"/>
      <c r="E10" s="15"/>
      <c r="F10" s="77"/>
      <c r="G10" s="15"/>
      <c r="H10" s="13">
        <f t="shared" si="0"/>
        <v>0</v>
      </c>
      <c r="I10" s="15"/>
      <c r="J10" s="16" t="e">
        <f t="shared" si="1"/>
        <v>#DIV/0!</v>
      </c>
      <c r="K10" s="16"/>
      <c r="L10" s="81"/>
      <c r="M10" s="82"/>
    </row>
    <row r="11" spans="2:16" s="53" customFormat="1">
      <c r="B11" s="48" t="s">
        <v>23</v>
      </c>
      <c r="C11" s="49"/>
      <c r="D11" s="50" t="e">
        <f>D10/REVENUE</f>
        <v>#DIV/0!</v>
      </c>
      <c r="E11" s="15"/>
      <c r="F11" s="50" t="e">
        <f>F10/REVENUE</f>
        <v>#DIV/0!</v>
      </c>
      <c r="G11" s="51"/>
      <c r="H11" s="49"/>
      <c r="I11" s="51"/>
      <c r="J11" s="52"/>
      <c r="K11" s="52"/>
      <c r="L11" s="14"/>
      <c r="M11" s="69"/>
    </row>
    <row r="12" spans="2:16">
      <c r="B12" s="68"/>
      <c r="C12" s="12"/>
      <c r="D12" s="77"/>
      <c r="E12" s="15"/>
      <c r="F12" s="77"/>
      <c r="G12" s="15"/>
      <c r="H12" s="13">
        <f t="shared" si="0"/>
        <v>0</v>
      </c>
      <c r="I12" s="15"/>
      <c r="J12" s="16" t="e">
        <f t="shared" si="1"/>
        <v>#DIV/0!</v>
      </c>
      <c r="K12" s="16"/>
      <c r="L12" s="81"/>
      <c r="M12" s="82"/>
    </row>
    <row r="13" spans="2:16" s="53" customFormat="1">
      <c r="B13" s="48" t="s">
        <v>24</v>
      </c>
      <c r="C13" s="49"/>
      <c r="D13" s="50" t="e">
        <f>D12/REVENUE</f>
        <v>#DIV/0!</v>
      </c>
      <c r="E13" s="15"/>
      <c r="F13" s="50" t="e">
        <f>F12/REVENUE</f>
        <v>#DIV/0!</v>
      </c>
      <c r="G13" s="51"/>
      <c r="H13" s="49"/>
      <c r="I13" s="51"/>
      <c r="J13" s="52"/>
      <c r="K13" s="52"/>
      <c r="L13" s="14"/>
      <c r="M13" s="69"/>
    </row>
    <row r="14" spans="2:16" s="61" customFormat="1">
      <c r="B14" s="68"/>
      <c r="C14" s="12"/>
      <c r="D14" s="77"/>
      <c r="E14" s="15"/>
      <c r="F14" s="77"/>
      <c r="G14" s="15"/>
      <c r="H14" s="13">
        <f t="shared" ref="H14:H24" si="2">F14-D14</f>
        <v>0</v>
      </c>
      <c r="I14" s="15"/>
      <c r="J14" s="16" t="e">
        <f t="shared" si="1"/>
        <v>#DIV/0!</v>
      </c>
      <c r="K14" s="16"/>
      <c r="L14" s="81"/>
      <c r="M14" s="82"/>
      <c r="N14" s="55"/>
      <c r="O14" s="55"/>
      <c r="P14" s="55"/>
    </row>
    <row r="15" spans="2:16" s="71" customFormat="1">
      <c r="B15" s="72" t="s">
        <v>25</v>
      </c>
      <c r="C15" s="49"/>
      <c r="D15" s="73" t="e">
        <f>D14/REVENUE</f>
        <v>#DIV/0!</v>
      </c>
      <c r="E15" s="15"/>
      <c r="F15" s="73" t="e">
        <f>F14/REVENUE</f>
        <v>#DIV/0!</v>
      </c>
      <c r="G15" s="51"/>
      <c r="H15" s="74"/>
      <c r="I15" s="51"/>
      <c r="J15" s="75"/>
      <c r="K15" s="52"/>
      <c r="L15" s="14"/>
      <c r="M15" s="69"/>
    </row>
    <row r="16" spans="2:16" ht="17">
      <c r="B16" s="36" t="s">
        <v>14</v>
      </c>
      <c r="C16" s="17"/>
      <c r="D16" s="31">
        <f>D10+D12+D14</f>
        <v>0</v>
      </c>
      <c r="E16" s="15"/>
      <c r="F16" s="31">
        <f>F10+F12+F14</f>
        <v>0</v>
      </c>
      <c r="G16" s="19"/>
      <c r="H16" s="31">
        <f t="shared" si="2"/>
        <v>0</v>
      </c>
      <c r="I16" s="19"/>
      <c r="J16" s="37" t="e">
        <f t="shared" ref="J16:J21" si="3">F16/D16-1</f>
        <v>#DIV/0!</v>
      </c>
      <c r="K16" s="20"/>
      <c r="L16" s="14"/>
      <c r="M16" s="69"/>
    </row>
    <row r="17" spans="1:16" s="26" customFormat="1" ht="17">
      <c r="B17" s="36" t="s">
        <v>15</v>
      </c>
      <c r="C17" s="17"/>
      <c r="D17" s="31">
        <f>D8-D16</f>
        <v>0</v>
      </c>
      <c r="E17" s="15"/>
      <c r="F17" s="31">
        <f>F8-F16</f>
        <v>0</v>
      </c>
      <c r="G17" s="19"/>
      <c r="H17" s="31">
        <f t="shared" si="2"/>
        <v>0</v>
      </c>
      <c r="I17" s="19"/>
      <c r="J17" s="37" t="e">
        <f t="shared" si="3"/>
        <v>#DIV/0!</v>
      </c>
      <c r="K17" s="20"/>
      <c r="L17" s="14"/>
      <c r="M17" s="69"/>
      <c r="N17" s="4"/>
      <c r="O17" s="4"/>
      <c r="P17" s="4"/>
    </row>
    <row r="18" spans="1:16" s="53" customFormat="1" ht="31">
      <c r="B18" s="48" t="s">
        <v>26</v>
      </c>
      <c r="C18" s="49"/>
      <c r="D18" s="50" t="e">
        <f>D17/REVENUE</f>
        <v>#DIV/0!</v>
      </c>
      <c r="E18" s="15"/>
      <c r="F18" s="50" t="e">
        <f>F17/REVENUE</f>
        <v>#DIV/0!</v>
      </c>
      <c r="G18" s="51"/>
      <c r="H18" s="49"/>
      <c r="I18" s="51"/>
      <c r="J18" s="52"/>
      <c r="K18" s="52"/>
      <c r="L18" s="20"/>
      <c r="M18" s="69"/>
    </row>
    <row r="19" spans="1:16">
      <c r="B19" s="68"/>
      <c r="C19" s="12"/>
      <c r="D19" s="77"/>
      <c r="E19" s="15"/>
      <c r="F19" s="77"/>
      <c r="G19" s="15"/>
      <c r="H19" s="13">
        <f t="shared" si="2"/>
        <v>0</v>
      </c>
      <c r="I19" s="15"/>
      <c r="J19" s="16" t="e">
        <f t="shared" si="3"/>
        <v>#DIV/0!</v>
      </c>
      <c r="K19" s="16"/>
      <c r="L19" s="81"/>
      <c r="M19" s="82"/>
    </row>
    <row r="20" spans="1:16">
      <c r="B20" s="68"/>
      <c r="C20" s="12"/>
      <c r="D20" s="77"/>
      <c r="E20" s="15"/>
      <c r="F20" s="77"/>
      <c r="G20" s="15"/>
      <c r="H20" s="24">
        <f t="shared" si="2"/>
        <v>0</v>
      </c>
      <c r="I20" s="15"/>
      <c r="J20" s="25" t="e">
        <f t="shared" si="3"/>
        <v>#DIV/0!</v>
      </c>
      <c r="K20" s="16"/>
      <c r="L20" s="81"/>
      <c r="M20" s="82"/>
    </row>
    <row r="21" spans="1:16" ht="17">
      <c r="B21" s="76" t="s">
        <v>19</v>
      </c>
      <c r="C21" s="17"/>
      <c r="D21" s="13">
        <f>D17-D19-D20</f>
        <v>0</v>
      </c>
      <c r="E21" s="15"/>
      <c r="F21" s="13">
        <f>F17-F19-F20</f>
        <v>0</v>
      </c>
      <c r="G21" s="19"/>
      <c r="H21" s="24">
        <f t="shared" si="2"/>
        <v>0</v>
      </c>
      <c r="I21" s="15"/>
      <c r="J21" s="25" t="e">
        <f t="shared" si="3"/>
        <v>#DIV/0!</v>
      </c>
      <c r="K21" s="16"/>
      <c r="L21" s="20"/>
      <c r="M21" s="69"/>
    </row>
    <row r="22" spans="1:16">
      <c r="B22" s="68"/>
      <c r="C22" s="12"/>
      <c r="D22" s="77"/>
      <c r="E22" s="15"/>
      <c r="F22" s="77"/>
      <c r="G22" s="15"/>
      <c r="H22" s="45">
        <f t="shared" si="2"/>
        <v>0</v>
      </c>
      <c r="I22" s="15"/>
      <c r="J22" s="46" t="e">
        <f t="shared" si="1"/>
        <v>#DIV/0!</v>
      </c>
      <c r="K22" s="16"/>
      <c r="L22" s="81"/>
      <c r="M22" s="82"/>
    </row>
    <row r="23" spans="1:16">
      <c r="A23" s="53"/>
      <c r="B23" s="48" t="s">
        <v>27</v>
      </c>
      <c r="C23" s="49"/>
      <c r="D23" s="50" t="e">
        <f>D22/D21</f>
        <v>#DIV/0!</v>
      </c>
      <c r="E23" s="50"/>
      <c r="F23" s="50" t="e">
        <f t="shared" ref="F23" si="4">F22/F21</f>
        <v>#DIV/0!</v>
      </c>
      <c r="G23" s="51"/>
      <c r="H23" s="49"/>
      <c r="I23" s="49"/>
      <c r="J23" s="49"/>
      <c r="K23" s="49"/>
      <c r="L23" s="20"/>
      <c r="M23" s="69"/>
      <c r="N23" s="53"/>
    </row>
    <row r="24" spans="1:16" s="53" customFormat="1" ht="17">
      <c r="A24" s="5"/>
      <c r="B24" s="36" t="s">
        <v>21</v>
      </c>
      <c r="C24" s="17"/>
      <c r="D24" s="47">
        <f>D21-D22</f>
        <v>0</v>
      </c>
      <c r="E24" s="18"/>
      <c r="F24" s="47">
        <f>F21-F22</f>
        <v>0</v>
      </c>
      <c r="G24" s="19"/>
      <c r="H24" s="45">
        <f t="shared" si="2"/>
        <v>0</v>
      </c>
      <c r="I24" s="19"/>
      <c r="J24" s="46" t="e">
        <f t="shared" si="1"/>
        <v>#DIV/0!</v>
      </c>
      <c r="K24" s="20"/>
      <c r="L24" s="20"/>
      <c r="M24" s="69"/>
      <c r="N24" s="4"/>
    </row>
    <row r="25" spans="1:16">
      <c r="B25" s="21"/>
      <c r="C25" s="12"/>
      <c r="D25" s="13"/>
      <c r="E25" s="15"/>
      <c r="F25" s="13"/>
      <c r="G25" s="15"/>
      <c r="H25" s="13"/>
      <c r="I25" s="15"/>
      <c r="J25" s="16"/>
      <c r="M25" s="69"/>
    </row>
    <row r="26" spans="1:16">
      <c r="B26" s="21" t="s">
        <v>53</v>
      </c>
      <c r="C26" s="12"/>
      <c r="D26" s="83">
        <v>100000</v>
      </c>
      <c r="E26" s="15"/>
      <c r="F26" s="83">
        <v>100000</v>
      </c>
      <c r="G26" s="15"/>
      <c r="H26" s="83">
        <f>F26-D26</f>
        <v>0</v>
      </c>
      <c r="I26" s="15"/>
      <c r="J26" s="16">
        <f t="shared" ref="J26:J27" si="5">F26/D26-1</f>
        <v>0</v>
      </c>
    </row>
    <row r="27" spans="1:16">
      <c r="B27" s="28" t="s">
        <v>54</v>
      </c>
      <c r="C27" s="12"/>
      <c r="D27" s="84">
        <f>D24/D26</f>
        <v>0</v>
      </c>
      <c r="E27" s="15"/>
      <c r="F27" s="84">
        <f>F24/F26</f>
        <v>0</v>
      </c>
      <c r="G27" s="15"/>
      <c r="H27" s="22"/>
      <c r="I27" s="15"/>
      <c r="J27" s="16" t="e">
        <f t="shared" si="5"/>
        <v>#DIV/0!</v>
      </c>
    </row>
    <row r="28" spans="1:16">
      <c r="B28" s="29"/>
      <c r="C28" s="12"/>
      <c r="D28" s="13"/>
      <c r="E28" s="15"/>
      <c r="F28" s="13"/>
      <c r="G28" s="15"/>
      <c r="H28" s="13"/>
      <c r="I28" s="15"/>
      <c r="J28" s="16"/>
      <c r="M28" s="70"/>
    </row>
    <row r="29" spans="1:16">
      <c r="B29" s="27"/>
      <c r="C29" s="12"/>
      <c r="D29" s="13"/>
      <c r="E29" s="15"/>
      <c r="F29" s="13"/>
      <c r="G29" s="15"/>
      <c r="H29" s="13"/>
      <c r="I29" s="15"/>
      <c r="J29" s="16"/>
      <c r="M29" s="55"/>
    </row>
    <row r="30" spans="1:16">
      <c r="B30" s="21"/>
      <c r="C30" s="12"/>
      <c r="D30" s="13"/>
      <c r="E30" s="15"/>
      <c r="F30" s="13"/>
      <c r="G30" s="15"/>
      <c r="H30" s="13"/>
      <c r="I30" s="15"/>
      <c r="J30" s="16"/>
      <c r="M30" s="55"/>
    </row>
    <row r="31" spans="1:16">
      <c r="B31" s="21"/>
      <c r="C31" s="12"/>
      <c r="D31" s="13"/>
      <c r="E31" s="15"/>
      <c r="F31" s="13"/>
      <c r="G31" s="15"/>
      <c r="H31" s="13"/>
      <c r="I31" s="15"/>
      <c r="J31" s="16"/>
      <c r="M31" s="55"/>
    </row>
    <row r="32" spans="1:16">
      <c r="B32" s="21"/>
      <c r="C32" s="12"/>
      <c r="D32" s="13"/>
      <c r="E32" s="15"/>
      <c r="F32" s="13"/>
      <c r="G32" s="15"/>
      <c r="H32" s="13"/>
      <c r="I32" s="15"/>
      <c r="J32" s="16"/>
      <c r="M32" s="55"/>
    </row>
    <row r="33" spans="1:16">
      <c r="A33" s="26"/>
      <c r="B33" s="21"/>
      <c r="C33" s="12"/>
      <c r="D33" s="13"/>
      <c r="E33" s="15"/>
      <c r="F33" s="13"/>
      <c r="G33" s="15"/>
      <c r="H33" s="13"/>
      <c r="I33" s="15"/>
      <c r="J33" s="16"/>
      <c r="M33" s="55"/>
    </row>
    <row r="34" spans="1:16" s="26" customFormat="1">
      <c r="A34" s="5"/>
      <c r="B34" s="21"/>
      <c r="C34" s="12"/>
      <c r="D34" s="13"/>
      <c r="E34" s="15"/>
      <c r="F34" s="13"/>
      <c r="G34" s="15"/>
      <c r="H34" s="13"/>
      <c r="I34" s="15"/>
      <c r="J34" s="16"/>
      <c r="K34" s="55"/>
      <c r="L34" s="55"/>
      <c r="M34" s="55"/>
      <c r="N34" s="4"/>
      <c r="O34" s="4"/>
      <c r="P34" s="4"/>
    </row>
    <row r="35" spans="1:16">
      <c r="B35" s="21"/>
      <c r="C35" s="12"/>
      <c r="D35" s="13"/>
      <c r="E35" s="15"/>
      <c r="F35" s="13"/>
      <c r="G35" s="15"/>
      <c r="H35" s="13"/>
      <c r="I35" s="15"/>
      <c r="J35" s="16"/>
      <c r="M35" s="55"/>
    </row>
    <row r="36" spans="1:16">
      <c r="B36" s="41"/>
      <c r="C36" s="60"/>
      <c r="D36" s="42"/>
      <c r="E36" s="54"/>
      <c r="F36" s="42"/>
      <c r="G36" s="15"/>
      <c r="H36" s="3"/>
      <c r="I36" s="15"/>
      <c r="J36" s="3"/>
    </row>
    <row r="37" spans="1:16" ht="61.5" customHeight="1">
      <c r="B37" s="1"/>
      <c r="C37" s="38"/>
      <c r="D37" s="2"/>
      <c r="E37" s="15"/>
      <c r="F37" s="2"/>
      <c r="G37" s="15"/>
      <c r="H37" s="2"/>
      <c r="I37" s="15"/>
      <c r="J37" s="2"/>
      <c r="O37" s="5"/>
      <c r="P37" s="5"/>
    </row>
  </sheetData>
  <mergeCells count="1">
    <mergeCell ref="B2:F2"/>
  </mergeCells>
  <phoneticPr fontId="17" type="noConversion"/>
  <pageMargins left="0.7" right="0.7" top="0.75" bottom="0.75" header="0.3" footer="0.3"/>
  <pageSetup scale="63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7"/>
  <sheetViews>
    <sheetView showGridLines="0" showRowColHeaders="0" zoomScale="142" zoomScaleNormal="142" zoomScalePageLayoutView="142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D22" sqref="D22:F22"/>
    </sheetView>
  </sheetViews>
  <sheetFormatPr baseColWidth="10" defaultColWidth="9.1640625" defaultRowHeight="16"/>
  <cols>
    <col min="1" max="1" width="3.6640625" style="5" customWidth="1"/>
    <col min="2" max="2" width="33.83203125" style="5" customWidth="1"/>
    <col min="3" max="3" width="1.83203125" style="61" customWidth="1"/>
    <col min="4" max="4" width="14.83203125" style="4" customWidth="1"/>
    <col min="5" max="5" width="2.83203125" style="55" customWidth="1"/>
    <col min="6" max="6" width="13.83203125" style="4" customWidth="1"/>
    <col min="7" max="7" width="3.5" style="55" customWidth="1"/>
    <col min="8" max="8" width="12.33203125" style="4" bestFit="1" customWidth="1"/>
    <col min="9" max="9" width="4" style="55" customWidth="1"/>
    <col min="10" max="10" width="12.83203125" style="4" bestFit="1" customWidth="1"/>
    <col min="11" max="11" width="5" style="55" customWidth="1"/>
    <col min="12" max="12" width="9.1640625" style="55"/>
    <col min="13" max="13" width="54.6640625" style="4" bestFit="1" customWidth="1"/>
    <col min="14" max="16" width="9.1640625" style="4"/>
    <col min="17" max="16384" width="9.1640625" style="5"/>
  </cols>
  <sheetData>
    <row r="1" spans="2:16">
      <c r="B1" s="1"/>
      <c r="C1" s="15"/>
      <c r="D1" s="2"/>
      <c r="E1" s="15"/>
      <c r="F1" s="2"/>
      <c r="G1" s="15"/>
      <c r="H1" s="2"/>
      <c r="I1" s="15"/>
      <c r="J1" s="2"/>
    </row>
    <row r="2" spans="2:16">
      <c r="B2" s="87" t="s">
        <v>59</v>
      </c>
      <c r="C2" s="87"/>
      <c r="D2" s="87"/>
      <c r="E2" s="87"/>
      <c r="F2" s="87"/>
      <c r="G2" s="15"/>
      <c r="H2" s="2"/>
      <c r="I2" s="15"/>
      <c r="J2" s="2"/>
    </row>
    <row r="3" spans="2:16" ht="34">
      <c r="B3" s="6"/>
      <c r="C3" s="59"/>
      <c r="D3" s="7" t="s">
        <v>1</v>
      </c>
      <c r="E3" s="33"/>
      <c r="F3" s="7" t="s">
        <v>31</v>
      </c>
      <c r="G3" s="33"/>
      <c r="H3" s="7" t="s">
        <v>56</v>
      </c>
      <c r="I3" s="19"/>
      <c r="J3" s="7" t="s">
        <v>57</v>
      </c>
      <c r="K3" s="56"/>
      <c r="L3" s="57" t="s">
        <v>4</v>
      </c>
      <c r="M3" s="7" t="s">
        <v>32</v>
      </c>
    </row>
    <row r="4" spans="2:16">
      <c r="B4" s="39"/>
      <c r="C4" s="8"/>
      <c r="D4" s="9"/>
      <c r="E4" s="15"/>
      <c r="F4" s="10"/>
      <c r="G4" s="15"/>
      <c r="H4" s="10"/>
      <c r="I4" s="15"/>
      <c r="J4" s="10"/>
      <c r="K4" s="58"/>
      <c r="L4" s="58"/>
    </row>
    <row r="5" spans="2:16">
      <c r="B5" s="30" t="s">
        <v>7</v>
      </c>
      <c r="C5" s="34"/>
      <c r="D5" s="31">
        <v>1520500</v>
      </c>
      <c r="E5" s="19"/>
      <c r="F5" s="31">
        <v>1400000</v>
      </c>
      <c r="G5" s="19"/>
      <c r="H5" s="31">
        <f>F5-D5</f>
        <v>-120500</v>
      </c>
      <c r="I5" s="19"/>
      <c r="J5" s="32">
        <f>F5/D5-1</f>
        <v>-7.9250246629398169E-2</v>
      </c>
      <c r="K5" s="35"/>
      <c r="L5" s="35" t="s">
        <v>33</v>
      </c>
      <c r="M5" s="69" t="s">
        <v>34</v>
      </c>
    </row>
    <row r="6" spans="2:16">
      <c r="B6" s="40" t="s">
        <v>9</v>
      </c>
      <c r="C6" s="12"/>
      <c r="D6" s="13"/>
      <c r="E6" s="15"/>
      <c r="F6" s="13"/>
      <c r="G6" s="15"/>
      <c r="H6" s="13"/>
      <c r="I6" s="15"/>
      <c r="J6" s="14"/>
      <c r="K6" s="14"/>
      <c r="L6" s="14"/>
      <c r="M6" s="69"/>
    </row>
    <row r="7" spans="2:16">
      <c r="B7" s="43" t="s">
        <v>8</v>
      </c>
      <c r="C7" s="12"/>
      <c r="D7" s="24">
        <v>700000</v>
      </c>
      <c r="E7" s="15"/>
      <c r="F7" s="24">
        <v>800000</v>
      </c>
      <c r="G7" s="15"/>
      <c r="H7" s="24">
        <f t="shared" ref="H7:H12" si="0">F7-D7</f>
        <v>100000</v>
      </c>
      <c r="I7" s="15"/>
      <c r="J7" s="25">
        <f t="shared" ref="J7:J24" si="1">F7/D7-1</f>
        <v>0.14285714285714279</v>
      </c>
      <c r="K7" s="16"/>
      <c r="L7" s="16" t="s">
        <v>33</v>
      </c>
      <c r="M7" s="69" t="s">
        <v>35</v>
      </c>
    </row>
    <row r="8" spans="2:16" ht="17">
      <c r="B8" s="36" t="s">
        <v>13</v>
      </c>
      <c r="C8" s="17"/>
      <c r="D8" s="31">
        <f>D5-D7</f>
        <v>820500</v>
      </c>
      <c r="E8" s="19"/>
      <c r="F8" s="31">
        <f>F5-F7</f>
        <v>600000</v>
      </c>
      <c r="G8" s="19"/>
      <c r="H8" s="31">
        <f t="shared" si="0"/>
        <v>-220500</v>
      </c>
      <c r="I8" s="19"/>
      <c r="J8" s="37">
        <f t="shared" si="1"/>
        <v>-0.26873857404021939</v>
      </c>
      <c r="K8" s="20"/>
      <c r="L8" s="20" t="s">
        <v>33</v>
      </c>
      <c r="M8" s="69" t="s">
        <v>36</v>
      </c>
    </row>
    <row r="9" spans="2:16" s="53" customFormat="1" ht="31">
      <c r="B9" s="48" t="s">
        <v>22</v>
      </c>
      <c r="C9" s="49"/>
      <c r="D9" s="50">
        <f>D8/REVENUE</f>
        <v>0.53962512331469914</v>
      </c>
      <c r="E9" s="51"/>
      <c r="F9" s="50">
        <f>F8/REVENUE</f>
        <v>0.42857142857142855</v>
      </c>
      <c r="G9" s="51"/>
      <c r="H9" s="49"/>
      <c r="I9" s="51"/>
      <c r="J9" s="52"/>
      <c r="K9" s="52"/>
      <c r="L9" s="20" t="s">
        <v>33</v>
      </c>
      <c r="M9" s="69" t="s">
        <v>37</v>
      </c>
    </row>
    <row r="10" spans="2:16">
      <c r="B10" s="11" t="s">
        <v>10</v>
      </c>
      <c r="C10" s="12"/>
      <c r="D10" s="13">
        <v>120000</v>
      </c>
      <c r="E10" s="15"/>
      <c r="F10" s="13">
        <v>140000</v>
      </c>
      <c r="G10" s="15"/>
      <c r="H10" s="13">
        <f t="shared" si="0"/>
        <v>20000</v>
      </c>
      <c r="I10" s="15"/>
      <c r="J10" s="16">
        <f t="shared" si="1"/>
        <v>0.16666666666666674</v>
      </c>
      <c r="K10" s="16"/>
      <c r="L10" s="20" t="s">
        <v>33</v>
      </c>
      <c r="M10" s="69" t="s">
        <v>38</v>
      </c>
    </row>
    <row r="11" spans="2:16" s="53" customFormat="1">
      <c r="B11" s="48" t="s">
        <v>23</v>
      </c>
      <c r="C11" s="49"/>
      <c r="D11" s="50">
        <f>D10/REVENUE</f>
        <v>7.8921407431765872E-2</v>
      </c>
      <c r="E11" s="51"/>
      <c r="F11" s="50">
        <f>F10/REVENUE</f>
        <v>0.1</v>
      </c>
      <c r="G11" s="51"/>
      <c r="H11" s="49"/>
      <c r="I11" s="51"/>
      <c r="J11" s="52"/>
      <c r="K11" s="52"/>
      <c r="L11" s="20" t="s">
        <v>33</v>
      </c>
      <c r="M11" s="69" t="s">
        <v>39</v>
      </c>
    </row>
    <row r="12" spans="2:16">
      <c r="B12" s="11" t="s">
        <v>11</v>
      </c>
      <c r="C12" s="12"/>
      <c r="D12" s="13">
        <v>60000</v>
      </c>
      <c r="E12" s="15"/>
      <c r="F12" s="13">
        <v>80000</v>
      </c>
      <c r="G12" s="15"/>
      <c r="H12" s="13">
        <f t="shared" si="0"/>
        <v>20000</v>
      </c>
      <c r="I12" s="15"/>
      <c r="J12" s="16">
        <f t="shared" si="1"/>
        <v>0.33333333333333326</v>
      </c>
      <c r="K12" s="16"/>
      <c r="L12" s="20" t="s">
        <v>33</v>
      </c>
      <c r="M12" s="69" t="s">
        <v>40</v>
      </c>
    </row>
    <row r="13" spans="2:16" s="53" customFormat="1">
      <c r="B13" s="48" t="s">
        <v>24</v>
      </c>
      <c r="C13" s="49"/>
      <c r="D13" s="50">
        <f>D12/REVENUE</f>
        <v>3.9460703715882936E-2</v>
      </c>
      <c r="E13" s="51"/>
      <c r="F13" s="50">
        <f>F12/REVENUE</f>
        <v>5.7142857142857141E-2</v>
      </c>
      <c r="G13" s="51"/>
      <c r="H13" s="49"/>
      <c r="I13" s="51"/>
      <c r="J13" s="52"/>
      <c r="K13" s="52"/>
      <c r="L13" s="20" t="s">
        <v>33</v>
      </c>
      <c r="M13" s="69" t="s">
        <v>42</v>
      </c>
    </row>
    <row r="14" spans="2:16" s="61" customFormat="1">
      <c r="B14" s="11" t="s">
        <v>12</v>
      </c>
      <c r="C14" s="12"/>
      <c r="D14" s="13">
        <v>85000</v>
      </c>
      <c r="E14" s="15"/>
      <c r="F14" s="13">
        <v>105000</v>
      </c>
      <c r="G14" s="15"/>
      <c r="H14" s="13">
        <f t="shared" ref="H14:H16" si="2">F14-D14</f>
        <v>20000</v>
      </c>
      <c r="I14" s="15"/>
      <c r="J14" s="16">
        <f t="shared" si="1"/>
        <v>0.23529411764705888</v>
      </c>
      <c r="K14" s="16"/>
      <c r="L14" s="20" t="s">
        <v>33</v>
      </c>
      <c r="M14" s="69" t="s">
        <v>41</v>
      </c>
      <c r="N14" s="55"/>
      <c r="O14" s="55"/>
      <c r="P14" s="55"/>
    </row>
    <row r="15" spans="2:16" s="71" customFormat="1">
      <c r="B15" s="72" t="s">
        <v>25</v>
      </c>
      <c r="C15" s="49"/>
      <c r="D15" s="73">
        <f>D14/REVENUE</f>
        <v>5.5902663597500825E-2</v>
      </c>
      <c r="E15" s="51"/>
      <c r="F15" s="73">
        <f>F14/REVENUE</f>
        <v>7.4999999999999997E-2</v>
      </c>
      <c r="G15" s="51"/>
      <c r="H15" s="74"/>
      <c r="I15" s="51"/>
      <c r="J15" s="75"/>
      <c r="K15" s="52"/>
      <c r="L15" s="20" t="s">
        <v>33</v>
      </c>
      <c r="M15" s="69" t="s">
        <v>43</v>
      </c>
    </row>
    <row r="16" spans="2:16" ht="17">
      <c r="B16" s="36" t="s">
        <v>14</v>
      </c>
      <c r="C16" s="17"/>
      <c r="D16" s="31">
        <f>D10+D12+D14</f>
        <v>265000</v>
      </c>
      <c r="E16" s="19"/>
      <c r="F16" s="31">
        <f>F10+F12+F14</f>
        <v>325000</v>
      </c>
      <c r="G16" s="19"/>
      <c r="H16" s="31">
        <f t="shared" si="2"/>
        <v>60000</v>
      </c>
      <c r="I16" s="19"/>
      <c r="J16" s="37">
        <f t="shared" ref="J16" si="3">F16/D16-1</f>
        <v>0.22641509433962259</v>
      </c>
      <c r="K16" s="20"/>
      <c r="L16" s="20" t="s">
        <v>33</v>
      </c>
      <c r="M16" s="69" t="s">
        <v>44</v>
      </c>
    </row>
    <row r="17" spans="1:16" s="26" customFormat="1" ht="17">
      <c r="B17" s="36" t="s">
        <v>15</v>
      </c>
      <c r="C17" s="17"/>
      <c r="D17" s="31">
        <f>D8-D16</f>
        <v>555500</v>
      </c>
      <c r="E17" s="18"/>
      <c r="F17" s="31">
        <f>F8-F16</f>
        <v>275000</v>
      </c>
      <c r="G17" s="19"/>
      <c r="H17" s="31">
        <f t="shared" ref="H17:H20" si="4">F17-D17</f>
        <v>-280500</v>
      </c>
      <c r="I17" s="19"/>
      <c r="J17" s="37">
        <f t="shared" ref="J17:J20" si="5">F17/D17-1</f>
        <v>-0.50495049504950495</v>
      </c>
      <c r="K17" s="20"/>
      <c r="L17" s="20" t="s">
        <v>33</v>
      </c>
      <c r="M17" s="69" t="s">
        <v>45</v>
      </c>
      <c r="N17" s="4"/>
      <c r="O17" s="4"/>
      <c r="P17" s="4"/>
    </row>
    <row r="18" spans="1:16" s="53" customFormat="1" ht="31">
      <c r="B18" s="48" t="s">
        <v>26</v>
      </c>
      <c r="C18" s="49"/>
      <c r="D18" s="50">
        <f>D17/REVENUE</f>
        <v>0.3653403485695495</v>
      </c>
      <c r="E18" s="51"/>
      <c r="F18" s="50">
        <f>F17/REVENUE</f>
        <v>0.19642857142857142</v>
      </c>
      <c r="G18" s="51"/>
      <c r="H18" s="49"/>
      <c r="I18" s="51"/>
      <c r="J18" s="52"/>
      <c r="K18" s="52"/>
      <c r="L18" s="20"/>
      <c r="M18" s="69"/>
    </row>
    <row r="19" spans="1:16">
      <c r="B19" s="11" t="s">
        <v>16</v>
      </c>
      <c r="C19" s="12"/>
      <c r="D19" s="13">
        <f>990000*0.05</f>
        <v>49500</v>
      </c>
      <c r="E19" s="13"/>
      <c r="F19" s="13">
        <v>59500</v>
      </c>
      <c r="G19" s="15"/>
      <c r="H19" s="13">
        <f t="shared" si="4"/>
        <v>10000</v>
      </c>
      <c r="I19" s="15"/>
      <c r="J19" s="16">
        <f t="shared" si="5"/>
        <v>0.20202020202020199</v>
      </c>
      <c r="K19" s="16"/>
      <c r="L19" s="20" t="s">
        <v>33</v>
      </c>
      <c r="M19" s="69" t="s">
        <v>46</v>
      </c>
    </row>
    <row r="20" spans="1:16">
      <c r="B20" s="11" t="s">
        <v>61</v>
      </c>
      <c r="C20" s="12"/>
      <c r="D20" s="13">
        <v>5000</v>
      </c>
      <c r="E20" s="13"/>
      <c r="F20" s="13">
        <v>5000</v>
      </c>
      <c r="G20" s="15"/>
      <c r="H20" s="13">
        <f t="shared" si="4"/>
        <v>0</v>
      </c>
      <c r="I20" s="15"/>
      <c r="J20" s="16">
        <f t="shared" si="5"/>
        <v>0</v>
      </c>
      <c r="K20" s="16"/>
      <c r="L20" s="20" t="s">
        <v>5</v>
      </c>
      <c r="M20" s="69"/>
    </row>
    <row r="21" spans="1:16" ht="17">
      <c r="B21" s="36" t="s">
        <v>19</v>
      </c>
      <c r="C21" s="17"/>
      <c r="D21" s="24">
        <f>D17-D19-D20</f>
        <v>501000</v>
      </c>
      <c r="E21" s="13"/>
      <c r="F21" s="24">
        <f>F17-F19-F20</f>
        <v>210500</v>
      </c>
      <c r="G21" s="19"/>
      <c r="H21" s="24">
        <f t="shared" ref="H21" si="6">F21-D21</f>
        <v>-290500</v>
      </c>
      <c r="I21" s="15"/>
      <c r="J21" s="25">
        <f t="shared" ref="J21" si="7">F21/D21-1</f>
        <v>-0.57984031936127745</v>
      </c>
      <c r="K21" s="16"/>
      <c r="L21" s="20" t="s">
        <v>33</v>
      </c>
      <c r="M21" s="69" t="s">
        <v>62</v>
      </c>
    </row>
    <row r="22" spans="1:16">
      <c r="B22" s="44" t="s">
        <v>20</v>
      </c>
      <c r="C22" s="12"/>
      <c r="D22" s="45">
        <f>D21*0.25</f>
        <v>125250</v>
      </c>
      <c r="E22" s="13"/>
      <c r="F22" s="45">
        <f>F21*0.25</f>
        <v>52625</v>
      </c>
      <c r="G22" s="15"/>
      <c r="H22" s="45">
        <f t="shared" ref="H22:H24" si="8">F22-D22</f>
        <v>-72625</v>
      </c>
      <c r="I22" s="15"/>
      <c r="J22" s="46">
        <f t="shared" si="1"/>
        <v>-0.57984031936127745</v>
      </c>
      <c r="K22" s="16"/>
      <c r="L22" s="20" t="s">
        <v>5</v>
      </c>
      <c r="M22" s="69"/>
    </row>
    <row r="23" spans="1:16">
      <c r="A23" s="53"/>
      <c r="B23" s="48" t="s">
        <v>27</v>
      </c>
      <c r="C23" s="49"/>
      <c r="D23" s="50">
        <f>D22/D21</f>
        <v>0.25</v>
      </c>
      <c r="E23" s="50"/>
      <c r="F23" s="50">
        <f t="shared" ref="F23" si="9">F22/F21</f>
        <v>0.25</v>
      </c>
      <c r="G23" s="51"/>
      <c r="H23" s="49"/>
      <c r="I23" s="49"/>
      <c r="J23" s="49"/>
      <c r="K23" s="49"/>
      <c r="L23" s="20"/>
      <c r="M23" s="69"/>
      <c r="N23" s="53"/>
      <c r="O23" s="53"/>
    </row>
    <row r="24" spans="1:16" s="53" customFormat="1" ht="17">
      <c r="A24" s="5"/>
      <c r="B24" s="36" t="s">
        <v>21</v>
      </c>
      <c r="C24" s="17"/>
      <c r="D24" s="47">
        <f>D21-D22</f>
        <v>375750</v>
      </c>
      <c r="E24" s="18"/>
      <c r="F24" s="47">
        <f>F21-F22</f>
        <v>157875</v>
      </c>
      <c r="G24" s="19"/>
      <c r="H24" s="45">
        <f t="shared" si="8"/>
        <v>-217875</v>
      </c>
      <c r="I24" s="19"/>
      <c r="J24" s="46">
        <f t="shared" si="1"/>
        <v>-0.57984031936127745</v>
      </c>
      <c r="K24" s="20"/>
      <c r="L24" s="20" t="s">
        <v>33</v>
      </c>
      <c r="M24" s="69" t="s">
        <v>47</v>
      </c>
      <c r="N24" s="4"/>
      <c r="O24" s="4"/>
    </row>
    <row r="25" spans="1:16">
      <c r="B25" s="21"/>
      <c r="C25" s="12"/>
      <c r="D25" s="13"/>
      <c r="E25" s="15"/>
      <c r="F25" s="13"/>
      <c r="G25" s="15"/>
      <c r="H25" s="13"/>
      <c r="I25" s="15"/>
      <c r="J25" s="16"/>
      <c r="M25" s="69"/>
    </row>
    <row r="26" spans="1:16">
      <c r="B26" s="21" t="s">
        <v>53</v>
      </c>
      <c r="C26" s="12"/>
      <c r="D26" s="83">
        <v>100000</v>
      </c>
      <c r="E26" s="15"/>
      <c r="F26" s="83">
        <v>100000</v>
      </c>
      <c r="G26" s="15"/>
      <c r="H26" s="83">
        <f>F26-D26</f>
        <v>0</v>
      </c>
      <c r="I26" s="15"/>
      <c r="J26" s="16">
        <f t="shared" ref="J26:J27" si="10">F26/D26-1</f>
        <v>0</v>
      </c>
      <c r="L26" s="55" t="s">
        <v>5</v>
      </c>
    </row>
    <row r="27" spans="1:16">
      <c r="B27" s="28" t="s">
        <v>54</v>
      </c>
      <c r="C27" s="12"/>
      <c r="D27" s="84">
        <f>D24/D26</f>
        <v>3.7574999999999998</v>
      </c>
      <c r="E27" s="15"/>
      <c r="F27" s="84">
        <f>F24/F26</f>
        <v>1.5787500000000001</v>
      </c>
      <c r="G27" s="15"/>
      <c r="H27" s="22"/>
      <c r="I27" s="15"/>
      <c r="J27" s="16">
        <f t="shared" si="10"/>
        <v>-0.57984031936127733</v>
      </c>
      <c r="L27" s="55" t="s">
        <v>33</v>
      </c>
      <c r="M27" s="85" t="s">
        <v>55</v>
      </c>
    </row>
    <row r="28" spans="1:16">
      <c r="B28" s="29"/>
      <c r="C28" s="12"/>
      <c r="D28" s="13"/>
      <c r="E28" s="15"/>
      <c r="F28" s="13"/>
      <c r="G28" s="15"/>
      <c r="H28" s="13"/>
      <c r="I28" s="15"/>
      <c r="J28" s="16"/>
      <c r="M28" s="70"/>
    </row>
    <row r="29" spans="1:16">
      <c r="B29" s="27"/>
      <c r="C29" s="12"/>
      <c r="D29" s="13"/>
      <c r="E29" s="15"/>
      <c r="F29" s="13"/>
      <c r="G29" s="15"/>
      <c r="H29" s="13"/>
      <c r="I29" s="15"/>
      <c r="J29" s="16"/>
      <c r="M29" s="55"/>
    </row>
    <row r="30" spans="1:16">
      <c r="B30" s="21"/>
      <c r="C30" s="12"/>
      <c r="D30" s="13"/>
      <c r="E30" s="15"/>
      <c r="F30" s="13"/>
      <c r="G30" s="15"/>
      <c r="H30" s="13"/>
      <c r="I30" s="15"/>
      <c r="J30" s="16"/>
      <c r="M30" s="55"/>
    </row>
    <row r="31" spans="1:16">
      <c r="B31" s="21"/>
      <c r="C31" s="12"/>
      <c r="D31" s="13"/>
      <c r="E31" s="15"/>
      <c r="F31" s="13"/>
      <c r="G31" s="15"/>
      <c r="H31" s="13"/>
      <c r="I31" s="15"/>
      <c r="J31" s="16"/>
      <c r="M31" s="55"/>
    </row>
    <row r="32" spans="1:16">
      <c r="B32" s="21"/>
      <c r="C32" s="12"/>
      <c r="D32" s="13"/>
      <c r="E32" s="15"/>
      <c r="F32" s="13"/>
      <c r="G32" s="15"/>
      <c r="H32" s="13"/>
      <c r="I32" s="15"/>
      <c r="J32" s="16"/>
      <c r="M32" s="55"/>
    </row>
    <row r="33" spans="1:16">
      <c r="A33" s="26"/>
      <c r="B33" s="21"/>
      <c r="C33" s="12"/>
      <c r="D33" s="13"/>
      <c r="E33" s="15"/>
      <c r="F33" s="13"/>
      <c r="G33" s="15"/>
      <c r="H33" s="13"/>
      <c r="I33" s="15"/>
      <c r="J33" s="16"/>
      <c r="M33" s="55"/>
    </row>
    <row r="34" spans="1:16" s="26" customFormat="1">
      <c r="A34" s="5"/>
      <c r="B34" s="21"/>
      <c r="C34" s="12"/>
      <c r="D34" s="13"/>
      <c r="E34" s="15"/>
      <c r="F34" s="13"/>
      <c r="G34" s="15"/>
      <c r="H34" s="13"/>
      <c r="I34" s="15"/>
      <c r="J34" s="16"/>
      <c r="K34" s="55"/>
      <c r="L34" s="55"/>
      <c r="M34" s="55"/>
      <c r="N34" s="4"/>
      <c r="O34" s="4"/>
      <c r="P34" s="4"/>
    </row>
    <row r="35" spans="1:16">
      <c r="B35" s="21"/>
      <c r="C35" s="12"/>
      <c r="D35" s="13"/>
      <c r="E35" s="15"/>
      <c r="F35" s="13"/>
      <c r="G35" s="15"/>
      <c r="H35" s="13"/>
      <c r="I35" s="15"/>
      <c r="J35" s="16"/>
      <c r="M35" s="55"/>
    </row>
    <row r="36" spans="1:16">
      <c r="B36" s="41"/>
      <c r="C36" s="60"/>
      <c r="D36" s="42"/>
      <c r="E36" s="54"/>
      <c r="F36" s="42"/>
      <c r="G36" s="15"/>
      <c r="H36" s="3"/>
      <c r="I36" s="15"/>
      <c r="J36" s="3"/>
      <c r="O36" s="5"/>
    </row>
    <row r="37" spans="1:16" ht="61.5" customHeight="1">
      <c r="B37" s="1"/>
      <c r="C37" s="38"/>
      <c r="D37" s="2"/>
      <c r="E37" s="15"/>
      <c r="F37" s="2"/>
      <c r="G37" s="15"/>
      <c r="H37" s="2"/>
      <c r="I37" s="15"/>
      <c r="J37" s="2"/>
      <c r="P37" s="5"/>
    </row>
  </sheetData>
  <mergeCells count="1">
    <mergeCell ref="B2:F2"/>
  </mergeCells>
  <phoneticPr fontId="17" type="noConversion"/>
  <pageMargins left="0.7" right="0.7" top="0.75" bottom="0.75" header="0.3" footer="0.3"/>
  <pageSetup scale="63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38"/>
  <sheetViews>
    <sheetView showGridLines="0" zoomScale="139" zoomScaleNormal="139" zoomScalePageLayoutView="139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A3" sqref="A3"/>
    </sheetView>
  </sheetViews>
  <sheetFormatPr baseColWidth="10" defaultColWidth="9.1640625" defaultRowHeight="16"/>
  <cols>
    <col min="1" max="1" width="3.6640625" style="5" customWidth="1"/>
    <col min="2" max="2" width="33.83203125" style="5" customWidth="1"/>
    <col min="3" max="3" width="1.83203125" style="61" customWidth="1"/>
    <col min="4" max="4" width="14.83203125" style="4" customWidth="1"/>
    <col min="5" max="5" width="2.83203125" style="55" customWidth="1"/>
    <col min="6" max="6" width="13.83203125" style="4" customWidth="1"/>
    <col min="7" max="7" width="3.5" style="55" customWidth="1"/>
    <col min="8" max="8" width="12.33203125" style="4" bestFit="1" customWidth="1"/>
    <col min="9" max="9" width="4" style="55" customWidth="1"/>
    <col min="10" max="10" width="12.83203125" style="4" bestFit="1" customWidth="1"/>
    <col min="11" max="11" width="5" style="55" customWidth="1"/>
    <col min="12" max="12" width="9.1640625" style="55"/>
    <col min="13" max="16" width="9.1640625" style="4"/>
    <col min="17" max="16384" width="9.1640625" style="5"/>
  </cols>
  <sheetData>
    <row r="1" spans="2:12">
      <c r="B1" s="1"/>
      <c r="C1" s="15"/>
      <c r="D1" s="2"/>
      <c r="E1" s="15"/>
      <c r="F1" s="2"/>
      <c r="G1" s="15"/>
      <c r="H1" s="2"/>
      <c r="I1" s="15"/>
      <c r="J1" s="2"/>
    </row>
    <row r="2" spans="2:12">
      <c r="B2" s="87" t="s">
        <v>6</v>
      </c>
      <c r="C2" s="87"/>
      <c r="D2" s="87"/>
      <c r="E2" s="87"/>
      <c r="F2" s="87"/>
      <c r="G2" s="15"/>
      <c r="H2" s="2"/>
      <c r="I2" s="15"/>
      <c r="J2" s="2"/>
    </row>
    <row r="3" spans="2:12" ht="34">
      <c r="B3" s="6"/>
      <c r="C3" s="59"/>
      <c r="D3" s="7" t="s">
        <v>0</v>
      </c>
      <c r="E3" s="33"/>
      <c r="F3" s="7" t="s">
        <v>1</v>
      </c>
      <c r="G3" s="33"/>
      <c r="H3" s="7" t="s">
        <v>2</v>
      </c>
      <c r="I3" s="19"/>
      <c r="J3" s="7" t="s">
        <v>3</v>
      </c>
      <c r="K3" s="56"/>
      <c r="L3" s="57" t="s">
        <v>4</v>
      </c>
    </row>
    <row r="4" spans="2:12">
      <c r="B4" s="39"/>
      <c r="C4" s="8"/>
      <c r="D4" s="9"/>
      <c r="E4" s="15"/>
      <c r="F4" s="10"/>
      <c r="G4" s="15"/>
      <c r="H4" s="10"/>
      <c r="I4" s="15"/>
      <c r="J4" s="10"/>
      <c r="K4" s="58"/>
      <c r="L4" s="58"/>
    </row>
    <row r="5" spans="2:12">
      <c r="B5" s="30" t="s">
        <v>7</v>
      </c>
      <c r="C5" s="34"/>
      <c r="D5" s="31">
        <v>1100000</v>
      </c>
      <c r="E5" s="19"/>
      <c r="F5" s="31">
        <v>1520500</v>
      </c>
      <c r="G5" s="19"/>
      <c r="H5" s="31">
        <f>F5-D5</f>
        <v>420500</v>
      </c>
      <c r="I5" s="19"/>
      <c r="J5" s="32">
        <f>F5/D5-1</f>
        <v>0.38227272727272732</v>
      </c>
      <c r="K5" s="35"/>
      <c r="L5" s="35" t="s">
        <v>5</v>
      </c>
    </row>
    <row r="6" spans="2:12">
      <c r="B6" s="40" t="s">
        <v>9</v>
      </c>
      <c r="C6" s="12"/>
      <c r="D6" s="13"/>
      <c r="E6" s="15"/>
      <c r="F6" s="13"/>
      <c r="G6" s="15"/>
      <c r="H6" s="13"/>
      <c r="I6" s="15"/>
      <c r="J6" s="14"/>
      <c r="K6" s="14"/>
      <c r="L6" s="14"/>
    </row>
    <row r="7" spans="2:12">
      <c r="B7" s="43" t="s">
        <v>8</v>
      </c>
      <c r="C7" s="12"/>
      <c r="D7" s="24">
        <v>600000</v>
      </c>
      <c r="E7" s="15"/>
      <c r="F7" s="24">
        <v>700000</v>
      </c>
      <c r="G7" s="15"/>
      <c r="H7" s="24">
        <f t="shared" ref="H7:H12" si="0">F7-D7</f>
        <v>100000</v>
      </c>
      <c r="I7" s="15"/>
      <c r="J7" s="25">
        <f t="shared" ref="J7:J25" si="1">F7/D7-1</f>
        <v>0.16666666666666674</v>
      </c>
      <c r="K7" s="16"/>
      <c r="L7" s="16" t="s">
        <v>5</v>
      </c>
    </row>
    <row r="8" spans="2:12" ht="17">
      <c r="B8" s="36" t="s">
        <v>13</v>
      </c>
      <c r="C8" s="17"/>
      <c r="D8" s="31">
        <f>D5-D7</f>
        <v>500000</v>
      </c>
      <c r="E8" s="19"/>
      <c r="F8" s="31">
        <f>F5-F7</f>
        <v>820500</v>
      </c>
      <c r="G8" s="19"/>
      <c r="H8" s="31">
        <f t="shared" si="0"/>
        <v>320500</v>
      </c>
      <c r="I8" s="19"/>
      <c r="J8" s="37">
        <f t="shared" si="1"/>
        <v>0.64100000000000001</v>
      </c>
      <c r="K8" s="20"/>
      <c r="L8" s="20" t="s">
        <v>5</v>
      </c>
    </row>
    <row r="9" spans="2:12" s="53" customFormat="1" ht="30" hidden="1">
      <c r="B9" s="48" t="s">
        <v>22</v>
      </c>
      <c r="C9" s="49"/>
      <c r="D9" s="50">
        <f>D8/REVENUE</f>
        <v>0.45454545454545453</v>
      </c>
      <c r="E9" s="51"/>
      <c r="F9" s="50">
        <f>F8/REVENUE</f>
        <v>0.53962512331469914</v>
      </c>
      <c r="G9" s="51"/>
      <c r="H9" s="49"/>
      <c r="I9" s="51"/>
      <c r="J9" s="52"/>
      <c r="K9" s="52"/>
      <c r="L9" s="52"/>
    </row>
    <row r="10" spans="2:12">
      <c r="B10" s="11" t="s">
        <v>10</v>
      </c>
      <c r="C10" s="12"/>
      <c r="D10" s="13">
        <v>100000</v>
      </c>
      <c r="E10" s="15"/>
      <c r="F10" s="13">
        <v>120000</v>
      </c>
      <c r="G10" s="15"/>
      <c r="H10" s="13">
        <f t="shared" si="0"/>
        <v>20000</v>
      </c>
      <c r="I10" s="15"/>
      <c r="J10" s="16">
        <f t="shared" si="1"/>
        <v>0.19999999999999996</v>
      </c>
      <c r="K10" s="16"/>
      <c r="L10" s="16" t="s">
        <v>5</v>
      </c>
    </row>
    <row r="11" spans="2:12" s="53" customFormat="1" ht="15" hidden="1">
      <c r="B11" s="48" t="s">
        <v>23</v>
      </c>
      <c r="C11" s="49"/>
      <c r="D11" s="50">
        <f>D10/REVENUE</f>
        <v>9.0909090909090912E-2</v>
      </c>
      <c r="E11" s="51"/>
      <c r="F11" s="50">
        <f>F10/REVENUE</f>
        <v>7.8921407431765872E-2</v>
      </c>
      <c r="G11" s="51"/>
      <c r="H11" s="49"/>
      <c r="I11" s="51"/>
      <c r="J11" s="52"/>
      <c r="K11" s="52"/>
      <c r="L11" s="52"/>
    </row>
    <row r="12" spans="2:12">
      <c r="B12" s="11" t="s">
        <v>11</v>
      </c>
      <c r="C12" s="12"/>
      <c r="D12" s="13">
        <v>50000</v>
      </c>
      <c r="E12" s="15"/>
      <c r="F12" s="13">
        <v>60000</v>
      </c>
      <c r="G12" s="15"/>
      <c r="H12" s="13">
        <f t="shared" si="0"/>
        <v>10000</v>
      </c>
      <c r="I12" s="15"/>
      <c r="J12" s="16">
        <f t="shared" si="1"/>
        <v>0.19999999999999996</v>
      </c>
      <c r="K12" s="16"/>
      <c r="L12" s="16" t="s">
        <v>5</v>
      </c>
    </row>
    <row r="13" spans="2:12" s="53" customFormat="1" ht="15" hidden="1">
      <c r="B13" s="48" t="s">
        <v>24</v>
      </c>
      <c r="C13" s="49"/>
      <c r="D13" s="50">
        <f>D12/REVENUE</f>
        <v>4.5454545454545456E-2</v>
      </c>
      <c r="E13" s="51"/>
      <c r="F13" s="50">
        <f>F12/REVENUE</f>
        <v>3.9460703715882936E-2</v>
      </c>
      <c r="G13" s="51"/>
      <c r="H13" s="49"/>
      <c r="I13" s="51"/>
      <c r="J13" s="52"/>
      <c r="K13" s="52"/>
      <c r="L13" s="52"/>
    </row>
    <row r="14" spans="2:12">
      <c r="B14" s="43" t="s">
        <v>12</v>
      </c>
      <c r="C14" s="12"/>
      <c r="D14" s="24">
        <v>75000</v>
      </c>
      <c r="E14" s="15"/>
      <c r="F14" s="24">
        <v>85000</v>
      </c>
      <c r="G14" s="15"/>
      <c r="H14" s="24">
        <f t="shared" ref="H14:H25" si="2">F14-D14</f>
        <v>10000</v>
      </c>
      <c r="I14" s="15"/>
      <c r="J14" s="25">
        <f t="shared" si="1"/>
        <v>0.1333333333333333</v>
      </c>
      <c r="K14" s="16"/>
      <c r="L14" s="16" t="s">
        <v>5</v>
      </c>
    </row>
    <row r="15" spans="2:12" s="53" customFormat="1" ht="15" hidden="1">
      <c r="B15" s="48" t="s">
        <v>25</v>
      </c>
      <c r="C15" s="49"/>
      <c r="D15" s="50">
        <f>D14/REVENUE</f>
        <v>6.8181818181818177E-2</v>
      </c>
      <c r="E15" s="51"/>
      <c r="F15" s="50">
        <f>F14/REVENUE</f>
        <v>5.5902663597500825E-2</v>
      </c>
      <c r="G15" s="51"/>
      <c r="H15" s="49"/>
      <c r="I15" s="51"/>
      <c r="J15" s="52"/>
      <c r="K15" s="52"/>
      <c r="L15" s="52"/>
    </row>
    <row r="16" spans="2:12" ht="17">
      <c r="B16" s="36" t="s">
        <v>14</v>
      </c>
      <c r="C16" s="17"/>
      <c r="D16" s="31">
        <f>D10+D12+D14</f>
        <v>225000</v>
      </c>
      <c r="E16" s="19"/>
      <c r="F16" s="31">
        <f>F10+F12+F14</f>
        <v>265000</v>
      </c>
      <c r="G16" s="19"/>
      <c r="H16" s="31">
        <f t="shared" si="2"/>
        <v>40000</v>
      </c>
      <c r="I16" s="19"/>
      <c r="J16" s="37">
        <f t="shared" ref="J16:J22" si="3">F16/D16-1</f>
        <v>0.17777777777777781</v>
      </c>
      <c r="K16" s="20"/>
      <c r="L16" s="20" t="s">
        <v>5</v>
      </c>
    </row>
    <row r="17" spans="2:16" s="26" customFormat="1" ht="17">
      <c r="B17" s="36" t="s">
        <v>15</v>
      </c>
      <c r="C17" s="17"/>
      <c r="D17" s="31">
        <f>D8-D16</f>
        <v>275000</v>
      </c>
      <c r="E17" s="18"/>
      <c r="F17" s="31">
        <f>F8-F16</f>
        <v>555500</v>
      </c>
      <c r="G17" s="19"/>
      <c r="H17" s="31">
        <f t="shared" si="2"/>
        <v>280500</v>
      </c>
      <c r="I17" s="19"/>
      <c r="J17" s="37">
        <f t="shared" si="3"/>
        <v>1.02</v>
      </c>
      <c r="K17" s="20"/>
      <c r="L17" s="20" t="s">
        <v>5</v>
      </c>
      <c r="M17" s="4"/>
      <c r="N17" s="4"/>
      <c r="O17" s="4"/>
      <c r="P17" s="4"/>
    </row>
    <row r="18" spans="2:16" s="53" customFormat="1" ht="30" hidden="1">
      <c r="B18" s="48" t="s">
        <v>26</v>
      </c>
      <c r="C18" s="49"/>
      <c r="D18" s="50">
        <f>D17/REVENUE</f>
        <v>0.25</v>
      </c>
      <c r="E18" s="51"/>
      <c r="F18" s="50">
        <f>F17/REVENUE</f>
        <v>0.3653403485695495</v>
      </c>
      <c r="G18" s="51"/>
      <c r="H18" s="49"/>
      <c r="I18" s="51"/>
      <c r="J18" s="52"/>
      <c r="K18" s="52"/>
      <c r="L18" s="52"/>
    </row>
    <row r="19" spans="2:16">
      <c r="B19" s="11" t="s">
        <v>16</v>
      </c>
      <c r="C19" s="12"/>
      <c r="D19" s="13">
        <f>1100000*0.05</f>
        <v>55000</v>
      </c>
      <c r="E19" s="13"/>
      <c r="F19" s="13">
        <f>990000*0.05</f>
        <v>49500</v>
      </c>
      <c r="G19" s="15"/>
      <c r="H19" s="13">
        <f t="shared" si="2"/>
        <v>-5500</v>
      </c>
      <c r="I19" s="15"/>
      <c r="J19" s="16">
        <f t="shared" si="3"/>
        <v>-9.9999999999999978E-2</v>
      </c>
      <c r="K19" s="16"/>
      <c r="L19" s="16" t="s">
        <v>5</v>
      </c>
    </row>
    <row r="20" spans="2:16">
      <c r="B20" s="11" t="s">
        <v>17</v>
      </c>
      <c r="C20" s="12"/>
      <c r="D20" s="13">
        <v>5000</v>
      </c>
      <c r="E20" s="13"/>
      <c r="F20" s="13">
        <v>5000</v>
      </c>
      <c r="G20" s="15"/>
      <c r="H20" s="13">
        <f t="shared" si="2"/>
        <v>0</v>
      </c>
      <c r="I20" s="15"/>
      <c r="J20" s="16">
        <f t="shared" si="3"/>
        <v>0</v>
      </c>
      <c r="K20" s="16"/>
      <c r="L20" s="16" t="s">
        <v>5</v>
      </c>
    </row>
    <row r="21" spans="2:16">
      <c r="B21" s="43" t="s">
        <v>18</v>
      </c>
      <c r="C21" s="12"/>
      <c r="D21" s="24">
        <v>1000</v>
      </c>
      <c r="E21" s="13"/>
      <c r="F21" s="24">
        <v>1000</v>
      </c>
      <c r="G21" s="15"/>
      <c r="H21" s="24">
        <f t="shared" si="2"/>
        <v>0</v>
      </c>
      <c r="I21" s="15"/>
      <c r="J21" s="25">
        <f t="shared" si="3"/>
        <v>0</v>
      </c>
      <c r="K21" s="16"/>
      <c r="L21" s="16" t="s">
        <v>5</v>
      </c>
    </row>
    <row r="22" spans="2:16" ht="17">
      <c r="B22" s="36" t="s">
        <v>19</v>
      </c>
      <c r="C22" s="17"/>
      <c r="D22" s="24">
        <f>D17-D19-D20-D21</f>
        <v>214000</v>
      </c>
      <c r="E22" s="13"/>
      <c r="F22" s="24">
        <f>F17-F19-F20-F21</f>
        <v>500000</v>
      </c>
      <c r="G22" s="19"/>
      <c r="H22" s="24">
        <f t="shared" si="2"/>
        <v>286000</v>
      </c>
      <c r="I22" s="15"/>
      <c r="J22" s="25">
        <f t="shared" si="3"/>
        <v>1.3364485981308412</v>
      </c>
      <c r="K22" s="16"/>
      <c r="L22" s="16" t="s">
        <v>5</v>
      </c>
    </row>
    <row r="23" spans="2:16">
      <c r="B23" s="44" t="s">
        <v>20</v>
      </c>
      <c r="C23" s="12"/>
      <c r="D23" s="45">
        <f>D22*0.25</f>
        <v>53500</v>
      </c>
      <c r="E23" s="13"/>
      <c r="F23" s="45">
        <f>F22*0.25</f>
        <v>125000</v>
      </c>
      <c r="G23" s="15"/>
      <c r="H23" s="45">
        <f t="shared" si="2"/>
        <v>71500</v>
      </c>
      <c r="I23" s="15"/>
      <c r="J23" s="46">
        <f t="shared" si="1"/>
        <v>1.3364485981308412</v>
      </c>
      <c r="K23" s="16"/>
      <c r="L23" s="16" t="s">
        <v>5</v>
      </c>
    </row>
    <row r="24" spans="2:16" s="53" customFormat="1" ht="15" hidden="1">
      <c r="B24" s="48" t="s">
        <v>27</v>
      </c>
      <c r="C24" s="49"/>
      <c r="D24" s="50">
        <f>D23/D22</f>
        <v>0.25</v>
      </c>
      <c r="E24" s="50"/>
      <c r="F24" s="50">
        <f t="shared" ref="F24" si="4">F23/F22</f>
        <v>0.25</v>
      </c>
      <c r="G24" s="51"/>
      <c r="H24" s="49"/>
      <c r="I24" s="49"/>
      <c r="J24" s="49"/>
      <c r="K24" s="49"/>
      <c r="L24" s="49"/>
    </row>
    <row r="25" spans="2:16" ht="17">
      <c r="B25" s="36" t="s">
        <v>21</v>
      </c>
      <c r="C25" s="17"/>
      <c r="D25" s="47">
        <f>D22-D23</f>
        <v>160500</v>
      </c>
      <c r="E25" s="18"/>
      <c r="F25" s="47">
        <f>F22-F23</f>
        <v>375000</v>
      </c>
      <c r="G25" s="19"/>
      <c r="H25" s="45">
        <f t="shared" si="2"/>
        <v>214500</v>
      </c>
      <c r="I25" s="19"/>
      <c r="J25" s="46">
        <f t="shared" si="1"/>
        <v>1.3364485981308412</v>
      </c>
      <c r="K25" s="20"/>
      <c r="L25" s="20" t="s">
        <v>5</v>
      </c>
    </row>
    <row r="26" spans="2:16">
      <c r="B26" s="21"/>
      <c r="C26" s="12"/>
      <c r="D26" s="13"/>
      <c r="E26" s="15"/>
      <c r="F26" s="13"/>
      <c r="G26" s="15"/>
      <c r="H26" s="13"/>
      <c r="I26" s="15"/>
      <c r="J26" s="16"/>
    </row>
    <row r="27" spans="2:16">
      <c r="B27" s="21"/>
      <c r="C27" s="12"/>
      <c r="D27" s="13"/>
      <c r="E27" s="15"/>
      <c r="F27" s="13"/>
      <c r="G27" s="15"/>
      <c r="H27" s="13"/>
      <c r="I27" s="15"/>
      <c r="J27" s="16"/>
    </row>
    <row r="28" spans="2:16">
      <c r="B28" s="28"/>
      <c r="C28" s="12"/>
      <c r="D28" s="22"/>
      <c r="E28" s="15"/>
      <c r="F28" s="22"/>
      <c r="G28" s="15"/>
      <c r="H28" s="22"/>
      <c r="I28" s="15"/>
      <c r="J28" s="23"/>
    </row>
    <row r="29" spans="2:16">
      <c r="B29" s="29"/>
      <c r="C29" s="12"/>
      <c r="D29" s="13"/>
      <c r="E29" s="15"/>
      <c r="F29" s="13"/>
      <c r="G29" s="15"/>
      <c r="H29" s="13"/>
      <c r="I29" s="15"/>
      <c r="J29" s="16"/>
    </row>
    <row r="30" spans="2:16">
      <c r="B30" s="27"/>
      <c r="C30" s="12"/>
      <c r="D30" s="13"/>
      <c r="E30" s="15"/>
      <c r="F30" s="13"/>
      <c r="G30" s="15"/>
      <c r="H30" s="13"/>
      <c r="I30" s="15"/>
      <c r="J30" s="16"/>
    </row>
    <row r="31" spans="2:16">
      <c r="B31" s="21"/>
      <c r="C31" s="12"/>
      <c r="D31" s="13"/>
      <c r="E31" s="15"/>
      <c r="F31" s="13"/>
      <c r="G31" s="15"/>
      <c r="H31" s="13"/>
      <c r="I31" s="15"/>
      <c r="J31" s="16"/>
    </row>
    <row r="32" spans="2:16">
      <c r="B32" s="21"/>
      <c r="C32" s="12"/>
      <c r="D32" s="13"/>
      <c r="E32" s="15"/>
      <c r="F32" s="13"/>
      <c r="G32" s="15"/>
      <c r="H32" s="13"/>
      <c r="I32" s="15"/>
      <c r="J32" s="16"/>
    </row>
    <row r="33" spans="2:16">
      <c r="B33" s="21"/>
      <c r="C33" s="12"/>
      <c r="D33" s="13"/>
      <c r="E33" s="15"/>
      <c r="F33" s="13"/>
      <c r="G33" s="15"/>
      <c r="H33" s="13"/>
      <c r="I33" s="15"/>
      <c r="J33" s="16"/>
    </row>
    <row r="34" spans="2:16" s="26" customFormat="1">
      <c r="B34" s="21"/>
      <c r="C34" s="12"/>
      <c r="D34" s="13"/>
      <c r="E34" s="15"/>
      <c r="F34" s="13"/>
      <c r="G34" s="15"/>
      <c r="H34" s="13"/>
      <c r="I34" s="15"/>
      <c r="J34" s="16"/>
      <c r="K34" s="55"/>
      <c r="L34" s="55"/>
      <c r="M34" s="4"/>
      <c r="N34" s="4"/>
      <c r="O34" s="4"/>
      <c r="P34" s="4"/>
    </row>
    <row r="35" spans="2:16">
      <c r="B35" s="21"/>
      <c r="C35" s="12"/>
      <c r="D35" s="13"/>
      <c r="E35" s="15"/>
      <c r="F35" s="13"/>
      <c r="G35" s="15"/>
      <c r="H35" s="13"/>
      <c r="I35" s="15"/>
      <c r="J35" s="16"/>
    </row>
    <row r="36" spans="2:16">
      <c r="B36" s="21"/>
      <c r="C36" s="12"/>
      <c r="D36" s="13"/>
      <c r="E36" s="15"/>
      <c r="F36" s="13"/>
      <c r="G36" s="15"/>
      <c r="H36" s="13"/>
      <c r="I36" s="15"/>
      <c r="J36" s="16"/>
    </row>
    <row r="37" spans="2:16" ht="61.5" customHeight="1">
      <c r="B37" s="41"/>
      <c r="C37" s="60"/>
      <c r="D37" s="42"/>
      <c r="E37" s="54"/>
      <c r="F37" s="42"/>
      <c r="G37" s="15"/>
      <c r="H37" s="3"/>
      <c r="I37" s="15"/>
      <c r="J37" s="3"/>
      <c r="O37" s="5"/>
      <c r="P37" s="5"/>
    </row>
    <row r="38" spans="2:16">
      <c r="B38" s="1"/>
      <c r="C38" s="38"/>
      <c r="D38" s="2"/>
      <c r="E38" s="15"/>
      <c r="F38" s="2"/>
      <c r="G38" s="15"/>
      <c r="H38" s="2"/>
      <c r="I38" s="15"/>
      <c r="J38" s="2"/>
    </row>
  </sheetData>
  <mergeCells count="1">
    <mergeCell ref="B2:F2"/>
  </mergeCells>
  <pageMargins left="0.7" right="0.7" top="0.75" bottom="0.75" header="0.3" footer="0.3"/>
  <pageSetup scale="63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How to Complete this Exercise</vt:lpstr>
      <vt:lpstr>Questions</vt:lpstr>
      <vt:lpstr>Answers</vt:lpstr>
      <vt:lpstr>Income Statement (Data Show (2)</vt:lpstr>
      <vt:lpstr>Answers!Print_Area</vt:lpstr>
      <vt:lpstr>'How to Complete this Exercise'!Print_Area</vt:lpstr>
      <vt:lpstr>'Income Statement (Data Show (2)'!Print_Area</vt:lpstr>
      <vt:lpstr>Questions!Print_Area</vt:lpstr>
      <vt:lpstr>'Income Statement (Data Show (2)'!REVENUE</vt:lpstr>
      <vt:lpstr>Questions!REVENUE</vt:lpstr>
      <vt:lpstr>REVENUE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Haroun www.BusinessCareerCoaching.com</dc:creator>
  <cp:keywords/>
  <dc:description/>
  <cp:lastModifiedBy>倪 焱石</cp:lastModifiedBy>
  <dcterms:created xsi:type="dcterms:W3CDTF">2016-05-23T16:28:42Z</dcterms:created>
  <dcterms:modified xsi:type="dcterms:W3CDTF">2020-04-13T07:08:46Z</dcterms:modified>
  <cp:category/>
</cp:coreProperties>
</file>