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 &amp; A\Huza Network\Financial statements\"/>
    </mc:Choice>
  </mc:AlternateContent>
  <xr:revisionPtr revIDLastSave="0" documentId="13_ncr:1_{9C4EE13E-F5C3-4240-911D-6D7E0DEA7334}" xr6:coauthVersionLast="47" xr6:coauthVersionMax="47" xr10:uidLastSave="{00000000-0000-0000-0000-000000000000}"/>
  <bookViews>
    <workbookView xWindow="-120" yWindow="-120" windowWidth="20730" windowHeight="11160" firstSheet="10" activeTab="12" xr2:uid="{00000000-000D-0000-FFFF-FFFF00000000}"/>
  </bookViews>
  <sheets>
    <sheet name="Company details" sheetId="13" r:id="rId1"/>
    <sheet name="I. Cash details" sheetId="4" r:id="rId2"/>
    <sheet name="II. Bank accounts details" sheetId="5" r:id="rId3"/>
    <sheet name="III. Fixed assets register" sheetId="3" r:id="rId4"/>
    <sheet name="IV. Receiveables register" sheetId="7" r:id="rId5"/>
    <sheet name="V. Detailed payroll" sheetId="11" r:id="rId6"/>
    <sheet name="VI. Subsidies register" sheetId="8" r:id="rId7"/>
    <sheet name="VII. Borrowings register" sheetId="9" r:id="rId8"/>
    <sheet name="VIII. Payables register" sheetId="10" r:id="rId9"/>
    <sheet name="IX. Revenues register" sheetId="15" r:id="rId10"/>
    <sheet name="X. Expenses register" sheetId="14" r:id="rId11"/>
    <sheet name="Income statement" sheetId="2" r:id="rId12"/>
    <sheet name="Balance sheet" sheetId="1" r:id="rId13"/>
    <sheet name="Cash flow statement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H6" i="3"/>
  <c r="D13" i="12"/>
  <c r="D8" i="15"/>
  <c r="D22" i="14"/>
  <c r="D8" i="12"/>
  <c r="D16" i="12" s="1"/>
  <c r="D23" i="2" l="1"/>
  <c r="J6" i="3" l="1"/>
  <c r="I58" i="10" l="1"/>
  <c r="D8" i="8"/>
  <c r="H8" i="3"/>
  <c r="E8" i="3"/>
  <c r="I8" i="3"/>
  <c r="H9" i="5"/>
  <c r="E15" i="4"/>
  <c r="E14" i="4"/>
  <c r="E13" i="4"/>
  <c r="E12" i="4"/>
  <c r="E11" i="4"/>
  <c r="E10" i="4"/>
  <c r="E9" i="4"/>
  <c r="E8" i="4"/>
  <c r="E7" i="4"/>
  <c r="E6" i="4"/>
  <c r="E17" i="4" l="1"/>
  <c r="J8" i="3"/>
  <c r="E9" i="5"/>
  <c r="D10" i="2" l="1"/>
  <c r="D24" i="2" s="1"/>
</calcChain>
</file>

<file path=xl/sharedStrings.xml><?xml version="1.0" encoding="utf-8"?>
<sst xmlns="http://schemas.openxmlformats.org/spreadsheetml/2006/main" count="244" uniqueCount="177">
  <si>
    <t xml:space="preserve">Cash and cash equivalents                                                          </t>
  </si>
  <si>
    <t xml:space="preserve">Accounts receivable                                                                                </t>
  </si>
  <si>
    <t xml:space="preserve">Prepaid expenses                                                                        </t>
  </si>
  <si>
    <t xml:space="preserve">Current assets                                                                          </t>
  </si>
  <si>
    <t xml:space="preserve">Fixed assets                                                                              </t>
  </si>
  <si>
    <t xml:space="preserve">Accumulated depreciation                                                             </t>
  </si>
  <si>
    <t xml:space="preserve">Non-current assets                                                                 </t>
  </si>
  <si>
    <t xml:space="preserve">Retained earnings /Accumulated losses                                                   </t>
  </si>
  <si>
    <t xml:space="preserve">Net profit / Loss of period                                                           </t>
  </si>
  <si>
    <t xml:space="preserve">Share capital value                                                                     </t>
  </si>
  <si>
    <t xml:space="preserve">Outstanding share capital                                                                      </t>
  </si>
  <si>
    <t xml:space="preserve">General reserves                                                                                     </t>
  </si>
  <si>
    <t xml:space="preserve">Revaluation reserves                                                                               </t>
  </si>
  <si>
    <t xml:space="preserve">Deferred tax liability                                                                               </t>
  </si>
  <si>
    <t xml:space="preserve">Accounts payable                                                                                     </t>
  </si>
  <si>
    <t xml:space="preserve">Current liabilities                                                                                   </t>
  </si>
  <si>
    <t xml:space="preserve">Non-current liabilities                                                            </t>
  </si>
  <si>
    <t xml:space="preserve">Equity &amp; Liabilities                                                             </t>
  </si>
  <si>
    <t xml:space="preserve">Operating revenue                                                                     </t>
  </si>
  <si>
    <t xml:space="preserve">Revenue from deposits in banks and other Fis                                            </t>
  </si>
  <si>
    <t xml:space="preserve">Financial revenue                                                                                     </t>
  </si>
  <si>
    <t xml:space="preserve">Operating expenses                                                                     </t>
  </si>
  <si>
    <t xml:space="preserve">Management fees                                                                                                                                 </t>
  </si>
  <si>
    <t xml:space="preserve">Depreciation for the year                                                                  </t>
  </si>
  <si>
    <t>Administrative expenses</t>
  </si>
  <si>
    <t xml:space="preserve">Interest expenses                                                                                     </t>
  </si>
  <si>
    <t xml:space="preserve">Bank charges                                                                                           </t>
  </si>
  <si>
    <t xml:space="preserve">Payment cost                                                                                             </t>
  </si>
  <si>
    <t xml:space="preserve">Financial expenses                                                                           </t>
  </si>
  <si>
    <t xml:space="preserve">Expenses                                                                                    </t>
  </si>
  <si>
    <t xml:space="preserve">Profit/Loss before tax                                                            </t>
  </si>
  <si>
    <t xml:space="preserve">Profit/Loss after tax                                                                      </t>
  </si>
  <si>
    <t xml:space="preserve">Profit/Loss for the year                                                                                                   </t>
  </si>
  <si>
    <t>Type (Rwf)</t>
  </si>
  <si>
    <t>Number</t>
  </si>
  <si>
    <t xml:space="preserve">Total </t>
  </si>
  <si>
    <t>Note</t>
  </si>
  <si>
    <t>Coin</t>
  </si>
  <si>
    <t>Total</t>
  </si>
  <si>
    <t>CASH ACCOUNT INVENTORY</t>
  </si>
  <si>
    <t>Fees charged</t>
  </si>
  <si>
    <t>Nº</t>
  </si>
  <si>
    <t>Items</t>
  </si>
  <si>
    <t>BANK ACCOUNT DETAILS</t>
  </si>
  <si>
    <t>Bank name</t>
  </si>
  <si>
    <t>Account number</t>
  </si>
  <si>
    <t>Type of account</t>
  </si>
  <si>
    <t>Bank balance</t>
  </si>
  <si>
    <t>Interest generated</t>
  </si>
  <si>
    <t xml:space="preserve">Current </t>
  </si>
  <si>
    <t>Access Bank Plc</t>
  </si>
  <si>
    <t>Comments</t>
  </si>
  <si>
    <t>Currency</t>
  </si>
  <si>
    <t>7002100102111101</t>
  </si>
  <si>
    <t>7002100202111101</t>
  </si>
  <si>
    <t>USD</t>
  </si>
  <si>
    <t>RWF</t>
  </si>
  <si>
    <t>-</t>
  </si>
  <si>
    <t>FIXED ASSETS REGISTER</t>
  </si>
  <si>
    <t>Website</t>
  </si>
  <si>
    <t>Name of item</t>
  </si>
  <si>
    <t>Number of item</t>
  </si>
  <si>
    <t xml:space="preserve">Acquisition date </t>
  </si>
  <si>
    <t>Acquisition value</t>
  </si>
  <si>
    <t>Useful life</t>
  </si>
  <si>
    <t>Depreciation rate</t>
  </si>
  <si>
    <t xml:space="preserve">Cumulative depreciation amount </t>
  </si>
  <si>
    <t>Net book value</t>
  </si>
  <si>
    <t>Status</t>
  </si>
  <si>
    <t>Dates receivable realized</t>
  </si>
  <si>
    <t>Expected date of payment</t>
  </si>
  <si>
    <t>Type of receivable</t>
  </si>
  <si>
    <t>Outstanding amount</t>
  </si>
  <si>
    <t>Contacts of the debtor</t>
  </si>
  <si>
    <t>Comment</t>
  </si>
  <si>
    <t>RECEIVABLES REGISTER</t>
  </si>
  <si>
    <t>Names of debtor</t>
  </si>
  <si>
    <t>Amortized amount of the period</t>
  </si>
  <si>
    <t>Previous amortization</t>
  </si>
  <si>
    <t>Cumulative amortization</t>
  </si>
  <si>
    <t>NBV</t>
  </si>
  <si>
    <t>Subsidy conditions</t>
  </si>
  <si>
    <t>SUBSIDIES REGISTER</t>
  </si>
  <si>
    <t xml:space="preserve">KC Attorneys Limited </t>
  </si>
  <si>
    <t>Funds</t>
  </si>
  <si>
    <t xml:space="preserve">Subsidy date </t>
  </si>
  <si>
    <t xml:space="preserve">Value of the subsidy </t>
  </si>
  <si>
    <t>Subsidy amortization (if any) rate</t>
  </si>
  <si>
    <t>Maturity date</t>
  </si>
  <si>
    <t xml:space="preserve"> Physical Guarantee</t>
  </si>
  <si>
    <t>Borrowed amount</t>
  </si>
  <si>
    <t>Penality %</t>
  </si>
  <si>
    <t>Payables dates</t>
  </si>
  <si>
    <t>Payable type</t>
  </si>
  <si>
    <t>BORROWING REGISTER</t>
  </si>
  <si>
    <t>Borrowing date</t>
  </si>
  <si>
    <t>Penality amount</t>
  </si>
  <si>
    <t>Days delayed to pay</t>
  </si>
  <si>
    <t>Names of creditor</t>
  </si>
  <si>
    <t>PAYABLES REGISTER</t>
  </si>
  <si>
    <t>Contacts of the creditor</t>
  </si>
  <si>
    <t>Name of the financial institution</t>
  </si>
  <si>
    <t>Amount paid</t>
  </si>
  <si>
    <t>Net earnings</t>
  </si>
  <si>
    <t>Cash from operations</t>
  </si>
  <si>
    <t>Investing cash flow</t>
  </si>
  <si>
    <t>Less changes in working capital</t>
  </si>
  <si>
    <t xml:space="preserve">Plus depreciation and amortization </t>
  </si>
  <si>
    <t xml:space="preserve">Company name </t>
  </si>
  <si>
    <t xml:space="preserve">Tax Identification Number </t>
  </si>
  <si>
    <t xml:space="preserve">Province </t>
  </si>
  <si>
    <t xml:space="preserve">District </t>
  </si>
  <si>
    <t>Sector</t>
  </si>
  <si>
    <t>Cell</t>
  </si>
  <si>
    <t>Phone number</t>
  </si>
  <si>
    <t>Email</t>
  </si>
  <si>
    <t>City of Kigali</t>
  </si>
  <si>
    <t xml:space="preserve">Gasabo </t>
  </si>
  <si>
    <t>Karaiga William</t>
  </si>
  <si>
    <t xml:space="preserve">Ampurire Angel Phionah </t>
  </si>
  <si>
    <t>(+250) 790 134 680</t>
  </si>
  <si>
    <t>Huza Network CBC</t>
  </si>
  <si>
    <t>Board Members</t>
  </si>
  <si>
    <t>info@huzafoundation.com</t>
  </si>
  <si>
    <t>Chairperson</t>
  </si>
  <si>
    <t xml:space="preserve">Member </t>
  </si>
  <si>
    <t>www.huzanetwork.rw</t>
  </si>
  <si>
    <t>Total deductions</t>
  </si>
  <si>
    <t xml:space="preserve">Net Amount </t>
  </si>
  <si>
    <t>DETAILED PAYROLL</t>
  </si>
  <si>
    <t>Position</t>
  </si>
  <si>
    <t xml:space="preserve">Gross amount </t>
  </si>
  <si>
    <r>
      <t>Withholding Tax 15</t>
    </r>
    <r>
      <rPr>
        <b/>
        <sz val="12"/>
        <color theme="1"/>
        <rFont val="Calibri"/>
        <family val="2"/>
      </rPr>
      <t>%</t>
    </r>
  </si>
  <si>
    <t>Other deductions (if any)</t>
  </si>
  <si>
    <t xml:space="preserve">Amount </t>
  </si>
  <si>
    <t>Item description</t>
  </si>
  <si>
    <t>REVENUES REGISTER</t>
  </si>
  <si>
    <t>Date</t>
  </si>
  <si>
    <t>Monthly fees / Bank charges</t>
  </si>
  <si>
    <t>EXPENSES REGISTER</t>
  </si>
  <si>
    <t>Transport fees</t>
  </si>
  <si>
    <t>Logo design</t>
  </si>
  <si>
    <t>Type of expense</t>
  </si>
  <si>
    <t>Internship allowance</t>
  </si>
  <si>
    <t>Stamp design</t>
  </si>
  <si>
    <t>Marketing &amp; Branding expenses</t>
  </si>
  <si>
    <t>Finance expenses</t>
  </si>
  <si>
    <t>Operating expenses</t>
  </si>
  <si>
    <t>Snacks &amp; Drinks</t>
  </si>
  <si>
    <t>Type of revenue</t>
  </si>
  <si>
    <t>Subsidy</t>
  </si>
  <si>
    <t xml:space="preserve">Statement of Profit or Loss                                                                                    </t>
  </si>
  <si>
    <t xml:space="preserve">Statement of Financial Position                                                                     </t>
  </si>
  <si>
    <t>Cash Flow Statement</t>
  </si>
  <si>
    <t>Investments in intangible assets</t>
  </si>
  <si>
    <t>Cash flow from financing</t>
  </si>
  <si>
    <t>Change in Cash and Cash equivalent</t>
  </si>
  <si>
    <t>Cash at the beginning of the period</t>
  </si>
  <si>
    <t>Cash at the end of the period</t>
  </si>
  <si>
    <t xml:space="preserve">Revenue from sales                                                         </t>
  </si>
  <si>
    <t xml:space="preserve">Revenue from other sources                                                       </t>
  </si>
  <si>
    <t>Baingana Margaret Bonabana</t>
  </si>
  <si>
    <t xml:space="preserve"> Collateral</t>
  </si>
  <si>
    <t>Interest charged</t>
  </si>
  <si>
    <t>Other revenue</t>
  </si>
  <si>
    <t>Office supplies</t>
  </si>
  <si>
    <t>Depreciation for the period</t>
  </si>
  <si>
    <t>Type of  subsidy</t>
  </si>
  <si>
    <t>Name of the institution which subsidized</t>
  </si>
  <si>
    <t xml:space="preserve">Donation from KC Attorneys Limited </t>
  </si>
  <si>
    <t xml:space="preserve">Revenue                                                                                                     </t>
  </si>
  <si>
    <t xml:space="preserve">Liabilities                                                                                 </t>
  </si>
  <si>
    <t xml:space="preserve">Equity                                                                                                   </t>
  </si>
  <si>
    <t xml:space="preserve">Assets                                                                                      </t>
  </si>
  <si>
    <t>Internship allowances</t>
  </si>
  <si>
    <t>Current depreciation - 2023</t>
  </si>
  <si>
    <t>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</si>
</sst>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Garamond"/>
      <family val="1"/>
    </font>
    <font>
      <b/>
      <sz val="10"/>
      <color rgb="FF000000"/>
      <name val="Garamond"/>
      <family val="1"/>
    </font>
    <font>
      <b/>
      <sz val="10"/>
      <color rgb="FF008080"/>
      <name val="Garamond"/>
      <family val="1"/>
    </font>
    <font>
      <b/>
      <sz val="10"/>
      <color rgb="FF002060"/>
      <name val="Garamond"/>
      <family val="1"/>
    </font>
    <font>
      <sz val="12"/>
      <name val="Garamond"/>
      <family val="1"/>
    </font>
    <font>
      <sz val="12"/>
      <color theme="1"/>
      <name val="Garamond"/>
      <family val="1"/>
    </font>
    <font>
      <b/>
      <sz val="12"/>
      <name val="Garamond"/>
      <family val="1"/>
    </font>
    <font>
      <b/>
      <sz val="12"/>
      <color rgb="FF002060"/>
      <name val="Garamond"/>
      <family val="1"/>
    </font>
    <font>
      <b/>
      <sz val="12"/>
      <color theme="1"/>
      <name val="Garamond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Garamond"/>
      <family val="1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b/>
      <sz val="10"/>
      <name val="Garamond"/>
      <family val="1"/>
    </font>
    <font>
      <sz val="10"/>
      <color theme="1"/>
      <name val="Garamond"/>
      <family val="1"/>
    </font>
    <font>
      <b/>
      <sz val="10"/>
      <color rgb="FF009999"/>
      <name val="Garamond"/>
      <family val="1"/>
    </font>
    <font>
      <sz val="10"/>
      <name val="Garamond"/>
      <family val="1"/>
    </font>
    <font>
      <sz val="10"/>
      <color rgb="FF009999"/>
      <name val="Garamond"/>
      <family val="1"/>
    </font>
    <font>
      <b/>
      <sz val="10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FECEB"/>
        <bgColor indexed="64"/>
      </patternFill>
    </fill>
  </fills>
  <borders count="2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7" fillId="0" borderId="5" xfId="0" applyFont="1" applyBorder="1"/>
    <xf numFmtId="0" fontId="7" fillId="0" borderId="9" xfId="0" applyFont="1" applyBorder="1"/>
    <xf numFmtId="0" fontId="10" fillId="0" borderId="1" xfId="0" applyFont="1" applyBorder="1"/>
    <xf numFmtId="0" fontId="7" fillId="0" borderId="7" xfId="0" applyFont="1" applyBorder="1"/>
    <xf numFmtId="0" fontId="10" fillId="0" borderId="0" xfId="0" applyFont="1"/>
    <xf numFmtId="0" fontId="10" fillId="0" borderId="5" xfId="0" applyFont="1" applyBorder="1"/>
    <xf numFmtId="0" fontId="10" fillId="3" borderId="1" xfId="0" applyFont="1" applyFill="1" applyBorder="1" applyAlignment="1">
      <alignment horizontal="center"/>
    </xf>
    <xf numFmtId="164" fontId="10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8" fillId="3" borderId="5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8" fillId="3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4" fontId="7" fillId="0" borderId="6" xfId="1" applyNumberFormat="1" applyFont="1" applyBorder="1" applyAlignment="1">
      <alignment horizontal="center"/>
    </xf>
    <xf numFmtId="3" fontId="7" fillId="2" borderId="0" xfId="0" applyNumberFormat="1" applyFont="1" applyFill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quotePrefix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4" fontId="7" fillId="0" borderId="5" xfId="1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 vertical="top" wrapText="1"/>
    </xf>
    <xf numFmtId="164" fontId="7" fillId="0" borderId="7" xfId="1" applyNumberFormat="1" applyFont="1" applyBorder="1" applyAlignment="1">
      <alignment horizontal="center"/>
    </xf>
    <xf numFmtId="0" fontId="7" fillId="2" borderId="12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7" xfId="1" applyNumberFormat="1" applyFont="1" applyBorder="1" applyAlignment="1">
      <alignment horizontal="center"/>
    </xf>
    <xf numFmtId="3" fontId="10" fillId="2" borderId="12" xfId="0" applyNumberFormat="1" applyFont="1" applyFill="1" applyBorder="1" applyAlignment="1">
      <alignment horizontal="center" vertical="top" wrapText="1"/>
    </xf>
    <xf numFmtId="0" fontId="10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43" fontId="10" fillId="3" borderId="1" xfId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9" fontId="10" fillId="3" borderId="1" xfId="2" applyFont="1" applyFill="1" applyBorder="1" applyAlignment="1">
      <alignment horizontal="center" vertical="center" wrapText="1"/>
    </xf>
    <xf numFmtId="164" fontId="7" fillId="0" borderId="8" xfId="1" applyNumberFormat="1" applyFont="1" applyBorder="1" applyAlignment="1">
      <alignment horizontal="center"/>
    </xf>
    <xf numFmtId="3" fontId="10" fillId="0" borderId="1" xfId="1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3" fontId="7" fillId="0" borderId="9" xfId="1" applyNumberFormat="1" applyFont="1" applyBorder="1" applyAlignment="1">
      <alignment horizontal="center"/>
    </xf>
    <xf numFmtId="9" fontId="7" fillId="0" borderId="9" xfId="2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9" fontId="7" fillId="0" borderId="0" xfId="2" applyFont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8" fillId="3" borderId="1" xfId="1" applyNumberFormat="1" applyFont="1" applyFill="1" applyBorder="1" applyAlignment="1">
      <alignment horizontal="center" vertical="center" wrapText="1"/>
    </xf>
    <xf numFmtId="10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top" wrapText="1"/>
    </xf>
    <xf numFmtId="164" fontId="8" fillId="3" borderId="1" xfId="1" applyNumberFormat="1" applyFont="1" applyFill="1" applyBorder="1" applyAlignment="1">
      <alignment horizontal="center" vertical="top" wrapText="1"/>
    </xf>
    <xf numFmtId="9" fontId="8" fillId="3" borderId="5" xfId="2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/>
    </xf>
    <xf numFmtId="9" fontId="7" fillId="0" borderId="6" xfId="2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9" fontId="7" fillId="0" borderId="5" xfId="2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horizontal="center"/>
    </xf>
    <xf numFmtId="0" fontId="8" fillId="3" borderId="9" xfId="0" applyFont="1" applyFill="1" applyBorder="1" applyAlignment="1">
      <alignment horizontal="center" vertical="top" wrapText="1"/>
    </xf>
    <xf numFmtId="0" fontId="8" fillId="3" borderId="7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2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9" fontId="7" fillId="0" borderId="1" xfId="2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164" fontId="6" fillId="0" borderId="5" xfId="1" applyNumberFormat="1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/>
    </xf>
    <xf numFmtId="0" fontId="6" fillId="0" borderId="7" xfId="0" applyFont="1" applyBorder="1" applyAlignment="1">
      <alignment vertical="top" wrapText="1"/>
    </xf>
    <xf numFmtId="14" fontId="6" fillId="0" borderId="1" xfId="0" applyNumberFormat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164" fontId="6" fillId="0" borderId="5" xfId="1" applyNumberFormat="1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1" xfId="0" applyFont="1" applyBorder="1"/>
    <xf numFmtId="0" fontId="6" fillId="0" borderId="9" xfId="0" applyFont="1" applyBorder="1"/>
    <xf numFmtId="164" fontId="6" fillId="0" borderId="5" xfId="1" applyNumberFormat="1" applyFont="1" applyBorder="1"/>
    <xf numFmtId="0" fontId="6" fillId="0" borderId="5" xfId="0" applyFont="1" applyBorder="1"/>
    <xf numFmtId="0" fontId="6" fillId="0" borderId="1" xfId="0" applyFont="1" applyBorder="1" applyAlignment="1">
      <alignment vertical="top" wrapText="1"/>
    </xf>
    <xf numFmtId="14" fontId="6" fillId="0" borderId="5" xfId="0" applyNumberFormat="1" applyFont="1" applyBorder="1"/>
    <xf numFmtId="0" fontId="6" fillId="0" borderId="8" xfId="0" applyFont="1" applyBorder="1"/>
    <xf numFmtId="164" fontId="6" fillId="0" borderId="7" xfId="1" applyNumberFormat="1" applyFont="1" applyBorder="1"/>
    <xf numFmtId="14" fontId="6" fillId="0" borderId="19" xfId="0" applyNumberFormat="1" applyFont="1" applyBorder="1"/>
    <xf numFmtId="0" fontId="6" fillId="0" borderId="15" xfId="0" applyFont="1" applyBorder="1"/>
    <xf numFmtId="164" fontId="6" fillId="0" borderId="19" xfId="1" applyNumberFormat="1" applyFont="1" applyBorder="1"/>
    <xf numFmtId="0" fontId="6" fillId="0" borderId="8" xfId="0" applyFont="1" applyBorder="1" applyAlignment="1">
      <alignment vertical="top" wrapText="1"/>
    </xf>
    <xf numFmtId="14" fontId="6" fillId="0" borderId="7" xfId="0" applyNumberFormat="1" applyFont="1" applyBorder="1"/>
    <xf numFmtId="164" fontId="6" fillId="0" borderId="1" xfId="1" applyNumberFormat="1" applyFont="1" applyBorder="1"/>
    <xf numFmtId="14" fontId="7" fillId="0" borderId="7" xfId="0" applyNumberFormat="1" applyFont="1" applyBorder="1"/>
    <xf numFmtId="164" fontId="7" fillId="0" borderId="5" xfId="1" applyNumberFormat="1" applyFont="1" applyBorder="1"/>
    <xf numFmtId="0" fontId="7" fillId="0" borderId="7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14" fontId="6" fillId="0" borderId="1" xfId="0" applyNumberFormat="1" applyFont="1" applyBorder="1"/>
    <xf numFmtId="164" fontId="10" fillId="0" borderId="1" xfId="0" applyNumberFormat="1" applyFont="1" applyBorder="1"/>
    <xf numFmtId="14" fontId="6" fillId="0" borderId="15" xfId="0" applyNumberFormat="1" applyFont="1" applyBorder="1" applyAlignment="1">
      <alignment horizontal="center"/>
    </xf>
    <xf numFmtId="164" fontId="7" fillId="0" borderId="15" xfId="1" applyNumberFormat="1" applyFont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10" fillId="0" borderId="9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10" fontId="7" fillId="0" borderId="15" xfId="0" applyNumberFormat="1" applyFont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0" fontId="7" fillId="2" borderId="15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0" borderId="16" xfId="0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64" fontId="6" fillId="0" borderId="5" xfId="1" applyNumberFormat="1" applyFont="1" applyFill="1" applyBorder="1" applyAlignment="1">
      <alignment horizontal="left" vertical="top" wrapText="1"/>
    </xf>
    <xf numFmtId="164" fontId="10" fillId="0" borderId="1" xfId="0" applyNumberFormat="1" applyFont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3" fontId="15" fillId="0" borderId="0" xfId="0" applyNumberFormat="1" applyFont="1" applyAlignment="1">
      <alignment horizontal="right" vertical="center"/>
    </xf>
    <xf numFmtId="0" fontId="18" fillId="0" borderId="0" xfId="0" applyFont="1"/>
    <xf numFmtId="0" fontId="17" fillId="0" borderId="0" xfId="0" applyFont="1" applyAlignment="1">
      <alignment vertical="center" wrapText="1"/>
    </xf>
    <xf numFmtId="3" fontId="17" fillId="0" borderId="0" xfId="0" applyNumberFormat="1" applyFont="1" applyAlignment="1">
      <alignment horizontal="right" vertical="center"/>
    </xf>
    <xf numFmtId="0" fontId="19" fillId="0" borderId="0" xfId="0" applyFont="1"/>
    <xf numFmtId="3" fontId="16" fillId="0" borderId="0" xfId="0" applyNumberFormat="1" applyFont="1"/>
    <xf numFmtId="0" fontId="17" fillId="0" borderId="0" xfId="0" applyFont="1" applyAlignment="1">
      <alignment vertical="center"/>
    </xf>
    <xf numFmtId="3" fontId="19" fillId="0" borderId="0" xfId="0" applyNumberFormat="1" applyFont="1"/>
    <xf numFmtId="0" fontId="15" fillId="0" borderId="0" xfId="0" applyFont="1"/>
    <xf numFmtId="3" fontId="18" fillId="0" borderId="0" xfId="0" applyNumberFormat="1" applyFont="1" applyAlignment="1">
      <alignment horizontal="right" vertical="center"/>
    </xf>
    <xf numFmtId="0" fontId="20" fillId="0" borderId="0" xfId="0" applyFont="1"/>
    <xf numFmtId="4" fontId="16" fillId="0" borderId="0" xfId="0" applyNumberFormat="1" applyFont="1"/>
    <xf numFmtId="0" fontId="18" fillId="0" borderId="0" xfId="0" applyFont="1" applyAlignment="1">
      <alignment vertical="center" wrapText="1"/>
    </xf>
    <xf numFmtId="0" fontId="15" fillId="3" borderId="0" xfId="0" applyFont="1" applyFill="1" applyAlignment="1">
      <alignment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14" fillId="0" borderId="17" xfId="3" applyNumberFormat="1" applyFont="1" applyFill="1" applyBorder="1" applyAlignment="1">
      <alignment horizontal="center" vertical="center"/>
    </xf>
    <xf numFmtId="164" fontId="14" fillId="0" borderId="0" xfId="3" applyNumberFormat="1" applyFont="1" applyFill="1" applyBorder="1" applyAlignment="1">
      <alignment horizontal="center" vertical="center"/>
    </xf>
    <xf numFmtId="164" fontId="14" fillId="0" borderId="12" xfId="3" applyNumberFormat="1" applyFont="1" applyFill="1" applyBorder="1" applyAlignment="1">
      <alignment horizontal="center" vertical="center"/>
    </xf>
    <xf numFmtId="164" fontId="14" fillId="0" borderId="19" xfId="3" applyNumberFormat="1" applyFont="1" applyFill="1" applyBorder="1" applyAlignment="1">
      <alignment horizontal="center" vertical="center"/>
    </xf>
    <xf numFmtId="164" fontId="12" fillId="0" borderId="6" xfId="3" applyNumberFormat="1" applyFont="1" applyFill="1" applyBorder="1" applyAlignment="1">
      <alignment horizontal="center" vertical="center"/>
    </xf>
    <xf numFmtId="164" fontId="12" fillId="0" borderId="7" xfId="3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/>
    </xf>
    <xf numFmtId="164" fontId="8" fillId="3" borderId="5" xfId="1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5" fillId="3" borderId="0" xfId="0" applyFont="1" applyFill="1" applyAlignment="1">
      <alignment horizontal="left" vertical="center"/>
    </xf>
    <xf numFmtId="0" fontId="17" fillId="0" borderId="0" xfId="0" applyFont="1"/>
    <xf numFmtId="3" fontId="20" fillId="0" borderId="0" xfId="0" applyNumberFormat="1" applyFont="1"/>
    <xf numFmtId="0" fontId="16" fillId="0" borderId="0" xfId="0" applyFont="1" applyAlignment="1"/>
    <xf numFmtId="3" fontId="17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999"/>
      <color rgb="FFAFECEB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uzanetwork.rw/" TargetMode="External"/><Relationship Id="rId1" Type="http://schemas.openxmlformats.org/officeDocument/2006/relationships/hyperlink" Target="mailto:info@huzafoundation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G2" sqref="G2"/>
    </sheetView>
  </sheetViews>
  <sheetFormatPr defaultColWidth="9.140625" defaultRowHeight="15.75" x14ac:dyDescent="0.25"/>
  <cols>
    <col min="1" max="1" width="19.5703125" style="34" bestFit="1" customWidth="1"/>
    <col min="2" max="2" width="28.7109375" style="34" bestFit="1" customWidth="1"/>
    <col min="3" max="3" width="14.7109375" style="34" bestFit="1" customWidth="1"/>
    <col min="4" max="6" width="9.140625" style="34"/>
    <col min="7" max="7" width="29.42578125" style="34" bestFit="1" customWidth="1"/>
    <col min="8" max="8" width="13.42578125" style="34" bestFit="1" customWidth="1"/>
    <col min="9" max="9" width="21.140625" style="34" bestFit="1" customWidth="1"/>
    <col min="10" max="10" width="26.7109375" style="34" bestFit="1" customWidth="1"/>
    <col min="11" max="11" width="21.42578125" style="34" bestFit="1" customWidth="1"/>
    <col min="12" max="16384" width="9.140625" style="34"/>
  </cols>
  <sheetData>
    <row r="1" spans="1:11" x14ac:dyDescent="0.25">
      <c r="A1" s="32" t="s">
        <v>108</v>
      </c>
      <c r="B1" s="32" t="s">
        <v>109</v>
      </c>
      <c r="C1" s="33" t="s">
        <v>110</v>
      </c>
      <c r="D1" s="33" t="s">
        <v>111</v>
      </c>
      <c r="E1" s="33" t="s">
        <v>112</v>
      </c>
      <c r="F1" s="33" t="s">
        <v>113</v>
      </c>
      <c r="G1" s="194" t="s">
        <v>122</v>
      </c>
      <c r="H1" s="195"/>
      <c r="I1" s="33" t="s">
        <v>114</v>
      </c>
      <c r="J1" s="33" t="s">
        <v>115</v>
      </c>
      <c r="K1" s="33" t="s">
        <v>59</v>
      </c>
    </row>
    <row r="2" spans="1:11" x14ac:dyDescent="0.25">
      <c r="A2" s="196" t="s">
        <v>121</v>
      </c>
      <c r="B2" s="196">
        <v>121245316</v>
      </c>
      <c r="C2" s="185" t="s">
        <v>116</v>
      </c>
      <c r="D2" s="185" t="s">
        <v>117</v>
      </c>
      <c r="E2" s="185"/>
      <c r="F2" s="199"/>
      <c r="G2" s="35" t="s">
        <v>161</v>
      </c>
      <c r="H2" s="36" t="s">
        <v>124</v>
      </c>
      <c r="I2" s="185" t="s">
        <v>120</v>
      </c>
      <c r="J2" s="188" t="s">
        <v>123</v>
      </c>
      <c r="K2" s="191" t="s">
        <v>126</v>
      </c>
    </row>
    <row r="3" spans="1:11" x14ac:dyDescent="0.25">
      <c r="A3" s="197"/>
      <c r="B3" s="197"/>
      <c r="C3" s="186"/>
      <c r="D3" s="186"/>
      <c r="E3" s="186"/>
      <c r="F3" s="200"/>
      <c r="G3" s="35" t="s">
        <v>119</v>
      </c>
      <c r="H3" s="36" t="s">
        <v>125</v>
      </c>
      <c r="I3" s="186"/>
      <c r="J3" s="189"/>
      <c r="K3" s="192"/>
    </row>
    <row r="4" spans="1:11" x14ac:dyDescent="0.25">
      <c r="A4" s="198"/>
      <c r="B4" s="198"/>
      <c r="C4" s="187"/>
      <c r="D4" s="187"/>
      <c r="E4" s="187"/>
      <c r="F4" s="201"/>
      <c r="G4" s="35" t="s">
        <v>118</v>
      </c>
      <c r="H4" s="37" t="s">
        <v>125</v>
      </c>
      <c r="I4" s="187"/>
      <c r="J4" s="190"/>
      <c r="K4" s="193"/>
    </row>
  </sheetData>
  <mergeCells count="10">
    <mergeCell ref="I2:I4"/>
    <mergeCell ref="J2:J4"/>
    <mergeCell ref="K2:K4"/>
    <mergeCell ref="G1:H1"/>
    <mergeCell ref="A2:A4"/>
    <mergeCell ref="B2:B4"/>
    <mergeCell ref="C2:C4"/>
    <mergeCell ref="D2:D4"/>
    <mergeCell ref="E2:E4"/>
    <mergeCell ref="F2:F4"/>
  </mergeCells>
  <hyperlinks>
    <hyperlink ref="J2" r:id="rId1" xr:uid="{00000000-0004-0000-0000-000000000000}"/>
    <hyperlink ref="K2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8"/>
  <sheetViews>
    <sheetView workbookViewId="0">
      <selection activeCell="I14" sqref="I14"/>
    </sheetView>
  </sheetViews>
  <sheetFormatPr defaultRowHeight="17.25" customHeight="1" x14ac:dyDescent="0.25"/>
  <cols>
    <col min="1" max="1" width="5.42578125" style="34" customWidth="1"/>
    <col min="2" max="2" width="12.42578125" style="34" bestFit="1" customWidth="1"/>
    <col min="3" max="3" width="38.42578125" style="34" customWidth="1"/>
    <col min="4" max="4" width="18.5703125" style="34" customWidth="1"/>
    <col min="5" max="5" width="17.7109375" style="34" bestFit="1" customWidth="1"/>
    <col min="6" max="6" width="14.28515625" style="34" customWidth="1"/>
    <col min="7" max="16384" width="9.140625" style="34"/>
  </cols>
  <sheetData>
    <row r="2" spans="1:6" ht="17.25" customHeight="1" x14ac:dyDescent="0.25">
      <c r="A2" s="204" t="s">
        <v>136</v>
      </c>
      <c r="B2" s="204"/>
      <c r="C2" s="204"/>
      <c r="D2" s="204"/>
      <c r="E2" s="204"/>
      <c r="F2" s="204"/>
    </row>
    <row r="5" spans="1:6" ht="17.25" customHeight="1" x14ac:dyDescent="0.25">
      <c r="A5" s="86" t="s">
        <v>41</v>
      </c>
      <c r="B5" s="90" t="s">
        <v>137</v>
      </c>
      <c r="C5" s="86" t="s">
        <v>135</v>
      </c>
      <c r="D5" s="88" t="s">
        <v>134</v>
      </c>
      <c r="E5" s="88" t="s">
        <v>149</v>
      </c>
      <c r="F5" s="86" t="s">
        <v>51</v>
      </c>
    </row>
    <row r="6" spans="1:6" ht="17.25" customHeight="1" x14ac:dyDescent="0.25">
      <c r="A6" s="119">
        <v>1</v>
      </c>
      <c r="B6" s="120">
        <v>45132</v>
      </c>
      <c r="C6" s="121" t="s">
        <v>169</v>
      </c>
      <c r="D6" s="165">
        <v>1000000</v>
      </c>
      <c r="E6" s="122" t="s">
        <v>150</v>
      </c>
      <c r="F6" s="123" t="s">
        <v>164</v>
      </c>
    </row>
    <row r="7" spans="1:6" ht="17.25" customHeight="1" x14ac:dyDescent="0.25">
      <c r="A7" s="119"/>
      <c r="B7" s="120"/>
      <c r="C7" s="121"/>
      <c r="D7" s="26"/>
      <c r="E7" s="26"/>
      <c r="F7" s="123"/>
    </row>
    <row r="8" spans="1:6" ht="17.25" customHeight="1" x14ac:dyDescent="0.25">
      <c r="A8" s="124"/>
      <c r="B8" s="125" t="s">
        <v>38</v>
      </c>
      <c r="C8" s="121"/>
      <c r="D8" s="166">
        <f>SUM(D6:D7)</f>
        <v>1000000</v>
      </c>
      <c r="E8" s="60"/>
      <c r="F8" s="60"/>
    </row>
  </sheetData>
  <mergeCells count="1">
    <mergeCell ref="A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22"/>
  <sheetViews>
    <sheetView topLeftCell="A4" workbookViewId="0">
      <selection activeCell="D6" sqref="D6:D10"/>
    </sheetView>
  </sheetViews>
  <sheetFormatPr defaultRowHeight="15.75" x14ac:dyDescent="0.25"/>
  <cols>
    <col min="1" max="1" width="4.5703125" style="11" customWidth="1"/>
    <col min="2" max="2" width="12.42578125" style="11" bestFit="1" customWidth="1"/>
    <col min="3" max="3" width="34" style="11" customWidth="1"/>
    <col min="4" max="4" width="19.7109375" style="11" customWidth="1"/>
    <col min="5" max="5" width="31.5703125" style="11" bestFit="1" customWidth="1"/>
    <col min="6" max="6" width="17.140625" style="11" customWidth="1"/>
    <col min="7" max="16384" width="9.140625" style="11"/>
  </cols>
  <sheetData>
    <row r="2" spans="1:8" x14ac:dyDescent="0.25">
      <c r="A2" s="204" t="s">
        <v>139</v>
      </c>
      <c r="B2" s="204"/>
      <c r="C2" s="204"/>
      <c r="D2" s="204"/>
      <c r="E2" s="204"/>
      <c r="F2" s="204"/>
    </row>
    <row r="5" spans="1:8" s="34" customFormat="1" x14ac:dyDescent="0.25">
      <c r="A5" s="86" t="s">
        <v>41</v>
      </c>
      <c r="B5" s="90" t="s">
        <v>137</v>
      </c>
      <c r="C5" s="86" t="s">
        <v>135</v>
      </c>
      <c r="D5" s="88" t="s">
        <v>134</v>
      </c>
      <c r="E5" s="88" t="s">
        <v>142</v>
      </c>
      <c r="F5" s="86" t="s">
        <v>51</v>
      </c>
    </row>
    <row r="6" spans="1:8" x14ac:dyDescent="0.25">
      <c r="A6" s="126">
        <v>1</v>
      </c>
      <c r="B6" s="127">
        <v>45500</v>
      </c>
      <c r="C6" s="128" t="s">
        <v>144</v>
      </c>
      <c r="D6" s="129">
        <v>17000</v>
      </c>
      <c r="E6" s="131" t="s">
        <v>147</v>
      </c>
      <c r="F6" s="130"/>
    </row>
    <row r="7" spans="1:8" x14ac:dyDescent="0.25">
      <c r="A7" s="126">
        <v>2</v>
      </c>
      <c r="B7" s="127">
        <v>45500</v>
      </c>
      <c r="C7" s="128" t="s">
        <v>143</v>
      </c>
      <c r="D7" s="129">
        <v>50000</v>
      </c>
      <c r="E7" s="131" t="s">
        <v>147</v>
      </c>
      <c r="F7" s="130"/>
    </row>
    <row r="8" spans="1:8" x14ac:dyDescent="0.25">
      <c r="A8" s="126">
        <v>3</v>
      </c>
      <c r="B8" s="127">
        <v>45155</v>
      </c>
      <c r="C8" s="128" t="s">
        <v>140</v>
      </c>
      <c r="D8" s="129">
        <v>5000</v>
      </c>
      <c r="E8" s="131" t="s">
        <v>147</v>
      </c>
      <c r="F8" s="130"/>
    </row>
    <row r="9" spans="1:8" x14ac:dyDescent="0.25">
      <c r="A9" s="126">
        <v>4</v>
      </c>
      <c r="B9" s="136">
        <v>45157</v>
      </c>
      <c r="C9" s="137" t="s">
        <v>141</v>
      </c>
      <c r="D9" s="138">
        <v>20000</v>
      </c>
      <c r="E9" s="131" t="s">
        <v>147</v>
      </c>
      <c r="F9" s="135"/>
    </row>
    <row r="10" spans="1:8" x14ac:dyDescent="0.25">
      <c r="A10" s="126">
        <v>5</v>
      </c>
      <c r="B10" s="136">
        <v>45168</v>
      </c>
      <c r="C10" s="131" t="s">
        <v>143</v>
      </c>
      <c r="D10" s="133">
        <v>50000</v>
      </c>
      <c r="E10" s="131" t="s">
        <v>147</v>
      </c>
      <c r="F10" s="135"/>
    </row>
    <row r="11" spans="1:8" x14ac:dyDescent="0.25">
      <c r="A11" s="126">
        <v>6</v>
      </c>
      <c r="B11" s="139">
        <v>45169</v>
      </c>
      <c r="C11" s="140" t="s">
        <v>138</v>
      </c>
      <c r="D11" s="141">
        <v>3000</v>
      </c>
      <c r="E11" s="131" t="s">
        <v>146</v>
      </c>
      <c r="F11" s="142"/>
    </row>
    <row r="12" spans="1:8" x14ac:dyDescent="0.25">
      <c r="A12" s="126">
        <v>7</v>
      </c>
      <c r="B12" s="136">
        <v>45198</v>
      </c>
      <c r="C12" s="140" t="s">
        <v>138</v>
      </c>
      <c r="D12" s="133">
        <v>3000</v>
      </c>
      <c r="E12" s="131" t="s">
        <v>146</v>
      </c>
      <c r="F12" s="135"/>
    </row>
    <row r="13" spans="1:8" x14ac:dyDescent="0.25">
      <c r="A13" s="126">
        <v>8</v>
      </c>
      <c r="B13" s="143">
        <v>45230</v>
      </c>
      <c r="C13" s="140" t="s">
        <v>138</v>
      </c>
      <c r="D13" s="141">
        <v>3000</v>
      </c>
      <c r="E13" s="131" t="s">
        <v>146</v>
      </c>
      <c r="F13" s="126"/>
    </row>
    <row r="14" spans="1:8" x14ac:dyDescent="0.25">
      <c r="A14" s="126">
        <v>9</v>
      </c>
      <c r="B14" s="143">
        <v>45260</v>
      </c>
      <c r="C14" s="131" t="s">
        <v>138</v>
      </c>
      <c r="D14" s="144">
        <v>3000</v>
      </c>
      <c r="E14" s="131" t="s">
        <v>146</v>
      </c>
      <c r="F14" s="126"/>
      <c r="H14" s="11">
        <v>118500</v>
      </c>
    </row>
    <row r="15" spans="1:8" x14ac:dyDescent="0.25">
      <c r="A15" s="126">
        <v>10</v>
      </c>
      <c r="B15" s="145">
        <v>45265</v>
      </c>
      <c r="C15" s="132" t="s">
        <v>140</v>
      </c>
      <c r="D15" s="141">
        <v>1500</v>
      </c>
      <c r="E15" s="131" t="s">
        <v>147</v>
      </c>
      <c r="F15" s="126"/>
      <c r="H15" s="11">
        <v>20000</v>
      </c>
    </row>
    <row r="16" spans="1:8" x14ac:dyDescent="0.25">
      <c r="A16" s="126">
        <v>11</v>
      </c>
      <c r="B16" s="145">
        <v>45265</v>
      </c>
      <c r="C16" s="13" t="s">
        <v>148</v>
      </c>
      <c r="D16" s="146">
        <v>14500</v>
      </c>
      <c r="E16" s="15" t="s">
        <v>24</v>
      </c>
      <c r="F16" s="147"/>
    </row>
    <row r="17" spans="1:6" x14ac:dyDescent="0.25">
      <c r="A17" s="126">
        <v>12</v>
      </c>
      <c r="B17" s="145">
        <v>45265</v>
      </c>
      <c r="C17" s="13" t="s">
        <v>148</v>
      </c>
      <c r="D17" s="146">
        <v>3500</v>
      </c>
      <c r="E17" s="15" t="s">
        <v>24</v>
      </c>
      <c r="F17" s="147"/>
    </row>
    <row r="18" spans="1:6" x14ac:dyDescent="0.25">
      <c r="A18" s="126">
        <v>13</v>
      </c>
      <c r="B18" s="145">
        <v>45265</v>
      </c>
      <c r="C18" s="13" t="s">
        <v>148</v>
      </c>
      <c r="D18" s="146">
        <v>7500</v>
      </c>
      <c r="E18" s="15" t="s">
        <v>24</v>
      </c>
      <c r="F18" s="147"/>
    </row>
    <row r="19" spans="1:6" x14ac:dyDescent="0.25">
      <c r="A19" s="126">
        <v>14</v>
      </c>
      <c r="B19" s="149">
        <v>45289</v>
      </c>
      <c r="C19" s="134" t="s">
        <v>138</v>
      </c>
      <c r="D19" s="144">
        <v>3000</v>
      </c>
      <c r="E19" s="134" t="s">
        <v>146</v>
      </c>
      <c r="F19" s="12"/>
    </row>
    <row r="20" spans="1:6" x14ac:dyDescent="0.25">
      <c r="A20" s="126">
        <v>15</v>
      </c>
      <c r="B20" s="149">
        <v>45291</v>
      </c>
      <c r="C20" s="131" t="s">
        <v>166</v>
      </c>
      <c r="D20" s="144">
        <v>6667</v>
      </c>
      <c r="E20" s="15" t="s">
        <v>24</v>
      </c>
      <c r="F20" s="12"/>
    </row>
    <row r="21" spans="1:6" x14ac:dyDescent="0.25">
      <c r="A21" s="126"/>
      <c r="B21" s="149"/>
      <c r="C21" s="131"/>
      <c r="D21" s="144"/>
      <c r="E21" s="131"/>
      <c r="F21" s="12"/>
    </row>
    <row r="22" spans="1:6" s="16" customFormat="1" x14ac:dyDescent="0.25">
      <c r="A22" s="148"/>
      <c r="B22" s="14"/>
      <c r="C22" s="14" t="s">
        <v>38</v>
      </c>
      <c r="D22" s="150">
        <f>SUM(D6:D20)</f>
        <v>190667</v>
      </c>
      <c r="E22" s="14"/>
      <c r="F22" s="17"/>
    </row>
  </sheetData>
  <mergeCells count="1">
    <mergeCell ref="A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7"/>
  <sheetViews>
    <sheetView topLeftCell="A6" workbookViewId="0">
      <selection activeCell="F18" sqref="F18"/>
    </sheetView>
  </sheetViews>
  <sheetFormatPr defaultColWidth="9.140625" defaultRowHeight="18" customHeight="1" x14ac:dyDescent="0.2"/>
  <cols>
    <col min="1" max="1" width="50.85546875" style="168" customWidth="1"/>
    <col min="2" max="3" width="10.42578125" style="168" customWidth="1"/>
    <col min="4" max="4" width="10.140625" style="168" bestFit="1" customWidth="1"/>
    <col min="5" max="16384" width="9.140625" style="168"/>
  </cols>
  <sheetData>
    <row r="2" spans="1:4" ht="18" customHeight="1" x14ac:dyDescent="0.2">
      <c r="A2" s="206" t="s">
        <v>151</v>
      </c>
      <c r="B2" s="206"/>
      <c r="C2" s="206"/>
      <c r="D2" s="206"/>
    </row>
    <row r="3" spans="1:4" ht="15" customHeight="1" x14ac:dyDescent="0.2">
      <c r="D3" s="181">
        <v>2023</v>
      </c>
    </row>
    <row r="5" spans="1:4" ht="18" customHeight="1" x14ac:dyDescent="0.2">
      <c r="A5" s="1" t="s">
        <v>159</v>
      </c>
      <c r="B5" s="1"/>
      <c r="C5" s="1"/>
      <c r="D5" s="6">
        <v>0</v>
      </c>
    </row>
    <row r="6" spans="1:4" ht="18" customHeight="1" x14ac:dyDescent="0.2">
      <c r="A6" s="1" t="s">
        <v>160</v>
      </c>
      <c r="B6" s="1"/>
      <c r="C6" s="1"/>
      <c r="D6" s="3">
        <v>1000000</v>
      </c>
    </row>
    <row r="7" spans="1:4" s="172" customFormat="1" ht="18" customHeight="1" x14ac:dyDescent="0.2">
      <c r="A7" s="170" t="s">
        <v>18</v>
      </c>
      <c r="B7" s="170"/>
      <c r="C7" s="170"/>
      <c r="D7" s="171">
        <v>1000000</v>
      </c>
    </row>
    <row r="8" spans="1:4" ht="18" customHeight="1" x14ac:dyDescent="0.2">
      <c r="A8" s="1" t="s">
        <v>19</v>
      </c>
      <c r="B8" s="1"/>
      <c r="C8" s="1"/>
      <c r="D8" s="3">
        <v>0</v>
      </c>
    </row>
    <row r="9" spans="1:4" ht="18" customHeight="1" x14ac:dyDescent="0.2">
      <c r="A9" s="4" t="s">
        <v>20</v>
      </c>
      <c r="B9" s="4"/>
      <c r="C9" s="4"/>
      <c r="D9" s="5">
        <v>0</v>
      </c>
    </row>
    <row r="10" spans="1:4" s="175" customFormat="1" ht="18" customHeight="1" x14ac:dyDescent="0.2">
      <c r="A10" s="173" t="s">
        <v>170</v>
      </c>
      <c r="B10" s="173"/>
      <c r="C10" s="173"/>
      <c r="D10" s="174">
        <f>+D7</f>
        <v>1000000</v>
      </c>
    </row>
    <row r="11" spans="1:4" s="175" customFormat="1" ht="18" customHeight="1" x14ac:dyDescent="0.2">
      <c r="A11" s="183" t="s">
        <v>174</v>
      </c>
      <c r="B11" s="183"/>
      <c r="C11" s="183"/>
      <c r="D11" s="180">
        <v>100000</v>
      </c>
    </row>
    <row r="12" spans="1:4" s="175" customFormat="1" ht="18" customHeight="1" x14ac:dyDescent="0.2">
      <c r="A12" s="183" t="s">
        <v>145</v>
      </c>
      <c r="B12" s="183"/>
      <c r="C12" s="183"/>
      <c r="D12" s="180">
        <v>20000</v>
      </c>
    </row>
    <row r="13" spans="1:4" s="175" customFormat="1" ht="18" customHeight="1" x14ac:dyDescent="0.2">
      <c r="A13" s="183" t="s">
        <v>165</v>
      </c>
      <c r="B13" s="183"/>
      <c r="C13" s="183"/>
      <c r="D13" s="180">
        <v>17000</v>
      </c>
    </row>
    <row r="14" spans="1:4" s="175" customFormat="1" ht="18" customHeight="1" x14ac:dyDescent="0.2">
      <c r="A14" s="183" t="s">
        <v>140</v>
      </c>
      <c r="B14" s="183"/>
      <c r="C14" s="183"/>
      <c r="D14" s="180">
        <v>6500</v>
      </c>
    </row>
    <row r="15" spans="1:4" ht="18" customHeight="1" x14ac:dyDescent="0.2">
      <c r="A15" s="8" t="s">
        <v>21</v>
      </c>
      <c r="B15" s="8"/>
      <c r="C15" s="8"/>
      <c r="D15" s="5">
        <v>143500</v>
      </c>
    </row>
    <row r="16" spans="1:4" ht="18" customHeight="1" x14ac:dyDescent="0.2">
      <c r="A16" s="9" t="s">
        <v>22</v>
      </c>
      <c r="B16" s="9"/>
      <c r="C16" s="9"/>
      <c r="D16" s="3">
        <v>25500</v>
      </c>
    </row>
    <row r="17" spans="1:9" ht="18" customHeight="1" x14ac:dyDescent="0.2">
      <c r="A17" s="9" t="s">
        <v>23</v>
      </c>
      <c r="B17" s="9"/>
      <c r="C17" s="9"/>
      <c r="D17" s="3">
        <v>6667</v>
      </c>
    </row>
    <row r="18" spans="1:9" ht="18" customHeight="1" x14ac:dyDescent="0.2">
      <c r="A18" s="8" t="s">
        <v>24</v>
      </c>
      <c r="B18" s="8"/>
      <c r="C18" s="8"/>
      <c r="D18" s="5">
        <v>32167</v>
      </c>
    </row>
    <row r="19" spans="1:9" ht="18" customHeight="1" x14ac:dyDescent="0.2">
      <c r="A19" s="9" t="s">
        <v>25</v>
      </c>
      <c r="B19" s="9"/>
      <c r="C19" s="9"/>
      <c r="D19" s="3">
        <v>0</v>
      </c>
    </row>
    <row r="20" spans="1:9" ht="18" customHeight="1" x14ac:dyDescent="0.2">
      <c r="A20" s="9" t="s">
        <v>26</v>
      </c>
      <c r="B20" s="9"/>
      <c r="C20" s="9"/>
      <c r="D20" s="3">
        <v>15000</v>
      </c>
      <c r="I20" s="176"/>
    </row>
    <row r="21" spans="1:9" ht="18" customHeight="1" x14ac:dyDescent="0.2">
      <c r="A21" s="9" t="s">
        <v>27</v>
      </c>
      <c r="B21" s="9"/>
      <c r="C21" s="9"/>
      <c r="D21" s="3">
        <v>0</v>
      </c>
    </row>
    <row r="22" spans="1:9" ht="18" customHeight="1" x14ac:dyDescent="0.2">
      <c r="A22" s="8" t="s">
        <v>28</v>
      </c>
      <c r="B22" s="8"/>
      <c r="C22" s="8"/>
      <c r="D22" s="5">
        <v>15000</v>
      </c>
      <c r="E22" s="176"/>
    </row>
    <row r="23" spans="1:9" s="175" customFormat="1" ht="18" customHeight="1" x14ac:dyDescent="0.2">
      <c r="A23" s="177" t="s">
        <v>29</v>
      </c>
      <c r="B23" s="177"/>
      <c r="C23" s="177"/>
      <c r="D23" s="174">
        <f>+D15+D18+D22</f>
        <v>190667</v>
      </c>
      <c r="E23" s="178"/>
    </row>
    <row r="24" spans="1:9" ht="12.75" customHeight="1" x14ac:dyDescent="0.2">
      <c r="A24" s="177" t="s">
        <v>30</v>
      </c>
      <c r="B24" s="177"/>
      <c r="C24" s="177"/>
      <c r="D24" s="174">
        <f>+D10-D23</f>
        <v>809333</v>
      </c>
    </row>
    <row r="25" spans="1:9" ht="12.75" customHeight="1" x14ac:dyDescent="0.2">
      <c r="A25" s="177" t="s">
        <v>31</v>
      </c>
      <c r="B25" s="177"/>
      <c r="C25" s="177"/>
      <c r="D25" s="174">
        <v>809333</v>
      </c>
    </row>
    <row r="26" spans="1:9" ht="11.25" customHeight="1" x14ac:dyDescent="0.2">
      <c r="A26" s="177" t="s">
        <v>32</v>
      </c>
      <c r="B26" s="177"/>
      <c r="C26" s="177"/>
      <c r="D26" s="174">
        <v>809333</v>
      </c>
    </row>
    <row r="27" spans="1:9" ht="18" customHeight="1" x14ac:dyDescent="0.2">
      <c r="A27" s="205"/>
      <c r="B27" s="205"/>
      <c r="C27" s="205"/>
      <c r="D27" s="2"/>
    </row>
  </sheetData>
  <mergeCells count="2">
    <mergeCell ref="A27:C27"/>
    <mergeCell ref="A2:D2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D26"/>
  <sheetViews>
    <sheetView tabSelected="1" workbookViewId="0">
      <selection activeCell="J11" sqref="J10:J11"/>
    </sheetView>
  </sheetViews>
  <sheetFormatPr defaultColWidth="8.7109375" defaultRowHeight="15.75" customHeight="1" x14ac:dyDescent="0.2"/>
  <cols>
    <col min="1" max="1" width="56.85546875" style="168" bestFit="1" customWidth="1"/>
    <col min="2" max="2" width="11.7109375" style="168" customWidth="1"/>
    <col min="3" max="3" width="11.85546875" style="168" customWidth="1"/>
    <col min="4" max="16384" width="8.7109375" style="168"/>
  </cols>
  <sheetData>
    <row r="2" spans="1:4" ht="15.75" customHeight="1" x14ac:dyDescent="0.2">
      <c r="A2" s="184" t="s">
        <v>152</v>
      </c>
      <c r="B2" s="184"/>
      <c r="C2" s="184"/>
      <c r="D2" s="184"/>
    </row>
    <row r="3" spans="1:4" ht="15.75" customHeight="1" x14ac:dyDescent="0.2">
      <c r="D3" s="181">
        <v>2023</v>
      </c>
    </row>
    <row r="5" spans="1:4" ht="15.75" customHeight="1" x14ac:dyDescent="0.2">
      <c r="A5" s="209" t="s">
        <v>0</v>
      </c>
      <c r="B5" s="209"/>
      <c r="C5" s="209"/>
      <c r="D5" s="176">
        <v>616000</v>
      </c>
    </row>
    <row r="6" spans="1:4" ht="15.75" customHeight="1" x14ac:dyDescent="0.2">
      <c r="A6" s="168" t="s">
        <v>1</v>
      </c>
      <c r="D6" s="176">
        <v>0</v>
      </c>
    </row>
    <row r="7" spans="1:4" ht="15.75" customHeight="1" x14ac:dyDescent="0.2">
      <c r="A7" s="168" t="s">
        <v>2</v>
      </c>
      <c r="D7" s="176">
        <v>0</v>
      </c>
    </row>
    <row r="8" spans="1:4" ht="15.75" customHeight="1" x14ac:dyDescent="0.2">
      <c r="A8" s="181" t="s">
        <v>3</v>
      </c>
      <c r="B8" s="181"/>
      <c r="C8" s="181"/>
      <c r="D8" s="176">
        <v>616000</v>
      </c>
    </row>
    <row r="9" spans="1:4" ht="15.75" customHeight="1" x14ac:dyDescent="0.2">
      <c r="A9" s="168" t="s">
        <v>4</v>
      </c>
      <c r="D9" s="176">
        <v>200000</v>
      </c>
    </row>
    <row r="10" spans="1:4" ht="15.75" customHeight="1" x14ac:dyDescent="0.2">
      <c r="A10" s="168" t="s">
        <v>5</v>
      </c>
      <c r="D10" s="176">
        <v>-6667</v>
      </c>
    </row>
    <row r="11" spans="1:4" ht="15.75" customHeight="1" x14ac:dyDescent="0.2">
      <c r="A11" s="181" t="s">
        <v>6</v>
      </c>
      <c r="B11" s="181"/>
      <c r="C11" s="181"/>
      <c r="D11" s="208">
        <v>193333</v>
      </c>
    </row>
    <row r="12" spans="1:4" s="207" customFormat="1" ht="15.75" customHeight="1" x14ac:dyDescent="0.2">
      <c r="A12" s="207" t="s">
        <v>173</v>
      </c>
      <c r="D12" s="210">
        <v>809333</v>
      </c>
    </row>
    <row r="13" spans="1:4" ht="15.75" customHeight="1" x14ac:dyDescent="0.2">
      <c r="A13" s="168" t="s">
        <v>7</v>
      </c>
      <c r="D13" s="176">
        <v>0</v>
      </c>
    </row>
    <row r="14" spans="1:4" ht="15.75" customHeight="1" x14ac:dyDescent="0.2">
      <c r="A14" s="168" t="s">
        <v>8</v>
      </c>
      <c r="D14" s="176">
        <v>809333</v>
      </c>
    </row>
    <row r="15" spans="1:4" ht="15.75" customHeight="1" x14ac:dyDescent="0.2">
      <c r="A15" s="168" t="s">
        <v>9</v>
      </c>
      <c r="D15" s="176">
        <v>0</v>
      </c>
    </row>
    <row r="16" spans="1:4" ht="15.75" customHeight="1" x14ac:dyDescent="0.2">
      <c r="A16" s="168" t="s">
        <v>10</v>
      </c>
      <c r="D16" s="176">
        <v>0</v>
      </c>
    </row>
    <row r="17" spans="1:4" ht="15.75" customHeight="1" x14ac:dyDescent="0.2">
      <c r="A17" s="168" t="s">
        <v>11</v>
      </c>
      <c r="D17" s="176">
        <v>0</v>
      </c>
    </row>
    <row r="18" spans="1:4" ht="15.75" customHeight="1" x14ac:dyDescent="0.2">
      <c r="A18" s="168" t="s">
        <v>12</v>
      </c>
      <c r="D18" s="176">
        <v>0</v>
      </c>
    </row>
    <row r="19" spans="1:4" s="207" customFormat="1" ht="15.75" customHeight="1" x14ac:dyDescent="0.2">
      <c r="A19" s="207" t="s">
        <v>172</v>
      </c>
      <c r="D19" s="210">
        <v>0</v>
      </c>
    </row>
    <row r="20" spans="1:4" ht="15.75" customHeight="1" x14ac:dyDescent="0.2">
      <c r="A20" s="168" t="s">
        <v>13</v>
      </c>
      <c r="D20" s="176">
        <v>0</v>
      </c>
    </row>
    <row r="21" spans="1:4" ht="15.75" customHeight="1" x14ac:dyDescent="0.2">
      <c r="A21" s="168" t="s">
        <v>14</v>
      </c>
      <c r="D21" s="176">
        <v>0</v>
      </c>
    </row>
    <row r="22" spans="1:4" s="181" customFormat="1" ht="15.75" customHeight="1" x14ac:dyDescent="0.2">
      <c r="A22" s="181" t="s">
        <v>15</v>
      </c>
      <c r="D22" s="208">
        <v>0</v>
      </c>
    </row>
    <row r="23" spans="1:4" ht="15.75" customHeight="1" x14ac:dyDescent="0.2">
      <c r="A23" s="168" t="s">
        <v>176</v>
      </c>
      <c r="D23" s="176">
        <v>0</v>
      </c>
    </row>
    <row r="24" spans="1:4" s="181" customFormat="1" ht="15.75" customHeight="1" x14ac:dyDescent="0.2">
      <c r="A24" s="181" t="s">
        <v>16</v>
      </c>
      <c r="D24" s="208">
        <v>0</v>
      </c>
    </row>
    <row r="25" spans="1:4" s="207" customFormat="1" ht="15.75" customHeight="1" x14ac:dyDescent="0.2">
      <c r="A25" s="207" t="s">
        <v>171</v>
      </c>
      <c r="D25" s="210">
        <v>0</v>
      </c>
    </row>
    <row r="26" spans="1:4" s="207" customFormat="1" ht="15.75" customHeight="1" x14ac:dyDescent="0.2">
      <c r="A26" s="207" t="s">
        <v>17</v>
      </c>
      <c r="D26" s="210">
        <v>809333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18"/>
  <sheetViews>
    <sheetView topLeftCell="A7" workbookViewId="0">
      <selection activeCell="G22" sqref="G22"/>
    </sheetView>
  </sheetViews>
  <sheetFormatPr defaultColWidth="9.140625" defaultRowHeight="16.5" customHeight="1" x14ac:dyDescent="0.2"/>
  <cols>
    <col min="1" max="1" width="54.28515625" style="168" customWidth="1"/>
    <col min="2" max="2" width="10.140625" style="168" customWidth="1"/>
    <col min="3" max="3" width="10.28515625" style="168" customWidth="1"/>
    <col min="4" max="4" width="10.140625" style="168" bestFit="1" customWidth="1"/>
    <col min="5" max="5" width="9.140625" style="168"/>
    <col min="6" max="6" width="10.85546875" style="182" bestFit="1" customWidth="1"/>
    <col min="7" max="7" width="9.140625" style="168"/>
    <col min="8" max="8" width="10.85546875" style="168" bestFit="1" customWidth="1"/>
    <col min="9" max="16384" width="9.140625" style="168"/>
  </cols>
  <sheetData>
    <row r="2" spans="1:8" ht="16.5" customHeight="1" x14ac:dyDescent="0.2">
      <c r="A2" s="206" t="s">
        <v>153</v>
      </c>
      <c r="B2" s="206"/>
      <c r="C2" s="206"/>
      <c r="D2" s="206"/>
    </row>
    <row r="3" spans="1:8" ht="16.5" customHeight="1" x14ac:dyDescent="0.2">
      <c r="D3" s="179">
        <v>2023</v>
      </c>
    </row>
    <row r="4" spans="1:8" ht="16.5" customHeight="1" x14ac:dyDescent="0.2">
      <c r="A4" s="1"/>
      <c r="B4" s="1"/>
      <c r="C4" s="1"/>
      <c r="D4" s="6"/>
    </row>
    <row r="5" spans="1:8" ht="16.5" customHeight="1" x14ac:dyDescent="0.2">
      <c r="A5" s="1" t="s">
        <v>103</v>
      </c>
      <c r="B5" s="1"/>
      <c r="C5" s="1"/>
      <c r="D5" s="3">
        <v>809333</v>
      </c>
    </row>
    <row r="6" spans="1:8" ht="16.5" customHeight="1" x14ac:dyDescent="0.2">
      <c r="A6" s="169" t="s">
        <v>107</v>
      </c>
      <c r="B6" s="169"/>
      <c r="C6" s="169"/>
      <c r="D6" s="3">
        <v>6667</v>
      </c>
    </row>
    <row r="7" spans="1:8" ht="16.5" customHeight="1" x14ac:dyDescent="0.2">
      <c r="A7" s="1" t="s">
        <v>106</v>
      </c>
      <c r="B7" s="1"/>
      <c r="C7" s="1"/>
      <c r="D7" s="3">
        <v>0</v>
      </c>
    </row>
    <row r="8" spans="1:8" ht="16.5" customHeight="1" x14ac:dyDescent="0.2">
      <c r="A8" s="173" t="s">
        <v>104</v>
      </c>
      <c r="B8" s="173"/>
      <c r="C8" s="173"/>
      <c r="D8" s="174">
        <f>+D5+D6</f>
        <v>816000</v>
      </c>
    </row>
    <row r="9" spans="1:8" ht="16.5" customHeight="1" x14ac:dyDescent="0.2">
      <c r="A9" s="7"/>
      <c r="B9" s="7"/>
      <c r="C9" s="7"/>
      <c r="D9" s="5"/>
    </row>
    <row r="10" spans="1:8" ht="16.5" customHeight="1" x14ac:dyDescent="0.2">
      <c r="A10" s="8" t="s">
        <v>105</v>
      </c>
      <c r="B10" s="8"/>
      <c r="C10" s="8"/>
      <c r="D10" s="5"/>
      <c r="H10" s="182"/>
    </row>
    <row r="11" spans="1:8" ht="16.5" customHeight="1" x14ac:dyDescent="0.2">
      <c r="A11" s="9" t="s">
        <v>154</v>
      </c>
      <c r="B11" s="9"/>
      <c r="C11" s="9"/>
      <c r="D11" s="3">
        <v>-200000</v>
      </c>
    </row>
    <row r="12" spans="1:8" ht="16.5" customHeight="1" x14ac:dyDescent="0.2">
      <c r="A12" s="9" t="s">
        <v>155</v>
      </c>
      <c r="B12" s="9"/>
      <c r="C12" s="9"/>
      <c r="D12" s="3">
        <v>0</v>
      </c>
      <c r="H12" s="182"/>
    </row>
    <row r="13" spans="1:8" ht="16.5" customHeight="1" x14ac:dyDescent="0.2">
      <c r="A13" s="177" t="s">
        <v>156</v>
      </c>
      <c r="B13" s="177"/>
      <c r="C13" s="177"/>
      <c r="D13" s="174">
        <f>SUM(D8:D12)</f>
        <v>616000</v>
      </c>
    </row>
    <row r="14" spans="1:8" ht="16.5" customHeight="1" x14ac:dyDescent="0.2">
      <c r="A14" s="9"/>
      <c r="B14" s="9"/>
      <c r="C14" s="9"/>
      <c r="D14" s="3"/>
    </row>
    <row r="15" spans="1:8" ht="16.5" customHeight="1" x14ac:dyDescent="0.2">
      <c r="A15" s="9" t="s">
        <v>157</v>
      </c>
      <c r="B15" s="9"/>
      <c r="C15" s="9"/>
      <c r="D15" s="3">
        <v>0</v>
      </c>
    </row>
    <row r="16" spans="1:8" ht="16.5" customHeight="1" x14ac:dyDescent="0.2">
      <c r="A16" s="177" t="s">
        <v>158</v>
      </c>
      <c r="B16" s="177"/>
      <c r="C16" s="177"/>
      <c r="D16" s="174">
        <f>D13+D15</f>
        <v>616000</v>
      </c>
    </row>
    <row r="17" spans="1:4" ht="16.5" customHeight="1" x14ac:dyDescent="0.2">
      <c r="A17" s="8"/>
      <c r="B17" s="8"/>
      <c r="C17" s="8"/>
      <c r="D17" s="5"/>
    </row>
    <row r="18" spans="1:4" ht="16.5" customHeight="1" x14ac:dyDescent="0.2">
      <c r="A18" s="10"/>
      <c r="B18" s="10"/>
      <c r="C18" s="10"/>
      <c r="D18" s="5"/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10" sqref="E10"/>
    </sheetView>
  </sheetViews>
  <sheetFormatPr defaultColWidth="9.140625" defaultRowHeight="15.75" x14ac:dyDescent="0.25"/>
  <cols>
    <col min="1" max="1" width="4" style="34" customWidth="1"/>
    <col min="2" max="2" width="14.85546875" style="34" customWidth="1"/>
    <col min="3" max="3" width="13" style="34" customWidth="1"/>
    <col min="4" max="4" width="12.85546875" style="34" customWidth="1"/>
    <col min="5" max="5" width="14.5703125" style="34" customWidth="1"/>
    <col min="6" max="16384" width="9.140625" style="34"/>
  </cols>
  <sheetData>
    <row r="1" spans="1:5" x14ac:dyDescent="0.25">
      <c r="B1" s="38"/>
      <c r="C1" s="38"/>
      <c r="D1" s="38"/>
      <c r="E1" s="38"/>
    </row>
    <row r="2" spans="1:5" x14ac:dyDescent="0.25">
      <c r="A2" s="202" t="s">
        <v>39</v>
      </c>
      <c r="B2" s="202"/>
      <c r="C2" s="202"/>
      <c r="D2" s="202"/>
      <c r="E2" s="202"/>
    </row>
    <row r="3" spans="1:5" x14ac:dyDescent="0.25">
      <c r="B3" s="38"/>
      <c r="C3" s="38"/>
      <c r="D3" s="38"/>
      <c r="E3" s="38"/>
    </row>
    <row r="4" spans="1:5" x14ac:dyDescent="0.25">
      <c r="B4" s="38"/>
      <c r="C4" s="38"/>
      <c r="D4" s="38"/>
      <c r="E4" s="38"/>
    </row>
    <row r="5" spans="1:5" s="41" customFormat="1" x14ac:dyDescent="0.25">
      <c r="A5" s="39" t="s">
        <v>41</v>
      </c>
      <c r="B5" s="39" t="s">
        <v>42</v>
      </c>
      <c r="C5" s="39" t="s">
        <v>33</v>
      </c>
      <c r="D5" s="40" t="s">
        <v>34</v>
      </c>
      <c r="E5" s="40" t="s">
        <v>35</v>
      </c>
    </row>
    <row r="6" spans="1:5" x14ac:dyDescent="0.25">
      <c r="A6" s="26">
        <v>1</v>
      </c>
      <c r="B6" s="26" t="s">
        <v>36</v>
      </c>
      <c r="C6" s="27">
        <v>5000</v>
      </c>
      <c r="D6" s="28">
        <v>14</v>
      </c>
      <c r="E6" s="29">
        <f>C6*D6</f>
        <v>70000</v>
      </c>
    </row>
    <row r="7" spans="1:5" x14ac:dyDescent="0.25">
      <c r="A7" s="26">
        <v>2</v>
      </c>
      <c r="B7" s="26" t="s">
        <v>36</v>
      </c>
      <c r="C7" s="27">
        <v>2000</v>
      </c>
      <c r="D7" s="28">
        <v>1</v>
      </c>
      <c r="E7" s="29">
        <f t="shared" ref="E7:E15" si="0">C7*D7</f>
        <v>2000</v>
      </c>
    </row>
    <row r="8" spans="1:5" x14ac:dyDescent="0.25">
      <c r="A8" s="26">
        <v>3</v>
      </c>
      <c r="B8" s="26" t="s">
        <v>36</v>
      </c>
      <c r="C8" s="27">
        <v>1000</v>
      </c>
      <c r="D8" s="28">
        <v>1</v>
      </c>
      <c r="E8" s="29">
        <f t="shared" si="0"/>
        <v>1000</v>
      </c>
    </row>
    <row r="9" spans="1:5" x14ac:dyDescent="0.25">
      <c r="A9" s="26">
        <v>4</v>
      </c>
      <c r="B9" s="26" t="s">
        <v>36</v>
      </c>
      <c r="C9" s="27">
        <v>500</v>
      </c>
      <c r="D9" s="28">
        <v>0</v>
      </c>
      <c r="E9" s="29">
        <f t="shared" si="0"/>
        <v>0</v>
      </c>
    </row>
    <row r="10" spans="1:5" x14ac:dyDescent="0.25">
      <c r="A10" s="26">
        <v>5</v>
      </c>
      <c r="B10" s="26" t="s">
        <v>37</v>
      </c>
      <c r="C10" s="27">
        <v>100</v>
      </c>
      <c r="D10" s="28">
        <v>0</v>
      </c>
      <c r="E10" s="29">
        <f>C10*D10</f>
        <v>0</v>
      </c>
    </row>
    <row r="11" spans="1:5" x14ac:dyDescent="0.25">
      <c r="A11" s="26">
        <v>6</v>
      </c>
      <c r="B11" s="26" t="s">
        <v>37</v>
      </c>
      <c r="C11" s="27">
        <v>50</v>
      </c>
      <c r="D11" s="28">
        <v>0</v>
      </c>
      <c r="E11" s="29">
        <f t="shared" si="0"/>
        <v>0</v>
      </c>
    </row>
    <row r="12" spans="1:5" x14ac:dyDescent="0.25">
      <c r="A12" s="26">
        <v>7</v>
      </c>
      <c r="B12" s="26" t="s">
        <v>37</v>
      </c>
      <c r="C12" s="27">
        <v>20</v>
      </c>
      <c r="D12" s="28">
        <v>0</v>
      </c>
      <c r="E12" s="29">
        <f t="shared" si="0"/>
        <v>0</v>
      </c>
    </row>
    <row r="13" spans="1:5" x14ac:dyDescent="0.25">
      <c r="A13" s="26">
        <v>8</v>
      </c>
      <c r="B13" s="26" t="s">
        <v>37</v>
      </c>
      <c r="C13" s="27">
        <v>10</v>
      </c>
      <c r="D13" s="28">
        <v>0</v>
      </c>
      <c r="E13" s="29">
        <f t="shared" si="0"/>
        <v>0</v>
      </c>
    </row>
    <row r="14" spans="1:5" x14ac:dyDescent="0.25">
      <c r="A14" s="26">
        <v>9</v>
      </c>
      <c r="B14" s="26" t="s">
        <v>37</v>
      </c>
      <c r="C14" s="27">
        <v>5</v>
      </c>
      <c r="D14" s="28">
        <v>0</v>
      </c>
      <c r="E14" s="29">
        <f t="shared" si="0"/>
        <v>0</v>
      </c>
    </row>
    <row r="15" spans="1:5" x14ac:dyDescent="0.25">
      <c r="A15" s="26">
        <v>10</v>
      </c>
      <c r="B15" s="26" t="s">
        <v>37</v>
      </c>
      <c r="C15" s="27">
        <v>1</v>
      </c>
      <c r="D15" s="28">
        <v>0</v>
      </c>
      <c r="E15" s="29">
        <f t="shared" si="0"/>
        <v>0</v>
      </c>
    </row>
    <row r="16" spans="1:5" x14ac:dyDescent="0.25">
      <c r="A16" s="30"/>
      <c r="B16" s="26"/>
      <c r="C16" s="27"/>
      <c r="D16" s="28"/>
      <c r="E16" s="29"/>
    </row>
    <row r="17" spans="1:5" x14ac:dyDescent="0.25">
      <c r="A17" s="30"/>
      <c r="B17" s="30" t="s">
        <v>38</v>
      </c>
      <c r="C17" s="30"/>
      <c r="D17" s="29"/>
      <c r="E17" s="31">
        <f>SUM(E6:E15)</f>
        <v>73000</v>
      </c>
    </row>
    <row r="18" spans="1:5" x14ac:dyDescent="0.25">
      <c r="B18" s="38"/>
      <c r="C18" s="38"/>
      <c r="D18" s="38"/>
      <c r="E18" s="38"/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"/>
  <sheetViews>
    <sheetView workbookViewId="0">
      <selection activeCell="K19" sqref="K19"/>
    </sheetView>
  </sheetViews>
  <sheetFormatPr defaultColWidth="9.140625" defaultRowHeight="15.75" x14ac:dyDescent="0.25"/>
  <cols>
    <col min="1" max="1" width="3.7109375" style="38" bestFit="1" customWidth="1"/>
    <col min="2" max="2" width="16.140625" style="38" bestFit="1" customWidth="1"/>
    <col min="3" max="3" width="19.5703125" style="38" bestFit="1" customWidth="1"/>
    <col min="4" max="4" width="17" style="38" bestFit="1" customWidth="1"/>
    <col min="5" max="5" width="16.42578125" style="38" bestFit="1" customWidth="1"/>
    <col min="6" max="6" width="12" style="38" bestFit="1" customWidth="1"/>
    <col min="7" max="7" width="19.5703125" style="38" bestFit="1" customWidth="1"/>
    <col min="8" max="8" width="15.7109375" style="38" customWidth="1"/>
    <col min="9" max="9" width="11.85546875" style="38" bestFit="1" customWidth="1"/>
    <col min="10" max="16384" width="9.140625" style="38"/>
  </cols>
  <sheetData>
    <row r="2" spans="1:9" x14ac:dyDescent="0.25">
      <c r="A2" s="202" t="s">
        <v>43</v>
      </c>
      <c r="B2" s="202"/>
      <c r="C2" s="202"/>
      <c r="D2" s="202"/>
      <c r="E2" s="202"/>
      <c r="F2" s="202"/>
      <c r="G2" s="202"/>
      <c r="H2" s="202"/>
    </row>
    <row r="5" spans="1:9" s="22" customFormat="1" x14ac:dyDescent="0.25">
      <c r="A5" s="39" t="s">
        <v>41</v>
      </c>
      <c r="B5" s="42" t="s">
        <v>44</v>
      </c>
      <c r="C5" s="42" t="s">
        <v>45</v>
      </c>
      <c r="D5" s="39" t="s">
        <v>46</v>
      </c>
      <c r="E5" s="43" t="s">
        <v>47</v>
      </c>
      <c r="F5" s="43" t="s">
        <v>52</v>
      </c>
      <c r="G5" s="42" t="s">
        <v>48</v>
      </c>
      <c r="H5" s="44" t="s">
        <v>40</v>
      </c>
      <c r="I5" s="45" t="s">
        <v>51</v>
      </c>
    </row>
    <row r="6" spans="1:9" x14ac:dyDescent="0.25">
      <c r="A6" s="46">
        <v>1</v>
      </c>
      <c r="B6" s="24" t="s">
        <v>50</v>
      </c>
      <c r="C6" s="47" t="s">
        <v>53</v>
      </c>
      <c r="D6" s="48" t="s">
        <v>49</v>
      </c>
      <c r="E6" s="49">
        <v>543000</v>
      </c>
      <c r="F6" s="50" t="s">
        <v>56</v>
      </c>
      <c r="G6" s="24" t="s">
        <v>57</v>
      </c>
      <c r="H6" s="51">
        <v>15000</v>
      </c>
      <c r="I6" s="52"/>
    </row>
    <row r="7" spans="1:9" x14ac:dyDescent="0.25">
      <c r="A7" s="53">
        <v>2</v>
      </c>
      <c r="B7" s="36" t="s">
        <v>50</v>
      </c>
      <c r="C7" s="54" t="s">
        <v>54</v>
      </c>
      <c r="D7" s="36" t="s">
        <v>49</v>
      </c>
      <c r="E7" s="55">
        <v>0</v>
      </c>
      <c r="F7" s="56" t="s">
        <v>55</v>
      </c>
      <c r="G7" s="25" t="s">
        <v>57</v>
      </c>
      <c r="H7" s="57">
        <v>0</v>
      </c>
      <c r="I7" s="52"/>
    </row>
    <row r="8" spans="1:9" x14ac:dyDescent="0.25">
      <c r="A8" s="36"/>
      <c r="B8" s="46"/>
      <c r="C8" s="37"/>
      <c r="D8" s="46"/>
      <c r="E8" s="58"/>
      <c r="F8" s="58"/>
      <c r="G8" s="37"/>
      <c r="H8" s="59"/>
      <c r="I8" s="52"/>
    </row>
    <row r="9" spans="1:9" s="23" customFormat="1" x14ac:dyDescent="0.25">
      <c r="A9" s="60"/>
      <c r="B9" s="60" t="s">
        <v>38</v>
      </c>
      <c r="C9" s="61"/>
      <c r="D9" s="60"/>
      <c r="E9" s="62">
        <f>SUM(E6:E8)</f>
        <v>543000</v>
      </c>
      <c r="F9" s="62"/>
      <c r="G9" s="61"/>
      <c r="H9" s="63">
        <f>SUM(H6:H8)</f>
        <v>15000</v>
      </c>
      <c r="I9" s="64"/>
    </row>
    <row r="10" spans="1:9" x14ac:dyDescent="0.25">
      <c r="A10" s="34"/>
      <c r="B10" s="34"/>
      <c r="C10" s="34"/>
      <c r="D10" s="34"/>
      <c r="E10" s="34"/>
      <c r="F10" s="34"/>
      <c r="G10" s="34"/>
      <c r="H10" s="34"/>
      <c r="I10" s="34"/>
    </row>
    <row r="11" spans="1:9" x14ac:dyDescent="0.25">
      <c r="A11" s="34"/>
      <c r="B11" s="34"/>
      <c r="C11" s="34"/>
      <c r="D11" s="34"/>
      <c r="E11" s="34"/>
      <c r="F11" s="34"/>
      <c r="G11" s="34"/>
      <c r="H11" s="34"/>
      <c r="I11" s="34"/>
    </row>
    <row r="12" spans="1:9" x14ac:dyDescent="0.25">
      <c r="A12" s="34"/>
      <c r="B12" s="34"/>
      <c r="C12" s="34"/>
      <c r="D12" s="34"/>
      <c r="E12" s="34"/>
      <c r="F12" s="34"/>
    </row>
    <row r="13" spans="1:9" x14ac:dyDescent="0.25">
      <c r="A13" s="34"/>
      <c r="B13" s="34"/>
      <c r="C13" s="34"/>
      <c r="D13" s="34"/>
      <c r="E13" s="34"/>
      <c r="F13" s="34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workbookViewId="0">
      <selection activeCell="I15" sqref="I15"/>
    </sheetView>
  </sheetViews>
  <sheetFormatPr defaultColWidth="14" defaultRowHeight="15" x14ac:dyDescent="0.25"/>
  <cols>
    <col min="1" max="1" width="4.42578125" style="20" customWidth="1"/>
    <col min="2" max="7" width="14" style="20"/>
    <col min="8" max="8" width="15.7109375" style="20" customWidth="1"/>
    <col min="9" max="16384" width="14" style="20"/>
  </cols>
  <sheetData>
    <row r="1" spans="1:11" ht="15.75" x14ac:dyDescent="0.25">
      <c r="A1" s="38"/>
      <c r="B1" s="38"/>
      <c r="C1" s="38"/>
      <c r="D1" s="38"/>
      <c r="E1" s="38"/>
      <c r="F1" s="38"/>
      <c r="G1" s="38"/>
      <c r="H1" s="38"/>
    </row>
    <row r="2" spans="1:11" ht="15.75" x14ac:dyDescent="0.25">
      <c r="A2" s="202" t="s">
        <v>58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11" ht="15.75" x14ac:dyDescent="0.25">
      <c r="A3" s="38"/>
      <c r="B3" s="38"/>
      <c r="C3" s="38"/>
      <c r="D3" s="38"/>
      <c r="E3" s="38"/>
      <c r="F3" s="38"/>
      <c r="G3" s="38"/>
      <c r="H3" s="38"/>
    </row>
    <row r="4" spans="1:11" ht="15.75" x14ac:dyDescent="0.25">
      <c r="A4" s="65"/>
      <c r="B4" s="65"/>
      <c r="C4" s="65"/>
      <c r="D4" s="65"/>
      <c r="E4" s="65"/>
      <c r="F4" s="65"/>
      <c r="G4" s="65"/>
      <c r="H4" s="65"/>
      <c r="I4" s="66"/>
      <c r="J4" s="66"/>
      <c r="K4" s="66"/>
    </row>
    <row r="5" spans="1:11" s="41" customFormat="1" ht="47.25" x14ac:dyDescent="0.25">
      <c r="A5" s="67" t="s">
        <v>41</v>
      </c>
      <c r="B5" s="67" t="s">
        <v>60</v>
      </c>
      <c r="C5" s="67" t="s">
        <v>61</v>
      </c>
      <c r="D5" s="67" t="s">
        <v>62</v>
      </c>
      <c r="E5" s="68" t="s">
        <v>63</v>
      </c>
      <c r="F5" s="69" t="s">
        <v>64</v>
      </c>
      <c r="G5" s="70" t="s">
        <v>65</v>
      </c>
      <c r="H5" s="69" t="s">
        <v>175</v>
      </c>
      <c r="I5" s="67" t="s">
        <v>66</v>
      </c>
      <c r="J5" s="67" t="s">
        <v>67</v>
      </c>
      <c r="K5" s="67" t="s">
        <v>68</v>
      </c>
    </row>
    <row r="6" spans="1:11" s="34" customFormat="1" ht="15.75" x14ac:dyDescent="0.25">
      <c r="A6" s="48">
        <v>1</v>
      </c>
      <c r="B6" s="48" t="s">
        <v>59</v>
      </c>
      <c r="C6" s="48">
        <v>1</v>
      </c>
      <c r="D6" s="151">
        <v>45157</v>
      </c>
      <c r="E6" s="153">
        <v>200000</v>
      </c>
      <c r="F6" s="74">
        <v>10</v>
      </c>
      <c r="G6" s="111">
        <v>0.1</v>
      </c>
      <c r="H6" s="72">
        <f>+E6*G6*0.333333333333333</f>
        <v>6666.6666666666661</v>
      </c>
      <c r="I6" s="72">
        <f>+H6</f>
        <v>6666.6666666666661</v>
      </c>
      <c r="J6" s="72">
        <f>+E6-I6</f>
        <v>193333.33333333334</v>
      </c>
      <c r="K6" s="36"/>
    </row>
    <row r="7" spans="1:11" s="34" customFormat="1" ht="15.75" x14ac:dyDescent="0.25">
      <c r="A7" s="36"/>
      <c r="B7" s="36"/>
      <c r="C7" s="36"/>
      <c r="D7" s="73"/>
      <c r="E7" s="74"/>
      <c r="F7" s="74"/>
      <c r="G7" s="75"/>
      <c r="H7" s="154"/>
      <c r="I7" s="72"/>
      <c r="J7" s="72"/>
      <c r="K7" s="46"/>
    </row>
    <row r="8" spans="1:11" s="77" customFormat="1" ht="15.75" x14ac:dyDescent="0.25">
      <c r="A8" s="60"/>
      <c r="B8" s="60" t="s">
        <v>38</v>
      </c>
      <c r="C8" s="60"/>
      <c r="D8" s="76"/>
      <c r="E8" s="72">
        <f>SUM(E6:E7)</f>
        <v>200000</v>
      </c>
      <c r="F8" s="72"/>
      <c r="G8" s="72"/>
      <c r="H8" s="72">
        <f>SUM(H6:H7)</f>
        <v>6666.6666666666661</v>
      </c>
      <c r="I8" s="72">
        <f>SUM(I6:I7)</f>
        <v>6666.6666666666661</v>
      </c>
      <c r="J8" s="72">
        <f>SUM(J6:J7)</f>
        <v>193333.33333333334</v>
      </c>
      <c r="K8" s="60"/>
    </row>
  </sheetData>
  <mergeCells count="1">
    <mergeCell ref="A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selection activeCell="C12" sqref="C12"/>
    </sheetView>
  </sheetViews>
  <sheetFormatPr defaultColWidth="9.140625" defaultRowHeight="15.75" x14ac:dyDescent="0.25"/>
  <cols>
    <col min="1" max="1" width="5.42578125" style="34" customWidth="1"/>
    <col min="2" max="2" width="17.85546875" style="34" bestFit="1" customWidth="1"/>
    <col min="3" max="3" width="26.42578125" style="34" bestFit="1" customWidth="1"/>
    <col min="4" max="4" width="27.42578125" style="34" bestFit="1" customWidth="1"/>
    <col min="5" max="5" width="19.28515625" style="34" bestFit="1" customWidth="1"/>
    <col min="6" max="6" width="23.7109375" style="34" bestFit="1" customWidth="1"/>
    <col min="7" max="7" width="23.140625" style="34" bestFit="1" customWidth="1"/>
    <col min="8" max="8" width="10.85546875" style="34" bestFit="1" customWidth="1"/>
    <col min="9" max="16384" width="9.140625" style="34"/>
  </cols>
  <sheetData>
    <row r="1" spans="1:9" x14ac:dyDescent="0.25">
      <c r="A1" s="38"/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202" t="s">
        <v>75</v>
      </c>
      <c r="B2" s="202"/>
      <c r="C2" s="202"/>
      <c r="D2" s="202"/>
      <c r="E2" s="202"/>
      <c r="F2" s="202"/>
      <c r="G2" s="202"/>
      <c r="H2" s="202"/>
      <c r="I2" s="38"/>
    </row>
    <row r="3" spans="1:9" x14ac:dyDescent="0.25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25">
      <c r="A4" s="65"/>
      <c r="B4" s="65"/>
      <c r="C4" s="65"/>
      <c r="D4" s="65"/>
      <c r="E4" s="65"/>
      <c r="F4" s="65"/>
      <c r="G4" s="65"/>
      <c r="H4" s="65"/>
      <c r="I4" s="38"/>
    </row>
    <row r="5" spans="1:9" s="22" customFormat="1" x14ac:dyDescent="0.25">
      <c r="A5" s="39" t="s">
        <v>41</v>
      </c>
      <c r="B5" s="39" t="s">
        <v>76</v>
      </c>
      <c r="C5" s="39" t="s">
        <v>69</v>
      </c>
      <c r="D5" s="39" t="s">
        <v>70</v>
      </c>
      <c r="E5" s="39" t="s">
        <v>71</v>
      </c>
      <c r="F5" s="40" t="s">
        <v>72</v>
      </c>
      <c r="G5" s="78" t="s">
        <v>73</v>
      </c>
      <c r="H5" s="78" t="s">
        <v>74</v>
      </c>
    </row>
    <row r="6" spans="1:9" x14ac:dyDescent="0.25">
      <c r="A6" s="36">
        <v>1</v>
      </c>
      <c r="B6" s="36"/>
      <c r="C6" s="36"/>
      <c r="D6" s="36"/>
      <c r="E6" s="36"/>
      <c r="F6" s="80"/>
      <c r="G6" s="167"/>
      <c r="H6" s="107"/>
      <c r="I6" s="38"/>
    </row>
    <row r="7" spans="1:9" x14ac:dyDescent="0.25">
      <c r="A7" s="36"/>
      <c r="B7" s="36"/>
      <c r="C7" s="73"/>
      <c r="D7" s="36"/>
      <c r="E7" s="36"/>
      <c r="F7" s="80"/>
      <c r="G7" s="167"/>
      <c r="H7" s="107"/>
      <c r="I7" s="38"/>
    </row>
    <row r="8" spans="1:9" x14ac:dyDescent="0.25">
      <c r="A8" s="36"/>
      <c r="B8" s="60" t="s">
        <v>38</v>
      </c>
      <c r="C8" s="36"/>
      <c r="D8" s="36"/>
      <c r="E8" s="36"/>
      <c r="F8" s="163"/>
      <c r="G8" s="167"/>
      <c r="H8" s="107"/>
      <c r="I8" s="38"/>
    </row>
    <row r="9" spans="1:9" x14ac:dyDescent="0.25">
      <c r="I9" s="38"/>
    </row>
    <row r="10" spans="1:9" x14ac:dyDescent="0.25">
      <c r="I10" s="38"/>
    </row>
    <row r="11" spans="1:9" x14ac:dyDescent="0.25">
      <c r="I11" s="38"/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G14" sqref="G14"/>
    </sheetView>
  </sheetViews>
  <sheetFormatPr defaultColWidth="9.140625" defaultRowHeight="15.75" x14ac:dyDescent="0.25"/>
  <cols>
    <col min="1" max="1" width="5.42578125" style="34" customWidth="1"/>
    <col min="2" max="2" width="13" style="34" customWidth="1"/>
    <col min="3" max="3" width="17.42578125" style="34" bestFit="1" customWidth="1"/>
    <col min="4" max="4" width="40" style="34" bestFit="1" customWidth="1"/>
    <col min="5" max="5" width="28.140625" style="34" bestFit="1" customWidth="1"/>
    <col min="6" max="6" width="19.5703125" style="34" bestFit="1" customWidth="1"/>
    <col min="7" max="7" width="15.85546875" style="34" bestFit="1" customWidth="1"/>
    <col min="8" max="16384" width="9.140625" style="34"/>
  </cols>
  <sheetData>
    <row r="1" spans="1:7" x14ac:dyDescent="0.25">
      <c r="F1" s="79"/>
    </row>
    <row r="2" spans="1:7" x14ac:dyDescent="0.25">
      <c r="A2" s="202" t="s">
        <v>129</v>
      </c>
      <c r="B2" s="202"/>
      <c r="C2" s="202"/>
      <c r="D2" s="202"/>
      <c r="E2" s="202"/>
      <c r="F2" s="202"/>
      <c r="G2" s="202"/>
    </row>
    <row r="3" spans="1:7" x14ac:dyDescent="0.25">
      <c r="F3" s="79"/>
    </row>
    <row r="4" spans="1:7" x14ac:dyDescent="0.25">
      <c r="F4" s="79"/>
    </row>
    <row r="5" spans="1:7" s="77" customFormat="1" x14ac:dyDescent="0.25">
      <c r="A5" s="18" t="s">
        <v>41</v>
      </c>
      <c r="B5" s="18" t="s">
        <v>130</v>
      </c>
      <c r="C5" s="19" t="s">
        <v>131</v>
      </c>
      <c r="D5" s="19" t="s">
        <v>132</v>
      </c>
      <c r="E5" s="19" t="s">
        <v>133</v>
      </c>
      <c r="F5" s="19" t="s">
        <v>127</v>
      </c>
      <c r="G5" s="19" t="s">
        <v>128</v>
      </c>
    </row>
    <row r="6" spans="1:7" x14ac:dyDescent="0.25">
      <c r="A6" s="36">
        <v>1</v>
      </c>
      <c r="B6" s="36"/>
      <c r="C6" s="80"/>
      <c r="D6" s="80"/>
      <c r="E6" s="80"/>
      <c r="F6" s="81"/>
      <c r="G6" s="81"/>
    </row>
    <row r="7" spans="1:7" x14ac:dyDescent="0.25">
      <c r="A7" s="25"/>
      <c r="B7" s="25"/>
      <c r="C7" s="25"/>
      <c r="D7" s="25"/>
      <c r="E7" s="25"/>
      <c r="F7" s="36"/>
      <c r="G7" s="36"/>
    </row>
    <row r="8" spans="1:7" s="77" customFormat="1" x14ac:dyDescent="0.25">
      <c r="A8" s="60"/>
      <c r="B8" s="82" t="s">
        <v>38</v>
      </c>
      <c r="C8" s="82"/>
      <c r="D8" s="82"/>
      <c r="E8" s="82"/>
      <c r="F8" s="60"/>
      <c r="G8" s="60"/>
    </row>
  </sheetData>
  <mergeCells count="1"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8"/>
  <sheetViews>
    <sheetView workbookViewId="0">
      <selection activeCell="G12" sqref="G12"/>
    </sheetView>
  </sheetViews>
  <sheetFormatPr defaultRowHeight="15.75" x14ac:dyDescent="0.25"/>
  <cols>
    <col min="1" max="1" width="4" style="34" bestFit="1" customWidth="1"/>
    <col min="2" max="2" width="25.140625" style="34" bestFit="1" customWidth="1"/>
    <col min="3" max="3" width="11.5703125" style="34" bestFit="1" customWidth="1"/>
    <col min="4" max="4" width="13.7109375" style="34" bestFit="1" customWidth="1"/>
    <col min="5" max="5" width="12.42578125" style="34" bestFit="1" customWidth="1"/>
    <col min="6" max="6" width="22.140625" style="34" customWidth="1"/>
    <col min="7" max="7" width="21.85546875" style="34" customWidth="1"/>
    <col min="8" max="8" width="18" style="34" customWidth="1"/>
    <col min="9" max="9" width="17.5703125" style="34" customWidth="1"/>
    <col min="10" max="10" width="9.140625" style="34"/>
    <col min="11" max="11" width="14.85546875" style="34" customWidth="1"/>
    <col min="12" max="16384" width="9.140625" style="34"/>
  </cols>
  <sheetData>
    <row r="3" spans="1:12" x14ac:dyDescent="0.25">
      <c r="A3" s="203" t="s">
        <v>82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</row>
    <row r="5" spans="1:12" s="41" customFormat="1" ht="31.5" x14ac:dyDescent="0.25">
      <c r="A5" s="86" t="s">
        <v>41</v>
      </c>
      <c r="B5" s="78" t="s">
        <v>168</v>
      </c>
      <c r="C5" s="44" t="s">
        <v>167</v>
      </c>
      <c r="D5" s="83" t="s">
        <v>86</v>
      </c>
      <c r="E5" s="84" t="s">
        <v>85</v>
      </c>
      <c r="F5" s="84" t="s">
        <v>87</v>
      </c>
      <c r="G5" s="21" t="s">
        <v>77</v>
      </c>
      <c r="H5" s="21" t="s">
        <v>78</v>
      </c>
      <c r="I5" s="85" t="s">
        <v>79</v>
      </c>
      <c r="J5" s="21" t="s">
        <v>80</v>
      </c>
      <c r="K5" s="85" t="s">
        <v>81</v>
      </c>
    </row>
    <row r="6" spans="1:12" x14ac:dyDescent="0.25">
      <c r="A6" s="48">
        <v>1</v>
      </c>
      <c r="B6" s="155" t="s">
        <v>83</v>
      </c>
      <c r="C6" s="155" t="s">
        <v>84</v>
      </c>
      <c r="D6" s="152">
        <v>1000000</v>
      </c>
      <c r="E6" s="156">
        <v>45132</v>
      </c>
      <c r="F6" s="157"/>
      <c r="G6" s="80"/>
      <c r="H6" s="158"/>
      <c r="I6" s="80"/>
      <c r="J6" s="159"/>
      <c r="K6" s="160"/>
      <c r="L6" s="161"/>
    </row>
    <row r="7" spans="1:12" x14ac:dyDescent="0.25">
      <c r="A7" s="36"/>
      <c r="B7" s="36"/>
      <c r="C7" s="36"/>
      <c r="D7" s="80"/>
      <c r="E7" s="162"/>
      <c r="F7" s="162"/>
      <c r="G7" s="162"/>
      <c r="H7" s="162"/>
      <c r="I7" s="162"/>
      <c r="J7" s="162"/>
      <c r="K7" s="162"/>
    </row>
    <row r="8" spans="1:12" s="77" customFormat="1" x14ac:dyDescent="0.25">
      <c r="A8" s="60"/>
      <c r="B8" s="60" t="s">
        <v>38</v>
      </c>
      <c r="C8" s="60"/>
      <c r="D8" s="163">
        <f>SUM(D6:D7)</f>
        <v>1000000</v>
      </c>
      <c r="E8" s="164"/>
      <c r="F8" s="164"/>
      <c r="G8" s="164"/>
      <c r="H8" s="164"/>
      <c r="I8" s="164"/>
      <c r="J8" s="164"/>
      <c r="K8" s="164"/>
    </row>
  </sheetData>
  <mergeCells count="1">
    <mergeCell ref="A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8"/>
  <sheetViews>
    <sheetView workbookViewId="0">
      <selection sqref="A1:XFD1048576"/>
    </sheetView>
  </sheetViews>
  <sheetFormatPr defaultColWidth="9.140625" defaultRowHeight="15.75" x14ac:dyDescent="0.25"/>
  <cols>
    <col min="1" max="1" width="4.5703125" style="34" customWidth="1"/>
    <col min="2" max="2" width="20" style="34" bestFit="1" customWidth="1"/>
    <col min="3" max="3" width="11.28515625" style="34" bestFit="1" customWidth="1"/>
    <col min="4" max="4" width="9.5703125" style="34" bestFit="1" customWidth="1"/>
    <col min="5" max="5" width="11.42578125" style="34" customWidth="1"/>
    <col min="6" max="6" width="11" style="34" bestFit="1" customWidth="1"/>
    <col min="7" max="7" width="10.85546875" style="34" customWidth="1"/>
    <col min="8" max="8" width="9.5703125" style="34" bestFit="1" customWidth="1"/>
    <col min="9" max="9" width="14.140625" style="34" bestFit="1" customWidth="1"/>
    <col min="10" max="10" width="9.140625" style="34"/>
    <col min="11" max="11" width="9" style="34" bestFit="1" customWidth="1"/>
    <col min="12" max="12" width="8.7109375" style="34" bestFit="1" customWidth="1"/>
    <col min="13" max="14" width="9" style="34" bestFit="1" customWidth="1"/>
    <col min="15" max="15" width="11.85546875" style="34" bestFit="1" customWidth="1"/>
    <col min="16" max="16384" width="9.140625" style="34"/>
  </cols>
  <sheetData>
    <row r="2" spans="1:15" x14ac:dyDescent="0.25">
      <c r="A2" s="202" t="s">
        <v>94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5" spans="1:15" ht="47.25" x14ac:dyDescent="0.25">
      <c r="A5" s="86" t="s">
        <v>41</v>
      </c>
      <c r="B5" s="86" t="s">
        <v>101</v>
      </c>
      <c r="C5" s="86" t="s">
        <v>95</v>
      </c>
      <c r="D5" s="86" t="s">
        <v>88</v>
      </c>
      <c r="E5" s="86" t="s">
        <v>89</v>
      </c>
      <c r="F5" s="87" t="s">
        <v>162</v>
      </c>
      <c r="G5" s="88" t="s">
        <v>90</v>
      </c>
      <c r="H5" s="88" t="s">
        <v>102</v>
      </c>
      <c r="I5" s="88" t="s">
        <v>72</v>
      </c>
      <c r="J5" s="89" t="s">
        <v>163</v>
      </c>
      <c r="K5" s="86" t="s">
        <v>96</v>
      </c>
      <c r="L5" s="90" t="s">
        <v>97</v>
      </c>
      <c r="M5" s="89" t="s">
        <v>91</v>
      </c>
      <c r="N5" s="90" t="s">
        <v>96</v>
      </c>
      <c r="O5" s="90" t="s">
        <v>51</v>
      </c>
    </row>
    <row r="6" spans="1:15" x14ac:dyDescent="0.25">
      <c r="A6" s="91">
        <v>1</v>
      </c>
      <c r="B6" s="48"/>
      <c r="C6" s="48"/>
      <c r="D6" s="48"/>
      <c r="F6" s="71"/>
      <c r="G6" s="71"/>
      <c r="H6" s="71"/>
      <c r="I6" s="71"/>
      <c r="J6" s="92"/>
      <c r="K6" s="93"/>
      <c r="L6" s="24"/>
      <c r="M6" s="92"/>
      <c r="N6" s="94"/>
      <c r="O6" s="95"/>
    </row>
    <row r="7" spans="1:15" x14ac:dyDescent="0.25">
      <c r="A7" s="96"/>
      <c r="B7" s="36"/>
      <c r="C7" s="36"/>
      <c r="D7" s="36"/>
      <c r="E7" s="97"/>
      <c r="F7" s="80"/>
      <c r="G7" s="80"/>
      <c r="H7" s="80"/>
      <c r="I7" s="80"/>
      <c r="J7" s="98"/>
      <c r="K7" s="99"/>
      <c r="L7" s="25"/>
      <c r="M7" s="98"/>
      <c r="N7" s="100"/>
      <c r="O7" s="101"/>
    </row>
    <row r="8" spans="1:15" x14ac:dyDescent="0.25">
      <c r="A8" s="36"/>
      <c r="B8" s="60" t="s">
        <v>38</v>
      </c>
      <c r="C8" s="36"/>
      <c r="D8" s="36"/>
      <c r="E8" s="97"/>
      <c r="F8" s="80"/>
      <c r="G8" s="80"/>
      <c r="H8" s="80"/>
      <c r="I8" s="80"/>
      <c r="J8" s="98"/>
      <c r="K8" s="99"/>
      <c r="L8" s="25"/>
      <c r="M8" s="98"/>
      <c r="N8" s="100"/>
      <c r="O8" s="101"/>
    </row>
  </sheetData>
  <mergeCells count="1">
    <mergeCell ref="A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1"/>
  <sheetViews>
    <sheetView workbookViewId="0">
      <selection activeCell="B8" sqref="B8"/>
    </sheetView>
  </sheetViews>
  <sheetFormatPr defaultRowHeight="15.75" x14ac:dyDescent="0.25"/>
  <cols>
    <col min="1" max="1" width="4.85546875" style="34" customWidth="1"/>
    <col min="2" max="2" width="17" style="34" bestFit="1" customWidth="1"/>
    <col min="3" max="3" width="14.28515625" style="34" bestFit="1" customWidth="1"/>
    <col min="4" max="4" width="24.5703125" style="34" bestFit="1" customWidth="1"/>
    <col min="5" max="5" width="12.42578125" style="34" bestFit="1" customWidth="1"/>
    <col min="6" max="6" width="14.140625" style="114" customWidth="1"/>
    <col min="7" max="7" width="19" style="34" bestFit="1" customWidth="1"/>
    <col min="8" max="8" width="10.28515625" style="79" bestFit="1" customWidth="1"/>
    <col min="9" max="9" width="19.85546875" style="34" customWidth="1"/>
    <col min="10" max="11" width="21.28515625" style="109" customWidth="1"/>
    <col min="12" max="20" width="9.140625" style="109"/>
    <col min="21" max="251" width="9.140625" style="34"/>
    <col min="252" max="252" width="28" style="34" customWidth="1"/>
    <col min="253" max="256" width="9.140625" style="34"/>
    <col min="257" max="257" width="48.85546875" style="34" bestFit="1" customWidth="1"/>
    <col min="258" max="258" width="33.5703125" style="34" customWidth="1"/>
    <col min="259" max="259" width="28" style="34" customWidth="1"/>
    <col min="260" max="260" width="33.5703125" style="34" customWidth="1"/>
    <col min="261" max="261" width="18.140625" style="34" customWidth="1"/>
    <col min="262" max="264" width="19.85546875" style="34" customWidth="1"/>
    <col min="265" max="267" width="21.28515625" style="34" customWidth="1"/>
    <col min="268" max="507" width="9.140625" style="34"/>
    <col min="508" max="508" width="28" style="34" customWidth="1"/>
    <col min="509" max="512" width="9.140625" style="34"/>
    <col min="513" max="513" width="48.85546875" style="34" bestFit="1" customWidth="1"/>
    <col min="514" max="514" width="33.5703125" style="34" customWidth="1"/>
    <col min="515" max="515" width="28" style="34" customWidth="1"/>
    <col min="516" max="516" width="33.5703125" style="34" customWidth="1"/>
    <col min="517" max="517" width="18.140625" style="34" customWidth="1"/>
    <col min="518" max="520" width="19.85546875" style="34" customWidth="1"/>
    <col min="521" max="523" width="21.28515625" style="34" customWidth="1"/>
    <col min="524" max="763" width="9.140625" style="34"/>
    <col min="764" max="764" width="28" style="34" customWidth="1"/>
    <col min="765" max="768" width="9.140625" style="34"/>
    <col min="769" max="769" width="48.85546875" style="34" bestFit="1" customWidth="1"/>
    <col min="770" max="770" width="33.5703125" style="34" customWidth="1"/>
    <col min="771" max="771" width="28" style="34" customWidth="1"/>
    <col min="772" max="772" width="33.5703125" style="34" customWidth="1"/>
    <col min="773" max="773" width="18.140625" style="34" customWidth="1"/>
    <col min="774" max="776" width="19.85546875" style="34" customWidth="1"/>
    <col min="777" max="779" width="21.28515625" style="34" customWidth="1"/>
    <col min="780" max="1019" width="9.140625" style="34"/>
    <col min="1020" max="1020" width="28" style="34" customWidth="1"/>
    <col min="1021" max="1024" width="9.140625" style="34"/>
    <col min="1025" max="1025" width="48.85546875" style="34" bestFit="1" customWidth="1"/>
    <col min="1026" max="1026" width="33.5703125" style="34" customWidth="1"/>
    <col min="1027" max="1027" width="28" style="34" customWidth="1"/>
    <col min="1028" max="1028" width="33.5703125" style="34" customWidth="1"/>
    <col min="1029" max="1029" width="18.140625" style="34" customWidth="1"/>
    <col min="1030" max="1032" width="19.85546875" style="34" customWidth="1"/>
    <col min="1033" max="1035" width="21.28515625" style="34" customWidth="1"/>
    <col min="1036" max="1275" width="9.140625" style="34"/>
    <col min="1276" max="1276" width="28" style="34" customWidth="1"/>
    <col min="1277" max="1280" width="9.140625" style="34"/>
    <col min="1281" max="1281" width="48.85546875" style="34" bestFit="1" customWidth="1"/>
    <col min="1282" max="1282" width="33.5703125" style="34" customWidth="1"/>
    <col min="1283" max="1283" width="28" style="34" customWidth="1"/>
    <col min="1284" max="1284" width="33.5703125" style="34" customWidth="1"/>
    <col min="1285" max="1285" width="18.140625" style="34" customWidth="1"/>
    <col min="1286" max="1288" width="19.85546875" style="34" customWidth="1"/>
    <col min="1289" max="1291" width="21.28515625" style="34" customWidth="1"/>
    <col min="1292" max="1531" width="9.140625" style="34"/>
    <col min="1532" max="1532" width="28" style="34" customWidth="1"/>
    <col min="1533" max="1536" width="9.140625" style="34"/>
    <col min="1537" max="1537" width="48.85546875" style="34" bestFit="1" customWidth="1"/>
    <col min="1538" max="1538" width="33.5703125" style="34" customWidth="1"/>
    <col min="1539" max="1539" width="28" style="34" customWidth="1"/>
    <col min="1540" max="1540" width="33.5703125" style="34" customWidth="1"/>
    <col min="1541" max="1541" width="18.140625" style="34" customWidth="1"/>
    <col min="1542" max="1544" width="19.85546875" style="34" customWidth="1"/>
    <col min="1545" max="1547" width="21.28515625" style="34" customWidth="1"/>
    <col min="1548" max="1787" width="9.140625" style="34"/>
    <col min="1788" max="1788" width="28" style="34" customWidth="1"/>
    <col min="1789" max="1792" width="9.140625" style="34"/>
    <col min="1793" max="1793" width="48.85546875" style="34" bestFit="1" customWidth="1"/>
    <col min="1794" max="1794" width="33.5703125" style="34" customWidth="1"/>
    <col min="1795" max="1795" width="28" style="34" customWidth="1"/>
    <col min="1796" max="1796" width="33.5703125" style="34" customWidth="1"/>
    <col min="1797" max="1797" width="18.140625" style="34" customWidth="1"/>
    <col min="1798" max="1800" width="19.85546875" style="34" customWidth="1"/>
    <col min="1801" max="1803" width="21.28515625" style="34" customWidth="1"/>
    <col min="1804" max="2043" width="9.140625" style="34"/>
    <col min="2044" max="2044" width="28" style="34" customWidth="1"/>
    <col min="2045" max="2048" width="9.140625" style="34"/>
    <col min="2049" max="2049" width="48.85546875" style="34" bestFit="1" customWidth="1"/>
    <col min="2050" max="2050" width="33.5703125" style="34" customWidth="1"/>
    <col min="2051" max="2051" width="28" style="34" customWidth="1"/>
    <col min="2052" max="2052" width="33.5703125" style="34" customWidth="1"/>
    <col min="2053" max="2053" width="18.140625" style="34" customWidth="1"/>
    <col min="2054" max="2056" width="19.85546875" style="34" customWidth="1"/>
    <col min="2057" max="2059" width="21.28515625" style="34" customWidth="1"/>
    <col min="2060" max="2299" width="9.140625" style="34"/>
    <col min="2300" max="2300" width="28" style="34" customWidth="1"/>
    <col min="2301" max="2304" width="9.140625" style="34"/>
    <col min="2305" max="2305" width="48.85546875" style="34" bestFit="1" customWidth="1"/>
    <col min="2306" max="2306" width="33.5703125" style="34" customWidth="1"/>
    <col min="2307" max="2307" width="28" style="34" customWidth="1"/>
    <col min="2308" max="2308" width="33.5703125" style="34" customWidth="1"/>
    <col min="2309" max="2309" width="18.140625" style="34" customWidth="1"/>
    <col min="2310" max="2312" width="19.85546875" style="34" customWidth="1"/>
    <col min="2313" max="2315" width="21.28515625" style="34" customWidth="1"/>
    <col min="2316" max="2555" width="9.140625" style="34"/>
    <col min="2556" max="2556" width="28" style="34" customWidth="1"/>
    <col min="2557" max="2560" width="9.140625" style="34"/>
    <col min="2561" max="2561" width="48.85546875" style="34" bestFit="1" customWidth="1"/>
    <col min="2562" max="2562" width="33.5703125" style="34" customWidth="1"/>
    <col min="2563" max="2563" width="28" style="34" customWidth="1"/>
    <col min="2564" max="2564" width="33.5703125" style="34" customWidth="1"/>
    <col min="2565" max="2565" width="18.140625" style="34" customWidth="1"/>
    <col min="2566" max="2568" width="19.85546875" style="34" customWidth="1"/>
    <col min="2569" max="2571" width="21.28515625" style="34" customWidth="1"/>
    <col min="2572" max="2811" width="9.140625" style="34"/>
    <col min="2812" max="2812" width="28" style="34" customWidth="1"/>
    <col min="2813" max="2816" width="9.140625" style="34"/>
    <col min="2817" max="2817" width="48.85546875" style="34" bestFit="1" customWidth="1"/>
    <col min="2818" max="2818" width="33.5703125" style="34" customWidth="1"/>
    <col min="2819" max="2819" width="28" style="34" customWidth="1"/>
    <col min="2820" max="2820" width="33.5703125" style="34" customWidth="1"/>
    <col min="2821" max="2821" width="18.140625" style="34" customWidth="1"/>
    <col min="2822" max="2824" width="19.85546875" style="34" customWidth="1"/>
    <col min="2825" max="2827" width="21.28515625" style="34" customWidth="1"/>
    <col min="2828" max="3067" width="9.140625" style="34"/>
    <col min="3068" max="3068" width="28" style="34" customWidth="1"/>
    <col min="3069" max="3072" width="9.140625" style="34"/>
    <col min="3073" max="3073" width="48.85546875" style="34" bestFit="1" customWidth="1"/>
    <col min="3074" max="3074" width="33.5703125" style="34" customWidth="1"/>
    <col min="3075" max="3075" width="28" style="34" customWidth="1"/>
    <col min="3076" max="3076" width="33.5703125" style="34" customWidth="1"/>
    <col min="3077" max="3077" width="18.140625" style="34" customWidth="1"/>
    <col min="3078" max="3080" width="19.85546875" style="34" customWidth="1"/>
    <col min="3081" max="3083" width="21.28515625" style="34" customWidth="1"/>
    <col min="3084" max="3323" width="9.140625" style="34"/>
    <col min="3324" max="3324" width="28" style="34" customWidth="1"/>
    <col min="3325" max="3328" width="9.140625" style="34"/>
    <col min="3329" max="3329" width="48.85546875" style="34" bestFit="1" customWidth="1"/>
    <col min="3330" max="3330" width="33.5703125" style="34" customWidth="1"/>
    <col min="3331" max="3331" width="28" style="34" customWidth="1"/>
    <col min="3332" max="3332" width="33.5703125" style="34" customWidth="1"/>
    <col min="3333" max="3333" width="18.140625" style="34" customWidth="1"/>
    <col min="3334" max="3336" width="19.85546875" style="34" customWidth="1"/>
    <col min="3337" max="3339" width="21.28515625" style="34" customWidth="1"/>
    <col min="3340" max="3579" width="9.140625" style="34"/>
    <col min="3580" max="3580" width="28" style="34" customWidth="1"/>
    <col min="3581" max="3584" width="9.140625" style="34"/>
    <col min="3585" max="3585" width="48.85546875" style="34" bestFit="1" customWidth="1"/>
    <col min="3586" max="3586" width="33.5703125" style="34" customWidth="1"/>
    <col min="3587" max="3587" width="28" style="34" customWidth="1"/>
    <col min="3588" max="3588" width="33.5703125" style="34" customWidth="1"/>
    <col min="3589" max="3589" width="18.140625" style="34" customWidth="1"/>
    <col min="3590" max="3592" width="19.85546875" style="34" customWidth="1"/>
    <col min="3593" max="3595" width="21.28515625" style="34" customWidth="1"/>
    <col min="3596" max="3835" width="9.140625" style="34"/>
    <col min="3836" max="3836" width="28" style="34" customWidth="1"/>
    <col min="3837" max="3840" width="9.140625" style="34"/>
    <col min="3841" max="3841" width="48.85546875" style="34" bestFit="1" customWidth="1"/>
    <col min="3842" max="3842" width="33.5703125" style="34" customWidth="1"/>
    <col min="3843" max="3843" width="28" style="34" customWidth="1"/>
    <col min="3844" max="3844" width="33.5703125" style="34" customWidth="1"/>
    <col min="3845" max="3845" width="18.140625" style="34" customWidth="1"/>
    <col min="3846" max="3848" width="19.85546875" style="34" customWidth="1"/>
    <col min="3849" max="3851" width="21.28515625" style="34" customWidth="1"/>
    <col min="3852" max="4091" width="9.140625" style="34"/>
    <col min="4092" max="4092" width="28" style="34" customWidth="1"/>
    <col min="4093" max="4096" width="9.140625" style="34"/>
    <col min="4097" max="4097" width="48.85546875" style="34" bestFit="1" customWidth="1"/>
    <col min="4098" max="4098" width="33.5703125" style="34" customWidth="1"/>
    <col min="4099" max="4099" width="28" style="34" customWidth="1"/>
    <col min="4100" max="4100" width="33.5703125" style="34" customWidth="1"/>
    <col min="4101" max="4101" width="18.140625" style="34" customWidth="1"/>
    <col min="4102" max="4104" width="19.85546875" style="34" customWidth="1"/>
    <col min="4105" max="4107" width="21.28515625" style="34" customWidth="1"/>
    <col min="4108" max="4347" width="9.140625" style="34"/>
    <col min="4348" max="4348" width="28" style="34" customWidth="1"/>
    <col min="4349" max="4352" width="9.140625" style="34"/>
    <col min="4353" max="4353" width="48.85546875" style="34" bestFit="1" customWidth="1"/>
    <col min="4354" max="4354" width="33.5703125" style="34" customWidth="1"/>
    <col min="4355" max="4355" width="28" style="34" customWidth="1"/>
    <col min="4356" max="4356" width="33.5703125" style="34" customWidth="1"/>
    <col min="4357" max="4357" width="18.140625" style="34" customWidth="1"/>
    <col min="4358" max="4360" width="19.85546875" style="34" customWidth="1"/>
    <col min="4361" max="4363" width="21.28515625" style="34" customWidth="1"/>
    <col min="4364" max="4603" width="9.140625" style="34"/>
    <col min="4604" max="4604" width="28" style="34" customWidth="1"/>
    <col min="4605" max="4608" width="9.140625" style="34"/>
    <col min="4609" max="4609" width="48.85546875" style="34" bestFit="1" customWidth="1"/>
    <col min="4610" max="4610" width="33.5703125" style="34" customWidth="1"/>
    <col min="4611" max="4611" width="28" style="34" customWidth="1"/>
    <col min="4612" max="4612" width="33.5703125" style="34" customWidth="1"/>
    <col min="4613" max="4613" width="18.140625" style="34" customWidth="1"/>
    <col min="4614" max="4616" width="19.85546875" style="34" customWidth="1"/>
    <col min="4617" max="4619" width="21.28515625" style="34" customWidth="1"/>
    <col min="4620" max="4859" width="9.140625" style="34"/>
    <col min="4860" max="4860" width="28" style="34" customWidth="1"/>
    <col min="4861" max="4864" width="9.140625" style="34"/>
    <col min="4865" max="4865" width="48.85546875" style="34" bestFit="1" customWidth="1"/>
    <col min="4866" max="4866" width="33.5703125" style="34" customWidth="1"/>
    <col min="4867" max="4867" width="28" style="34" customWidth="1"/>
    <col min="4868" max="4868" width="33.5703125" style="34" customWidth="1"/>
    <col min="4869" max="4869" width="18.140625" style="34" customWidth="1"/>
    <col min="4870" max="4872" width="19.85546875" style="34" customWidth="1"/>
    <col min="4873" max="4875" width="21.28515625" style="34" customWidth="1"/>
    <col min="4876" max="5115" width="9.140625" style="34"/>
    <col min="5116" max="5116" width="28" style="34" customWidth="1"/>
    <col min="5117" max="5120" width="9.140625" style="34"/>
    <col min="5121" max="5121" width="48.85546875" style="34" bestFit="1" customWidth="1"/>
    <col min="5122" max="5122" width="33.5703125" style="34" customWidth="1"/>
    <col min="5123" max="5123" width="28" style="34" customWidth="1"/>
    <col min="5124" max="5124" width="33.5703125" style="34" customWidth="1"/>
    <col min="5125" max="5125" width="18.140625" style="34" customWidth="1"/>
    <col min="5126" max="5128" width="19.85546875" style="34" customWidth="1"/>
    <col min="5129" max="5131" width="21.28515625" style="34" customWidth="1"/>
    <col min="5132" max="5371" width="9.140625" style="34"/>
    <col min="5372" max="5372" width="28" style="34" customWidth="1"/>
    <col min="5373" max="5376" width="9.140625" style="34"/>
    <col min="5377" max="5377" width="48.85546875" style="34" bestFit="1" customWidth="1"/>
    <col min="5378" max="5378" width="33.5703125" style="34" customWidth="1"/>
    <col min="5379" max="5379" width="28" style="34" customWidth="1"/>
    <col min="5380" max="5380" width="33.5703125" style="34" customWidth="1"/>
    <col min="5381" max="5381" width="18.140625" style="34" customWidth="1"/>
    <col min="5382" max="5384" width="19.85546875" style="34" customWidth="1"/>
    <col min="5385" max="5387" width="21.28515625" style="34" customWidth="1"/>
    <col min="5388" max="5627" width="9.140625" style="34"/>
    <col min="5628" max="5628" width="28" style="34" customWidth="1"/>
    <col min="5629" max="5632" width="9.140625" style="34"/>
    <col min="5633" max="5633" width="48.85546875" style="34" bestFit="1" customWidth="1"/>
    <col min="5634" max="5634" width="33.5703125" style="34" customWidth="1"/>
    <col min="5635" max="5635" width="28" style="34" customWidth="1"/>
    <col min="5636" max="5636" width="33.5703125" style="34" customWidth="1"/>
    <col min="5637" max="5637" width="18.140625" style="34" customWidth="1"/>
    <col min="5638" max="5640" width="19.85546875" style="34" customWidth="1"/>
    <col min="5641" max="5643" width="21.28515625" style="34" customWidth="1"/>
    <col min="5644" max="5883" width="9.140625" style="34"/>
    <col min="5884" max="5884" width="28" style="34" customWidth="1"/>
    <col min="5885" max="5888" width="9.140625" style="34"/>
    <col min="5889" max="5889" width="48.85546875" style="34" bestFit="1" customWidth="1"/>
    <col min="5890" max="5890" width="33.5703125" style="34" customWidth="1"/>
    <col min="5891" max="5891" width="28" style="34" customWidth="1"/>
    <col min="5892" max="5892" width="33.5703125" style="34" customWidth="1"/>
    <col min="5893" max="5893" width="18.140625" style="34" customWidth="1"/>
    <col min="5894" max="5896" width="19.85546875" style="34" customWidth="1"/>
    <col min="5897" max="5899" width="21.28515625" style="34" customWidth="1"/>
    <col min="5900" max="6139" width="9.140625" style="34"/>
    <col min="6140" max="6140" width="28" style="34" customWidth="1"/>
    <col min="6141" max="6144" width="9.140625" style="34"/>
    <col min="6145" max="6145" width="48.85546875" style="34" bestFit="1" customWidth="1"/>
    <col min="6146" max="6146" width="33.5703125" style="34" customWidth="1"/>
    <col min="6147" max="6147" width="28" style="34" customWidth="1"/>
    <col min="6148" max="6148" width="33.5703125" style="34" customWidth="1"/>
    <col min="6149" max="6149" width="18.140625" style="34" customWidth="1"/>
    <col min="6150" max="6152" width="19.85546875" style="34" customWidth="1"/>
    <col min="6153" max="6155" width="21.28515625" style="34" customWidth="1"/>
    <col min="6156" max="6395" width="9.140625" style="34"/>
    <col min="6396" max="6396" width="28" style="34" customWidth="1"/>
    <col min="6397" max="6400" width="9.140625" style="34"/>
    <col min="6401" max="6401" width="48.85546875" style="34" bestFit="1" customWidth="1"/>
    <col min="6402" max="6402" width="33.5703125" style="34" customWidth="1"/>
    <col min="6403" max="6403" width="28" style="34" customWidth="1"/>
    <col min="6404" max="6404" width="33.5703125" style="34" customWidth="1"/>
    <col min="6405" max="6405" width="18.140625" style="34" customWidth="1"/>
    <col min="6406" max="6408" width="19.85546875" style="34" customWidth="1"/>
    <col min="6409" max="6411" width="21.28515625" style="34" customWidth="1"/>
    <col min="6412" max="6651" width="9.140625" style="34"/>
    <col min="6652" max="6652" width="28" style="34" customWidth="1"/>
    <col min="6653" max="6656" width="9.140625" style="34"/>
    <col min="6657" max="6657" width="48.85546875" style="34" bestFit="1" customWidth="1"/>
    <col min="6658" max="6658" width="33.5703125" style="34" customWidth="1"/>
    <col min="6659" max="6659" width="28" style="34" customWidth="1"/>
    <col min="6660" max="6660" width="33.5703125" style="34" customWidth="1"/>
    <col min="6661" max="6661" width="18.140625" style="34" customWidth="1"/>
    <col min="6662" max="6664" width="19.85546875" style="34" customWidth="1"/>
    <col min="6665" max="6667" width="21.28515625" style="34" customWidth="1"/>
    <col min="6668" max="6907" width="9.140625" style="34"/>
    <col min="6908" max="6908" width="28" style="34" customWidth="1"/>
    <col min="6909" max="6912" width="9.140625" style="34"/>
    <col min="6913" max="6913" width="48.85546875" style="34" bestFit="1" customWidth="1"/>
    <col min="6914" max="6914" width="33.5703125" style="34" customWidth="1"/>
    <col min="6915" max="6915" width="28" style="34" customWidth="1"/>
    <col min="6916" max="6916" width="33.5703125" style="34" customWidth="1"/>
    <col min="6917" max="6917" width="18.140625" style="34" customWidth="1"/>
    <col min="6918" max="6920" width="19.85546875" style="34" customWidth="1"/>
    <col min="6921" max="6923" width="21.28515625" style="34" customWidth="1"/>
    <col min="6924" max="7163" width="9.140625" style="34"/>
    <col min="7164" max="7164" width="28" style="34" customWidth="1"/>
    <col min="7165" max="7168" width="9.140625" style="34"/>
    <col min="7169" max="7169" width="48.85546875" style="34" bestFit="1" customWidth="1"/>
    <col min="7170" max="7170" width="33.5703125" style="34" customWidth="1"/>
    <col min="7171" max="7171" width="28" style="34" customWidth="1"/>
    <col min="7172" max="7172" width="33.5703125" style="34" customWidth="1"/>
    <col min="7173" max="7173" width="18.140625" style="34" customWidth="1"/>
    <col min="7174" max="7176" width="19.85546875" style="34" customWidth="1"/>
    <col min="7177" max="7179" width="21.28515625" style="34" customWidth="1"/>
    <col min="7180" max="7419" width="9.140625" style="34"/>
    <col min="7420" max="7420" width="28" style="34" customWidth="1"/>
    <col min="7421" max="7424" width="9.140625" style="34"/>
    <col min="7425" max="7425" width="48.85546875" style="34" bestFit="1" customWidth="1"/>
    <col min="7426" max="7426" width="33.5703125" style="34" customWidth="1"/>
    <col min="7427" max="7427" width="28" style="34" customWidth="1"/>
    <col min="7428" max="7428" width="33.5703125" style="34" customWidth="1"/>
    <col min="7429" max="7429" width="18.140625" style="34" customWidth="1"/>
    <col min="7430" max="7432" width="19.85546875" style="34" customWidth="1"/>
    <col min="7433" max="7435" width="21.28515625" style="34" customWidth="1"/>
    <col min="7436" max="7675" width="9.140625" style="34"/>
    <col min="7676" max="7676" width="28" style="34" customWidth="1"/>
    <col min="7677" max="7680" width="9.140625" style="34"/>
    <col min="7681" max="7681" width="48.85546875" style="34" bestFit="1" customWidth="1"/>
    <col min="7682" max="7682" width="33.5703125" style="34" customWidth="1"/>
    <col min="7683" max="7683" width="28" style="34" customWidth="1"/>
    <col min="7684" max="7684" width="33.5703125" style="34" customWidth="1"/>
    <col min="7685" max="7685" width="18.140625" style="34" customWidth="1"/>
    <col min="7686" max="7688" width="19.85546875" style="34" customWidth="1"/>
    <col min="7689" max="7691" width="21.28515625" style="34" customWidth="1"/>
    <col min="7692" max="7931" width="9.140625" style="34"/>
    <col min="7932" max="7932" width="28" style="34" customWidth="1"/>
    <col min="7933" max="7936" width="9.140625" style="34"/>
    <col min="7937" max="7937" width="48.85546875" style="34" bestFit="1" customWidth="1"/>
    <col min="7938" max="7938" width="33.5703125" style="34" customWidth="1"/>
    <col min="7939" max="7939" width="28" style="34" customWidth="1"/>
    <col min="7940" max="7940" width="33.5703125" style="34" customWidth="1"/>
    <col min="7941" max="7941" width="18.140625" style="34" customWidth="1"/>
    <col min="7942" max="7944" width="19.85546875" style="34" customWidth="1"/>
    <col min="7945" max="7947" width="21.28515625" style="34" customWidth="1"/>
    <col min="7948" max="8187" width="9.140625" style="34"/>
    <col min="8188" max="8188" width="28" style="34" customWidth="1"/>
    <col min="8189" max="8192" width="9.140625" style="34"/>
    <col min="8193" max="8193" width="48.85546875" style="34" bestFit="1" customWidth="1"/>
    <col min="8194" max="8194" width="33.5703125" style="34" customWidth="1"/>
    <col min="8195" max="8195" width="28" style="34" customWidth="1"/>
    <col min="8196" max="8196" width="33.5703125" style="34" customWidth="1"/>
    <col min="8197" max="8197" width="18.140625" style="34" customWidth="1"/>
    <col min="8198" max="8200" width="19.85546875" style="34" customWidth="1"/>
    <col min="8201" max="8203" width="21.28515625" style="34" customWidth="1"/>
    <col min="8204" max="8443" width="9.140625" style="34"/>
    <col min="8444" max="8444" width="28" style="34" customWidth="1"/>
    <col min="8445" max="8448" width="9.140625" style="34"/>
    <col min="8449" max="8449" width="48.85546875" style="34" bestFit="1" customWidth="1"/>
    <col min="8450" max="8450" width="33.5703125" style="34" customWidth="1"/>
    <col min="8451" max="8451" width="28" style="34" customWidth="1"/>
    <col min="8452" max="8452" width="33.5703125" style="34" customWidth="1"/>
    <col min="8453" max="8453" width="18.140625" style="34" customWidth="1"/>
    <col min="8454" max="8456" width="19.85546875" style="34" customWidth="1"/>
    <col min="8457" max="8459" width="21.28515625" style="34" customWidth="1"/>
    <col min="8460" max="8699" width="9.140625" style="34"/>
    <col min="8700" max="8700" width="28" style="34" customWidth="1"/>
    <col min="8701" max="8704" width="9.140625" style="34"/>
    <col min="8705" max="8705" width="48.85546875" style="34" bestFit="1" customWidth="1"/>
    <col min="8706" max="8706" width="33.5703125" style="34" customWidth="1"/>
    <col min="8707" max="8707" width="28" style="34" customWidth="1"/>
    <col min="8708" max="8708" width="33.5703125" style="34" customWidth="1"/>
    <col min="8709" max="8709" width="18.140625" style="34" customWidth="1"/>
    <col min="8710" max="8712" width="19.85546875" style="34" customWidth="1"/>
    <col min="8713" max="8715" width="21.28515625" style="34" customWidth="1"/>
    <col min="8716" max="8955" width="9.140625" style="34"/>
    <col min="8956" max="8956" width="28" style="34" customWidth="1"/>
    <col min="8957" max="8960" width="9.140625" style="34"/>
    <col min="8961" max="8961" width="48.85546875" style="34" bestFit="1" customWidth="1"/>
    <col min="8962" max="8962" width="33.5703125" style="34" customWidth="1"/>
    <col min="8963" max="8963" width="28" style="34" customWidth="1"/>
    <col min="8964" max="8964" width="33.5703125" style="34" customWidth="1"/>
    <col min="8965" max="8965" width="18.140625" style="34" customWidth="1"/>
    <col min="8966" max="8968" width="19.85546875" style="34" customWidth="1"/>
    <col min="8969" max="8971" width="21.28515625" style="34" customWidth="1"/>
    <col min="8972" max="9211" width="9.140625" style="34"/>
    <col min="9212" max="9212" width="28" style="34" customWidth="1"/>
    <col min="9213" max="9216" width="9.140625" style="34"/>
    <col min="9217" max="9217" width="48.85546875" style="34" bestFit="1" customWidth="1"/>
    <col min="9218" max="9218" width="33.5703125" style="34" customWidth="1"/>
    <col min="9219" max="9219" width="28" style="34" customWidth="1"/>
    <col min="9220" max="9220" width="33.5703125" style="34" customWidth="1"/>
    <col min="9221" max="9221" width="18.140625" style="34" customWidth="1"/>
    <col min="9222" max="9224" width="19.85546875" style="34" customWidth="1"/>
    <col min="9225" max="9227" width="21.28515625" style="34" customWidth="1"/>
    <col min="9228" max="9467" width="9.140625" style="34"/>
    <col min="9468" max="9468" width="28" style="34" customWidth="1"/>
    <col min="9469" max="9472" width="9.140625" style="34"/>
    <col min="9473" max="9473" width="48.85546875" style="34" bestFit="1" customWidth="1"/>
    <col min="9474" max="9474" width="33.5703125" style="34" customWidth="1"/>
    <col min="9475" max="9475" width="28" style="34" customWidth="1"/>
    <col min="9476" max="9476" width="33.5703125" style="34" customWidth="1"/>
    <col min="9477" max="9477" width="18.140625" style="34" customWidth="1"/>
    <col min="9478" max="9480" width="19.85546875" style="34" customWidth="1"/>
    <col min="9481" max="9483" width="21.28515625" style="34" customWidth="1"/>
    <col min="9484" max="9723" width="9.140625" style="34"/>
    <col min="9724" max="9724" width="28" style="34" customWidth="1"/>
    <col min="9725" max="9728" width="9.140625" style="34"/>
    <col min="9729" max="9729" width="48.85546875" style="34" bestFit="1" customWidth="1"/>
    <col min="9730" max="9730" width="33.5703125" style="34" customWidth="1"/>
    <col min="9731" max="9731" width="28" style="34" customWidth="1"/>
    <col min="9732" max="9732" width="33.5703125" style="34" customWidth="1"/>
    <col min="9733" max="9733" width="18.140625" style="34" customWidth="1"/>
    <col min="9734" max="9736" width="19.85546875" style="34" customWidth="1"/>
    <col min="9737" max="9739" width="21.28515625" style="34" customWidth="1"/>
    <col min="9740" max="9979" width="9.140625" style="34"/>
    <col min="9980" max="9980" width="28" style="34" customWidth="1"/>
    <col min="9981" max="9984" width="9.140625" style="34"/>
    <col min="9985" max="9985" width="48.85546875" style="34" bestFit="1" customWidth="1"/>
    <col min="9986" max="9986" width="33.5703125" style="34" customWidth="1"/>
    <col min="9987" max="9987" width="28" style="34" customWidth="1"/>
    <col min="9988" max="9988" width="33.5703125" style="34" customWidth="1"/>
    <col min="9989" max="9989" width="18.140625" style="34" customWidth="1"/>
    <col min="9990" max="9992" width="19.85546875" style="34" customWidth="1"/>
    <col min="9993" max="9995" width="21.28515625" style="34" customWidth="1"/>
    <col min="9996" max="10235" width="9.140625" style="34"/>
    <col min="10236" max="10236" width="28" style="34" customWidth="1"/>
    <col min="10237" max="10240" width="9.140625" style="34"/>
    <col min="10241" max="10241" width="48.85546875" style="34" bestFit="1" customWidth="1"/>
    <col min="10242" max="10242" width="33.5703125" style="34" customWidth="1"/>
    <col min="10243" max="10243" width="28" style="34" customWidth="1"/>
    <col min="10244" max="10244" width="33.5703125" style="34" customWidth="1"/>
    <col min="10245" max="10245" width="18.140625" style="34" customWidth="1"/>
    <col min="10246" max="10248" width="19.85546875" style="34" customWidth="1"/>
    <col min="10249" max="10251" width="21.28515625" style="34" customWidth="1"/>
    <col min="10252" max="10491" width="9.140625" style="34"/>
    <col min="10492" max="10492" width="28" style="34" customWidth="1"/>
    <col min="10493" max="10496" width="9.140625" style="34"/>
    <col min="10497" max="10497" width="48.85546875" style="34" bestFit="1" customWidth="1"/>
    <col min="10498" max="10498" width="33.5703125" style="34" customWidth="1"/>
    <col min="10499" max="10499" width="28" style="34" customWidth="1"/>
    <col min="10500" max="10500" width="33.5703125" style="34" customWidth="1"/>
    <col min="10501" max="10501" width="18.140625" style="34" customWidth="1"/>
    <col min="10502" max="10504" width="19.85546875" style="34" customWidth="1"/>
    <col min="10505" max="10507" width="21.28515625" style="34" customWidth="1"/>
    <col min="10508" max="10747" width="9.140625" style="34"/>
    <col min="10748" max="10748" width="28" style="34" customWidth="1"/>
    <col min="10749" max="10752" width="9.140625" style="34"/>
    <col min="10753" max="10753" width="48.85546875" style="34" bestFit="1" customWidth="1"/>
    <col min="10754" max="10754" width="33.5703125" style="34" customWidth="1"/>
    <col min="10755" max="10755" width="28" style="34" customWidth="1"/>
    <col min="10756" max="10756" width="33.5703125" style="34" customWidth="1"/>
    <col min="10757" max="10757" width="18.140625" style="34" customWidth="1"/>
    <col min="10758" max="10760" width="19.85546875" style="34" customWidth="1"/>
    <col min="10761" max="10763" width="21.28515625" style="34" customWidth="1"/>
    <col min="10764" max="11003" width="9.140625" style="34"/>
    <col min="11004" max="11004" width="28" style="34" customWidth="1"/>
    <col min="11005" max="11008" width="9.140625" style="34"/>
    <col min="11009" max="11009" width="48.85546875" style="34" bestFit="1" customWidth="1"/>
    <col min="11010" max="11010" width="33.5703125" style="34" customWidth="1"/>
    <col min="11011" max="11011" width="28" style="34" customWidth="1"/>
    <col min="11012" max="11012" width="33.5703125" style="34" customWidth="1"/>
    <col min="11013" max="11013" width="18.140625" style="34" customWidth="1"/>
    <col min="11014" max="11016" width="19.85546875" style="34" customWidth="1"/>
    <col min="11017" max="11019" width="21.28515625" style="34" customWidth="1"/>
    <col min="11020" max="11259" width="9.140625" style="34"/>
    <col min="11260" max="11260" width="28" style="34" customWidth="1"/>
    <col min="11261" max="11264" width="9.140625" style="34"/>
    <col min="11265" max="11265" width="48.85546875" style="34" bestFit="1" customWidth="1"/>
    <col min="11266" max="11266" width="33.5703125" style="34" customWidth="1"/>
    <col min="11267" max="11267" width="28" style="34" customWidth="1"/>
    <col min="11268" max="11268" width="33.5703125" style="34" customWidth="1"/>
    <col min="11269" max="11269" width="18.140625" style="34" customWidth="1"/>
    <col min="11270" max="11272" width="19.85546875" style="34" customWidth="1"/>
    <col min="11273" max="11275" width="21.28515625" style="34" customWidth="1"/>
    <col min="11276" max="11515" width="9.140625" style="34"/>
    <col min="11516" max="11516" width="28" style="34" customWidth="1"/>
    <col min="11517" max="11520" width="9.140625" style="34"/>
    <col min="11521" max="11521" width="48.85546875" style="34" bestFit="1" customWidth="1"/>
    <col min="11522" max="11522" width="33.5703125" style="34" customWidth="1"/>
    <col min="11523" max="11523" width="28" style="34" customWidth="1"/>
    <col min="11524" max="11524" width="33.5703125" style="34" customWidth="1"/>
    <col min="11525" max="11525" width="18.140625" style="34" customWidth="1"/>
    <col min="11526" max="11528" width="19.85546875" style="34" customWidth="1"/>
    <col min="11529" max="11531" width="21.28515625" style="34" customWidth="1"/>
    <col min="11532" max="11771" width="9.140625" style="34"/>
    <col min="11772" max="11772" width="28" style="34" customWidth="1"/>
    <col min="11773" max="11776" width="9.140625" style="34"/>
    <col min="11777" max="11777" width="48.85546875" style="34" bestFit="1" customWidth="1"/>
    <col min="11778" max="11778" width="33.5703125" style="34" customWidth="1"/>
    <col min="11779" max="11779" width="28" style="34" customWidth="1"/>
    <col min="11780" max="11780" width="33.5703125" style="34" customWidth="1"/>
    <col min="11781" max="11781" width="18.140625" style="34" customWidth="1"/>
    <col min="11782" max="11784" width="19.85546875" style="34" customWidth="1"/>
    <col min="11785" max="11787" width="21.28515625" style="34" customWidth="1"/>
    <col min="11788" max="12027" width="9.140625" style="34"/>
    <col min="12028" max="12028" width="28" style="34" customWidth="1"/>
    <col min="12029" max="12032" width="9.140625" style="34"/>
    <col min="12033" max="12033" width="48.85546875" style="34" bestFit="1" customWidth="1"/>
    <col min="12034" max="12034" width="33.5703125" style="34" customWidth="1"/>
    <col min="12035" max="12035" width="28" style="34" customWidth="1"/>
    <col min="12036" max="12036" width="33.5703125" style="34" customWidth="1"/>
    <col min="12037" max="12037" width="18.140625" style="34" customWidth="1"/>
    <col min="12038" max="12040" width="19.85546875" style="34" customWidth="1"/>
    <col min="12041" max="12043" width="21.28515625" style="34" customWidth="1"/>
    <col min="12044" max="12283" width="9.140625" style="34"/>
    <col min="12284" max="12284" width="28" style="34" customWidth="1"/>
    <col min="12285" max="12288" width="9.140625" style="34"/>
    <col min="12289" max="12289" width="48.85546875" style="34" bestFit="1" customWidth="1"/>
    <col min="12290" max="12290" width="33.5703125" style="34" customWidth="1"/>
    <col min="12291" max="12291" width="28" style="34" customWidth="1"/>
    <col min="12292" max="12292" width="33.5703125" style="34" customWidth="1"/>
    <col min="12293" max="12293" width="18.140625" style="34" customWidth="1"/>
    <col min="12294" max="12296" width="19.85546875" style="34" customWidth="1"/>
    <col min="12297" max="12299" width="21.28515625" style="34" customWidth="1"/>
    <col min="12300" max="12539" width="9.140625" style="34"/>
    <col min="12540" max="12540" width="28" style="34" customWidth="1"/>
    <col min="12541" max="12544" width="9.140625" style="34"/>
    <col min="12545" max="12545" width="48.85546875" style="34" bestFit="1" customWidth="1"/>
    <col min="12546" max="12546" width="33.5703125" style="34" customWidth="1"/>
    <col min="12547" max="12547" width="28" style="34" customWidth="1"/>
    <col min="12548" max="12548" width="33.5703125" style="34" customWidth="1"/>
    <col min="12549" max="12549" width="18.140625" style="34" customWidth="1"/>
    <col min="12550" max="12552" width="19.85546875" style="34" customWidth="1"/>
    <col min="12553" max="12555" width="21.28515625" style="34" customWidth="1"/>
    <col min="12556" max="12795" width="9.140625" style="34"/>
    <col min="12796" max="12796" width="28" style="34" customWidth="1"/>
    <col min="12797" max="12800" width="9.140625" style="34"/>
    <col min="12801" max="12801" width="48.85546875" style="34" bestFit="1" customWidth="1"/>
    <col min="12802" max="12802" width="33.5703125" style="34" customWidth="1"/>
    <col min="12803" max="12803" width="28" style="34" customWidth="1"/>
    <col min="12804" max="12804" width="33.5703125" style="34" customWidth="1"/>
    <col min="12805" max="12805" width="18.140625" style="34" customWidth="1"/>
    <col min="12806" max="12808" width="19.85546875" style="34" customWidth="1"/>
    <col min="12809" max="12811" width="21.28515625" style="34" customWidth="1"/>
    <col min="12812" max="13051" width="9.140625" style="34"/>
    <col min="13052" max="13052" width="28" style="34" customWidth="1"/>
    <col min="13053" max="13056" width="9.140625" style="34"/>
    <col min="13057" max="13057" width="48.85546875" style="34" bestFit="1" customWidth="1"/>
    <col min="13058" max="13058" width="33.5703125" style="34" customWidth="1"/>
    <col min="13059" max="13059" width="28" style="34" customWidth="1"/>
    <col min="13060" max="13060" width="33.5703125" style="34" customWidth="1"/>
    <col min="13061" max="13061" width="18.140625" style="34" customWidth="1"/>
    <col min="13062" max="13064" width="19.85546875" style="34" customWidth="1"/>
    <col min="13065" max="13067" width="21.28515625" style="34" customWidth="1"/>
    <col min="13068" max="13307" width="9.140625" style="34"/>
    <col min="13308" max="13308" width="28" style="34" customWidth="1"/>
    <col min="13309" max="13312" width="9.140625" style="34"/>
    <col min="13313" max="13313" width="48.85546875" style="34" bestFit="1" customWidth="1"/>
    <col min="13314" max="13314" width="33.5703125" style="34" customWidth="1"/>
    <col min="13315" max="13315" width="28" style="34" customWidth="1"/>
    <col min="13316" max="13316" width="33.5703125" style="34" customWidth="1"/>
    <col min="13317" max="13317" width="18.140625" style="34" customWidth="1"/>
    <col min="13318" max="13320" width="19.85546875" style="34" customWidth="1"/>
    <col min="13321" max="13323" width="21.28515625" style="34" customWidth="1"/>
    <col min="13324" max="13563" width="9.140625" style="34"/>
    <col min="13564" max="13564" width="28" style="34" customWidth="1"/>
    <col min="13565" max="13568" width="9.140625" style="34"/>
    <col min="13569" max="13569" width="48.85546875" style="34" bestFit="1" customWidth="1"/>
    <col min="13570" max="13570" width="33.5703125" style="34" customWidth="1"/>
    <col min="13571" max="13571" width="28" style="34" customWidth="1"/>
    <col min="13572" max="13572" width="33.5703125" style="34" customWidth="1"/>
    <col min="13573" max="13573" width="18.140625" style="34" customWidth="1"/>
    <col min="13574" max="13576" width="19.85546875" style="34" customWidth="1"/>
    <col min="13577" max="13579" width="21.28515625" style="34" customWidth="1"/>
    <col min="13580" max="13819" width="9.140625" style="34"/>
    <col min="13820" max="13820" width="28" style="34" customWidth="1"/>
    <col min="13821" max="13824" width="9.140625" style="34"/>
    <col min="13825" max="13825" width="48.85546875" style="34" bestFit="1" customWidth="1"/>
    <col min="13826" max="13826" width="33.5703125" style="34" customWidth="1"/>
    <col min="13827" max="13827" width="28" style="34" customWidth="1"/>
    <col min="13828" max="13828" width="33.5703125" style="34" customWidth="1"/>
    <col min="13829" max="13829" width="18.140625" style="34" customWidth="1"/>
    <col min="13830" max="13832" width="19.85546875" style="34" customWidth="1"/>
    <col min="13833" max="13835" width="21.28515625" style="34" customWidth="1"/>
    <col min="13836" max="14075" width="9.140625" style="34"/>
    <col min="14076" max="14076" width="28" style="34" customWidth="1"/>
    <col min="14077" max="14080" width="9.140625" style="34"/>
    <col min="14081" max="14081" width="48.85546875" style="34" bestFit="1" customWidth="1"/>
    <col min="14082" max="14082" width="33.5703125" style="34" customWidth="1"/>
    <col min="14083" max="14083" width="28" style="34" customWidth="1"/>
    <col min="14084" max="14084" width="33.5703125" style="34" customWidth="1"/>
    <col min="14085" max="14085" width="18.140625" style="34" customWidth="1"/>
    <col min="14086" max="14088" width="19.85546875" style="34" customWidth="1"/>
    <col min="14089" max="14091" width="21.28515625" style="34" customWidth="1"/>
    <col min="14092" max="14331" width="9.140625" style="34"/>
    <col min="14332" max="14332" width="28" style="34" customWidth="1"/>
    <col min="14333" max="14336" width="9.140625" style="34"/>
    <col min="14337" max="14337" width="48.85546875" style="34" bestFit="1" customWidth="1"/>
    <col min="14338" max="14338" width="33.5703125" style="34" customWidth="1"/>
    <col min="14339" max="14339" width="28" style="34" customWidth="1"/>
    <col min="14340" max="14340" width="33.5703125" style="34" customWidth="1"/>
    <col min="14341" max="14341" width="18.140625" style="34" customWidth="1"/>
    <col min="14342" max="14344" width="19.85546875" style="34" customWidth="1"/>
    <col min="14345" max="14347" width="21.28515625" style="34" customWidth="1"/>
    <col min="14348" max="14587" width="9.140625" style="34"/>
    <col min="14588" max="14588" width="28" style="34" customWidth="1"/>
    <col min="14589" max="14592" width="9.140625" style="34"/>
    <col min="14593" max="14593" width="48.85546875" style="34" bestFit="1" customWidth="1"/>
    <col min="14594" max="14594" width="33.5703125" style="34" customWidth="1"/>
    <col min="14595" max="14595" width="28" style="34" customWidth="1"/>
    <col min="14596" max="14596" width="33.5703125" style="34" customWidth="1"/>
    <col min="14597" max="14597" width="18.140625" style="34" customWidth="1"/>
    <col min="14598" max="14600" width="19.85546875" style="34" customWidth="1"/>
    <col min="14601" max="14603" width="21.28515625" style="34" customWidth="1"/>
    <col min="14604" max="14843" width="9.140625" style="34"/>
    <col min="14844" max="14844" width="28" style="34" customWidth="1"/>
    <col min="14845" max="14848" width="9.140625" style="34"/>
    <col min="14849" max="14849" width="48.85546875" style="34" bestFit="1" customWidth="1"/>
    <col min="14850" max="14850" width="33.5703125" style="34" customWidth="1"/>
    <col min="14851" max="14851" width="28" style="34" customWidth="1"/>
    <col min="14852" max="14852" width="33.5703125" style="34" customWidth="1"/>
    <col min="14853" max="14853" width="18.140625" style="34" customWidth="1"/>
    <col min="14854" max="14856" width="19.85546875" style="34" customWidth="1"/>
    <col min="14857" max="14859" width="21.28515625" style="34" customWidth="1"/>
    <col min="14860" max="15099" width="9.140625" style="34"/>
    <col min="15100" max="15100" width="28" style="34" customWidth="1"/>
    <col min="15101" max="15104" width="9.140625" style="34"/>
    <col min="15105" max="15105" width="48.85546875" style="34" bestFit="1" customWidth="1"/>
    <col min="15106" max="15106" width="33.5703125" style="34" customWidth="1"/>
    <col min="15107" max="15107" width="28" style="34" customWidth="1"/>
    <col min="15108" max="15108" width="33.5703125" style="34" customWidth="1"/>
    <col min="15109" max="15109" width="18.140625" style="34" customWidth="1"/>
    <col min="15110" max="15112" width="19.85546875" style="34" customWidth="1"/>
    <col min="15113" max="15115" width="21.28515625" style="34" customWidth="1"/>
    <col min="15116" max="15355" width="9.140625" style="34"/>
    <col min="15356" max="15356" width="28" style="34" customWidth="1"/>
    <col min="15357" max="15360" width="9.140625" style="34"/>
    <col min="15361" max="15361" width="48.85546875" style="34" bestFit="1" customWidth="1"/>
    <col min="15362" max="15362" width="33.5703125" style="34" customWidth="1"/>
    <col min="15363" max="15363" width="28" style="34" customWidth="1"/>
    <col min="15364" max="15364" width="33.5703125" style="34" customWidth="1"/>
    <col min="15365" max="15365" width="18.140625" style="34" customWidth="1"/>
    <col min="15366" max="15368" width="19.85546875" style="34" customWidth="1"/>
    <col min="15369" max="15371" width="21.28515625" style="34" customWidth="1"/>
    <col min="15372" max="15611" width="9.140625" style="34"/>
    <col min="15612" max="15612" width="28" style="34" customWidth="1"/>
    <col min="15613" max="15616" width="9.140625" style="34"/>
    <col min="15617" max="15617" width="48.85546875" style="34" bestFit="1" customWidth="1"/>
    <col min="15618" max="15618" width="33.5703125" style="34" customWidth="1"/>
    <col min="15619" max="15619" width="28" style="34" customWidth="1"/>
    <col min="15620" max="15620" width="33.5703125" style="34" customWidth="1"/>
    <col min="15621" max="15621" width="18.140625" style="34" customWidth="1"/>
    <col min="15622" max="15624" width="19.85546875" style="34" customWidth="1"/>
    <col min="15625" max="15627" width="21.28515625" style="34" customWidth="1"/>
    <col min="15628" max="15867" width="9.140625" style="34"/>
    <col min="15868" max="15868" width="28" style="34" customWidth="1"/>
    <col min="15869" max="15872" width="9.140625" style="34"/>
    <col min="15873" max="15873" width="48.85546875" style="34" bestFit="1" customWidth="1"/>
    <col min="15874" max="15874" width="33.5703125" style="34" customWidth="1"/>
    <col min="15875" max="15875" width="28" style="34" customWidth="1"/>
    <col min="15876" max="15876" width="33.5703125" style="34" customWidth="1"/>
    <col min="15877" max="15877" width="18.140625" style="34" customWidth="1"/>
    <col min="15878" max="15880" width="19.85546875" style="34" customWidth="1"/>
    <col min="15881" max="15883" width="21.28515625" style="34" customWidth="1"/>
    <col min="15884" max="16123" width="9.140625" style="34"/>
    <col min="16124" max="16124" width="28" style="34" customWidth="1"/>
    <col min="16125" max="16128" width="9.140625" style="34"/>
    <col min="16129" max="16129" width="48.85546875" style="34" bestFit="1" customWidth="1"/>
    <col min="16130" max="16130" width="33.5703125" style="34" customWidth="1"/>
    <col min="16131" max="16131" width="28" style="34" customWidth="1"/>
    <col min="16132" max="16132" width="33.5703125" style="34" customWidth="1"/>
    <col min="16133" max="16133" width="18.140625" style="34" customWidth="1"/>
    <col min="16134" max="16136" width="19.85546875" style="34" customWidth="1"/>
    <col min="16137" max="16139" width="21.28515625" style="34" customWidth="1"/>
    <col min="16140" max="16384" width="9.140625" style="34"/>
  </cols>
  <sheetData>
    <row r="1" spans="1:23" x14ac:dyDescent="0.25">
      <c r="J1" s="34"/>
      <c r="K1" s="34"/>
    </row>
    <row r="2" spans="1:23" x14ac:dyDescent="0.25">
      <c r="A2" s="202" t="s">
        <v>99</v>
      </c>
      <c r="B2" s="202"/>
      <c r="C2" s="202"/>
      <c r="D2" s="202"/>
      <c r="E2" s="202"/>
      <c r="F2" s="202"/>
      <c r="G2" s="202"/>
      <c r="H2" s="202"/>
      <c r="J2" s="34"/>
      <c r="K2" s="34"/>
    </row>
    <row r="3" spans="1:23" x14ac:dyDescent="0.25">
      <c r="J3" s="34"/>
      <c r="K3" s="34"/>
    </row>
    <row r="4" spans="1:23" x14ac:dyDescent="0.25">
      <c r="A4" s="102"/>
      <c r="B4" s="102"/>
      <c r="C4" s="102"/>
      <c r="D4" s="102"/>
      <c r="E4" s="102"/>
      <c r="J4" s="34"/>
      <c r="K4" s="34"/>
    </row>
    <row r="5" spans="1:23" s="106" customFormat="1" ht="31.5" x14ac:dyDescent="0.25">
      <c r="A5" s="103" t="s">
        <v>41</v>
      </c>
      <c r="B5" s="103" t="s">
        <v>98</v>
      </c>
      <c r="C5" s="86" t="s">
        <v>92</v>
      </c>
      <c r="D5" s="86" t="s">
        <v>70</v>
      </c>
      <c r="E5" s="104" t="s">
        <v>93</v>
      </c>
      <c r="F5" s="86" t="s">
        <v>72</v>
      </c>
      <c r="G5" s="90" t="s">
        <v>97</v>
      </c>
      <c r="H5" s="89" t="s">
        <v>91</v>
      </c>
      <c r="I5" s="90" t="s">
        <v>96</v>
      </c>
      <c r="J5" s="86" t="s">
        <v>100</v>
      </c>
      <c r="K5" s="90" t="s">
        <v>51</v>
      </c>
      <c r="L5" s="105"/>
      <c r="M5" s="105"/>
      <c r="N5" s="105"/>
      <c r="O5" s="105"/>
      <c r="P5" s="105"/>
      <c r="Q5" s="105"/>
      <c r="R5" s="105"/>
      <c r="S5" s="105"/>
      <c r="T5" s="105"/>
    </row>
    <row r="6" spans="1:23" x14ac:dyDescent="0.25">
      <c r="A6" s="36">
        <v>1</v>
      </c>
      <c r="B6" s="48"/>
      <c r="C6" s="48"/>
      <c r="D6" s="48"/>
      <c r="E6" s="24"/>
      <c r="F6" s="80"/>
      <c r="G6" s="25"/>
      <c r="H6" s="98"/>
      <c r="I6" s="100"/>
      <c r="J6" s="107"/>
      <c r="K6" s="108"/>
    </row>
    <row r="7" spans="1:23" x14ac:dyDescent="0.25">
      <c r="A7" s="46"/>
      <c r="B7" s="36"/>
      <c r="C7" s="25"/>
      <c r="D7" s="36"/>
      <c r="E7" s="25"/>
      <c r="F7" s="58"/>
      <c r="G7" s="37"/>
      <c r="H7" s="98"/>
      <c r="I7" s="110"/>
      <c r="J7" s="107"/>
      <c r="K7" s="108"/>
    </row>
    <row r="8" spans="1:23" x14ac:dyDescent="0.25">
      <c r="A8" s="96"/>
      <c r="B8" s="60" t="s">
        <v>38</v>
      </c>
      <c r="C8" s="25"/>
      <c r="D8" s="37"/>
      <c r="E8" s="37"/>
      <c r="F8" s="62"/>
      <c r="G8" s="37"/>
      <c r="H8" s="111"/>
      <c r="I8" s="112"/>
      <c r="J8" s="107"/>
      <c r="K8" s="113"/>
    </row>
    <row r="9" spans="1:23" x14ac:dyDescent="0.25">
      <c r="F9" s="115"/>
      <c r="G9" s="116"/>
      <c r="H9" s="117"/>
      <c r="J9" s="34"/>
      <c r="K9" s="34"/>
      <c r="L9" s="34"/>
      <c r="M9" s="115"/>
      <c r="N9" s="34"/>
      <c r="O9" s="117"/>
      <c r="P9" s="34"/>
      <c r="Q9" s="34"/>
      <c r="R9" s="34"/>
      <c r="S9" s="34"/>
      <c r="T9" s="34"/>
      <c r="U9" s="115"/>
      <c r="W9" s="117"/>
    </row>
    <row r="10" spans="1:23" x14ac:dyDescent="0.25">
      <c r="F10" s="115"/>
      <c r="H10" s="117"/>
      <c r="J10" s="34"/>
      <c r="K10" s="34"/>
      <c r="L10" s="34"/>
      <c r="M10" s="115"/>
      <c r="N10" s="34"/>
      <c r="O10" s="117"/>
      <c r="P10" s="34"/>
      <c r="Q10" s="34"/>
      <c r="R10" s="34"/>
      <c r="S10" s="34"/>
      <c r="T10" s="34"/>
      <c r="U10" s="115"/>
      <c r="W10" s="117"/>
    </row>
    <row r="11" spans="1:23" x14ac:dyDescent="0.25">
      <c r="F11" s="115"/>
      <c r="H11" s="117"/>
      <c r="J11" s="34"/>
      <c r="K11" s="34"/>
      <c r="L11" s="34"/>
      <c r="M11" s="115"/>
      <c r="N11" s="34"/>
      <c r="O11" s="117"/>
      <c r="P11" s="34"/>
      <c r="Q11" s="34"/>
      <c r="R11" s="34"/>
      <c r="S11" s="34"/>
      <c r="T11" s="34"/>
      <c r="U11" s="115"/>
      <c r="W11" s="117"/>
    </row>
    <row r="12" spans="1:23" x14ac:dyDescent="0.25">
      <c r="F12" s="115"/>
      <c r="H12" s="117"/>
      <c r="J12" s="34"/>
      <c r="K12" s="34"/>
      <c r="L12" s="34"/>
      <c r="M12" s="115"/>
      <c r="N12" s="34"/>
      <c r="O12" s="117"/>
      <c r="P12" s="34"/>
      <c r="Q12" s="34"/>
      <c r="R12" s="34"/>
      <c r="S12" s="34"/>
      <c r="T12" s="34"/>
      <c r="U12" s="115"/>
      <c r="W12" s="117"/>
    </row>
    <row r="13" spans="1:23" x14ac:dyDescent="0.25">
      <c r="F13" s="115"/>
      <c r="H13" s="117"/>
      <c r="J13" s="34"/>
      <c r="K13" s="34"/>
      <c r="L13" s="34"/>
      <c r="M13" s="115"/>
      <c r="N13" s="34"/>
      <c r="O13" s="117"/>
      <c r="P13" s="34"/>
      <c r="Q13" s="34"/>
      <c r="R13" s="34"/>
      <c r="S13" s="34"/>
      <c r="T13" s="34"/>
      <c r="U13" s="115"/>
      <c r="W13" s="117"/>
    </row>
    <row r="14" spans="1:23" x14ac:dyDescent="0.25">
      <c r="F14" s="115"/>
      <c r="H14" s="117"/>
      <c r="J14" s="34"/>
      <c r="K14" s="34"/>
      <c r="L14" s="34"/>
      <c r="M14" s="115"/>
      <c r="N14" s="34"/>
      <c r="O14" s="117"/>
      <c r="P14" s="34"/>
      <c r="Q14" s="34"/>
      <c r="R14" s="34"/>
      <c r="S14" s="34"/>
      <c r="T14" s="34"/>
      <c r="U14" s="115"/>
      <c r="W14" s="117"/>
    </row>
    <row r="15" spans="1:23" x14ac:dyDescent="0.25">
      <c r="F15" s="115"/>
      <c r="H15" s="117"/>
      <c r="J15" s="34"/>
      <c r="K15" s="34"/>
      <c r="L15" s="34"/>
      <c r="M15" s="115"/>
      <c r="N15" s="34"/>
      <c r="O15" s="117"/>
      <c r="P15" s="34"/>
      <c r="Q15" s="34"/>
      <c r="R15" s="34"/>
      <c r="S15" s="34"/>
      <c r="T15" s="34"/>
      <c r="U15" s="115"/>
      <c r="W15" s="117"/>
    </row>
    <row r="16" spans="1:23" x14ac:dyDescent="0.25">
      <c r="F16" s="115"/>
      <c r="H16" s="117"/>
      <c r="J16" s="34"/>
      <c r="K16" s="34"/>
      <c r="L16" s="34"/>
      <c r="M16" s="115"/>
      <c r="N16" s="34"/>
      <c r="O16" s="117"/>
      <c r="P16" s="34"/>
      <c r="Q16" s="34"/>
      <c r="R16" s="34"/>
      <c r="S16" s="34"/>
      <c r="T16" s="34"/>
      <c r="U16" s="115"/>
      <c r="W16" s="117"/>
    </row>
    <row r="17" spans="6:23" x14ac:dyDescent="0.25">
      <c r="F17" s="115"/>
      <c r="H17" s="117"/>
      <c r="J17" s="34"/>
      <c r="K17" s="34"/>
      <c r="L17" s="34"/>
      <c r="M17" s="115"/>
      <c r="N17" s="34"/>
      <c r="O17" s="117"/>
      <c r="P17" s="34"/>
      <c r="Q17" s="34"/>
      <c r="R17" s="34"/>
      <c r="S17" s="34"/>
      <c r="T17" s="34"/>
      <c r="U17" s="115"/>
      <c r="W17" s="117"/>
    </row>
    <row r="18" spans="6:23" x14ac:dyDescent="0.25">
      <c r="F18" s="115"/>
      <c r="H18" s="117"/>
      <c r="J18" s="34"/>
      <c r="K18" s="34"/>
      <c r="L18" s="34"/>
      <c r="M18" s="115"/>
      <c r="N18" s="34"/>
      <c r="O18" s="117"/>
      <c r="P18" s="34"/>
      <c r="Q18" s="34"/>
      <c r="R18" s="34"/>
      <c r="S18" s="34"/>
      <c r="T18" s="34"/>
      <c r="U18" s="115"/>
      <c r="W18" s="117"/>
    </row>
    <row r="19" spans="6:23" x14ac:dyDescent="0.25">
      <c r="F19" s="115"/>
      <c r="H19" s="117"/>
      <c r="J19" s="34"/>
      <c r="K19" s="34"/>
      <c r="L19" s="34"/>
      <c r="M19" s="115"/>
      <c r="N19" s="34"/>
      <c r="O19" s="117"/>
      <c r="P19" s="34"/>
      <c r="Q19" s="34"/>
      <c r="R19" s="34"/>
      <c r="S19" s="34"/>
      <c r="T19" s="34"/>
      <c r="U19" s="115"/>
      <c r="W19" s="117"/>
    </row>
    <row r="20" spans="6:23" x14ac:dyDescent="0.25">
      <c r="F20" s="115"/>
      <c r="H20" s="117"/>
      <c r="J20" s="34"/>
      <c r="K20" s="34"/>
      <c r="L20" s="34"/>
      <c r="M20" s="115"/>
      <c r="N20" s="34"/>
      <c r="O20" s="117"/>
      <c r="P20" s="34"/>
      <c r="Q20" s="34"/>
      <c r="R20" s="34"/>
      <c r="S20" s="34"/>
      <c r="T20" s="34"/>
      <c r="U20" s="115"/>
      <c r="W20" s="117"/>
    </row>
    <row r="21" spans="6:23" x14ac:dyDescent="0.25">
      <c r="F21" s="115"/>
      <c r="H21" s="117"/>
      <c r="J21" s="34"/>
      <c r="K21" s="34"/>
      <c r="L21" s="34"/>
      <c r="M21" s="115"/>
      <c r="N21" s="34"/>
      <c r="O21" s="117"/>
      <c r="P21" s="34"/>
      <c r="Q21" s="34"/>
      <c r="R21" s="34"/>
      <c r="S21" s="34"/>
      <c r="T21" s="34"/>
      <c r="U21" s="115"/>
      <c r="W21" s="117"/>
    </row>
    <row r="22" spans="6:23" x14ac:dyDescent="0.25">
      <c r="F22" s="115"/>
      <c r="H22" s="117"/>
      <c r="J22" s="34"/>
      <c r="K22" s="34"/>
      <c r="L22" s="34"/>
      <c r="M22" s="115"/>
      <c r="N22" s="34"/>
      <c r="O22" s="117"/>
      <c r="P22" s="34"/>
      <c r="Q22" s="34"/>
      <c r="R22" s="34"/>
      <c r="S22" s="34"/>
      <c r="T22" s="34"/>
      <c r="U22" s="115"/>
      <c r="W22" s="117"/>
    </row>
    <row r="23" spans="6:23" x14ac:dyDescent="0.25">
      <c r="F23" s="115"/>
      <c r="H23" s="117"/>
      <c r="J23" s="34"/>
      <c r="K23" s="34"/>
      <c r="L23" s="34"/>
      <c r="M23" s="115"/>
      <c r="N23" s="34"/>
      <c r="O23" s="117"/>
      <c r="P23" s="34"/>
      <c r="Q23" s="34"/>
      <c r="R23" s="34"/>
      <c r="S23" s="34"/>
      <c r="T23" s="34"/>
      <c r="U23" s="115"/>
      <c r="W23" s="117"/>
    </row>
    <row r="24" spans="6:23" x14ac:dyDescent="0.25">
      <c r="F24" s="115"/>
      <c r="H24" s="117"/>
      <c r="J24" s="34"/>
      <c r="K24" s="34"/>
      <c r="L24" s="34"/>
      <c r="M24" s="115"/>
      <c r="N24" s="34"/>
      <c r="O24" s="117"/>
      <c r="P24" s="34"/>
      <c r="Q24" s="34"/>
      <c r="R24" s="34"/>
      <c r="S24" s="34"/>
      <c r="T24" s="34"/>
      <c r="U24" s="115"/>
      <c r="W24" s="117"/>
    </row>
    <row r="25" spans="6:23" x14ac:dyDescent="0.25">
      <c r="F25" s="115"/>
      <c r="H25" s="117"/>
      <c r="J25" s="34"/>
      <c r="K25" s="34"/>
      <c r="L25" s="34"/>
      <c r="M25" s="115"/>
      <c r="N25" s="34"/>
      <c r="O25" s="117"/>
      <c r="P25" s="34"/>
      <c r="Q25" s="34"/>
      <c r="R25" s="34"/>
      <c r="S25" s="34"/>
      <c r="T25" s="34"/>
      <c r="U25" s="115"/>
      <c r="W25" s="117"/>
    </row>
    <row r="26" spans="6:23" x14ac:dyDescent="0.25">
      <c r="F26" s="115"/>
      <c r="H26" s="117"/>
      <c r="J26" s="34"/>
      <c r="K26" s="34"/>
      <c r="L26" s="34"/>
      <c r="M26" s="115"/>
      <c r="N26" s="34"/>
      <c r="O26" s="117"/>
      <c r="P26" s="34"/>
      <c r="Q26" s="34"/>
      <c r="R26" s="34"/>
      <c r="S26" s="34"/>
      <c r="T26" s="34"/>
      <c r="U26" s="115"/>
      <c r="W26" s="117"/>
    </row>
    <row r="27" spans="6:23" x14ac:dyDescent="0.25">
      <c r="F27" s="115"/>
      <c r="H27" s="117"/>
      <c r="J27" s="34"/>
      <c r="K27" s="34"/>
      <c r="L27" s="34"/>
      <c r="M27" s="115"/>
      <c r="N27" s="34"/>
      <c r="O27" s="117"/>
      <c r="P27" s="34"/>
      <c r="Q27" s="34"/>
      <c r="R27" s="34"/>
      <c r="S27" s="34"/>
      <c r="T27" s="34"/>
      <c r="U27" s="115"/>
      <c r="W27" s="117"/>
    </row>
    <row r="28" spans="6:23" x14ac:dyDescent="0.25">
      <c r="F28" s="115"/>
      <c r="H28" s="117"/>
      <c r="J28" s="34"/>
      <c r="K28" s="34"/>
      <c r="L28" s="34"/>
      <c r="M28" s="115"/>
      <c r="N28" s="34"/>
      <c r="O28" s="117"/>
      <c r="P28" s="34"/>
      <c r="Q28" s="34"/>
      <c r="R28" s="34"/>
      <c r="S28" s="34"/>
      <c r="T28" s="34"/>
      <c r="U28" s="115"/>
      <c r="W28" s="117"/>
    </row>
    <row r="29" spans="6:23" x14ac:dyDescent="0.25">
      <c r="F29" s="115"/>
      <c r="H29" s="117"/>
      <c r="J29" s="34"/>
      <c r="K29" s="34"/>
      <c r="L29" s="34"/>
      <c r="M29" s="115"/>
      <c r="N29" s="34"/>
      <c r="O29" s="117"/>
      <c r="P29" s="34"/>
      <c r="Q29" s="34"/>
      <c r="R29" s="34"/>
      <c r="S29" s="34"/>
      <c r="T29" s="34"/>
      <c r="U29" s="115"/>
      <c r="W29" s="117"/>
    </row>
    <row r="30" spans="6:23" x14ac:dyDescent="0.25">
      <c r="F30" s="115"/>
      <c r="H30" s="117"/>
      <c r="J30" s="34"/>
      <c r="K30" s="34"/>
      <c r="L30" s="34"/>
      <c r="M30" s="115"/>
      <c r="N30" s="34"/>
      <c r="O30" s="117"/>
      <c r="P30" s="34"/>
      <c r="Q30" s="34"/>
      <c r="R30" s="34"/>
      <c r="S30" s="34"/>
      <c r="T30" s="34"/>
      <c r="U30" s="115"/>
      <c r="W30" s="117"/>
    </row>
    <row r="31" spans="6:23" x14ac:dyDescent="0.25">
      <c r="F31" s="115"/>
      <c r="H31" s="117"/>
      <c r="J31" s="34"/>
      <c r="K31" s="34"/>
      <c r="L31" s="34"/>
      <c r="M31" s="115"/>
      <c r="N31" s="34"/>
      <c r="O31" s="117"/>
      <c r="P31" s="34"/>
      <c r="Q31" s="34"/>
      <c r="R31" s="34"/>
      <c r="S31" s="34"/>
      <c r="T31" s="34"/>
      <c r="U31" s="115"/>
      <c r="W31" s="117"/>
    </row>
    <row r="32" spans="6:23" x14ac:dyDescent="0.25">
      <c r="F32" s="115"/>
      <c r="H32" s="117"/>
      <c r="J32" s="34"/>
      <c r="K32" s="34"/>
      <c r="L32" s="34"/>
      <c r="M32" s="115"/>
      <c r="N32" s="34"/>
      <c r="O32" s="117"/>
      <c r="P32" s="34"/>
      <c r="Q32" s="34"/>
      <c r="R32" s="34"/>
      <c r="S32" s="34"/>
      <c r="T32" s="34"/>
      <c r="U32" s="115"/>
      <c r="W32" s="117"/>
    </row>
    <row r="33" spans="6:23" x14ac:dyDescent="0.25">
      <c r="F33" s="115"/>
      <c r="H33" s="117"/>
      <c r="J33" s="34"/>
      <c r="K33" s="34"/>
      <c r="L33" s="34"/>
      <c r="M33" s="115"/>
      <c r="N33" s="34"/>
      <c r="O33" s="117"/>
      <c r="P33" s="34"/>
      <c r="Q33" s="34"/>
      <c r="R33" s="34"/>
      <c r="S33" s="34"/>
      <c r="T33" s="34"/>
      <c r="U33" s="115"/>
      <c r="W33" s="117"/>
    </row>
    <row r="34" spans="6:23" x14ac:dyDescent="0.25">
      <c r="F34" s="115"/>
      <c r="H34" s="117"/>
      <c r="J34" s="34"/>
      <c r="K34" s="34"/>
      <c r="L34" s="34"/>
      <c r="M34" s="115"/>
      <c r="N34" s="34"/>
      <c r="O34" s="117"/>
      <c r="P34" s="34"/>
      <c r="Q34" s="34"/>
      <c r="R34" s="34"/>
      <c r="S34" s="34"/>
      <c r="T34" s="34"/>
      <c r="U34" s="115"/>
      <c r="W34" s="117"/>
    </row>
    <row r="35" spans="6:23" x14ac:dyDescent="0.25">
      <c r="F35" s="115"/>
      <c r="H35" s="117"/>
      <c r="J35" s="34"/>
      <c r="K35" s="34"/>
      <c r="L35" s="34"/>
      <c r="M35" s="115"/>
      <c r="N35" s="34"/>
      <c r="O35" s="117"/>
      <c r="P35" s="34"/>
      <c r="Q35" s="34"/>
      <c r="R35" s="34"/>
      <c r="S35" s="34"/>
      <c r="T35" s="34"/>
      <c r="U35" s="115"/>
      <c r="W35" s="117"/>
    </row>
    <row r="36" spans="6:23" x14ac:dyDescent="0.25">
      <c r="F36" s="115"/>
      <c r="H36" s="117"/>
      <c r="J36" s="34"/>
      <c r="K36" s="34"/>
      <c r="L36" s="34"/>
      <c r="M36" s="115"/>
      <c r="N36" s="34"/>
      <c r="O36" s="117"/>
      <c r="P36" s="34"/>
      <c r="Q36" s="34"/>
      <c r="R36" s="34"/>
      <c r="S36" s="34"/>
      <c r="T36" s="34"/>
      <c r="U36" s="115"/>
      <c r="W36" s="117"/>
    </row>
    <row r="37" spans="6:23" x14ac:dyDescent="0.25">
      <c r="F37" s="115"/>
      <c r="H37" s="117"/>
      <c r="J37" s="34"/>
      <c r="K37" s="34"/>
      <c r="L37" s="34"/>
      <c r="M37" s="115"/>
      <c r="N37" s="34"/>
      <c r="O37" s="117"/>
      <c r="P37" s="34"/>
      <c r="Q37" s="34"/>
      <c r="R37" s="34"/>
      <c r="S37" s="34"/>
      <c r="T37" s="34"/>
      <c r="U37" s="115"/>
      <c r="W37" s="117"/>
    </row>
    <row r="38" spans="6:23" x14ac:dyDescent="0.25">
      <c r="F38" s="115"/>
      <c r="H38" s="117"/>
      <c r="J38" s="34"/>
      <c r="K38" s="34"/>
      <c r="L38" s="34"/>
      <c r="M38" s="115"/>
      <c r="N38" s="34"/>
      <c r="O38" s="117"/>
      <c r="P38" s="34"/>
      <c r="Q38" s="34"/>
      <c r="R38" s="34"/>
      <c r="S38" s="34"/>
      <c r="T38" s="34"/>
      <c r="U38" s="115"/>
      <c r="W38" s="117"/>
    </row>
    <row r="39" spans="6:23" x14ac:dyDescent="0.25">
      <c r="F39" s="115"/>
      <c r="H39" s="117"/>
      <c r="J39" s="34"/>
      <c r="K39" s="34"/>
      <c r="L39" s="34"/>
      <c r="M39" s="115"/>
      <c r="N39" s="34"/>
      <c r="O39" s="117"/>
      <c r="P39" s="34"/>
      <c r="Q39" s="34"/>
      <c r="R39" s="34"/>
      <c r="S39" s="34"/>
      <c r="T39" s="34"/>
      <c r="U39" s="115"/>
      <c r="W39" s="117"/>
    </row>
    <row r="40" spans="6:23" x14ac:dyDescent="0.25">
      <c r="F40" s="115"/>
      <c r="H40" s="117"/>
      <c r="J40" s="34"/>
      <c r="K40" s="34"/>
      <c r="L40" s="34"/>
      <c r="M40" s="115"/>
      <c r="N40" s="34"/>
      <c r="O40" s="117"/>
      <c r="P40" s="34"/>
      <c r="Q40" s="34"/>
      <c r="R40" s="34"/>
      <c r="S40" s="34"/>
      <c r="T40" s="34"/>
      <c r="U40" s="115"/>
      <c r="W40" s="117"/>
    </row>
    <row r="41" spans="6:23" x14ac:dyDescent="0.25">
      <c r="F41" s="115"/>
      <c r="H41" s="117"/>
      <c r="J41" s="34"/>
      <c r="K41" s="34"/>
      <c r="L41" s="34"/>
      <c r="M41" s="115"/>
      <c r="N41" s="34"/>
      <c r="O41" s="117"/>
      <c r="P41" s="34"/>
      <c r="Q41" s="34"/>
      <c r="R41" s="34"/>
      <c r="S41" s="34"/>
      <c r="T41" s="34"/>
      <c r="U41" s="115"/>
      <c r="W41" s="117"/>
    </row>
    <row r="42" spans="6:23" x14ac:dyDescent="0.25">
      <c r="F42" s="115"/>
      <c r="H42" s="117"/>
      <c r="J42" s="34"/>
      <c r="K42" s="34"/>
      <c r="L42" s="34"/>
      <c r="M42" s="115"/>
      <c r="N42" s="34"/>
      <c r="O42" s="117"/>
      <c r="P42" s="34"/>
      <c r="Q42" s="34"/>
      <c r="R42" s="34"/>
      <c r="S42" s="34"/>
      <c r="T42" s="34"/>
      <c r="U42" s="115"/>
      <c r="W42" s="117"/>
    </row>
    <row r="43" spans="6:23" x14ac:dyDescent="0.25">
      <c r="F43" s="115"/>
      <c r="H43" s="117"/>
      <c r="J43" s="34"/>
      <c r="K43" s="34"/>
      <c r="L43" s="34"/>
      <c r="M43" s="115"/>
      <c r="N43" s="34"/>
      <c r="O43" s="117"/>
      <c r="P43" s="34"/>
      <c r="Q43" s="34"/>
      <c r="R43" s="34"/>
      <c r="S43" s="34"/>
      <c r="T43" s="34"/>
      <c r="U43" s="115"/>
      <c r="W43" s="117"/>
    </row>
    <row r="44" spans="6:23" x14ac:dyDescent="0.25">
      <c r="F44" s="115"/>
      <c r="H44" s="117"/>
      <c r="J44" s="34"/>
      <c r="K44" s="34"/>
      <c r="L44" s="34"/>
      <c r="M44" s="115"/>
      <c r="N44" s="34"/>
      <c r="O44" s="117"/>
      <c r="P44" s="34"/>
      <c r="Q44" s="34"/>
      <c r="R44" s="34"/>
      <c r="S44" s="34"/>
      <c r="T44" s="34"/>
      <c r="U44" s="115"/>
      <c r="W44" s="117"/>
    </row>
    <row r="45" spans="6:23" x14ac:dyDescent="0.25">
      <c r="F45" s="115"/>
      <c r="H45" s="117"/>
      <c r="J45" s="34"/>
      <c r="K45" s="34"/>
      <c r="L45" s="34"/>
      <c r="M45" s="115"/>
      <c r="N45" s="34"/>
      <c r="O45" s="117"/>
      <c r="P45" s="34"/>
      <c r="Q45" s="34"/>
      <c r="R45" s="34"/>
      <c r="S45" s="34"/>
      <c r="T45" s="34"/>
      <c r="U45" s="115"/>
      <c r="W45" s="117"/>
    </row>
    <row r="46" spans="6:23" x14ac:dyDescent="0.25">
      <c r="F46" s="115"/>
      <c r="H46" s="117"/>
      <c r="J46" s="34"/>
      <c r="K46" s="34"/>
      <c r="L46" s="34"/>
      <c r="M46" s="115"/>
      <c r="N46" s="34"/>
      <c r="O46" s="117"/>
      <c r="P46" s="34"/>
      <c r="Q46" s="34"/>
      <c r="R46" s="34"/>
      <c r="S46" s="34"/>
      <c r="T46" s="34"/>
      <c r="U46" s="115"/>
      <c r="W46" s="117"/>
    </row>
    <row r="47" spans="6:23" x14ac:dyDescent="0.25">
      <c r="F47" s="115"/>
      <c r="H47" s="117"/>
      <c r="J47" s="34"/>
      <c r="K47" s="34"/>
      <c r="L47" s="34"/>
      <c r="M47" s="115"/>
      <c r="N47" s="34"/>
      <c r="O47" s="117"/>
      <c r="P47" s="34"/>
      <c r="Q47" s="34"/>
      <c r="R47" s="34"/>
      <c r="S47" s="34"/>
      <c r="T47" s="34"/>
      <c r="U47" s="115"/>
      <c r="W47" s="117"/>
    </row>
    <row r="48" spans="6:23" x14ac:dyDescent="0.25">
      <c r="F48" s="115"/>
      <c r="H48" s="117"/>
      <c r="J48" s="34"/>
      <c r="K48" s="34"/>
      <c r="L48" s="34"/>
      <c r="M48" s="115"/>
      <c r="N48" s="34"/>
      <c r="O48" s="117"/>
      <c r="P48" s="34"/>
      <c r="Q48" s="34"/>
      <c r="R48" s="34"/>
      <c r="S48" s="34"/>
      <c r="T48" s="34"/>
      <c r="U48" s="115"/>
      <c r="W48" s="117"/>
    </row>
    <row r="49" spans="6:23" x14ac:dyDescent="0.25">
      <c r="F49" s="115"/>
      <c r="H49" s="117"/>
      <c r="J49" s="34"/>
      <c r="K49" s="34"/>
      <c r="L49" s="34"/>
      <c r="M49" s="115"/>
      <c r="N49" s="34"/>
      <c r="O49" s="117"/>
      <c r="P49" s="34"/>
      <c r="Q49" s="34"/>
      <c r="R49" s="34"/>
      <c r="S49" s="34"/>
      <c r="T49" s="34"/>
      <c r="U49" s="115"/>
      <c r="W49" s="117"/>
    </row>
    <row r="50" spans="6:23" x14ac:dyDescent="0.25">
      <c r="F50" s="115"/>
      <c r="H50" s="117"/>
      <c r="J50" s="34"/>
      <c r="K50" s="34"/>
      <c r="L50" s="34"/>
      <c r="M50" s="115"/>
      <c r="N50" s="34"/>
      <c r="O50" s="117"/>
      <c r="P50" s="34"/>
      <c r="Q50" s="34"/>
      <c r="R50" s="34"/>
      <c r="S50" s="34"/>
      <c r="T50" s="34"/>
      <c r="U50" s="115"/>
      <c r="W50" s="117"/>
    </row>
    <row r="51" spans="6:23" x14ac:dyDescent="0.25">
      <c r="F51" s="115"/>
      <c r="H51" s="117"/>
      <c r="J51" s="34"/>
      <c r="K51" s="34"/>
      <c r="L51" s="34"/>
      <c r="M51" s="115"/>
      <c r="N51" s="34"/>
      <c r="O51" s="117"/>
      <c r="P51" s="34"/>
      <c r="Q51" s="34"/>
      <c r="R51" s="34"/>
      <c r="S51" s="34"/>
      <c r="T51" s="34"/>
      <c r="U51" s="115"/>
      <c r="W51" s="117"/>
    </row>
    <row r="52" spans="6:23" x14ac:dyDescent="0.25">
      <c r="F52" s="115"/>
      <c r="H52" s="117"/>
      <c r="J52" s="34"/>
      <c r="K52" s="34"/>
      <c r="L52" s="34"/>
      <c r="M52" s="115"/>
      <c r="N52" s="34"/>
      <c r="O52" s="117"/>
      <c r="P52" s="34"/>
      <c r="Q52" s="34"/>
      <c r="R52" s="34"/>
      <c r="S52" s="34"/>
      <c r="T52" s="34"/>
      <c r="U52" s="115"/>
      <c r="W52" s="117"/>
    </row>
    <row r="53" spans="6:23" x14ac:dyDescent="0.25">
      <c r="F53" s="115"/>
      <c r="H53" s="117"/>
      <c r="J53" s="34"/>
      <c r="K53" s="34"/>
      <c r="L53" s="34"/>
      <c r="M53" s="115"/>
      <c r="N53" s="34"/>
      <c r="O53" s="117"/>
      <c r="P53" s="34"/>
      <c r="Q53" s="34"/>
      <c r="R53" s="34"/>
      <c r="S53" s="34"/>
      <c r="T53" s="34"/>
      <c r="U53" s="115"/>
      <c r="W53" s="117"/>
    </row>
    <row r="54" spans="6:23" x14ac:dyDescent="0.25">
      <c r="F54" s="115"/>
      <c r="H54" s="117"/>
      <c r="J54" s="34"/>
      <c r="K54" s="34"/>
      <c r="L54" s="34"/>
      <c r="M54" s="115"/>
      <c r="N54" s="34"/>
      <c r="O54" s="117"/>
      <c r="P54" s="34"/>
      <c r="Q54" s="34"/>
      <c r="R54" s="34"/>
      <c r="S54" s="34"/>
      <c r="T54" s="34"/>
      <c r="U54" s="115"/>
      <c r="W54" s="117"/>
    </row>
    <row r="55" spans="6:23" x14ac:dyDescent="0.25">
      <c r="F55" s="115"/>
      <c r="H55" s="117"/>
      <c r="J55" s="34"/>
      <c r="K55" s="34"/>
      <c r="L55" s="34"/>
      <c r="M55" s="115"/>
      <c r="N55" s="34"/>
      <c r="O55" s="117"/>
      <c r="P55" s="34"/>
      <c r="Q55" s="34"/>
      <c r="R55" s="34"/>
      <c r="S55" s="34"/>
      <c r="T55" s="34"/>
      <c r="U55" s="115"/>
      <c r="W55" s="117"/>
    </row>
    <row r="56" spans="6:23" x14ac:dyDescent="0.25">
      <c r="F56" s="115"/>
      <c r="H56" s="117"/>
      <c r="J56" s="34"/>
      <c r="K56" s="34"/>
      <c r="L56" s="34"/>
      <c r="M56" s="115"/>
      <c r="N56" s="34"/>
      <c r="O56" s="117"/>
      <c r="P56" s="34"/>
      <c r="Q56" s="34"/>
      <c r="R56" s="34"/>
      <c r="S56" s="34"/>
      <c r="T56" s="34"/>
      <c r="U56" s="115"/>
      <c r="W56" s="117"/>
    </row>
    <row r="57" spans="6:23" x14ac:dyDescent="0.25">
      <c r="F57" s="115"/>
      <c r="H57" s="117"/>
      <c r="J57" s="34"/>
      <c r="K57" s="34"/>
      <c r="L57" s="34"/>
      <c r="M57" s="115"/>
      <c r="N57" s="34"/>
      <c r="O57" s="117"/>
      <c r="P57" s="34"/>
      <c r="Q57" s="34"/>
      <c r="R57" s="34"/>
      <c r="S57" s="34"/>
      <c r="T57" s="34"/>
      <c r="U57" s="115"/>
      <c r="W57" s="117"/>
    </row>
    <row r="58" spans="6:23" x14ac:dyDescent="0.25">
      <c r="F58" s="115"/>
      <c r="H58" s="117"/>
      <c r="I58" s="118">
        <f t="shared" ref="I58" si="0">F58*H58</f>
        <v>0</v>
      </c>
    </row>
    <row r="59" spans="6:23" x14ac:dyDescent="0.25">
      <c r="F59" s="115"/>
      <c r="H59" s="117"/>
    </row>
    <row r="60" spans="6:23" x14ac:dyDescent="0.25">
      <c r="F60" s="115"/>
      <c r="H60" s="117"/>
    </row>
    <row r="61" spans="6:23" x14ac:dyDescent="0.25">
      <c r="F61" s="115"/>
      <c r="H61" s="117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Company details</vt:lpstr>
      <vt:lpstr>I. Cash details</vt:lpstr>
      <vt:lpstr>II. Bank accounts details</vt:lpstr>
      <vt:lpstr>III. Fixed assets register</vt:lpstr>
      <vt:lpstr>IV. Receiveables register</vt:lpstr>
      <vt:lpstr>V. Detailed payroll</vt:lpstr>
      <vt:lpstr>VI. Subsidies register</vt:lpstr>
      <vt:lpstr>VII. Borrowings register</vt:lpstr>
      <vt:lpstr>VIII. Payables register</vt:lpstr>
      <vt:lpstr>IX. Revenues register</vt:lpstr>
      <vt:lpstr>X. Expenses register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2024-07-04T08:40:32Z</dcterms:created>
  <dcterms:modified xsi:type="dcterms:W3CDTF">2024-07-30T15:18:16Z</dcterms:modified>
</cp:coreProperties>
</file>