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d.docs.live.net/e94745159a24d2f5/Desktop/Top Mentor/Assignment/Assignment/Excel Assignment Completed/"/>
    </mc:Choice>
  </mc:AlternateContent>
  <xr:revisionPtr revIDLastSave="192" documentId="8_{859A407C-A746-4A5E-8012-62B7173A7227}" xr6:coauthVersionLast="45" xr6:coauthVersionMax="45" xr10:uidLastSave="{E17AEE8B-1675-4770-A4EA-5CDE73BBA758}"/>
  <bookViews>
    <workbookView xWindow="-110" yWindow="-110" windowWidth="19420" windowHeight="10300" xr2:uid="{87ACC29D-5CA0-4E61-BB5C-B18D7D11103F}"/>
  </bookViews>
  <sheets>
    <sheet name="Main File" sheetId="1" r:id="rId1"/>
    <sheet name="Sum and Avg for Distributor" sheetId="20" r:id="rId2"/>
    <sheet name="Average of Distributor" sheetId="24" r:id="rId3"/>
    <sheet name="Average Value of Genre" sheetId="23" r:id="rId4"/>
    <sheet name="Total by Movie" sheetId="22" r:id="rId5"/>
    <sheet name="Dashboard" sheetId="25" r:id="rId6"/>
    <sheet name="Insight" sheetId="19" r:id="rId7"/>
  </sheets>
  <externalReferences>
    <externalReference r:id="rId8"/>
  </externalReferences>
  <definedNames>
    <definedName name="_xlnm._FilterDatabase" localSheetId="0" hidden="1">'Main File'!$A$3:$Q$23</definedName>
    <definedName name="Slicer_DISTRIBUTOR">#N/A</definedName>
    <definedName name="Slicer_GENRE">#N/A</definedName>
    <definedName name="Slicer_MOVI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 i="1" l="1"/>
  <c r="K12" i="1"/>
  <c r="K16" i="1"/>
  <c r="K11" i="1"/>
  <c r="K10" i="1"/>
  <c r="K13" i="1"/>
  <c r="K4" i="1"/>
  <c r="K18" i="1"/>
  <c r="K8" i="1"/>
  <c r="K5" i="1"/>
  <c r="K14" i="1"/>
  <c r="K9" i="1"/>
  <c r="K7" i="1"/>
  <c r="P21" i="1" s="1"/>
  <c r="P5" i="1" s="1"/>
  <c r="K19" i="1"/>
  <c r="K6" i="1"/>
  <c r="K20" i="1"/>
  <c r="P20" i="1" s="1"/>
  <c r="K17" i="1"/>
  <c r="O5" i="1"/>
  <c r="O6" i="1"/>
  <c r="O7" i="1"/>
  <c r="O8" i="1"/>
  <c r="O9" i="1"/>
  <c r="O10" i="1"/>
  <c r="O11" i="1"/>
  <c r="O12" i="1"/>
  <c r="O13" i="1"/>
  <c r="O14" i="1"/>
  <c r="O15" i="1"/>
  <c r="O16" i="1"/>
  <c r="O17" i="1"/>
  <c r="O18" i="1"/>
  <c r="O19" i="1"/>
  <c r="O4" i="1"/>
  <c r="N5" i="1"/>
  <c r="N6" i="1"/>
  <c r="N7" i="1"/>
  <c r="N8" i="1"/>
  <c r="N9" i="1"/>
  <c r="N10" i="1"/>
  <c r="N11" i="1"/>
  <c r="N12" i="1"/>
  <c r="N13" i="1"/>
  <c r="N14" i="1"/>
  <c r="N15" i="1"/>
  <c r="N16" i="1"/>
  <c r="N17" i="1"/>
  <c r="N18" i="1"/>
  <c r="N19" i="1"/>
  <c r="N4" i="1"/>
  <c r="M5" i="1"/>
  <c r="M6" i="1"/>
  <c r="M7" i="1"/>
  <c r="M8" i="1"/>
  <c r="M9" i="1"/>
  <c r="M10" i="1"/>
  <c r="M11" i="1"/>
  <c r="M12" i="1"/>
  <c r="M13" i="1"/>
  <c r="M14" i="1"/>
  <c r="M15" i="1"/>
  <c r="M16" i="1"/>
  <c r="M17" i="1"/>
  <c r="M18" i="1"/>
  <c r="M19" i="1"/>
  <c r="M4" i="1"/>
  <c r="L5" i="1"/>
  <c r="L6" i="1"/>
  <c r="L7" i="1"/>
  <c r="L8" i="1"/>
  <c r="L9" i="1"/>
  <c r="L10" i="1"/>
  <c r="L11" i="1"/>
  <c r="L12" i="1"/>
  <c r="L13" i="1"/>
  <c r="L14" i="1"/>
  <c r="L15" i="1"/>
  <c r="L16" i="1"/>
  <c r="L17" i="1"/>
  <c r="L18" i="1"/>
  <c r="L19" i="1"/>
  <c r="L4" i="1"/>
  <c r="F20" i="1"/>
  <c r="G20" i="1"/>
  <c r="H20" i="1"/>
  <c r="I20" i="1"/>
  <c r="J20" i="1"/>
  <c r="E20" i="1"/>
  <c r="D20" i="1"/>
  <c r="P16" i="1" l="1"/>
  <c r="P12" i="1"/>
  <c r="P8" i="1"/>
  <c r="P19" i="1"/>
  <c r="P15" i="1"/>
  <c r="P11" i="1"/>
  <c r="P7" i="1"/>
  <c r="P18" i="1"/>
  <c r="P14" i="1"/>
  <c r="P10" i="1"/>
  <c r="P6" i="1"/>
  <c r="P4" i="1"/>
  <c r="P17" i="1"/>
  <c r="P13" i="1"/>
  <c r="P9" i="1"/>
  <c r="N20" i="1"/>
  <c r="O20" i="1"/>
  <c r="M20" i="1"/>
  <c r="L20" i="1"/>
  <c r="B4" i="1"/>
  <c r="B5" i="1"/>
  <c r="B6" i="1"/>
  <c r="B7" i="1"/>
  <c r="B8" i="1"/>
  <c r="B9" i="1"/>
  <c r="B10" i="1"/>
  <c r="B11" i="1"/>
  <c r="B12" i="1"/>
  <c r="B13" i="1"/>
  <c r="B14" i="1"/>
  <c r="B15" i="1"/>
  <c r="B16" i="1"/>
  <c r="B17" i="1"/>
  <c r="B18" i="1"/>
  <c r="B19" i="1"/>
  <c r="B3" i="1"/>
</calcChain>
</file>

<file path=xl/sharedStrings.xml><?xml version="1.0" encoding="utf-8"?>
<sst xmlns="http://schemas.openxmlformats.org/spreadsheetml/2006/main" count="102" uniqueCount="50">
  <si>
    <t>MOVIE</t>
  </si>
  <si>
    <t>GENRE</t>
  </si>
  <si>
    <t>Batman Forever</t>
  </si>
  <si>
    <t>Drama</t>
  </si>
  <si>
    <t>Independence Day</t>
  </si>
  <si>
    <t>Adventure</t>
  </si>
  <si>
    <t>Men in Black</t>
  </si>
  <si>
    <t>Titanic</t>
  </si>
  <si>
    <t>Star Wars Ep. I: The Phantom Menace</t>
  </si>
  <si>
    <t>How the Grinch Stole Christmas</t>
  </si>
  <si>
    <t>Harry Potter and the Sorcerer’s Stone</t>
  </si>
  <si>
    <t>Spider-Man</t>
  </si>
  <si>
    <t>Finding Nemo</t>
  </si>
  <si>
    <t>Shrek 2</t>
  </si>
  <si>
    <t>Star Wars Ep. III: Revenge of the Sith</t>
  </si>
  <si>
    <t>Action</t>
  </si>
  <si>
    <t>Pirates of the Caribbean: Dead Man’s Chest</t>
  </si>
  <si>
    <t>Spider-Man 3</t>
  </si>
  <si>
    <t>The Dark Knight</t>
  </si>
  <si>
    <t>Transformers: Revenge of the Fallen</t>
  </si>
  <si>
    <t>Toy Story 3</t>
  </si>
  <si>
    <t>Row Labels</t>
  </si>
  <si>
    <t>Grand Total</t>
  </si>
  <si>
    <t>MoM for latest month</t>
  </si>
  <si>
    <t>Average</t>
  </si>
  <si>
    <t>20th Century Fox</t>
  </si>
  <si>
    <t>Sum of Average</t>
  </si>
  <si>
    <t>Insight</t>
  </si>
  <si>
    <t>1)</t>
  </si>
  <si>
    <t>2)</t>
  </si>
  <si>
    <t>Max</t>
  </si>
  <si>
    <t>Min</t>
  </si>
  <si>
    <t>Above &amp; Below Average</t>
  </si>
  <si>
    <t>Totals  of Column</t>
  </si>
  <si>
    <t xml:space="preserve">Total </t>
  </si>
  <si>
    <t>Dreamworks SKG</t>
  </si>
  <si>
    <t>Paramount Pictures</t>
  </si>
  <si>
    <t>Sony Pictures</t>
  </si>
  <si>
    <t>Universal</t>
  </si>
  <si>
    <t>Walt Disney</t>
  </si>
  <si>
    <t>Warner Bros.</t>
  </si>
  <si>
    <t>(blank)</t>
  </si>
  <si>
    <t xml:space="preserve">Sum of Total </t>
  </si>
  <si>
    <t>Movie Monthly Report</t>
  </si>
  <si>
    <t>Total of movie varies basis on movie type.</t>
  </si>
  <si>
    <t>3)</t>
  </si>
  <si>
    <t>Average of Action movie is the highest.</t>
  </si>
  <si>
    <t>Second highest is the Adventures movie.</t>
  </si>
  <si>
    <t>Conclusion</t>
  </si>
  <si>
    <t xml:space="preserve">Target should be production more action and adventure movie. It will help in generating higher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</si>
</sst>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b/>
      <sz val="36"/>
      <color theme="1"/>
      <name val="Calibri"/>
      <family val="2"/>
      <scheme val="minor"/>
    </font>
    <font>
      <b/>
      <sz val="2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1" fillId="0" borderId="1" xfId="0" applyFont="1" applyBorder="1"/>
    <xf numFmtId="0" fontId="2" fillId="3" borderId="1" xfId="0" applyFont="1" applyFill="1" applyBorder="1"/>
    <xf numFmtId="0" fontId="0" fillId="0" borderId="0" xfId="0" applyNumberFormat="1"/>
    <xf numFmtId="0" fontId="2" fillId="3" borderId="0" xfId="0" applyFont="1" applyFill="1"/>
    <xf numFmtId="0" fontId="0" fillId="0" borderId="0" xfId="0" pivotButton="1"/>
    <xf numFmtId="0" fontId="0" fillId="0" borderId="0" xfId="0" applyAlignment="1">
      <alignment horizontal="left"/>
    </xf>
    <xf numFmtId="0" fontId="2" fillId="3" borderId="1" xfId="0" applyFont="1" applyFill="1" applyBorder="1" applyAlignment="1">
      <alignment horizontal="center"/>
    </xf>
    <xf numFmtId="0" fontId="2" fillId="4" borderId="1" xfId="0" applyFont="1" applyFill="1" applyBorder="1"/>
    <xf numFmtId="17" fontId="3" fillId="3" borderId="1" xfId="0" applyNumberFormat="1" applyFont="1" applyFill="1" applyBorder="1"/>
    <xf numFmtId="0" fontId="1" fillId="4" borderId="1" xfId="0" applyFont="1" applyFill="1" applyBorder="1"/>
    <xf numFmtId="0" fontId="2" fillId="5" borderId="1" xfId="0" applyFont="1" applyFill="1" applyBorder="1"/>
    <xf numFmtId="0" fontId="0" fillId="4" borderId="1" xfId="0" applyFill="1" applyBorder="1"/>
    <xf numFmtId="164" fontId="1" fillId="4" borderId="1" xfId="0" applyNumberFormat="1" applyFont="1" applyFill="1" applyBorder="1"/>
    <xf numFmtId="164" fontId="1" fillId="0" borderId="1" xfId="0" applyNumberFormat="1" applyFont="1" applyBorder="1"/>
    <xf numFmtId="164" fontId="0" fillId="6" borderId="1" xfId="0" applyNumberFormat="1" applyFill="1" applyBorder="1"/>
    <xf numFmtId="17" fontId="3" fillId="3" borderId="0" xfId="0" applyNumberFormat="1" applyFont="1" applyFill="1" applyBorder="1"/>
    <xf numFmtId="164" fontId="1" fillId="4" borderId="2" xfId="0" applyNumberFormat="1" applyFont="1" applyFill="1" applyBorder="1"/>
    <xf numFmtId="9" fontId="0" fillId="4" borderId="2" xfId="1" applyFont="1" applyFill="1" applyBorder="1"/>
    <xf numFmtId="164" fontId="0" fillId="0" borderId="0" xfId="0" applyNumberFormat="1"/>
    <xf numFmtId="164" fontId="1" fillId="7" borderId="2" xfId="0" applyNumberFormat="1" applyFont="1" applyFill="1" applyBorder="1"/>
    <xf numFmtId="0" fontId="5" fillId="7" borderId="0" xfId="0" applyFont="1" applyFill="1" applyAlignment="1">
      <alignment horizontal="center" vertical="center"/>
    </xf>
    <xf numFmtId="0" fontId="4" fillId="2" borderId="1" xfId="0" applyFont="1" applyFill="1" applyBorder="1" applyAlignment="1">
      <alignment horizontal="center"/>
    </xf>
  </cellXfs>
  <cellStyles count="2">
    <cellStyle name="Normal" xfId="0" builtinId="0"/>
    <cellStyle name="Percent" xfId="1" builtinId="5"/>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 1_Solved.xlsx]Average of Distributor!PivotTable5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of Distributor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0.12278958106303313"/>
              <c:y val="0.2053379265091863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9.1061640187796115E-3"/>
              <c:y val="8.496755613881598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0.10289429482084771"/>
              <c:y val="-0.1533883785360162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2.3308069841946132E-2"/>
              <c:y val="-0.133137941090696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909469302809572"/>
                  <c:h val="0.14078703703703704"/>
                </c:manualLayout>
              </c15:layout>
            </c:ext>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layout>
            <c:manualLayout>
              <c:x val="-2.0061287864511213E-2"/>
              <c:y val="0.1043748177311169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97398543184183E-2"/>
          <c:y val="0.20358814523184601"/>
          <c:w val="0.75827935139741243"/>
          <c:h val="0.75474518810148727"/>
        </c:manualLayout>
      </c:layout>
      <c:pie3DChart>
        <c:varyColors val="1"/>
        <c:ser>
          <c:idx val="0"/>
          <c:order val="0"/>
          <c:tx>
            <c:strRef>
              <c:f>'Average of Distributor'!$B$3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89A5-44FC-AC5E-52276520DD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9A5-44FC-AC5E-52276520DD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89A5-44FC-AC5E-52276520DD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067-4579-BD41-F8F59D8B0C8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89A5-44FC-AC5E-52276520DD9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9A5-44FC-AC5E-52276520DD9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89A5-44FC-AC5E-52276520DD9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9A5-44FC-AC5E-52276520DD95}"/>
              </c:ext>
            </c:extLst>
          </c:dPt>
          <c:dLbls>
            <c:dLbl>
              <c:idx val="0"/>
              <c:layout>
                <c:manualLayout>
                  <c:x val="-0.12278958106303313"/>
                  <c:y val="0.2053379265091863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9A5-44FC-AC5E-52276520DD95}"/>
                </c:ext>
              </c:extLst>
            </c:dLbl>
            <c:dLbl>
              <c:idx val="1"/>
              <c:layout>
                <c:manualLayout>
                  <c:x val="-9.1061640187796115E-3"/>
                  <c:y val="8.496755613881598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A5-44FC-AC5E-52276520DD95}"/>
                </c:ext>
              </c:extLst>
            </c:dLbl>
            <c:dLbl>
              <c:idx val="2"/>
              <c:layout>
                <c:manualLayout>
                  <c:x val="-2.0061287864511213E-2"/>
                  <c:y val="0.1043748177311169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9A5-44FC-AC5E-52276520DD95}"/>
                </c:ext>
              </c:extLst>
            </c:dLbl>
            <c:dLbl>
              <c:idx val="5"/>
              <c:layout>
                <c:manualLayout>
                  <c:x val="2.3308069841946132E-2"/>
                  <c:y val="-0.133137941090696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909469302809572"/>
                      <c:h val="0.14078703703703704"/>
                    </c:manualLayout>
                  </c15:layout>
                </c:ext>
                <c:ext xmlns:c16="http://schemas.microsoft.com/office/drawing/2014/chart" uri="{C3380CC4-5D6E-409C-BE32-E72D297353CC}">
                  <c16:uniqueId val="{00000007-89A5-44FC-AC5E-52276520DD95}"/>
                </c:ext>
              </c:extLst>
            </c:dLbl>
            <c:dLbl>
              <c:idx val="6"/>
              <c:layout>
                <c:manualLayout>
                  <c:x val="-0.10289429482084771"/>
                  <c:y val="-0.15338837853601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9A5-44FC-AC5E-52276520DD9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'Average of Distributor'!$A$4:$A$12</c:f>
              <c:strCache>
                <c:ptCount val="8"/>
                <c:pt idx="0">
                  <c:v>20th Century Fox</c:v>
                </c:pt>
                <c:pt idx="1">
                  <c:v>Dreamworks SKG</c:v>
                </c:pt>
                <c:pt idx="2">
                  <c:v>Paramount Pictures</c:v>
                </c:pt>
                <c:pt idx="3">
                  <c:v>Sony Pictures</c:v>
                </c:pt>
                <c:pt idx="4">
                  <c:v>Universal</c:v>
                </c:pt>
                <c:pt idx="5">
                  <c:v>Walt Disney</c:v>
                </c:pt>
                <c:pt idx="6">
                  <c:v>Warner Bros.</c:v>
                </c:pt>
                <c:pt idx="7">
                  <c:v>(blank)</c:v>
                </c:pt>
              </c:strCache>
            </c:strRef>
          </c:cat>
          <c:val>
            <c:numRef>
              <c:f>'Average of Distributor'!$B$4:$B$12</c:f>
              <c:numCache>
                <c:formatCode>General</c:formatCode>
                <c:ptCount val="8"/>
                <c:pt idx="0">
                  <c:v>10773.714285714286</c:v>
                </c:pt>
                <c:pt idx="1">
                  <c:v>1268.1428571428571</c:v>
                </c:pt>
                <c:pt idx="2">
                  <c:v>1189037</c:v>
                </c:pt>
                <c:pt idx="3">
                  <c:v>5753.7142857142862</c:v>
                </c:pt>
                <c:pt idx="4">
                  <c:v>1302.4285714285713</c:v>
                </c:pt>
                <c:pt idx="5">
                  <c:v>651561.57142857148</c:v>
                </c:pt>
                <c:pt idx="6">
                  <c:v>326888</c:v>
                </c:pt>
                <c:pt idx="7">
                  <c:v>2186584.5714285714</c:v>
                </c:pt>
              </c:numCache>
            </c:numRef>
          </c:val>
          <c:extLst>
            <c:ext xmlns:c16="http://schemas.microsoft.com/office/drawing/2014/chart" uri="{C3380CC4-5D6E-409C-BE32-E72D297353CC}">
              <c16:uniqueId val="{00000001-89A5-44FC-AC5E-52276520DD9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 1_Solved.xlsx]Average Value of Genre!PivotTable4</c:name>
    <c:fmtId val="0"/>
  </c:pivotSource>
  <c:chart>
    <c:title>
      <c:tx>
        <c:rich>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r>
              <a:rPr lang="en-US" sz="1600" baseline="0"/>
              <a:t>Average by Genre</a:t>
            </a:r>
          </a:p>
        </c:rich>
      </c:tx>
      <c:layout>
        <c:manualLayout>
          <c:xMode val="edge"/>
          <c:yMode val="edge"/>
          <c:x val="0.2298678915135608"/>
          <c:y val="4.5275590551181105E-2"/>
        </c:manualLayout>
      </c:layout>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Value of Genre'!$B$3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Value of Genre'!$A$4:$A$8</c:f>
              <c:strCache>
                <c:ptCount val="4"/>
                <c:pt idx="0">
                  <c:v>Action</c:v>
                </c:pt>
                <c:pt idx="1">
                  <c:v>Adventure</c:v>
                </c:pt>
                <c:pt idx="2">
                  <c:v>Drama</c:v>
                </c:pt>
                <c:pt idx="3">
                  <c:v>(blank)</c:v>
                </c:pt>
              </c:strCache>
            </c:strRef>
          </c:cat>
          <c:val>
            <c:numRef>
              <c:f>'Average Value of Genre'!$B$4:$B$8</c:f>
              <c:numCache>
                <c:formatCode>General</c:formatCode>
                <c:ptCount val="4"/>
                <c:pt idx="0">
                  <c:v>1093461.857142857</c:v>
                </c:pt>
                <c:pt idx="1">
                  <c:v>773016.7142857142</c:v>
                </c:pt>
                <c:pt idx="2">
                  <c:v>320106</c:v>
                </c:pt>
                <c:pt idx="3">
                  <c:v>2186584.5714285714</c:v>
                </c:pt>
              </c:numCache>
            </c:numRef>
          </c:val>
          <c:extLst>
            <c:ext xmlns:c16="http://schemas.microsoft.com/office/drawing/2014/chart" uri="{C3380CC4-5D6E-409C-BE32-E72D297353CC}">
              <c16:uniqueId val="{00000001-1BBE-496F-87D3-1ABF4E9621CF}"/>
            </c:ext>
          </c:extLst>
        </c:ser>
        <c:dLbls>
          <c:showLegendKey val="0"/>
          <c:showVal val="0"/>
          <c:showCatName val="0"/>
          <c:showSerName val="0"/>
          <c:showPercent val="0"/>
          <c:showBubbleSize val="0"/>
        </c:dLbls>
        <c:gapWidth val="164"/>
        <c:overlap val="-22"/>
        <c:axId val="1309716383"/>
        <c:axId val="1292591231"/>
      </c:barChart>
      <c:catAx>
        <c:axId val="13097163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591231"/>
        <c:crosses val="autoZero"/>
        <c:auto val="1"/>
        <c:lblAlgn val="ctr"/>
        <c:lblOffset val="100"/>
        <c:noMultiLvlLbl val="0"/>
      </c:catAx>
      <c:valAx>
        <c:axId val="1292591231"/>
        <c:scaling>
          <c:orientation val="minMax"/>
        </c:scaling>
        <c:delete val="0"/>
        <c:axPos val="l"/>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1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 1_Solved.xlsx]Total by Movie!PivotTable3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by Movie</a:t>
            </a:r>
          </a:p>
        </c:rich>
      </c:tx>
      <c:layout>
        <c:manualLayout>
          <c:xMode val="edge"/>
          <c:yMode val="edge"/>
          <c:x val="0.43625000000000003"/>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by Movie'!$B$3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by Movie'!$A$4:$A$22</c:f>
              <c:strCache>
                <c:ptCount val="18"/>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Totals  of Column</c:v>
                </c:pt>
                <c:pt idx="15">
                  <c:v>Toy Story 3</c:v>
                </c:pt>
                <c:pt idx="16">
                  <c:v>Transformers: Revenge of the Fallen</c:v>
                </c:pt>
                <c:pt idx="17">
                  <c:v>(blank)</c:v>
                </c:pt>
              </c:strCache>
            </c:strRef>
          </c:cat>
          <c:val>
            <c:numRef>
              <c:f>'Total by Movie'!$B$4:$B$22</c:f>
              <c:numCache>
                <c:formatCode>General</c:formatCode>
                <c:ptCount val="18"/>
                <c:pt idx="0">
                  <c:v>2240742</c:v>
                </c:pt>
                <c:pt idx="1">
                  <c:v>4507412</c:v>
                </c:pt>
                <c:pt idx="2">
                  <c:v>38707</c:v>
                </c:pt>
                <c:pt idx="3">
                  <c:v>9117</c:v>
                </c:pt>
                <c:pt idx="4">
                  <c:v>55927</c:v>
                </c:pt>
                <c:pt idx="5">
                  <c:v>22657</c:v>
                </c:pt>
                <c:pt idx="6">
                  <c:v>44797</c:v>
                </c:pt>
                <c:pt idx="7">
                  <c:v>8877</c:v>
                </c:pt>
                <c:pt idx="8">
                  <c:v>8722</c:v>
                </c:pt>
                <c:pt idx="9">
                  <c:v>8897</c:v>
                </c:pt>
                <c:pt idx="10">
                  <c:v>10767</c:v>
                </c:pt>
                <c:pt idx="11">
                  <c:v>8722</c:v>
                </c:pt>
                <c:pt idx="12">
                  <c:v>8767</c:v>
                </c:pt>
                <c:pt idx="13">
                  <c:v>731267</c:v>
                </c:pt>
                <c:pt idx="14">
                  <c:v>15306092</c:v>
                </c:pt>
                <c:pt idx="15">
                  <c:v>8722</c:v>
                </c:pt>
                <c:pt idx="16">
                  <c:v>7591992</c:v>
                </c:pt>
              </c:numCache>
            </c:numRef>
          </c:val>
          <c:extLst>
            <c:ext xmlns:c16="http://schemas.microsoft.com/office/drawing/2014/chart" uri="{C3380CC4-5D6E-409C-BE32-E72D297353CC}">
              <c16:uniqueId val="{00000001-39C3-4D44-93EB-F54549F26297}"/>
            </c:ext>
          </c:extLst>
        </c:ser>
        <c:dLbls>
          <c:showLegendKey val="0"/>
          <c:showVal val="1"/>
          <c:showCatName val="0"/>
          <c:showSerName val="0"/>
          <c:showPercent val="0"/>
          <c:showBubbleSize val="0"/>
        </c:dLbls>
        <c:gapWidth val="65"/>
        <c:shape val="box"/>
        <c:axId val="1116948223"/>
        <c:axId val="1309241487"/>
        <c:axId val="0"/>
      </c:bar3DChart>
      <c:catAx>
        <c:axId val="11169482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80" b="0" i="0" u="none" strike="noStrike" kern="1200" cap="none" baseline="0">
                <a:solidFill>
                  <a:schemeClr val="bg2">
                    <a:lumMod val="50000"/>
                  </a:schemeClr>
                </a:solidFill>
                <a:latin typeface="+mn-lt"/>
                <a:ea typeface="+mn-ea"/>
                <a:cs typeface="+mn-cs"/>
              </a:defRPr>
            </a:pPr>
            <a:endParaRPr lang="en-US"/>
          </a:p>
        </c:txPr>
        <c:crossAx val="1309241487"/>
        <c:crosses val="autoZero"/>
        <c:auto val="1"/>
        <c:lblAlgn val="ctr"/>
        <c:lblOffset val="100"/>
        <c:noMultiLvlLbl val="0"/>
      </c:catAx>
      <c:valAx>
        <c:axId val="1309241487"/>
        <c:scaling>
          <c:orientation val="minMax"/>
        </c:scaling>
        <c:delete val="0"/>
        <c:axPos val="b"/>
        <c:numFmt formatCode="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6948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 1_Solved.xlsx]Average Value of Genre!PivotTable4</c:name>
    <c:fmtId val="3"/>
  </c:pivotSource>
  <c:chart>
    <c:title>
      <c:tx>
        <c:rich>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r>
              <a:rPr lang="en-US" sz="1600" baseline="0"/>
              <a:t>Average by Genre</a:t>
            </a:r>
          </a:p>
        </c:rich>
      </c:tx>
      <c:layout>
        <c:manualLayout>
          <c:xMode val="edge"/>
          <c:yMode val="edge"/>
          <c:x val="0.2298678915135608"/>
          <c:y val="4.5275590551181105E-2"/>
        </c:manualLayout>
      </c:layout>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Value of Genre'!$B$3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Value of Genre'!$A$4:$A$8</c:f>
              <c:strCache>
                <c:ptCount val="4"/>
                <c:pt idx="0">
                  <c:v>Action</c:v>
                </c:pt>
                <c:pt idx="1">
                  <c:v>Adventure</c:v>
                </c:pt>
                <c:pt idx="2">
                  <c:v>Drama</c:v>
                </c:pt>
                <c:pt idx="3">
                  <c:v>(blank)</c:v>
                </c:pt>
              </c:strCache>
            </c:strRef>
          </c:cat>
          <c:val>
            <c:numRef>
              <c:f>'Average Value of Genre'!$B$4:$B$8</c:f>
              <c:numCache>
                <c:formatCode>General</c:formatCode>
                <c:ptCount val="4"/>
                <c:pt idx="0">
                  <c:v>1093461.857142857</c:v>
                </c:pt>
                <c:pt idx="1">
                  <c:v>773016.7142857142</c:v>
                </c:pt>
                <c:pt idx="2">
                  <c:v>320106</c:v>
                </c:pt>
                <c:pt idx="3">
                  <c:v>2186584.5714285714</c:v>
                </c:pt>
              </c:numCache>
            </c:numRef>
          </c:val>
          <c:extLst>
            <c:ext xmlns:c16="http://schemas.microsoft.com/office/drawing/2014/chart" uri="{C3380CC4-5D6E-409C-BE32-E72D297353CC}">
              <c16:uniqueId val="{00000000-99CA-4443-84BC-D9C425339AFE}"/>
            </c:ext>
          </c:extLst>
        </c:ser>
        <c:dLbls>
          <c:showLegendKey val="0"/>
          <c:showVal val="0"/>
          <c:showCatName val="0"/>
          <c:showSerName val="0"/>
          <c:showPercent val="0"/>
          <c:showBubbleSize val="0"/>
        </c:dLbls>
        <c:gapWidth val="164"/>
        <c:overlap val="-22"/>
        <c:axId val="1309716383"/>
        <c:axId val="1292591231"/>
      </c:barChart>
      <c:catAx>
        <c:axId val="13097163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2591231"/>
        <c:crosses val="autoZero"/>
        <c:auto val="1"/>
        <c:lblAlgn val="ctr"/>
        <c:lblOffset val="100"/>
        <c:noMultiLvlLbl val="0"/>
      </c:catAx>
      <c:valAx>
        <c:axId val="1292591231"/>
        <c:scaling>
          <c:orientation val="minMax"/>
        </c:scaling>
        <c:delete val="0"/>
        <c:axPos val="l"/>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1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 1_Solved.xlsx]Average of Distributor!PivotTable5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of Distributor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0.12278958106303313"/>
              <c:y val="0.2053379265091863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dLbl>
          <c:idx val="0"/>
          <c:layout>
            <c:manualLayout>
              <c:x val="-9.1061640187796115E-3"/>
              <c:y val="8.496755613881598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254000" sx="102000" sy="102000" algn="ctr" rotWithShape="0">
              <a:prstClr val="black">
                <a:alpha val="20000"/>
              </a:prstClr>
            </a:outerShdw>
          </a:effectLst>
          <a:sp3d/>
        </c:spPr>
      </c:pivotFmt>
      <c:pivotFmt>
        <c:idx val="4"/>
        <c:spPr>
          <a:solidFill>
            <a:schemeClr val="accent2">
              <a:lumMod val="60000"/>
            </a:schemeClr>
          </a:solidFill>
          <a:ln>
            <a:noFill/>
          </a:ln>
          <a:effectLst>
            <a:outerShdw blurRad="254000" sx="102000" sy="102000" algn="ctr" rotWithShape="0">
              <a:prstClr val="black">
                <a:alpha val="20000"/>
              </a:prstClr>
            </a:outerShdw>
          </a:effectLst>
          <a:sp3d/>
        </c:spPr>
      </c:pivotFmt>
      <c:pivotFmt>
        <c:idx val="5"/>
        <c:spPr>
          <a:solidFill>
            <a:schemeClr val="accent1">
              <a:lumMod val="60000"/>
            </a:schemeClr>
          </a:solidFill>
          <a:ln>
            <a:noFill/>
          </a:ln>
          <a:effectLst>
            <a:outerShdw blurRad="254000" sx="102000" sy="102000" algn="ctr" rotWithShape="0">
              <a:prstClr val="black">
                <a:alpha val="20000"/>
              </a:prstClr>
            </a:outerShdw>
          </a:effectLst>
          <a:sp3d/>
        </c:spPr>
        <c:dLbl>
          <c:idx val="0"/>
          <c:layout>
            <c:manualLayout>
              <c:x val="-0.10289429482084771"/>
              <c:y val="-0.1533883785360162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a:sp3d/>
        </c:spPr>
        <c:dLbl>
          <c:idx val="0"/>
          <c:layout>
            <c:manualLayout>
              <c:x val="2.3308069841946132E-2"/>
              <c:y val="-0.133137941090696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909469302809572"/>
                  <c:h val="0.14078703703703704"/>
                </c:manualLayout>
              </c15:layout>
            </c:ext>
          </c:extLst>
        </c:dLbl>
      </c:pivotFmt>
      <c:pivotFmt>
        <c:idx val="7"/>
        <c:spPr>
          <a:solidFill>
            <a:schemeClr val="accent3"/>
          </a:solidFill>
          <a:ln>
            <a:noFill/>
          </a:ln>
          <a:effectLst>
            <a:outerShdw blurRad="254000" sx="102000" sy="102000" algn="ctr" rotWithShape="0">
              <a:prstClr val="black">
                <a:alpha val="20000"/>
              </a:prstClr>
            </a:outerShdw>
          </a:effectLst>
          <a:sp3d/>
        </c:spPr>
        <c:dLbl>
          <c:idx val="0"/>
          <c:layout>
            <c:manualLayout>
              <c:x val="-2.0061287864511213E-2"/>
              <c:y val="0.1043748177311169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0.12278958106303313"/>
              <c:y val="0.2053379265091863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layout>
            <c:manualLayout>
              <c:x val="-9.1061640187796115E-3"/>
              <c:y val="8.496755613881598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layout>
            <c:manualLayout>
              <c:x val="-2.0061287864511213E-2"/>
              <c:y val="0.1043748177311169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dLbl>
          <c:idx val="0"/>
          <c:layout>
            <c:manualLayout>
              <c:x val="2.3308069841946132E-2"/>
              <c:y val="-0.133137941090696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909469302809572"/>
                  <c:h val="0.14078703703703704"/>
                </c:manualLayout>
              </c15:layout>
            </c:ext>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0.10289429482084771"/>
              <c:y val="-0.1533883785360162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layout>
            <c:manualLayout>
              <c:x val="-0.12278958106303313"/>
              <c:y val="0.2053379265091863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9.1061640187796115E-3"/>
              <c:y val="8.496755613881598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dLbl>
          <c:idx val="0"/>
          <c:layout>
            <c:manualLayout>
              <c:x val="-2.0061287864511213E-2"/>
              <c:y val="0.1043748177311169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dLbl>
          <c:idx val="0"/>
          <c:layout>
            <c:manualLayout>
              <c:x val="2.3308069841946132E-2"/>
              <c:y val="-0.133137941090696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909469302809572"/>
                  <c:h val="0.14078703703703704"/>
                </c:manualLayout>
              </c15:layout>
            </c:ext>
          </c:extLst>
        </c:dLbl>
      </c:pivotFmt>
      <c:pivotFmt>
        <c:idx val="24"/>
        <c:spPr>
          <a:solidFill>
            <a:schemeClr val="accent1"/>
          </a:solidFill>
          <a:ln>
            <a:noFill/>
          </a:ln>
          <a:effectLst>
            <a:outerShdw blurRad="254000" sx="102000" sy="102000" algn="ctr" rotWithShape="0">
              <a:prstClr val="black">
                <a:alpha val="20000"/>
              </a:prstClr>
            </a:outerShdw>
          </a:effectLst>
          <a:sp3d/>
        </c:spPr>
        <c:dLbl>
          <c:idx val="0"/>
          <c:layout>
            <c:manualLayout>
              <c:x val="-0.10289429482084771"/>
              <c:y val="-0.1533883785360162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97398543184183E-2"/>
          <c:y val="0.20358814523184601"/>
          <c:w val="0.75827935139741243"/>
          <c:h val="0.75474518810148727"/>
        </c:manualLayout>
      </c:layout>
      <c:pie3DChart>
        <c:varyColors val="1"/>
        <c:ser>
          <c:idx val="0"/>
          <c:order val="0"/>
          <c:tx>
            <c:strRef>
              <c:f>'Average of Distributor'!$B$3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CC0-40FE-A6B6-662A3EB7A12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CC0-40FE-A6B6-662A3EB7A12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CC0-40FE-A6B6-662A3EB7A12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CC0-40FE-A6B6-662A3EB7A12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CC0-40FE-A6B6-662A3EB7A12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CC0-40FE-A6B6-662A3EB7A12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CC0-40FE-A6B6-662A3EB7A12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CC0-40FE-A6B6-662A3EB7A126}"/>
              </c:ext>
            </c:extLst>
          </c:dPt>
          <c:dLbls>
            <c:dLbl>
              <c:idx val="0"/>
              <c:layout>
                <c:manualLayout>
                  <c:x val="-0.12278958106303313"/>
                  <c:y val="0.2053379265091863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CC0-40FE-A6B6-662A3EB7A126}"/>
                </c:ext>
              </c:extLst>
            </c:dLbl>
            <c:dLbl>
              <c:idx val="1"/>
              <c:layout>
                <c:manualLayout>
                  <c:x val="-9.1061640187796115E-3"/>
                  <c:y val="8.496755613881598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C0-40FE-A6B6-662A3EB7A126}"/>
                </c:ext>
              </c:extLst>
            </c:dLbl>
            <c:dLbl>
              <c:idx val="2"/>
              <c:layout>
                <c:manualLayout>
                  <c:x val="-2.0061287864511213E-2"/>
                  <c:y val="0.1043748177311169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CC0-40FE-A6B6-662A3EB7A126}"/>
                </c:ext>
              </c:extLst>
            </c:dLbl>
            <c:dLbl>
              <c:idx val="5"/>
              <c:layout>
                <c:manualLayout>
                  <c:x val="2.3308069841946132E-2"/>
                  <c:y val="-0.133137941090696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909469302809572"/>
                      <c:h val="0.14078703703703704"/>
                    </c:manualLayout>
                  </c15:layout>
                </c:ext>
                <c:ext xmlns:c16="http://schemas.microsoft.com/office/drawing/2014/chart" uri="{C3380CC4-5D6E-409C-BE32-E72D297353CC}">
                  <c16:uniqueId val="{0000000B-2CC0-40FE-A6B6-662A3EB7A126}"/>
                </c:ext>
              </c:extLst>
            </c:dLbl>
            <c:dLbl>
              <c:idx val="6"/>
              <c:layout>
                <c:manualLayout>
                  <c:x val="-0.10289429482084771"/>
                  <c:y val="-0.15338837853601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CC0-40FE-A6B6-662A3EB7A12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'Average of Distributor'!$A$4:$A$12</c:f>
              <c:strCache>
                <c:ptCount val="8"/>
                <c:pt idx="0">
                  <c:v>20th Century Fox</c:v>
                </c:pt>
                <c:pt idx="1">
                  <c:v>Dreamworks SKG</c:v>
                </c:pt>
                <c:pt idx="2">
                  <c:v>Paramount Pictures</c:v>
                </c:pt>
                <c:pt idx="3">
                  <c:v>Sony Pictures</c:v>
                </c:pt>
                <c:pt idx="4">
                  <c:v>Universal</c:v>
                </c:pt>
                <c:pt idx="5">
                  <c:v>Walt Disney</c:v>
                </c:pt>
                <c:pt idx="6">
                  <c:v>Warner Bros.</c:v>
                </c:pt>
                <c:pt idx="7">
                  <c:v>(blank)</c:v>
                </c:pt>
              </c:strCache>
            </c:strRef>
          </c:cat>
          <c:val>
            <c:numRef>
              <c:f>'Average of Distributor'!$B$4:$B$12</c:f>
              <c:numCache>
                <c:formatCode>General</c:formatCode>
                <c:ptCount val="8"/>
                <c:pt idx="0">
                  <c:v>10773.714285714286</c:v>
                </c:pt>
                <c:pt idx="1">
                  <c:v>1268.1428571428571</c:v>
                </c:pt>
                <c:pt idx="2">
                  <c:v>1189037</c:v>
                </c:pt>
                <c:pt idx="3">
                  <c:v>5753.7142857142862</c:v>
                </c:pt>
                <c:pt idx="4">
                  <c:v>1302.4285714285713</c:v>
                </c:pt>
                <c:pt idx="5">
                  <c:v>651561.57142857148</c:v>
                </c:pt>
                <c:pt idx="6">
                  <c:v>326888</c:v>
                </c:pt>
                <c:pt idx="7">
                  <c:v>2186584.5714285714</c:v>
                </c:pt>
              </c:numCache>
            </c:numRef>
          </c:val>
          <c:extLst>
            <c:ext xmlns:c16="http://schemas.microsoft.com/office/drawing/2014/chart" uri="{C3380CC4-5D6E-409C-BE32-E72D297353CC}">
              <c16:uniqueId val="{00000010-2CC0-40FE-A6B6-662A3EB7A12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 1_Solved.xlsx]Total by Movie!PivotTable3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by Movie</a:t>
            </a:r>
          </a:p>
        </c:rich>
      </c:tx>
      <c:layout>
        <c:manualLayout>
          <c:xMode val="edge"/>
          <c:yMode val="edge"/>
          <c:x val="0.43625000000000003"/>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by Movie'!$B$3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by Movie'!$A$4:$A$22</c:f>
              <c:strCache>
                <c:ptCount val="18"/>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Totals  of Column</c:v>
                </c:pt>
                <c:pt idx="15">
                  <c:v>Toy Story 3</c:v>
                </c:pt>
                <c:pt idx="16">
                  <c:v>Transformers: Revenge of the Fallen</c:v>
                </c:pt>
                <c:pt idx="17">
                  <c:v>(blank)</c:v>
                </c:pt>
              </c:strCache>
            </c:strRef>
          </c:cat>
          <c:val>
            <c:numRef>
              <c:f>'Total by Movie'!$B$4:$B$22</c:f>
              <c:numCache>
                <c:formatCode>General</c:formatCode>
                <c:ptCount val="18"/>
                <c:pt idx="0">
                  <c:v>2240742</c:v>
                </c:pt>
                <c:pt idx="1">
                  <c:v>4507412</c:v>
                </c:pt>
                <c:pt idx="2">
                  <c:v>38707</c:v>
                </c:pt>
                <c:pt idx="3">
                  <c:v>9117</c:v>
                </c:pt>
                <c:pt idx="4">
                  <c:v>55927</c:v>
                </c:pt>
                <c:pt idx="5">
                  <c:v>22657</c:v>
                </c:pt>
                <c:pt idx="6">
                  <c:v>44797</c:v>
                </c:pt>
                <c:pt idx="7">
                  <c:v>8877</c:v>
                </c:pt>
                <c:pt idx="8">
                  <c:v>8722</c:v>
                </c:pt>
                <c:pt idx="9">
                  <c:v>8897</c:v>
                </c:pt>
                <c:pt idx="10">
                  <c:v>10767</c:v>
                </c:pt>
                <c:pt idx="11">
                  <c:v>8722</c:v>
                </c:pt>
                <c:pt idx="12">
                  <c:v>8767</c:v>
                </c:pt>
                <c:pt idx="13">
                  <c:v>731267</c:v>
                </c:pt>
                <c:pt idx="14">
                  <c:v>15306092</c:v>
                </c:pt>
                <c:pt idx="15">
                  <c:v>8722</c:v>
                </c:pt>
                <c:pt idx="16">
                  <c:v>7591992</c:v>
                </c:pt>
              </c:numCache>
            </c:numRef>
          </c:val>
          <c:extLst>
            <c:ext xmlns:c16="http://schemas.microsoft.com/office/drawing/2014/chart" uri="{C3380CC4-5D6E-409C-BE32-E72D297353CC}">
              <c16:uniqueId val="{00000000-0941-4738-81B4-3218A4BA0200}"/>
            </c:ext>
          </c:extLst>
        </c:ser>
        <c:dLbls>
          <c:showLegendKey val="0"/>
          <c:showVal val="1"/>
          <c:showCatName val="0"/>
          <c:showSerName val="0"/>
          <c:showPercent val="0"/>
          <c:showBubbleSize val="0"/>
        </c:dLbls>
        <c:gapWidth val="65"/>
        <c:shape val="box"/>
        <c:axId val="1116948223"/>
        <c:axId val="1309241487"/>
        <c:axId val="0"/>
      </c:bar3DChart>
      <c:catAx>
        <c:axId val="11169482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241487"/>
        <c:crosses val="autoZero"/>
        <c:auto val="1"/>
        <c:lblAlgn val="ctr"/>
        <c:lblOffset val="100"/>
        <c:noMultiLvlLbl val="0"/>
      </c:catAx>
      <c:valAx>
        <c:axId val="1309241487"/>
        <c:scaling>
          <c:orientation val="minMax"/>
        </c:scaling>
        <c:delete val="0"/>
        <c:axPos val="b"/>
        <c:majorGridlines>
          <c:spPr>
            <a:ln w="9525" cap="flat" cmpd="sng" algn="ctr">
              <a:solidFill>
                <a:schemeClr val="dk1">
                  <a:lumMod val="15000"/>
                  <a:lumOff val="85000"/>
                </a:schemeClr>
              </a:solidFill>
              <a:round/>
            </a:ln>
            <a:effectLst/>
          </c:spPr>
        </c:majorGridlines>
        <c:numFmt formatCode="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6948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273050</xdr:colOff>
      <xdr:row>4</xdr:row>
      <xdr:rowOff>9525</xdr:rowOff>
    </xdr:from>
    <xdr:to>
      <xdr:col>12</xdr:col>
      <xdr:colOff>279400</xdr:colOff>
      <xdr:row>18</xdr:row>
      <xdr:rowOff>174625</xdr:rowOff>
    </xdr:to>
    <xdr:graphicFrame macro="">
      <xdr:nvGraphicFramePr>
        <xdr:cNvPr id="2" name="Chart 1">
          <a:extLst>
            <a:ext uri="{FF2B5EF4-FFF2-40B4-BE49-F238E27FC236}">
              <a16:creationId xmlns:a16="http://schemas.microsoft.com/office/drawing/2014/main" id="{DD5EAF3A-C104-4CBD-A3FA-B335BE49C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5</xdr:row>
      <xdr:rowOff>92075</xdr:rowOff>
    </xdr:from>
    <xdr:to>
      <xdr:col>10</xdr:col>
      <xdr:colOff>393700</xdr:colOff>
      <xdr:row>20</xdr:row>
      <xdr:rowOff>73025</xdr:rowOff>
    </xdr:to>
    <xdr:graphicFrame macro="">
      <xdr:nvGraphicFramePr>
        <xdr:cNvPr id="2" name="Chart 1">
          <a:extLst>
            <a:ext uri="{FF2B5EF4-FFF2-40B4-BE49-F238E27FC236}">
              <a16:creationId xmlns:a16="http://schemas.microsoft.com/office/drawing/2014/main" id="{C0D30D87-4A54-4747-BF58-51FEB5E37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6</xdr:row>
      <xdr:rowOff>123825</xdr:rowOff>
    </xdr:from>
    <xdr:to>
      <xdr:col>10</xdr:col>
      <xdr:colOff>38100</xdr:colOff>
      <xdr:row>21</xdr:row>
      <xdr:rowOff>104775</xdr:rowOff>
    </xdr:to>
    <xdr:graphicFrame macro="">
      <xdr:nvGraphicFramePr>
        <xdr:cNvPr id="2" name="Chart 1">
          <a:extLst>
            <a:ext uri="{FF2B5EF4-FFF2-40B4-BE49-F238E27FC236}">
              <a16:creationId xmlns:a16="http://schemas.microsoft.com/office/drawing/2014/main" id="{C538A6A7-BBDC-4100-81A9-BD340A14C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31750</xdr:colOff>
      <xdr:row>3</xdr:row>
      <xdr:rowOff>0</xdr:rowOff>
    </xdr:from>
    <xdr:to>
      <xdr:col>19</xdr:col>
      <xdr:colOff>44450</xdr:colOff>
      <xdr:row>10</xdr:row>
      <xdr:rowOff>31750</xdr:rowOff>
    </xdr:to>
    <xdr:graphicFrame macro="">
      <xdr:nvGraphicFramePr>
        <xdr:cNvPr id="3" name="Chart 2">
          <a:extLst>
            <a:ext uri="{FF2B5EF4-FFF2-40B4-BE49-F238E27FC236}">
              <a16:creationId xmlns:a16="http://schemas.microsoft.com/office/drawing/2014/main" id="{C591D2A3-97CB-43A3-9341-75945EF3B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3</xdr:row>
      <xdr:rowOff>25400</xdr:rowOff>
    </xdr:from>
    <xdr:to>
      <xdr:col>12</xdr:col>
      <xdr:colOff>12700</xdr:colOff>
      <xdr:row>24</xdr:row>
      <xdr:rowOff>171450</xdr:rowOff>
    </xdr:to>
    <xdr:graphicFrame macro="">
      <xdr:nvGraphicFramePr>
        <xdr:cNvPr id="4" name="Chart 3">
          <a:extLst>
            <a:ext uri="{FF2B5EF4-FFF2-40B4-BE49-F238E27FC236}">
              <a16:creationId xmlns:a16="http://schemas.microsoft.com/office/drawing/2014/main" id="{29F25BFC-F85C-40E2-BED5-A115F8FFF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31750</xdr:colOff>
      <xdr:row>10</xdr:row>
      <xdr:rowOff>12700</xdr:rowOff>
    </xdr:from>
    <xdr:to>
      <xdr:col>18</xdr:col>
      <xdr:colOff>584200</xdr:colOff>
      <xdr:row>24</xdr:row>
      <xdr:rowOff>177800</xdr:rowOff>
    </xdr:to>
    <xdr:graphicFrame macro="">
      <xdr:nvGraphicFramePr>
        <xdr:cNvPr id="5" name="Chart 4">
          <a:extLst>
            <a:ext uri="{FF2B5EF4-FFF2-40B4-BE49-F238E27FC236}">
              <a16:creationId xmlns:a16="http://schemas.microsoft.com/office/drawing/2014/main" id="{96797BAE-E666-4002-A911-651636800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171451</xdr:rowOff>
    </xdr:from>
    <xdr:to>
      <xdr:col>2</xdr:col>
      <xdr:colOff>25400</xdr:colOff>
      <xdr:row>11</xdr:row>
      <xdr:rowOff>76201</xdr:rowOff>
    </xdr:to>
    <mc:AlternateContent xmlns:mc="http://schemas.openxmlformats.org/markup-compatibility/2006" xmlns:a14="http://schemas.microsoft.com/office/drawing/2010/main">
      <mc:Choice Requires="a14">
        <xdr:graphicFrame macro="">
          <xdr:nvGraphicFramePr>
            <xdr:cNvPr id="10" name="MOVIE">
              <a:extLst>
                <a:ext uri="{FF2B5EF4-FFF2-40B4-BE49-F238E27FC236}">
                  <a16:creationId xmlns:a16="http://schemas.microsoft.com/office/drawing/2014/main" id="{F746AF8B-BF24-45FD-B397-84AF9CE5157F}"/>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mlns="">
        <xdr:sp macro="" textlink="">
          <xdr:nvSpPr>
            <xdr:cNvPr id="0" name=""/>
            <xdr:cNvSpPr>
              <a:spLocks noTextEdit="1"/>
            </xdr:cNvSpPr>
          </xdr:nvSpPr>
          <xdr:spPr>
            <a:xfrm>
              <a:off x="0" y="539751"/>
              <a:ext cx="12446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25400</xdr:rowOff>
    </xdr:from>
    <xdr:to>
      <xdr:col>2</xdr:col>
      <xdr:colOff>19050</xdr:colOff>
      <xdr:row>24</xdr:row>
      <xdr:rowOff>152399</xdr:rowOff>
    </xdr:to>
    <mc:AlternateContent xmlns:mc="http://schemas.openxmlformats.org/markup-compatibility/2006" xmlns:a14="http://schemas.microsoft.com/office/drawing/2010/main">
      <mc:Choice Requires="a14">
        <xdr:graphicFrame macro="">
          <xdr:nvGraphicFramePr>
            <xdr:cNvPr id="11" name="DISTRIBUTOR">
              <a:extLst>
                <a:ext uri="{FF2B5EF4-FFF2-40B4-BE49-F238E27FC236}">
                  <a16:creationId xmlns:a16="http://schemas.microsoft.com/office/drawing/2014/main" id="{E604845F-A4C7-445F-B73B-AA179320A9C4}"/>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0" y="3155950"/>
              <a:ext cx="1238250" cy="1416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6351</xdr:rowOff>
    </xdr:from>
    <xdr:to>
      <xdr:col>2</xdr:col>
      <xdr:colOff>0</xdr:colOff>
      <xdr:row>17</xdr:row>
      <xdr:rowOff>44451</xdr:rowOff>
    </xdr:to>
    <mc:AlternateContent xmlns:mc="http://schemas.openxmlformats.org/markup-compatibility/2006" xmlns:a14="http://schemas.microsoft.com/office/drawing/2010/main">
      <mc:Choice Requires="a14">
        <xdr:graphicFrame macro="">
          <xdr:nvGraphicFramePr>
            <xdr:cNvPr id="12" name="GENRE">
              <a:extLst>
                <a:ext uri="{FF2B5EF4-FFF2-40B4-BE49-F238E27FC236}">
                  <a16:creationId xmlns:a16="http://schemas.microsoft.com/office/drawing/2014/main" id="{1ADD1CC2-6657-480D-93D6-AB2453037BA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0" y="2032001"/>
              <a:ext cx="12192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94745159a24d2f5/Desktop/Top%20Mentor/Excel%20Class/Assessment/Excel%20Test%20-%20Part%202%20-%20on%20the%20g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1"/>
      <sheetName val="Part 2"/>
    </sheetNames>
    <sheetDataSet>
      <sheetData sheetId="0"/>
      <sheetData sheetId="1">
        <row r="1">
          <cell r="A1" t="str">
            <v>MOVIE</v>
          </cell>
          <cell r="B1" t="str">
            <v>DISTRIBUTOR</v>
          </cell>
        </row>
        <row r="2">
          <cell r="A2" t="str">
            <v>Batman Forever</v>
          </cell>
          <cell r="B2" t="str">
            <v>Warner Bros.</v>
          </cell>
        </row>
        <row r="3">
          <cell r="A3" t="str">
            <v>Independence Day</v>
          </cell>
          <cell r="B3" t="str">
            <v>20th Century Fox</v>
          </cell>
        </row>
        <row r="4">
          <cell r="A4" t="str">
            <v>Men in Black</v>
          </cell>
          <cell r="B4" t="str">
            <v>Sony Pictures</v>
          </cell>
        </row>
        <row r="5">
          <cell r="A5" t="str">
            <v>Titanic</v>
          </cell>
          <cell r="B5" t="str">
            <v>Paramount Pictures</v>
          </cell>
        </row>
        <row r="6">
          <cell r="A6" t="str">
            <v>Star Wars Ep. I: The Phantom Menace</v>
          </cell>
          <cell r="B6" t="str">
            <v>20th Century Fox</v>
          </cell>
        </row>
        <row r="7">
          <cell r="A7" t="str">
            <v>How the Grinch Stole Christmas</v>
          </cell>
          <cell r="B7" t="str">
            <v>Universal</v>
          </cell>
        </row>
        <row r="8">
          <cell r="A8" t="str">
            <v>Harry Potter and the Sorcerer’s Stone</v>
          </cell>
          <cell r="B8" t="str">
            <v>Warner Bros.</v>
          </cell>
        </row>
        <row r="9">
          <cell r="A9" t="str">
            <v>Spider-Man</v>
          </cell>
          <cell r="B9" t="str">
            <v>Sony Pictures</v>
          </cell>
        </row>
        <row r="10">
          <cell r="A10" t="str">
            <v>Finding Nemo</v>
          </cell>
          <cell r="B10" t="str">
            <v>Walt Disney</v>
          </cell>
        </row>
        <row r="11">
          <cell r="A11" t="str">
            <v>Shrek 2</v>
          </cell>
          <cell r="B11" t="str">
            <v>Dreamworks SKG</v>
          </cell>
        </row>
        <row r="12">
          <cell r="A12" t="str">
            <v>Star Wars Ep. III: Revenge of the Sith</v>
          </cell>
          <cell r="B12" t="str">
            <v>20th Century Fox</v>
          </cell>
        </row>
        <row r="13">
          <cell r="A13" t="str">
            <v>Pirates of the Caribbean: Dead Man’s Chest</v>
          </cell>
          <cell r="B13" t="str">
            <v>Walt Disney</v>
          </cell>
        </row>
        <row r="14">
          <cell r="A14" t="str">
            <v>Spider-Man 3</v>
          </cell>
          <cell r="B14" t="str">
            <v>Sony Pictures</v>
          </cell>
        </row>
        <row r="15">
          <cell r="A15" t="str">
            <v>The Dark Knight</v>
          </cell>
          <cell r="B15" t="str">
            <v>Warner Bros.</v>
          </cell>
        </row>
        <row r="16">
          <cell r="A16" t="str">
            <v>Transformers: Revenge of the Fallen</v>
          </cell>
          <cell r="B16" t="str">
            <v>Paramount Pictures</v>
          </cell>
        </row>
        <row r="17">
          <cell r="A17" t="str">
            <v>Toy Story 3</v>
          </cell>
          <cell r="B17" t="str">
            <v>Walt Disney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4.595397685189" createdVersion="6" refreshedVersion="6" minRefreshableVersion="3" recordCount="18" xr:uid="{9804229F-D780-46E1-B5F7-8999CB2D57DA}">
  <cacheSource type="worksheet">
    <worksheetSource ref="A3:P21" sheet="Main File"/>
  </cacheSource>
  <cacheFields count="16">
    <cacheField name="MOVIE" numFmtId="0">
      <sharedItems containsBlank="1" count="18">
        <s v="Batman Forever"/>
        <s v="Independence Day"/>
        <s v="Men in Black"/>
        <s v="Titanic"/>
        <s v="Star Wars Ep. I: The Phantom Menace"/>
        <s v="How the Grinch Stole Christmas"/>
        <s v="Harry Potter and the Sorcerer’s Stone"/>
        <s v="Spider-Man"/>
        <s v="Finding Nemo"/>
        <s v="Shrek 2"/>
        <s v="Star Wars Ep. III: Revenge of the Sith"/>
        <s v="Pirates of the Caribbean: Dead Man’s Chest"/>
        <s v="Spider-Man 3"/>
        <s v="The Dark Knight"/>
        <s v="Transformers: Revenge of the Fallen"/>
        <s v="Toy Story 3"/>
        <s v="Totals  of Column"/>
        <m/>
      </sharedItems>
    </cacheField>
    <cacheField name="DISTRIBUTOR" numFmtId="0">
      <sharedItems containsBlank="1" count="8">
        <s v="Warner Bros."/>
        <s v="20th Century Fox"/>
        <s v="Sony Pictures"/>
        <s v="Paramount Pictures"/>
        <s v="Universal"/>
        <s v="Walt Disney"/>
        <s v="Dreamworks SKG"/>
        <m/>
      </sharedItems>
    </cacheField>
    <cacheField name="GENRE" numFmtId="0">
      <sharedItems containsBlank="1" count="4">
        <s v="Drama"/>
        <s v="Adventure"/>
        <s v="Action"/>
        <m/>
      </sharedItems>
    </cacheField>
    <cacheField name="Jul-21" numFmtId="0">
      <sharedItems containsString="0" containsBlank="1" containsNumber="1" containsInteger="1" minValue="1246" maxValue="1835146"/>
    </cacheField>
    <cacheField name="Aug-21" numFmtId="0">
      <sharedItems containsString="0" containsBlank="1" containsNumber="1" containsInteger="1" minValue="1246" maxValue="1924926"/>
    </cacheField>
    <cacheField name="Sep-21" numFmtId="0">
      <sharedItems containsString="0" containsBlank="1" containsNumber="1" containsInteger="1" minValue="1246" maxValue="1866176"/>
    </cacheField>
    <cacheField name="Oct-21" numFmtId="0">
      <sharedItems containsString="0" containsBlank="1" containsNumber="1" containsInteger="1" minValue="1246" maxValue="1832596"/>
    </cacheField>
    <cacheField name="Nov-21" numFmtId="0">
      <sharedItems containsString="0" containsBlank="1" containsNumber="1" containsInteger="1" minValue="1246" maxValue="1908986"/>
    </cacheField>
    <cacheField name="Dec-21" numFmtId="0">
      <sharedItems containsString="0" containsBlank="1" containsNumber="1" containsInteger="1" minValue="1246" maxValue="3874756"/>
    </cacheField>
    <cacheField name="Jan-22" numFmtId="0">
      <sharedItems containsString="0" containsBlank="1" containsNumber="1" containsInteger="1" minValue="1246" maxValue="2063506"/>
    </cacheField>
    <cacheField name="Total " numFmtId="0">
      <sharedItems containsString="0" containsBlank="1" containsNumber="1" containsInteger="1" minValue="8722" maxValue="15306092" count="16">
        <n v="2240742"/>
        <n v="55927"/>
        <n v="22657"/>
        <n v="731267"/>
        <n v="10767"/>
        <n v="9117"/>
        <n v="38707"/>
        <n v="8722"/>
        <n v="4507412"/>
        <n v="8877"/>
        <n v="44797"/>
        <n v="8897"/>
        <n v="8767"/>
        <n v="7591992"/>
        <n v="15306092"/>
        <m/>
      </sharedItems>
    </cacheField>
    <cacheField name="Average" numFmtId="0">
      <sharedItems containsString="0" containsBlank="1" containsNumber="1" minValue="1246" maxValue="2186584.5714285714" count="16">
        <n v="320106"/>
        <n v="7989.5714285714284"/>
        <n v="3236.7142857142858"/>
        <n v="104466.71428571429"/>
        <n v="1538.1428571428571"/>
        <n v="1302.4285714285713"/>
        <n v="5529.5714285714284"/>
        <n v="1246"/>
        <n v="643916"/>
        <n v="1268.1428571428571"/>
        <n v="6399.5714285714284"/>
        <n v="1271"/>
        <n v="1252.4285714285713"/>
        <n v="1084570.2857142857"/>
        <n v="2186584.5714285714"/>
        <m/>
      </sharedItems>
    </cacheField>
    <cacheField name="Max" numFmtId="0">
      <sharedItems containsString="0" containsBlank="1" containsNumber="1" containsInteger="1" minValue="1246" maxValue="3874756"/>
    </cacheField>
    <cacheField name="Min" numFmtId="0">
      <sharedItems containsString="0" containsBlank="1" containsNumber="1" containsInteger="1" minValue="1246" maxValue="1832596"/>
    </cacheField>
    <cacheField name="MoM for latest month" numFmtId="0">
      <sharedItems containsString="0" containsBlank="1" containsNumber="1" minValue="-0.49047717434747562" maxValue="3.6115569823435001E-2"/>
    </cacheField>
    <cacheField name="Above &amp; Below Average" numFmtId="0">
      <sharedItems containsMixedTypes="1" containsNumber="1" minValue="1800716.705882353" maxValue="1800716.705882353"/>
    </cacheField>
  </cacheFields>
  <extLst>
    <ext xmlns:x14="http://schemas.microsoft.com/office/spreadsheetml/2009/9/main" uri="{725AE2AE-9491-48be-B2B4-4EB974FC3084}">
      <x14:pivotCacheDefinition pivotCacheId="594243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259311"/>
    <n v="263611"/>
    <n v="263801"/>
    <n v="279256"/>
    <n v="283426"/>
    <n v="590476"/>
    <n v="300861"/>
    <x v="0"/>
    <x v="0"/>
    <n v="590476"/>
    <n v="259311"/>
    <n v="-0.49047717434747562"/>
    <s v="Above Average"/>
  </r>
  <r>
    <x v="1"/>
    <x v="1"/>
    <x v="1"/>
    <n v="14506"/>
    <n v="18876"/>
    <n v="8641"/>
    <n v="5236"/>
    <n v="5066"/>
    <n v="2286"/>
    <n v="1316"/>
    <x v="1"/>
    <x v="1"/>
    <n v="18876"/>
    <n v="1316"/>
    <n v="-0.42432195975503062"/>
    <s v="Below Average"/>
  </r>
  <r>
    <x v="2"/>
    <x v="2"/>
    <x v="1"/>
    <n v="2251"/>
    <n v="2286"/>
    <n v="2286"/>
    <n v="3756"/>
    <n v="4451"/>
    <n v="4956"/>
    <n v="2671"/>
    <x v="2"/>
    <x v="2"/>
    <n v="4956"/>
    <n v="2251"/>
    <n v="-0.46105730427764324"/>
    <s v="Below Average"/>
  </r>
  <r>
    <x v="3"/>
    <x v="3"/>
    <x v="1"/>
    <n v="81641"/>
    <n v="86581"/>
    <n v="78091"/>
    <n v="92076"/>
    <n v="94381"/>
    <n v="187256"/>
    <n v="111241"/>
    <x v="3"/>
    <x v="3"/>
    <n v="187256"/>
    <n v="78091"/>
    <n v="-0.40594159866706536"/>
    <s v="Below Average"/>
  </r>
  <r>
    <x v="4"/>
    <x v="1"/>
    <x v="1"/>
    <n v="1506"/>
    <n v="1501"/>
    <n v="1501"/>
    <n v="1516"/>
    <n v="1501"/>
    <n v="1746"/>
    <n v="1496"/>
    <x v="4"/>
    <x v="4"/>
    <n v="1746"/>
    <n v="1496"/>
    <n v="-0.14318442153493705"/>
    <s v="Below Average"/>
  </r>
  <r>
    <x v="5"/>
    <x v="4"/>
    <x v="1"/>
    <n v="1296"/>
    <n v="1296"/>
    <n v="1296"/>
    <n v="1291"/>
    <n v="1296"/>
    <n v="1346"/>
    <n v="1296"/>
    <x v="5"/>
    <x v="5"/>
    <n v="1346"/>
    <n v="1291"/>
    <n v="-3.7147102526002951E-2"/>
    <s v="Below Average"/>
  </r>
  <r>
    <x v="6"/>
    <x v="0"/>
    <x v="1"/>
    <n v="7586"/>
    <n v="7081"/>
    <n v="8006"/>
    <n v="12296"/>
    <n v="1246"/>
    <n v="1246"/>
    <n v="1246"/>
    <x v="6"/>
    <x v="6"/>
    <n v="12296"/>
    <n v="1246"/>
    <n v="0"/>
    <s v="Below Average"/>
  </r>
  <r>
    <x v="7"/>
    <x v="2"/>
    <x v="1"/>
    <n v="1246"/>
    <n v="1246"/>
    <n v="1246"/>
    <n v="1246"/>
    <n v="1246"/>
    <n v="1246"/>
    <n v="1246"/>
    <x v="7"/>
    <x v="7"/>
    <n v="1246"/>
    <n v="1246"/>
    <n v="0"/>
    <s v="Below Average"/>
  </r>
  <r>
    <x v="8"/>
    <x v="5"/>
    <x v="1"/>
    <n v="544951"/>
    <n v="576636"/>
    <n v="564851"/>
    <n v="516416"/>
    <n v="558496"/>
    <n v="1139066"/>
    <n v="606996"/>
    <x v="8"/>
    <x v="8"/>
    <n v="1139066"/>
    <n v="516416"/>
    <n v="-0.46711077321243899"/>
    <s v="Above Average"/>
  </r>
  <r>
    <x v="9"/>
    <x v="6"/>
    <x v="1"/>
    <n v="1271"/>
    <n v="1271"/>
    <n v="1271"/>
    <n v="1271"/>
    <n v="1271"/>
    <n v="1276"/>
    <n v="1246"/>
    <x v="9"/>
    <x v="9"/>
    <n v="1276"/>
    <n v="1246"/>
    <n v="-2.3510971786833812E-2"/>
    <s v="Below Average"/>
  </r>
  <r>
    <x v="10"/>
    <x v="1"/>
    <x v="2"/>
    <n v="1246"/>
    <n v="1246"/>
    <n v="1246"/>
    <n v="1246"/>
    <n v="1246"/>
    <n v="1246"/>
    <n v="1246"/>
    <x v="7"/>
    <x v="7"/>
    <n v="1246"/>
    <n v="1246"/>
    <n v="0"/>
    <s v="Below Average"/>
  </r>
  <r>
    <x v="11"/>
    <x v="5"/>
    <x v="2"/>
    <n v="5746"/>
    <n v="5816"/>
    <n v="5836"/>
    <n v="5671"/>
    <n v="5841"/>
    <n v="10066"/>
    <n v="5821"/>
    <x v="10"/>
    <x v="10"/>
    <n v="10066"/>
    <n v="5671"/>
    <n v="-0.42171666997814428"/>
    <s v="Below Average"/>
  </r>
  <r>
    <x v="12"/>
    <x v="2"/>
    <x v="1"/>
    <n v="1246"/>
    <n v="1246"/>
    <n v="1246"/>
    <n v="1251"/>
    <n v="1256"/>
    <n v="1396"/>
    <n v="1256"/>
    <x v="11"/>
    <x v="11"/>
    <n v="1396"/>
    <n v="1246"/>
    <n v="-0.10028653295128942"/>
    <s v="Below Average"/>
  </r>
  <r>
    <x v="13"/>
    <x v="0"/>
    <x v="1"/>
    <n v="1246"/>
    <n v="1246"/>
    <n v="1246"/>
    <n v="1246"/>
    <n v="1246"/>
    <n v="1246"/>
    <n v="1291"/>
    <x v="12"/>
    <x v="12"/>
    <n v="1291"/>
    <n v="1246"/>
    <n v="3.6115569823435001E-2"/>
    <s v="Below Average"/>
  </r>
  <r>
    <x v="14"/>
    <x v="3"/>
    <x v="2"/>
    <n v="908851"/>
    <n v="953741"/>
    <n v="924366"/>
    <n v="907576"/>
    <n v="945771"/>
    <n v="1928656"/>
    <n v="1023031"/>
    <x v="13"/>
    <x v="13"/>
    <n v="1928656"/>
    <n v="907576"/>
    <n v="-0.46956274213753002"/>
    <s v="Above Average"/>
  </r>
  <r>
    <x v="15"/>
    <x v="5"/>
    <x v="2"/>
    <n v="1246"/>
    <n v="1246"/>
    <n v="1246"/>
    <n v="1246"/>
    <n v="1246"/>
    <n v="1246"/>
    <n v="1246"/>
    <x v="7"/>
    <x v="7"/>
    <n v="1246"/>
    <n v="1246"/>
    <n v="0"/>
    <s v="Below Average"/>
  </r>
  <r>
    <x v="16"/>
    <x v="7"/>
    <x v="3"/>
    <n v="1835146"/>
    <n v="1924926"/>
    <n v="1866176"/>
    <n v="1832596"/>
    <n v="1908986"/>
    <n v="3874756"/>
    <n v="2063506"/>
    <x v="14"/>
    <x v="14"/>
    <n v="3874756"/>
    <n v="1832596"/>
    <n v="-0.46744878903342557"/>
    <s v="Above Average"/>
  </r>
  <r>
    <x v="17"/>
    <x v="7"/>
    <x v="3"/>
    <m/>
    <m/>
    <m/>
    <m/>
    <m/>
    <m/>
    <m/>
    <x v="15"/>
    <x v="15"/>
    <m/>
    <m/>
    <m/>
    <n v="1800716.7058823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517D3B-1FDC-469F-B3BD-BAA2B41E7C4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2" firstHeaderRow="0" firstDataRow="1" firstDataCol="1"/>
  <pivotFields count="16">
    <pivotField showAll="0">
      <items count="19">
        <item x="0"/>
        <item x="8"/>
        <item x="6"/>
        <item x="5"/>
        <item x="1"/>
        <item x="2"/>
        <item x="11"/>
        <item x="9"/>
        <item x="7"/>
        <item x="12"/>
        <item x="4"/>
        <item x="10"/>
        <item x="13"/>
        <item x="3"/>
        <item x="16"/>
        <item x="15"/>
        <item x="14"/>
        <item x="17"/>
        <item t="default"/>
      </items>
    </pivotField>
    <pivotField axis="axisRow" showAll="0">
      <items count="9">
        <item x="1"/>
        <item x="6"/>
        <item x="3"/>
        <item x="2"/>
        <item x="4"/>
        <item x="5"/>
        <item x="0"/>
        <item x="7"/>
        <item t="default"/>
      </items>
    </pivotField>
    <pivotField showAll="0">
      <items count="5">
        <item x="2"/>
        <item x="1"/>
        <item x="0"/>
        <item x="3"/>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Total " fld="10" baseField="0" baseItem="0"/>
    <dataField name="Sum of Averag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7A99D-85C7-4FBB-9760-B8A240C9453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6">
    <pivotField showAll="0">
      <items count="19">
        <item x="0"/>
        <item x="8"/>
        <item x="6"/>
        <item x="5"/>
        <item x="1"/>
        <item x="2"/>
        <item x="11"/>
        <item x="9"/>
        <item x="7"/>
        <item x="12"/>
        <item x="4"/>
        <item x="10"/>
        <item x="13"/>
        <item x="3"/>
        <item x="16"/>
        <item x="15"/>
        <item x="14"/>
        <item x="17"/>
        <item t="default"/>
      </items>
    </pivotField>
    <pivotField axis="axisRow" showAll="0">
      <items count="9">
        <item x="1"/>
        <item x="6"/>
        <item x="3"/>
        <item x="2"/>
        <item x="4"/>
        <item x="5"/>
        <item x="0"/>
        <item x="7"/>
        <item t="default"/>
      </items>
    </pivotField>
    <pivotField showAll="0">
      <items count="5">
        <item x="2"/>
        <item x="1"/>
        <item x="0"/>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Average" fld="11"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3"/>
          </reference>
        </references>
      </pivotArea>
    </chartFormat>
    <chartFormat chart="2" format="22">
      <pivotArea type="data" outline="0" fieldPosition="0">
        <references count="2">
          <reference field="4294967294" count="1" selected="0">
            <x v="0"/>
          </reference>
          <reference field="1" count="1" selected="0">
            <x v="4"/>
          </reference>
        </references>
      </pivotArea>
    </chartFormat>
    <chartFormat chart="2" format="23">
      <pivotArea type="data" outline="0" fieldPosition="0">
        <references count="2">
          <reference field="4294967294" count="1" selected="0">
            <x v="0"/>
          </reference>
          <reference field="1" count="1" selected="0">
            <x v="5"/>
          </reference>
        </references>
      </pivotArea>
    </chartFormat>
    <chartFormat chart="2" format="24">
      <pivotArea type="data" outline="0" fieldPosition="0">
        <references count="2">
          <reference field="4294967294" count="1" selected="0">
            <x v="0"/>
          </reference>
          <reference field="1" count="1" selected="0">
            <x v="6"/>
          </reference>
        </references>
      </pivotArea>
    </chartFormat>
    <chartFormat chart="2" format="25">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A846C-4E1E-418B-B438-ACD90970E6E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6">
    <pivotField showAll="0">
      <items count="19">
        <item x="0"/>
        <item x="8"/>
        <item x="6"/>
        <item x="5"/>
        <item x="1"/>
        <item x="2"/>
        <item x="11"/>
        <item x="9"/>
        <item x="7"/>
        <item x="12"/>
        <item x="4"/>
        <item x="10"/>
        <item x="13"/>
        <item x="3"/>
        <item x="16"/>
        <item x="15"/>
        <item x="14"/>
        <item x="17"/>
        <item t="default"/>
      </items>
    </pivotField>
    <pivotField showAll="0">
      <items count="9">
        <item x="1"/>
        <item x="6"/>
        <item x="3"/>
        <item x="2"/>
        <item x="4"/>
        <item x="5"/>
        <item x="0"/>
        <item x="7"/>
        <item t="default"/>
      </items>
    </pivotField>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Sum of Average"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6EAEA4-4D1C-4A4C-8204-6FEF74768A7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22" firstHeaderRow="1" firstDataRow="1" firstDataCol="1"/>
  <pivotFields count="16">
    <pivotField axis="axisRow" showAll="0">
      <items count="19">
        <item x="0"/>
        <item x="8"/>
        <item x="6"/>
        <item x="5"/>
        <item x="1"/>
        <item x="2"/>
        <item x="11"/>
        <item x="9"/>
        <item x="7"/>
        <item x="12"/>
        <item x="4"/>
        <item x="10"/>
        <item x="13"/>
        <item x="3"/>
        <item x="16"/>
        <item x="15"/>
        <item x="14"/>
        <item x="17"/>
        <item t="default"/>
      </items>
    </pivotField>
    <pivotField showAll="0">
      <items count="9">
        <item x="1"/>
        <item x="6"/>
        <item x="3"/>
        <item x="2"/>
        <item x="4"/>
        <item x="5"/>
        <item x="0"/>
        <item x="7"/>
        <item t="default"/>
      </items>
    </pivotField>
    <pivotField showAll="0">
      <items count="5">
        <item x="2"/>
        <item x="1"/>
        <item x="0"/>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Total " fld="10"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 xr10:uid="{67E3BF42-3F19-4786-870A-79887496ECAC}" sourceName="MOVIE">
  <pivotTables>
    <pivotTable tabId="24" name="PivotTable5"/>
    <pivotTable tabId="23" name="PivotTable4"/>
    <pivotTable tabId="20" name="PivotTable1"/>
    <pivotTable tabId="22" name="PivotTable3"/>
  </pivotTables>
  <data>
    <tabular pivotCacheId="594243327">
      <items count="18">
        <i x="0" s="1"/>
        <i x="8" s="1"/>
        <i x="6" s="1"/>
        <i x="5" s="1"/>
        <i x="1" s="1"/>
        <i x="2" s="1"/>
        <i x="11" s="1"/>
        <i x="9" s="1"/>
        <i x="7" s="1"/>
        <i x="12" s="1"/>
        <i x="4" s="1"/>
        <i x="10" s="1"/>
        <i x="13" s="1"/>
        <i x="3" s="1"/>
        <i x="16" s="1"/>
        <i x="15" s="1"/>
        <i x="14" s="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98CB6B10-DAD5-4559-B5D5-E2DCE798BE88}" sourceName="DISTRIBUTOR">
  <pivotTables>
    <pivotTable tabId="24" name="PivotTable5"/>
    <pivotTable tabId="23" name="PivotTable4"/>
    <pivotTable tabId="20" name="PivotTable1"/>
    <pivotTable tabId="22" name="PivotTable3"/>
  </pivotTables>
  <data>
    <tabular pivotCacheId="594243327">
      <items count="8">
        <i x="1" s="1"/>
        <i x="6" s="1"/>
        <i x="3" s="1"/>
        <i x="2" s="1"/>
        <i x="4" s="1"/>
        <i x="5" s="1"/>
        <i x="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8F8F81F-7F58-42D2-9463-19F815BE32E4}" sourceName="GENRE">
  <pivotTables>
    <pivotTable tabId="24" name="PivotTable5"/>
    <pivotTable tabId="23" name="PivotTable4"/>
    <pivotTable tabId="20" name="PivotTable1"/>
    <pivotTable tabId="22" name="PivotTable3"/>
  </pivotTables>
  <data>
    <tabular pivotCacheId="594243327">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xr10:uid="{3BDD8B06-C42F-464F-82AD-F15F9106511A}" cache="Slicer_MOVIE" caption="MOVIE" rowHeight="241300"/>
  <slicer name="DISTRIBUTOR" xr10:uid="{EAB78DCE-1BAE-4E46-8121-BB36F2EE6E16}" cache="Slicer_DISTRIBUTOR" caption="DISTRIBUTOR" startItem="2" rowHeight="241300"/>
  <slicer name="GENRE" xr10:uid="{2A98A3A4-0DB8-4FC3-88A7-7F99C94A5719}"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469D-C6F4-425B-938F-D8E058BAE90A}">
  <sheetPr>
    <tabColor theme="7" tint="0.39997558519241921"/>
  </sheetPr>
  <dimension ref="A3:P21"/>
  <sheetViews>
    <sheetView tabSelected="1" workbookViewId="0">
      <selection activeCell="A27" sqref="A27"/>
    </sheetView>
  </sheetViews>
  <sheetFormatPr defaultRowHeight="14.5" x14ac:dyDescent="0.35"/>
  <cols>
    <col min="1" max="1" width="37.453125" bestFit="1" customWidth="1"/>
    <col min="2" max="2" width="22.1796875" customWidth="1"/>
    <col min="3" max="3" width="9.54296875" bestFit="1" customWidth="1"/>
    <col min="4" max="10" width="13.6328125" bestFit="1" customWidth="1"/>
    <col min="11" max="11" width="14.6328125" bestFit="1" customWidth="1"/>
    <col min="12" max="14" width="13.6328125" customWidth="1"/>
    <col min="15" max="15" width="19.453125" bestFit="1" customWidth="1"/>
    <col min="16" max="16" width="25" bestFit="1" customWidth="1"/>
    <col min="17" max="17" width="15.26953125" customWidth="1"/>
  </cols>
  <sheetData>
    <row r="3" spans="1:16" x14ac:dyDescent="0.35">
      <c r="A3" s="11" t="s">
        <v>0</v>
      </c>
      <c r="B3" s="11" t="str">
        <f>VLOOKUP(A3,'[1]Part 2'!A$1:B$17,2,FALSE)</f>
        <v>DISTRIBUTOR</v>
      </c>
      <c r="C3" s="2" t="s">
        <v>1</v>
      </c>
      <c r="D3" s="9">
        <v>44378</v>
      </c>
      <c r="E3" s="9">
        <v>44409</v>
      </c>
      <c r="F3" s="9">
        <v>44440</v>
      </c>
      <c r="G3" s="9">
        <v>44470</v>
      </c>
      <c r="H3" s="9">
        <v>44501</v>
      </c>
      <c r="I3" s="9">
        <v>44531</v>
      </c>
      <c r="J3" s="9">
        <v>44562</v>
      </c>
      <c r="K3" s="16" t="s">
        <v>34</v>
      </c>
      <c r="L3" s="16" t="s">
        <v>24</v>
      </c>
      <c r="M3" s="16" t="s">
        <v>30</v>
      </c>
      <c r="N3" s="16" t="s">
        <v>31</v>
      </c>
      <c r="O3" s="4" t="s">
        <v>23</v>
      </c>
      <c r="P3" s="7" t="s">
        <v>32</v>
      </c>
    </row>
    <row r="4" spans="1:16" x14ac:dyDescent="0.35">
      <c r="A4" s="10" t="s">
        <v>2</v>
      </c>
      <c r="B4" s="10" t="str">
        <f>VLOOKUP(A4,'[1]Part 2'!A$1:B$17,2,FALSE)</f>
        <v>Warner Bros.</v>
      </c>
      <c r="C4" s="10" t="s">
        <v>3</v>
      </c>
      <c r="D4" s="13">
        <v>259311</v>
      </c>
      <c r="E4" s="13">
        <v>263611</v>
      </c>
      <c r="F4" s="13">
        <v>263801</v>
      </c>
      <c r="G4" s="13">
        <v>279256</v>
      </c>
      <c r="H4" s="13">
        <v>283426</v>
      </c>
      <c r="I4" s="13">
        <v>590476</v>
      </c>
      <c r="J4" s="13">
        <v>300861</v>
      </c>
      <c r="K4" s="20">
        <f t="shared" ref="K4:K20" si="0">SUM(D4:J4)</f>
        <v>2240742</v>
      </c>
      <c r="L4" s="17">
        <f>AVERAGE(D4:J4)</f>
        <v>320106</v>
      </c>
      <c r="M4" s="17">
        <f>MAX(D4:J4)</f>
        <v>590476</v>
      </c>
      <c r="N4" s="17">
        <f>MIN(D4:J4)</f>
        <v>259311</v>
      </c>
      <c r="O4" s="18">
        <f>J4/I4-1</f>
        <v>-0.49047717434747562</v>
      </c>
      <c r="P4" s="12" t="str">
        <f>IF(K4&gt;$P$21, "Above Average", "Below Average")</f>
        <v>Above Average</v>
      </c>
    </row>
    <row r="5" spans="1:16" x14ac:dyDescent="0.35">
      <c r="A5" s="1" t="s">
        <v>4</v>
      </c>
      <c r="B5" s="10" t="str">
        <f>VLOOKUP(A5,'[1]Part 2'!A$1:B$17,2,FALSE)</f>
        <v>20th Century Fox</v>
      </c>
      <c r="C5" s="1" t="s">
        <v>5</v>
      </c>
      <c r="D5" s="14">
        <v>14506</v>
      </c>
      <c r="E5" s="14">
        <v>18876</v>
      </c>
      <c r="F5" s="14">
        <v>8641</v>
      </c>
      <c r="G5" s="14">
        <v>5236</v>
      </c>
      <c r="H5" s="14">
        <v>5066</v>
      </c>
      <c r="I5" s="14">
        <v>2286</v>
      </c>
      <c r="J5" s="14">
        <v>1316</v>
      </c>
      <c r="K5" s="20">
        <f t="shared" si="0"/>
        <v>55927</v>
      </c>
      <c r="L5" s="17">
        <f t="shared" ref="L5:L20" si="1">AVERAGE(D5:J5)</f>
        <v>7989.5714285714284</v>
      </c>
      <c r="M5" s="17">
        <f t="shared" ref="M5:M20" si="2">MAX(D5:J5)</f>
        <v>18876</v>
      </c>
      <c r="N5" s="17">
        <f t="shared" ref="N5:N20" si="3">MIN(D5:J5)</f>
        <v>1316</v>
      </c>
      <c r="O5" s="18">
        <f t="shared" ref="O5:O20" si="4">J5/I5-1</f>
        <v>-0.42432195975503062</v>
      </c>
      <c r="P5" s="12" t="str">
        <f t="shared" ref="P5:P20" si="5">IF(K5&gt;$P$21, "Above Average", "Below Average")</f>
        <v>Below Average</v>
      </c>
    </row>
    <row r="6" spans="1:16" x14ac:dyDescent="0.35">
      <c r="A6" s="1" t="s">
        <v>6</v>
      </c>
      <c r="B6" s="10" t="str">
        <f>VLOOKUP(A6,'[1]Part 2'!A$1:B$17,2,FALSE)</f>
        <v>Sony Pictures</v>
      </c>
      <c r="C6" s="1" t="s">
        <v>5</v>
      </c>
      <c r="D6" s="14">
        <v>2251</v>
      </c>
      <c r="E6" s="14">
        <v>2286</v>
      </c>
      <c r="F6" s="14">
        <v>2286</v>
      </c>
      <c r="G6" s="14">
        <v>3756</v>
      </c>
      <c r="H6" s="14">
        <v>4451</v>
      </c>
      <c r="I6" s="14">
        <v>4956</v>
      </c>
      <c r="J6" s="14">
        <v>2671</v>
      </c>
      <c r="K6" s="20">
        <f t="shared" si="0"/>
        <v>22657</v>
      </c>
      <c r="L6" s="17">
        <f t="shared" si="1"/>
        <v>3236.7142857142858</v>
      </c>
      <c r="M6" s="17">
        <f t="shared" si="2"/>
        <v>4956</v>
      </c>
      <c r="N6" s="17">
        <f t="shared" si="3"/>
        <v>2251</v>
      </c>
      <c r="O6" s="18">
        <f t="shared" si="4"/>
        <v>-0.46105730427764324</v>
      </c>
      <c r="P6" s="12" t="str">
        <f t="shared" si="5"/>
        <v>Below Average</v>
      </c>
    </row>
    <row r="7" spans="1:16" x14ac:dyDescent="0.35">
      <c r="A7" s="1" t="s">
        <v>7</v>
      </c>
      <c r="B7" s="10" t="str">
        <f>VLOOKUP(A7,'[1]Part 2'!A$1:B$17,2,FALSE)</f>
        <v>Paramount Pictures</v>
      </c>
      <c r="C7" s="1" t="s">
        <v>5</v>
      </c>
      <c r="D7" s="14">
        <v>81641</v>
      </c>
      <c r="E7" s="14">
        <v>86581</v>
      </c>
      <c r="F7" s="14">
        <v>78091</v>
      </c>
      <c r="G7" s="14">
        <v>92076</v>
      </c>
      <c r="H7" s="14">
        <v>94381</v>
      </c>
      <c r="I7" s="14">
        <v>187256</v>
      </c>
      <c r="J7" s="14">
        <v>111241</v>
      </c>
      <c r="K7" s="20">
        <f t="shared" si="0"/>
        <v>731267</v>
      </c>
      <c r="L7" s="17">
        <f t="shared" si="1"/>
        <v>104466.71428571429</v>
      </c>
      <c r="M7" s="17">
        <f t="shared" si="2"/>
        <v>187256</v>
      </c>
      <c r="N7" s="17">
        <f t="shared" si="3"/>
        <v>78091</v>
      </c>
      <c r="O7" s="18">
        <f t="shared" si="4"/>
        <v>-0.40594159866706536</v>
      </c>
      <c r="P7" s="12" t="str">
        <f t="shared" si="5"/>
        <v>Below Average</v>
      </c>
    </row>
    <row r="8" spans="1:16" x14ac:dyDescent="0.35">
      <c r="A8" s="1" t="s">
        <v>8</v>
      </c>
      <c r="B8" s="10" t="str">
        <f>VLOOKUP(A8,'[1]Part 2'!A$1:B$17,2,FALSE)</f>
        <v>20th Century Fox</v>
      </c>
      <c r="C8" s="1" t="s">
        <v>5</v>
      </c>
      <c r="D8" s="14">
        <v>1506</v>
      </c>
      <c r="E8" s="14">
        <v>1501</v>
      </c>
      <c r="F8" s="14">
        <v>1501</v>
      </c>
      <c r="G8" s="14">
        <v>1516</v>
      </c>
      <c r="H8" s="14">
        <v>1501</v>
      </c>
      <c r="I8" s="14">
        <v>1746</v>
      </c>
      <c r="J8" s="14">
        <v>1496</v>
      </c>
      <c r="K8" s="20">
        <f t="shared" si="0"/>
        <v>10767</v>
      </c>
      <c r="L8" s="17">
        <f t="shared" si="1"/>
        <v>1538.1428571428571</v>
      </c>
      <c r="M8" s="17">
        <f t="shared" si="2"/>
        <v>1746</v>
      </c>
      <c r="N8" s="17">
        <f t="shared" si="3"/>
        <v>1496</v>
      </c>
      <c r="O8" s="18">
        <f t="shared" si="4"/>
        <v>-0.14318442153493705</v>
      </c>
      <c r="P8" s="12" t="str">
        <f t="shared" si="5"/>
        <v>Below Average</v>
      </c>
    </row>
    <row r="9" spans="1:16" x14ac:dyDescent="0.35">
      <c r="A9" s="1" t="s">
        <v>9</v>
      </c>
      <c r="B9" s="10" t="str">
        <f>VLOOKUP(A9,'[1]Part 2'!A$1:B$17,2,FALSE)</f>
        <v>Universal</v>
      </c>
      <c r="C9" s="1" t="s">
        <v>5</v>
      </c>
      <c r="D9" s="14">
        <v>1296</v>
      </c>
      <c r="E9" s="14">
        <v>1296</v>
      </c>
      <c r="F9" s="14">
        <v>1296</v>
      </c>
      <c r="G9" s="14">
        <v>1291</v>
      </c>
      <c r="H9" s="14">
        <v>1296</v>
      </c>
      <c r="I9" s="14">
        <v>1346</v>
      </c>
      <c r="J9" s="14">
        <v>1296</v>
      </c>
      <c r="K9" s="20">
        <f t="shared" si="0"/>
        <v>9117</v>
      </c>
      <c r="L9" s="17">
        <f t="shared" si="1"/>
        <v>1302.4285714285713</v>
      </c>
      <c r="M9" s="17">
        <f t="shared" si="2"/>
        <v>1346</v>
      </c>
      <c r="N9" s="17">
        <f t="shared" si="3"/>
        <v>1291</v>
      </c>
      <c r="O9" s="18">
        <f t="shared" si="4"/>
        <v>-3.7147102526002951E-2</v>
      </c>
      <c r="P9" s="12" t="str">
        <f t="shared" si="5"/>
        <v>Below Average</v>
      </c>
    </row>
    <row r="10" spans="1:16" x14ac:dyDescent="0.35">
      <c r="A10" s="1" t="s">
        <v>10</v>
      </c>
      <c r="B10" s="10" t="str">
        <f>VLOOKUP(A10,'[1]Part 2'!A$1:B$17,2,FALSE)</f>
        <v>Warner Bros.</v>
      </c>
      <c r="C10" s="1" t="s">
        <v>5</v>
      </c>
      <c r="D10" s="14">
        <v>7586</v>
      </c>
      <c r="E10" s="14">
        <v>7081</v>
      </c>
      <c r="F10" s="14">
        <v>8006</v>
      </c>
      <c r="G10" s="14">
        <v>12296</v>
      </c>
      <c r="H10" s="14">
        <v>1246</v>
      </c>
      <c r="I10" s="14">
        <v>1246</v>
      </c>
      <c r="J10" s="14">
        <v>1246</v>
      </c>
      <c r="K10" s="20">
        <f t="shared" si="0"/>
        <v>38707</v>
      </c>
      <c r="L10" s="17">
        <f t="shared" si="1"/>
        <v>5529.5714285714284</v>
      </c>
      <c r="M10" s="17">
        <f t="shared" si="2"/>
        <v>12296</v>
      </c>
      <c r="N10" s="17">
        <f t="shared" si="3"/>
        <v>1246</v>
      </c>
      <c r="O10" s="18">
        <f t="shared" si="4"/>
        <v>0</v>
      </c>
      <c r="P10" s="12" t="str">
        <f t="shared" si="5"/>
        <v>Below Average</v>
      </c>
    </row>
    <row r="11" spans="1:16" x14ac:dyDescent="0.35">
      <c r="A11" s="1" t="s">
        <v>11</v>
      </c>
      <c r="B11" s="10" t="str">
        <f>VLOOKUP(A11,'[1]Part 2'!A$1:B$17,2,FALSE)</f>
        <v>Sony Pictures</v>
      </c>
      <c r="C11" s="1" t="s">
        <v>5</v>
      </c>
      <c r="D11" s="14">
        <v>1246</v>
      </c>
      <c r="E11" s="14">
        <v>1246</v>
      </c>
      <c r="F11" s="14">
        <v>1246</v>
      </c>
      <c r="G11" s="14">
        <v>1246</v>
      </c>
      <c r="H11" s="14">
        <v>1246</v>
      </c>
      <c r="I11" s="14">
        <v>1246</v>
      </c>
      <c r="J11" s="14">
        <v>1246</v>
      </c>
      <c r="K11" s="20">
        <f t="shared" si="0"/>
        <v>8722</v>
      </c>
      <c r="L11" s="17">
        <f t="shared" si="1"/>
        <v>1246</v>
      </c>
      <c r="M11" s="17">
        <f t="shared" si="2"/>
        <v>1246</v>
      </c>
      <c r="N11" s="17">
        <f t="shared" si="3"/>
        <v>1246</v>
      </c>
      <c r="O11" s="18">
        <f t="shared" si="4"/>
        <v>0</v>
      </c>
      <c r="P11" s="12" t="str">
        <f t="shared" si="5"/>
        <v>Below Average</v>
      </c>
    </row>
    <row r="12" spans="1:16" x14ac:dyDescent="0.35">
      <c r="A12" s="1" t="s">
        <v>12</v>
      </c>
      <c r="B12" s="10" t="str">
        <f>VLOOKUP(A12,'[1]Part 2'!A$1:B$17,2,FALSE)</f>
        <v>Walt Disney</v>
      </c>
      <c r="C12" s="1" t="s">
        <v>5</v>
      </c>
      <c r="D12" s="14">
        <v>544951</v>
      </c>
      <c r="E12" s="14">
        <v>576636</v>
      </c>
      <c r="F12" s="14">
        <v>564851</v>
      </c>
      <c r="G12" s="14">
        <v>516416</v>
      </c>
      <c r="H12" s="14">
        <v>558496</v>
      </c>
      <c r="I12" s="14">
        <v>1139066</v>
      </c>
      <c r="J12" s="14">
        <v>606996</v>
      </c>
      <c r="K12" s="20">
        <f t="shared" si="0"/>
        <v>4507412</v>
      </c>
      <c r="L12" s="17">
        <f t="shared" si="1"/>
        <v>643916</v>
      </c>
      <c r="M12" s="17">
        <f t="shared" si="2"/>
        <v>1139066</v>
      </c>
      <c r="N12" s="17">
        <f t="shared" si="3"/>
        <v>516416</v>
      </c>
      <c r="O12" s="18">
        <f t="shared" si="4"/>
        <v>-0.46711077321243899</v>
      </c>
      <c r="P12" s="12" t="str">
        <f t="shared" si="5"/>
        <v>Above Average</v>
      </c>
    </row>
    <row r="13" spans="1:16" x14ac:dyDescent="0.35">
      <c r="A13" s="1" t="s">
        <v>13</v>
      </c>
      <c r="B13" s="10" t="str">
        <f>VLOOKUP(A13,'[1]Part 2'!A$1:B$17,2,FALSE)</f>
        <v>Dreamworks SKG</v>
      </c>
      <c r="C13" s="1" t="s">
        <v>5</v>
      </c>
      <c r="D13" s="14">
        <v>1271</v>
      </c>
      <c r="E13" s="14">
        <v>1271</v>
      </c>
      <c r="F13" s="14">
        <v>1271</v>
      </c>
      <c r="G13" s="14">
        <v>1271</v>
      </c>
      <c r="H13" s="14">
        <v>1271</v>
      </c>
      <c r="I13" s="14">
        <v>1276</v>
      </c>
      <c r="J13" s="14">
        <v>1246</v>
      </c>
      <c r="K13" s="20">
        <f t="shared" si="0"/>
        <v>8877</v>
      </c>
      <c r="L13" s="17">
        <f t="shared" si="1"/>
        <v>1268.1428571428571</v>
      </c>
      <c r="M13" s="17">
        <f t="shared" si="2"/>
        <v>1276</v>
      </c>
      <c r="N13" s="17">
        <f t="shared" si="3"/>
        <v>1246</v>
      </c>
      <c r="O13" s="18">
        <f t="shared" si="4"/>
        <v>-2.3510971786833812E-2</v>
      </c>
      <c r="P13" s="12" t="str">
        <f t="shared" si="5"/>
        <v>Below Average</v>
      </c>
    </row>
    <row r="14" spans="1:16" x14ac:dyDescent="0.35">
      <c r="A14" s="1" t="s">
        <v>14</v>
      </c>
      <c r="B14" s="10" t="str">
        <f>VLOOKUP(A14,'[1]Part 2'!A$1:B$17,2,FALSE)</f>
        <v>20th Century Fox</v>
      </c>
      <c r="C14" s="1" t="s">
        <v>15</v>
      </c>
      <c r="D14" s="14">
        <v>1246</v>
      </c>
      <c r="E14" s="14">
        <v>1246</v>
      </c>
      <c r="F14" s="14">
        <v>1246</v>
      </c>
      <c r="G14" s="14">
        <v>1246</v>
      </c>
      <c r="H14" s="14">
        <v>1246</v>
      </c>
      <c r="I14" s="14">
        <v>1246</v>
      </c>
      <c r="J14" s="14">
        <v>1246</v>
      </c>
      <c r="K14" s="20">
        <f t="shared" si="0"/>
        <v>8722</v>
      </c>
      <c r="L14" s="17">
        <f t="shared" si="1"/>
        <v>1246</v>
      </c>
      <c r="M14" s="17">
        <f t="shared" si="2"/>
        <v>1246</v>
      </c>
      <c r="N14" s="17">
        <f t="shared" si="3"/>
        <v>1246</v>
      </c>
      <c r="O14" s="18">
        <f t="shared" si="4"/>
        <v>0</v>
      </c>
      <c r="P14" s="12" t="str">
        <f t="shared" si="5"/>
        <v>Below Average</v>
      </c>
    </row>
    <row r="15" spans="1:16" x14ac:dyDescent="0.35">
      <c r="A15" s="1" t="s">
        <v>16</v>
      </c>
      <c r="B15" s="10" t="str">
        <f>VLOOKUP(A15,'[1]Part 2'!A$1:B$17,2,FALSE)</f>
        <v>Walt Disney</v>
      </c>
      <c r="C15" s="1" t="s">
        <v>15</v>
      </c>
      <c r="D15" s="14">
        <v>5746</v>
      </c>
      <c r="E15" s="14">
        <v>5816</v>
      </c>
      <c r="F15" s="14">
        <v>5836</v>
      </c>
      <c r="G15" s="14">
        <v>5671</v>
      </c>
      <c r="H15" s="14">
        <v>5841</v>
      </c>
      <c r="I15" s="14">
        <v>10066</v>
      </c>
      <c r="J15" s="14">
        <v>5821</v>
      </c>
      <c r="K15" s="20">
        <f t="shared" si="0"/>
        <v>44797</v>
      </c>
      <c r="L15" s="17">
        <f t="shared" si="1"/>
        <v>6399.5714285714284</v>
      </c>
      <c r="M15" s="17">
        <f t="shared" si="2"/>
        <v>10066</v>
      </c>
      <c r="N15" s="17">
        <f t="shared" si="3"/>
        <v>5671</v>
      </c>
      <c r="O15" s="18">
        <f t="shared" si="4"/>
        <v>-0.42171666997814428</v>
      </c>
      <c r="P15" s="12" t="str">
        <f t="shared" si="5"/>
        <v>Below Average</v>
      </c>
    </row>
    <row r="16" spans="1:16" x14ac:dyDescent="0.35">
      <c r="A16" s="1" t="s">
        <v>17</v>
      </c>
      <c r="B16" s="10" t="str">
        <f>VLOOKUP(A16,'[1]Part 2'!A$1:B$17,2,FALSE)</f>
        <v>Sony Pictures</v>
      </c>
      <c r="C16" s="1" t="s">
        <v>5</v>
      </c>
      <c r="D16" s="14">
        <v>1246</v>
      </c>
      <c r="E16" s="14">
        <v>1246</v>
      </c>
      <c r="F16" s="14">
        <v>1246</v>
      </c>
      <c r="G16" s="14">
        <v>1251</v>
      </c>
      <c r="H16" s="14">
        <v>1256</v>
      </c>
      <c r="I16" s="14">
        <v>1396</v>
      </c>
      <c r="J16" s="14">
        <v>1256</v>
      </c>
      <c r="K16" s="20">
        <f t="shared" si="0"/>
        <v>8897</v>
      </c>
      <c r="L16" s="17">
        <f t="shared" si="1"/>
        <v>1271</v>
      </c>
      <c r="M16" s="17">
        <f t="shared" si="2"/>
        <v>1396</v>
      </c>
      <c r="N16" s="17">
        <f t="shared" si="3"/>
        <v>1246</v>
      </c>
      <c r="O16" s="18">
        <f t="shared" si="4"/>
        <v>-0.10028653295128942</v>
      </c>
      <c r="P16" s="12" t="str">
        <f t="shared" si="5"/>
        <v>Below Average</v>
      </c>
    </row>
    <row r="17" spans="1:16" x14ac:dyDescent="0.35">
      <c r="A17" s="1" t="s">
        <v>18</v>
      </c>
      <c r="B17" s="10" t="str">
        <f>VLOOKUP(A17,'[1]Part 2'!A$1:B$17,2,FALSE)</f>
        <v>Warner Bros.</v>
      </c>
      <c r="C17" s="1" t="s">
        <v>5</v>
      </c>
      <c r="D17" s="14">
        <v>1246</v>
      </c>
      <c r="E17" s="14">
        <v>1246</v>
      </c>
      <c r="F17" s="14">
        <v>1246</v>
      </c>
      <c r="G17" s="14">
        <v>1246</v>
      </c>
      <c r="H17" s="14">
        <v>1246</v>
      </c>
      <c r="I17" s="14">
        <v>1246</v>
      </c>
      <c r="J17" s="14">
        <v>1291</v>
      </c>
      <c r="K17" s="20">
        <f t="shared" si="0"/>
        <v>8767</v>
      </c>
      <c r="L17" s="17">
        <f t="shared" si="1"/>
        <v>1252.4285714285713</v>
      </c>
      <c r="M17" s="17">
        <f t="shared" si="2"/>
        <v>1291</v>
      </c>
      <c r="N17" s="17">
        <f t="shared" si="3"/>
        <v>1246</v>
      </c>
      <c r="O17" s="18">
        <f t="shared" si="4"/>
        <v>3.6115569823435001E-2</v>
      </c>
      <c r="P17" s="12" t="str">
        <f t="shared" si="5"/>
        <v>Below Average</v>
      </c>
    </row>
    <row r="18" spans="1:16" x14ac:dyDescent="0.35">
      <c r="A18" s="1" t="s">
        <v>19</v>
      </c>
      <c r="B18" s="10" t="str">
        <f>VLOOKUP(A18,'[1]Part 2'!A$1:B$17,2,FALSE)</f>
        <v>Paramount Pictures</v>
      </c>
      <c r="C18" s="1" t="s">
        <v>15</v>
      </c>
      <c r="D18" s="14">
        <v>908851</v>
      </c>
      <c r="E18" s="14">
        <v>953741</v>
      </c>
      <c r="F18" s="14">
        <v>924366</v>
      </c>
      <c r="G18" s="14">
        <v>907576</v>
      </c>
      <c r="H18" s="14">
        <v>945771</v>
      </c>
      <c r="I18" s="14">
        <v>1928656</v>
      </c>
      <c r="J18" s="14">
        <v>1023031</v>
      </c>
      <c r="K18" s="20">
        <f t="shared" si="0"/>
        <v>7591992</v>
      </c>
      <c r="L18" s="17">
        <f t="shared" si="1"/>
        <v>1084570.2857142857</v>
      </c>
      <c r="M18" s="17">
        <f t="shared" si="2"/>
        <v>1928656</v>
      </c>
      <c r="N18" s="17">
        <f t="shared" si="3"/>
        <v>907576</v>
      </c>
      <c r="O18" s="18">
        <f t="shared" si="4"/>
        <v>-0.46956274213753002</v>
      </c>
      <c r="P18" s="12" t="str">
        <f t="shared" si="5"/>
        <v>Above Average</v>
      </c>
    </row>
    <row r="19" spans="1:16" x14ac:dyDescent="0.35">
      <c r="A19" s="1" t="s">
        <v>20</v>
      </c>
      <c r="B19" s="10" t="str">
        <f>VLOOKUP(A19,'[1]Part 2'!A$1:B$17,2,FALSE)</f>
        <v>Walt Disney</v>
      </c>
      <c r="C19" s="1" t="s">
        <v>15</v>
      </c>
      <c r="D19" s="14">
        <v>1246</v>
      </c>
      <c r="E19" s="14">
        <v>1246</v>
      </c>
      <c r="F19" s="14">
        <v>1246</v>
      </c>
      <c r="G19" s="14">
        <v>1246</v>
      </c>
      <c r="H19" s="14">
        <v>1246</v>
      </c>
      <c r="I19" s="14">
        <v>1246</v>
      </c>
      <c r="J19" s="14">
        <v>1246</v>
      </c>
      <c r="K19" s="20">
        <f t="shared" si="0"/>
        <v>8722</v>
      </c>
      <c r="L19" s="17">
        <f t="shared" si="1"/>
        <v>1246</v>
      </c>
      <c r="M19" s="17">
        <f t="shared" si="2"/>
        <v>1246</v>
      </c>
      <c r="N19" s="17">
        <f t="shared" si="3"/>
        <v>1246</v>
      </c>
      <c r="O19" s="18">
        <f t="shared" si="4"/>
        <v>0</v>
      </c>
      <c r="P19" s="12" t="str">
        <f t="shared" si="5"/>
        <v>Below Average</v>
      </c>
    </row>
    <row r="20" spans="1:16" x14ac:dyDescent="0.35">
      <c r="A20" s="2" t="s">
        <v>33</v>
      </c>
      <c r="B20" s="8"/>
      <c r="C20" s="12"/>
      <c r="D20" s="15">
        <f>SUM(D4:D19)</f>
        <v>1835146</v>
      </c>
      <c r="E20" s="15">
        <f>SUM(E4:E19)</f>
        <v>1924926</v>
      </c>
      <c r="F20" s="15">
        <f t="shared" ref="F20:J20" si="6">SUM(F4:F19)</f>
        <v>1866176</v>
      </c>
      <c r="G20" s="15">
        <f t="shared" si="6"/>
        <v>1832596</v>
      </c>
      <c r="H20" s="15">
        <f t="shared" si="6"/>
        <v>1908986</v>
      </c>
      <c r="I20" s="15">
        <f t="shared" si="6"/>
        <v>3874756</v>
      </c>
      <c r="J20" s="15">
        <f t="shared" si="6"/>
        <v>2063506</v>
      </c>
      <c r="K20" s="20">
        <f t="shared" si="0"/>
        <v>15306092</v>
      </c>
      <c r="L20" s="17">
        <f t="shared" si="1"/>
        <v>2186584.5714285714</v>
      </c>
      <c r="M20" s="17">
        <f t="shared" si="2"/>
        <v>3874756</v>
      </c>
      <c r="N20" s="17">
        <f t="shared" si="3"/>
        <v>1832596</v>
      </c>
      <c r="O20" s="18">
        <f t="shared" si="4"/>
        <v>-0.46744878903342557</v>
      </c>
      <c r="P20" s="12" t="str">
        <f t="shared" si="5"/>
        <v>Above Average</v>
      </c>
    </row>
    <row r="21" spans="1:16" x14ac:dyDescent="0.35">
      <c r="P21" s="19">
        <f>AVERAGE(K4:K20)</f>
        <v>1800716.705882353</v>
      </c>
    </row>
  </sheetData>
  <autoFilter ref="A3:Q23" xr:uid="{ECCF2E3F-86B5-4ADD-9ED0-F462B891C09E}"/>
  <sortState xmlns:xlrd2="http://schemas.microsoft.com/office/spreadsheetml/2017/richdata2" ref="K4:K20">
    <sortCondition ref="K4:K20"/>
  </sortState>
  <conditionalFormatting sqref="O4:O20">
    <cfRule type="dataBar" priority="4">
      <dataBar>
        <cfvo type="min"/>
        <cfvo type="max"/>
        <color rgb="FF638EC6"/>
      </dataBar>
      <extLst>
        <ext xmlns:x14="http://schemas.microsoft.com/office/spreadsheetml/2009/9/main" uri="{B025F937-C7B1-47D3-B67F-A62EFF666E3E}">
          <x14:id>{A14A7DD6-1F27-4842-AA1A-C073D1355213}</x14:id>
        </ext>
      </extLst>
    </cfRule>
  </conditionalFormatting>
  <conditionalFormatting sqref="P4:P20">
    <cfRule type="containsText" dxfId="2" priority="1" operator="containsText" text="Average Average">
      <formula>NOT(ISERROR(SEARCH("Average Average",P4)))</formula>
    </cfRule>
    <cfRule type="containsText" dxfId="1" priority="3" operator="containsText" text="Below Average">
      <formula>NOT(ISERROR(SEARCH("Below Average",P4)))</formula>
    </cfRule>
  </conditionalFormatting>
  <conditionalFormatting sqref="Q9">
    <cfRule type="containsText" dxfId="0" priority="2" operator="containsText" text="Above Average">
      <formula>NOT(ISERROR(SEARCH("Above Average",Q9)))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14A7DD6-1F27-4842-AA1A-C073D1355213}">
            <x14:dataBar minLength="0" maxLength="100" border="1" negativeBarBorderColorSameAsPositive="0">
              <x14:cfvo type="autoMin"/>
              <x14:cfvo type="autoMax"/>
              <x14:borderColor rgb="FF638EC6"/>
              <x14:negativeFillColor rgb="FFFF0000"/>
              <x14:negativeBorderColor rgb="FFFF0000"/>
              <x14:axisColor rgb="FF000000"/>
            </x14:dataBar>
          </x14:cfRule>
          <xm:sqref>O4:O20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B6C2-F147-406E-B081-E38F18518B58}">
  <sheetPr>
    <tabColor theme="7"/>
  </sheetPr>
  <dimension ref="A3:C12"/>
  <sheetViews>
    <sheetView workbookViewId="0">
      <selection activeCell="C16" sqref="C16"/>
    </sheetView>
  </sheetViews>
  <sheetFormatPr defaultRowHeight="14.5" x14ac:dyDescent="0.35"/>
  <cols>
    <col min="1" max="1" width="17.26953125" bestFit="1" customWidth="1"/>
    <col min="2" max="2" width="11.81640625" bestFit="1" customWidth="1"/>
    <col min="3" max="3" width="13.90625" bestFit="1" customWidth="1"/>
  </cols>
  <sheetData>
    <row r="3" spans="1:3" x14ac:dyDescent="0.35">
      <c r="A3" s="5" t="s">
        <v>21</v>
      </c>
      <c r="B3" t="s">
        <v>42</v>
      </c>
      <c r="C3" t="s">
        <v>26</v>
      </c>
    </row>
    <row r="4" spans="1:3" x14ac:dyDescent="0.35">
      <c r="A4" s="6" t="s">
        <v>25</v>
      </c>
      <c r="B4" s="3">
        <v>75416</v>
      </c>
      <c r="C4" s="3">
        <v>10773.714285714286</v>
      </c>
    </row>
    <row r="5" spans="1:3" x14ac:dyDescent="0.35">
      <c r="A5" s="6" t="s">
        <v>35</v>
      </c>
      <c r="B5" s="3">
        <v>8877</v>
      </c>
      <c r="C5" s="3">
        <v>1268.1428571428571</v>
      </c>
    </row>
    <row r="6" spans="1:3" x14ac:dyDescent="0.35">
      <c r="A6" s="6" t="s">
        <v>36</v>
      </c>
      <c r="B6" s="3">
        <v>8323259</v>
      </c>
      <c r="C6" s="3">
        <v>1189037</v>
      </c>
    </row>
    <row r="7" spans="1:3" x14ac:dyDescent="0.35">
      <c r="A7" s="6" t="s">
        <v>37</v>
      </c>
      <c r="B7" s="3">
        <v>40276</v>
      </c>
      <c r="C7" s="3">
        <v>5753.7142857142862</v>
      </c>
    </row>
    <row r="8" spans="1:3" x14ac:dyDescent="0.35">
      <c r="A8" s="6" t="s">
        <v>38</v>
      </c>
      <c r="B8" s="3">
        <v>9117</v>
      </c>
      <c r="C8" s="3">
        <v>1302.4285714285713</v>
      </c>
    </row>
    <row r="9" spans="1:3" x14ac:dyDescent="0.35">
      <c r="A9" s="6" t="s">
        <v>39</v>
      </c>
      <c r="B9" s="3">
        <v>4560931</v>
      </c>
      <c r="C9" s="3">
        <v>651561.57142857148</v>
      </c>
    </row>
    <row r="10" spans="1:3" x14ac:dyDescent="0.35">
      <c r="A10" s="6" t="s">
        <v>40</v>
      </c>
      <c r="B10" s="3">
        <v>2288216</v>
      </c>
      <c r="C10" s="3">
        <v>326888</v>
      </c>
    </row>
    <row r="11" spans="1:3" x14ac:dyDescent="0.35">
      <c r="A11" s="6" t="s">
        <v>41</v>
      </c>
      <c r="B11" s="3">
        <v>15306092</v>
      </c>
      <c r="C11" s="3">
        <v>2186584.5714285714</v>
      </c>
    </row>
    <row r="12" spans="1:3" x14ac:dyDescent="0.35">
      <c r="A12" s="6" t="s">
        <v>22</v>
      </c>
      <c r="B12" s="3">
        <v>30612184</v>
      </c>
      <c r="C12" s="3">
        <v>4373169.1428571427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8129-6AE5-4F5F-97CE-1C25ACE4FD1B}">
  <sheetPr>
    <tabColor theme="4" tint="0.39997558519241921"/>
  </sheetPr>
  <dimension ref="A3:B12"/>
  <sheetViews>
    <sheetView topLeftCell="C1" workbookViewId="0">
      <selection activeCell="A4" sqref="A4"/>
    </sheetView>
  </sheetViews>
  <sheetFormatPr defaultRowHeight="14.5" x14ac:dyDescent="0.35"/>
  <cols>
    <col min="1" max="1" width="17.26953125" bestFit="1" customWidth="1"/>
    <col min="2" max="2" width="13.90625" bestFit="1" customWidth="1"/>
  </cols>
  <sheetData>
    <row r="3" spans="1:2" x14ac:dyDescent="0.35">
      <c r="A3" s="5" t="s">
        <v>21</v>
      </c>
      <c r="B3" t="s">
        <v>26</v>
      </c>
    </row>
    <row r="4" spans="1:2" x14ac:dyDescent="0.35">
      <c r="A4" s="6" t="s">
        <v>25</v>
      </c>
      <c r="B4" s="3">
        <v>10773.714285714286</v>
      </c>
    </row>
    <row r="5" spans="1:2" x14ac:dyDescent="0.35">
      <c r="A5" s="6" t="s">
        <v>35</v>
      </c>
      <c r="B5" s="3">
        <v>1268.1428571428571</v>
      </c>
    </row>
    <row r="6" spans="1:2" x14ac:dyDescent="0.35">
      <c r="A6" s="6" t="s">
        <v>36</v>
      </c>
      <c r="B6" s="3">
        <v>1189037</v>
      </c>
    </row>
    <row r="7" spans="1:2" x14ac:dyDescent="0.35">
      <c r="A7" s="6" t="s">
        <v>37</v>
      </c>
      <c r="B7" s="3">
        <v>5753.7142857142862</v>
      </c>
    </row>
    <row r="8" spans="1:2" x14ac:dyDescent="0.35">
      <c r="A8" s="6" t="s">
        <v>38</v>
      </c>
      <c r="B8" s="3">
        <v>1302.4285714285713</v>
      </c>
    </row>
    <row r="9" spans="1:2" x14ac:dyDescent="0.35">
      <c r="A9" s="6" t="s">
        <v>39</v>
      </c>
      <c r="B9" s="3">
        <v>651561.57142857148</v>
      </c>
    </row>
    <row r="10" spans="1:2" x14ac:dyDescent="0.35">
      <c r="A10" s="6" t="s">
        <v>40</v>
      </c>
      <c r="B10" s="3">
        <v>326888</v>
      </c>
    </row>
    <row r="11" spans="1:2" x14ac:dyDescent="0.35">
      <c r="A11" s="6" t="s">
        <v>41</v>
      </c>
      <c r="B11" s="3">
        <v>2186584.5714285714</v>
      </c>
    </row>
    <row r="12" spans="1:2" x14ac:dyDescent="0.35">
      <c r="A12" s="6" t="s">
        <v>22</v>
      </c>
      <c r="B12" s="3">
        <v>4373169.1428571427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16A9-238B-4741-9000-94258732D06D}">
  <sheetPr>
    <tabColor theme="5" tint="0.39997558519241921"/>
  </sheetPr>
  <dimension ref="A3:B8"/>
  <sheetViews>
    <sheetView workbookViewId="0">
      <selection activeCell="F24" sqref="F24"/>
    </sheetView>
  </sheetViews>
  <sheetFormatPr defaultRowHeight="14.5" x14ac:dyDescent="0.35"/>
  <cols>
    <col min="1" max="1" width="12.36328125" bestFit="1" customWidth="1"/>
    <col min="2" max="2" width="13.90625" bestFit="1" customWidth="1"/>
  </cols>
  <sheetData>
    <row r="3" spans="1:2" x14ac:dyDescent="0.35">
      <c r="A3" s="5" t="s">
        <v>21</v>
      </c>
      <c r="B3" t="s">
        <v>26</v>
      </c>
    </row>
    <row r="4" spans="1:2" x14ac:dyDescent="0.35">
      <c r="A4" s="6" t="s">
        <v>15</v>
      </c>
      <c r="B4" s="3">
        <v>1093461.857142857</v>
      </c>
    </row>
    <row r="5" spans="1:2" x14ac:dyDescent="0.35">
      <c r="A5" s="6" t="s">
        <v>5</v>
      </c>
      <c r="B5" s="3">
        <v>773016.7142857142</v>
      </c>
    </row>
    <row r="6" spans="1:2" x14ac:dyDescent="0.35">
      <c r="A6" s="6" t="s">
        <v>3</v>
      </c>
      <c r="B6" s="3">
        <v>320106</v>
      </c>
    </row>
    <row r="7" spans="1:2" x14ac:dyDescent="0.35">
      <c r="A7" s="6" t="s">
        <v>41</v>
      </c>
      <c r="B7" s="3">
        <v>2186584.5714285714</v>
      </c>
    </row>
    <row r="8" spans="1:2" x14ac:dyDescent="0.35">
      <c r="A8" s="6" t="s">
        <v>22</v>
      </c>
      <c r="B8" s="3">
        <v>4373169.1428571427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BF9B-3CC5-4373-997A-1344E340FFC3}">
  <sheetPr>
    <tabColor theme="7" tint="0.39997558519241921"/>
  </sheetPr>
  <dimension ref="A3:B22"/>
  <sheetViews>
    <sheetView workbookViewId="0">
      <selection activeCell="L5" sqref="L5"/>
    </sheetView>
  </sheetViews>
  <sheetFormatPr defaultRowHeight="14.5" x14ac:dyDescent="0.35"/>
  <cols>
    <col min="1" max="1" width="37.453125" bestFit="1" customWidth="1"/>
    <col min="2" max="2" width="11.81640625" bestFit="1" customWidth="1"/>
  </cols>
  <sheetData>
    <row r="3" spans="1:2" x14ac:dyDescent="0.35">
      <c r="A3" s="5" t="s">
        <v>21</v>
      </c>
      <c r="B3" t="s">
        <v>42</v>
      </c>
    </row>
    <row r="4" spans="1:2" x14ac:dyDescent="0.35">
      <c r="A4" s="6" t="s">
        <v>2</v>
      </c>
      <c r="B4" s="3">
        <v>2240742</v>
      </c>
    </row>
    <row r="5" spans="1:2" x14ac:dyDescent="0.35">
      <c r="A5" s="6" t="s">
        <v>12</v>
      </c>
      <c r="B5" s="3">
        <v>4507412</v>
      </c>
    </row>
    <row r="6" spans="1:2" x14ac:dyDescent="0.35">
      <c r="A6" s="6" t="s">
        <v>10</v>
      </c>
      <c r="B6" s="3">
        <v>38707</v>
      </c>
    </row>
    <row r="7" spans="1:2" x14ac:dyDescent="0.35">
      <c r="A7" s="6" t="s">
        <v>9</v>
      </c>
      <c r="B7" s="3">
        <v>9117</v>
      </c>
    </row>
    <row r="8" spans="1:2" x14ac:dyDescent="0.35">
      <c r="A8" s="6" t="s">
        <v>4</v>
      </c>
      <c r="B8" s="3">
        <v>55927</v>
      </c>
    </row>
    <row r="9" spans="1:2" x14ac:dyDescent="0.35">
      <c r="A9" s="6" t="s">
        <v>6</v>
      </c>
      <c r="B9" s="3">
        <v>22657</v>
      </c>
    </row>
    <row r="10" spans="1:2" x14ac:dyDescent="0.35">
      <c r="A10" s="6" t="s">
        <v>16</v>
      </c>
      <c r="B10" s="3">
        <v>44797</v>
      </c>
    </row>
    <row r="11" spans="1:2" x14ac:dyDescent="0.35">
      <c r="A11" s="6" t="s">
        <v>13</v>
      </c>
      <c r="B11" s="3">
        <v>8877</v>
      </c>
    </row>
    <row r="12" spans="1:2" x14ac:dyDescent="0.35">
      <c r="A12" s="6" t="s">
        <v>11</v>
      </c>
      <c r="B12" s="3">
        <v>8722</v>
      </c>
    </row>
    <row r="13" spans="1:2" x14ac:dyDescent="0.35">
      <c r="A13" s="6" t="s">
        <v>17</v>
      </c>
      <c r="B13" s="3">
        <v>8897</v>
      </c>
    </row>
    <row r="14" spans="1:2" x14ac:dyDescent="0.35">
      <c r="A14" s="6" t="s">
        <v>8</v>
      </c>
      <c r="B14" s="3">
        <v>10767</v>
      </c>
    </row>
    <row r="15" spans="1:2" x14ac:dyDescent="0.35">
      <c r="A15" s="6" t="s">
        <v>14</v>
      </c>
      <c r="B15" s="3">
        <v>8722</v>
      </c>
    </row>
    <row r="16" spans="1:2" x14ac:dyDescent="0.35">
      <c r="A16" s="6" t="s">
        <v>18</v>
      </c>
      <c r="B16" s="3">
        <v>8767</v>
      </c>
    </row>
    <row r="17" spans="1:2" x14ac:dyDescent="0.35">
      <c r="A17" s="6" t="s">
        <v>7</v>
      </c>
      <c r="B17" s="3">
        <v>731267</v>
      </c>
    </row>
    <row r="18" spans="1:2" x14ac:dyDescent="0.35">
      <c r="A18" s="6" t="s">
        <v>33</v>
      </c>
      <c r="B18" s="3">
        <v>15306092</v>
      </c>
    </row>
    <row r="19" spans="1:2" x14ac:dyDescent="0.35">
      <c r="A19" s="6" t="s">
        <v>20</v>
      </c>
      <c r="B19" s="3">
        <v>8722</v>
      </c>
    </row>
    <row r="20" spans="1:2" x14ac:dyDescent="0.35">
      <c r="A20" s="6" t="s">
        <v>19</v>
      </c>
      <c r="B20" s="3">
        <v>7591992</v>
      </c>
    </row>
    <row r="21" spans="1:2" x14ac:dyDescent="0.35">
      <c r="A21" s="6" t="s">
        <v>41</v>
      </c>
      <c r="B21" s="3"/>
    </row>
    <row r="22" spans="1:2" x14ac:dyDescent="0.35">
      <c r="A22" s="6" t="s">
        <v>22</v>
      </c>
      <c r="B22" s="3">
        <v>30612184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936D0-64B7-45E6-BF25-1417E1C5BE76}">
  <sheetPr>
    <tabColor theme="7" tint="-0.249977111117893"/>
  </sheetPr>
  <dimension ref="A1:T3"/>
  <sheetViews>
    <sheetView workbookViewId="0">
      <selection activeCell="K27" sqref="K27"/>
    </sheetView>
  </sheetViews>
  <sheetFormatPr defaultRowHeight="14.5" x14ac:dyDescent="0.35"/>
  <sheetData>
    <row r="1" spans="1:20" ht="14.5" customHeight="1" x14ac:dyDescent="0.35">
      <c r="A1" s="21" t="s">
        <v>43</v>
      </c>
      <c r="B1" s="21"/>
      <c r="C1" s="21"/>
      <c r="D1" s="21"/>
      <c r="E1" s="21"/>
      <c r="F1" s="21"/>
      <c r="G1" s="21"/>
      <c r="H1" s="21"/>
      <c r="I1" s="21"/>
      <c r="J1" s="21"/>
      <c r="K1" s="21"/>
      <c r="L1" s="21"/>
      <c r="M1" s="21"/>
      <c r="N1" s="21"/>
      <c r="O1" s="21"/>
      <c r="P1" s="21"/>
      <c r="Q1" s="21"/>
      <c r="R1" s="21"/>
      <c r="S1" s="21"/>
      <c r="T1" s="21"/>
    </row>
    <row r="2" spans="1:20" x14ac:dyDescent="0.35">
      <c r="A2" s="21"/>
      <c r="B2" s="21"/>
      <c r="C2" s="21"/>
      <c r="D2" s="21"/>
      <c r="E2" s="21"/>
      <c r="F2" s="21"/>
      <c r="G2" s="21"/>
      <c r="H2" s="21"/>
      <c r="I2" s="21"/>
      <c r="J2" s="21"/>
      <c r="K2" s="21"/>
      <c r="L2" s="21"/>
      <c r="M2" s="21"/>
      <c r="N2" s="21"/>
      <c r="O2" s="21"/>
      <c r="P2" s="21"/>
      <c r="Q2" s="21"/>
      <c r="R2" s="21"/>
      <c r="S2" s="21"/>
      <c r="T2" s="21"/>
    </row>
    <row r="3" spans="1:20" x14ac:dyDescent="0.35">
      <c r="A3" s="21"/>
      <c r="B3" s="21"/>
      <c r="C3" s="21"/>
      <c r="D3" s="21"/>
      <c r="E3" s="21"/>
      <c r="F3" s="21"/>
      <c r="G3" s="21"/>
      <c r="H3" s="21"/>
      <c r="I3" s="21"/>
      <c r="J3" s="21"/>
      <c r="K3" s="21"/>
      <c r="L3" s="21"/>
      <c r="M3" s="21"/>
      <c r="N3" s="21"/>
      <c r="O3" s="21"/>
      <c r="P3" s="21"/>
      <c r="Q3" s="21"/>
      <c r="R3" s="21"/>
      <c r="S3" s="21"/>
      <c r="T3" s="21"/>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0B9D7-13B3-4C16-86F0-655A913E755B}">
  <sheetPr>
    <tabColor theme="5" tint="0.39997558519241921"/>
  </sheetPr>
  <dimension ref="D1:O12"/>
  <sheetViews>
    <sheetView workbookViewId="0">
      <selection activeCell="E17" sqref="E17"/>
    </sheetView>
  </sheetViews>
  <sheetFormatPr defaultRowHeight="14.5" x14ac:dyDescent="0.35"/>
  <sheetData>
    <row r="1" spans="4:15" x14ac:dyDescent="0.35">
      <c r="D1" s="22" t="s">
        <v>27</v>
      </c>
      <c r="E1" s="22"/>
      <c r="F1" s="22"/>
      <c r="G1" s="22"/>
      <c r="H1" s="22"/>
      <c r="I1" s="22"/>
      <c r="J1" s="22"/>
      <c r="K1" s="22"/>
      <c r="L1" s="22"/>
      <c r="M1" s="22"/>
      <c r="N1" s="22"/>
      <c r="O1" s="22"/>
    </row>
    <row r="2" spans="4:15" x14ac:dyDescent="0.35">
      <c r="D2" s="22"/>
      <c r="E2" s="22"/>
      <c r="F2" s="22"/>
      <c r="G2" s="22"/>
      <c r="H2" s="22"/>
      <c r="I2" s="22"/>
      <c r="J2" s="22"/>
      <c r="K2" s="22"/>
      <c r="L2" s="22"/>
      <c r="M2" s="22"/>
      <c r="N2" s="22"/>
      <c r="O2" s="22"/>
    </row>
    <row r="3" spans="4:15" x14ac:dyDescent="0.35">
      <c r="D3" s="22"/>
      <c r="E3" s="22"/>
      <c r="F3" s="22"/>
      <c r="G3" s="22"/>
      <c r="H3" s="22"/>
      <c r="I3" s="22"/>
      <c r="J3" s="22"/>
      <c r="K3" s="22"/>
      <c r="L3" s="22"/>
      <c r="M3" s="22"/>
      <c r="N3" s="22"/>
      <c r="O3" s="22"/>
    </row>
    <row r="4" spans="4:15" x14ac:dyDescent="0.35">
      <c r="D4" s="22"/>
      <c r="E4" s="22"/>
      <c r="F4" s="22"/>
      <c r="G4" s="22"/>
      <c r="H4" s="22"/>
      <c r="I4" s="22"/>
      <c r="J4" s="22"/>
      <c r="K4" s="22"/>
      <c r="L4" s="22"/>
      <c r="M4" s="22"/>
      <c r="N4" s="22"/>
      <c r="O4" s="22"/>
    </row>
    <row r="6" spans="4:15" x14ac:dyDescent="0.35">
      <c r="D6" t="s">
        <v>28</v>
      </c>
      <c r="E6" t="s">
        <v>44</v>
      </c>
    </row>
    <row r="7" spans="4:15" x14ac:dyDescent="0.35">
      <c r="D7" t="s">
        <v>29</v>
      </c>
      <c r="E7" t="s">
        <v>46</v>
      </c>
    </row>
    <row r="8" spans="4:15" x14ac:dyDescent="0.35">
      <c r="D8" t="s">
        <v>45</v>
      </c>
      <c r="E8" t="s">
        <v>47</v>
      </c>
    </row>
    <row r="10" spans="4:15" x14ac:dyDescent="0.35">
      <c r="E10" t="s">
        <v>48</v>
      </c>
    </row>
    <row r="12" spans="4:15" x14ac:dyDescent="0.35">
      <c r="E12" t="s">
        <v>49</v>
      </c>
    </row>
  </sheetData>
  <mergeCells count="1">
    <mergeCell ref="D1: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File</vt:lpstr>
      <vt:lpstr>Sum and Avg for Distributor</vt:lpstr>
      <vt:lpstr>Average of Distributor</vt:lpstr>
      <vt:lpstr>Average Value of Genre</vt:lpstr>
      <vt:lpstr>Total by Movie</vt:lpstr>
      <vt:lpstr>Dashboard</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Neha Jaiswal</cp:lastModifiedBy>
  <dcterms:created xsi:type="dcterms:W3CDTF">2024-09-28T10:53:04Z</dcterms:created>
  <dcterms:modified xsi:type="dcterms:W3CDTF">2024-10-13T09:17:03Z</dcterms:modified>
</cp:coreProperties>
</file>