
<file path=[Content_Types].xml><?xml version="1.0" encoding="utf-8"?>
<Types xmlns="http://schemas.openxmlformats.org/package/2006/content-types">
  <Default Extension="bin" ContentType="application/vnd.openxmlformats-officedocument.spreadsheetml.printerSettings"/>
  <Default Extension="png" ContentType="image/png"/>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embeddings/oleObject3.bin" ContentType="application/vnd.openxmlformats-officedocument.oleObject"/>
  <Override PartName="/xl/embeddings/oleObject4.bin" ContentType="application/vnd.openxmlformats-officedocument.oleObject"/>
  <Default Extension="jpeg" ContentType="image/jpeg"/>
  <Default Extension="emf" ContentType="image/x-emf"/>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240" windowWidth="18195" windowHeight="7665" activeTab="3"/>
  </bookViews>
  <sheets>
    <sheet name="Help" sheetId="4" r:id="rId1"/>
    <sheet name="Accuracy" sheetId="5" r:id="rId2"/>
    <sheet name="Stability" sheetId="1" r:id="rId3"/>
    <sheet name="Summary" sheetId="2" r:id="rId4"/>
    <sheet name="Flowsheet" sheetId="6" r:id="rId5"/>
  </sheets>
  <definedNames>
    <definedName name="_xlnm.Print_Area" localSheetId="1">Accuracy!$A$1:$H$44</definedName>
    <definedName name="_xlnm.Print_Area" localSheetId="0">Help!$B$2:$O$352</definedName>
    <definedName name="_xlnm.Print_Area" localSheetId="2">Stability!$A$1:$L$651</definedName>
    <definedName name="_xlnm.Print_Area" localSheetId="3">Summary!$A$1:$X$41</definedName>
    <definedName name="Xaxis" localSheetId="3">OFFSET(Summary!Yaxis1PV,0,-1)</definedName>
    <definedName name="Yaxis1AVG">OFFSET(Summary!$AI$1,1,0,(COUNTA(Summary!$AI:$AI)-COUNTIF(Summary!$AI:$AI,"="&amp;"-"))-1,1)</definedName>
    <definedName name="Yaxis1PV" localSheetId="3">OFFSET(Summary!$AG$1,1,0,(COUNTA(Summary!$AG:$AG)-COUNTIF(Summary!$AG:$AG,"="&amp;"-"))-1,1)</definedName>
    <definedName name="Yaxis1rpm" localSheetId="3">OFFSET(Summary!$AJ$1,1,0,(COUNTA(Summary!$AJ:$AJ)-COUNTIF(Summary!$AJ:$AJ,"="&amp;"-"))-1,1)</definedName>
    <definedName name="Yaxis1SP" localSheetId="3">OFFSET(Summary!$AH$1,1,0,(COUNTA(Summary!$AH:$AH)-COUNTIF(Summary!$AH:$AH,"="&amp;"-"))-1,1)</definedName>
    <definedName name="Yaxis2AVG" localSheetId="3">OFFSET(Summary!$AM$1,1,0,(COUNTA(Summary!$AM:$AM)-COUNTIF(Summary!$AM:$AM,"="&amp;"-"))-1,1)</definedName>
    <definedName name="Yaxis2PV" localSheetId="3">OFFSET(Summary!$AK$1,1,0,(COUNTA(Summary!$AK:$AK)-COUNTIF(Summary!$AK:$AK,"="&amp;"-"))-1,1)</definedName>
    <definedName name="Yaxis2rpm" localSheetId="3">OFFSET(Summary!$AN$1,1,0,(COUNTA(Summary!$AN:$AN)-COUNTIF(Summary!$AN:$AN,"="&amp;"-"))-1,1)</definedName>
    <definedName name="Yaxis2SP" localSheetId="3">OFFSET(Summary!$AL$1,1,0,(COUNTA(Summary!$AL:$AL)-COUNTIF(Summary!$AL:$AL,"="&amp;"-"))-1,1)</definedName>
    <definedName name="Yaxis3AVG" localSheetId="3">OFFSET(Summary!$AQ$1,1,0,(COUNTA(Summary!$AQ:$AQ)-COUNTIF(Summary!$AQ:$AQ,"="&amp;"-"))-1,1)</definedName>
    <definedName name="Yaxis3PV" localSheetId="3">OFFSET(Summary!$AO$1,1,0,(COUNTA(Summary!$AO:$AO)-COUNTIF(Summary!$AO:$AO,"="&amp;"-"))-1,1)</definedName>
    <definedName name="Yaxis3rpm" localSheetId="3">OFFSET(Summary!$AR$1,1,0,(COUNTA(Summary!$AR:$AR)-COUNTIF(Summary!$AR:$AR,"="&amp;"-"))-1,1)</definedName>
    <definedName name="Yaxis3SP" localSheetId="3">OFFSET(Summary!$AP$1,1,0,(COUNTA(Summary!$AP:$AP)-COUNTIF(Summary!$AP:$AP,"="&amp;"-"))-1,1)</definedName>
  </definedNames>
  <calcPr calcId="125725" iterate="1"/>
</workbook>
</file>

<file path=xl/calcChain.xml><?xml version="1.0" encoding="utf-8"?>
<calcChain xmlns="http://schemas.openxmlformats.org/spreadsheetml/2006/main">
  <c r="AG182" i="2"/>
  <c r="AH182"/>
  <c r="AI182"/>
  <c r="AJ182"/>
  <c r="AK182"/>
  <c r="AL182"/>
  <c r="AM182"/>
  <c r="AN182"/>
  <c r="AO182"/>
  <c r="AP182"/>
  <c r="AQ182"/>
  <c r="AR182"/>
  <c r="AG183"/>
  <c r="AH183"/>
  <c r="AI183"/>
  <c r="AJ183"/>
  <c r="AK183"/>
  <c r="AL183"/>
  <c r="AM183"/>
  <c r="AN183"/>
  <c r="AO183"/>
  <c r="AP183"/>
  <c r="AQ183"/>
  <c r="AR183"/>
  <c r="AG184"/>
  <c r="AH184"/>
  <c r="AI184"/>
  <c r="AJ184"/>
  <c r="AK184"/>
  <c r="AL184"/>
  <c r="AM184"/>
  <c r="AN184"/>
  <c r="AO184"/>
  <c r="AP184"/>
  <c r="AQ184"/>
  <c r="AR184"/>
  <c r="AG185"/>
  <c r="AH185"/>
  <c r="AI185"/>
  <c r="AJ185"/>
  <c r="AK185"/>
  <c r="AL185"/>
  <c r="AM185"/>
  <c r="AN185"/>
  <c r="AO185"/>
  <c r="AP185"/>
  <c r="AQ185"/>
  <c r="AR185"/>
  <c r="AG186"/>
  <c r="AH186"/>
  <c r="AI186"/>
  <c r="AJ186"/>
  <c r="AK186"/>
  <c r="AL186"/>
  <c r="AM186"/>
  <c r="AN186"/>
  <c r="AO186"/>
  <c r="AP186"/>
  <c r="AQ186"/>
  <c r="AR186"/>
  <c r="AG187"/>
  <c r="AH187"/>
  <c r="AI187"/>
  <c r="AJ187"/>
  <c r="AK187"/>
  <c r="AL187"/>
  <c r="AM187"/>
  <c r="AN187"/>
  <c r="AO187"/>
  <c r="AP187"/>
  <c r="AQ187"/>
  <c r="AR187"/>
  <c r="AG188"/>
  <c r="AH188"/>
  <c r="AI188"/>
  <c r="AJ188"/>
  <c r="AK188"/>
  <c r="AL188"/>
  <c r="AM188"/>
  <c r="AN188"/>
  <c r="AO188"/>
  <c r="AP188"/>
  <c r="AQ188"/>
  <c r="AR188"/>
  <c r="AG189"/>
  <c r="AH189"/>
  <c r="AI189"/>
  <c r="AJ189"/>
  <c r="AK189"/>
  <c r="AL189"/>
  <c r="AM189"/>
  <c r="AN189"/>
  <c r="AO189"/>
  <c r="AP189"/>
  <c r="AQ189"/>
  <c r="AR189"/>
  <c r="AG190"/>
  <c r="AH190"/>
  <c r="AI190"/>
  <c r="AJ190"/>
  <c r="AK190"/>
  <c r="AL190"/>
  <c r="AM190"/>
  <c r="AN190"/>
  <c r="AO190"/>
  <c r="AP190"/>
  <c r="AQ190"/>
  <c r="AR190"/>
  <c r="AG191"/>
  <c r="AH191"/>
  <c r="AI191"/>
  <c r="AJ191"/>
  <c r="AK191"/>
  <c r="AL191"/>
  <c r="AM191"/>
  <c r="AN191"/>
  <c r="AO191"/>
  <c r="AP191"/>
  <c r="AQ191"/>
  <c r="AR191"/>
  <c r="AG192"/>
  <c r="AH192"/>
  <c r="AI192"/>
  <c r="AJ192"/>
  <c r="AK192"/>
  <c r="AL192"/>
  <c r="AM192"/>
  <c r="AN192"/>
  <c r="AO192"/>
  <c r="AP192"/>
  <c r="AQ192"/>
  <c r="AR192"/>
  <c r="AG193"/>
  <c r="AH193"/>
  <c r="AI193"/>
  <c r="AJ193"/>
  <c r="AK193"/>
  <c r="AL193"/>
  <c r="AM193"/>
  <c r="AN193"/>
  <c r="AO193"/>
  <c r="AP193"/>
  <c r="AQ193"/>
  <c r="AR193"/>
  <c r="AG194"/>
  <c r="AH194"/>
  <c r="AI194"/>
  <c r="AJ194"/>
  <c r="AK194"/>
  <c r="AL194"/>
  <c r="AM194"/>
  <c r="AN194"/>
  <c r="AO194"/>
  <c r="AP194"/>
  <c r="AQ194"/>
  <c r="AR194"/>
  <c r="AG195"/>
  <c r="AH195"/>
  <c r="AI195"/>
  <c r="AJ195"/>
  <c r="AK195"/>
  <c r="AL195"/>
  <c r="AM195"/>
  <c r="AN195"/>
  <c r="AO195"/>
  <c r="AP195"/>
  <c r="AQ195"/>
  <c r="AR195"/>
  <c r="AG196"/>
  <c r="AH196"/>
  <c r="AI196"/>
  <c r="AJ196"/>
  <c r="AK196"/>
  <c r="AL196"/>
  <c r="AM196"/>
  <c r="AN196"/>
  <c r="AO196"/>
  <c r="AP196"/>
  <c r="AQ196"/>
  <c r="AR196"/>
  <c r="AG197"/>
  <c r="AH197"/>
  <c r="AI197"/>
  <c r="AJ197"/>
  <c r="AK197"/>
  <c r="AL197"/>
  <c r="AM197"/>
  <c r="AN197"/>
  <c r="AO197"/>
  <c r="AP197"/>
  <c r="AQ197"/>
  <c r="AR197"/>
  <c r="AG198"/>
  <c r="AH198"/>
  <c r="AI198"/>
  <c r="AJ198"/>
  <c r="AK198"/>
  <c r="AL198"/>
  <c r="AM198"/>
  <c r="AN198"/>
  <c r="AO198"/>
  <c r="AP198"/>
  <c r="AQ198"/>
  <c r="AR198"/>
  <c r="AG199"/>
  <c r="AH199"/>
  <c r="AI199"/>
  <c r="AJ199"/>
  <c r="AK199"/>
  <c r="AL199"/>
  <c r="AM199"/>
  <c r="AN199"/>
  <c r="AO199"/>
  <c r="AP199"/>
  <c r="AQ199"/>
  <c r="AR199"/>
  <c r="AG200"/>
  <c r="AH200"/>
  <c r="AI200"/>
  <c r="AJ200"/>
  <c r="AK200"/>
  <c r="AL200"/>
  <c r="AM200"/>
  <c r="AN200"/>
  <c r="AO200"/>
  <c r="AP200"/>
  <c r="AQ200"/>
  <c r="AR200"/>
  <c r="AG201"/>
  <c r="AH201"/>
  <c r="AI201"/>
  <c r="AJ201"/>
  <c r="AK201"/>
  <c r="AL201"/>
  <c r="AM201"/>
  <c r="AN201"/>
  <c r="AO201"/>
  <c r="AP201"/>
  <c r="AQ201"/>
  <c r="AR201"/>
  <c r="AG202"/>
  <c r="AH202"/>
  <c r="AI202"/>
  <c r="AJ202"/>
  <c r="AK202"/>
  <c r="AL202"/>
  <c r="AM202"/>
  <c r="AN202"/>
  <c r="AO202"/>
  <c r="AP202"/>
  <c r="AQ202"/>
  <c r="AR202"/>
  <c r="AG203"/>
  <c r="AH203"/>
  <c r="AI203"/>
  <c r="AJ203"/>
  <c r="AK203"/>
  <c r="AL203"/>
  <c r="AM203"/>
  <c r="AN203"/>
  <c r="AO203"/>
  <c r="AP203"/>
  <c r="AQ203"/>
  <c r="AR203"/>
  <c r="AG204"/>
  <c r="AH204"/>
  <c r="AI204"/>
  <c r="AJ204"/>
  <c r="AK204"/>
  <c r="AL204"/>
  <c r="AM204"/>
  <c r="AN204"/>
  <c r="AO204"/>
  <c r="AP204"/>
  <c r="AQ204"/>
  <c r="AR204"/>
  <c r="AG205"/>
  <c r="AH205"/>
  <c r="AI205"/>
  <c r="AJ205"/>
  <c r="AK205"/>
  <c r="AL205"/>
  <c r="AM205"/>
  <c r="AN205"/>
  <c r="AO205"/>
  <c r="AP205"/>
  <c r="AQ205"/>
  <c r="AR205"/>
  <c r="AG206"/>
  <c r="AH206"/>
  <c r="AI206"/>
  <c r="AJ206"/>
  <c r="AK206"/>
  <c r="AL206"/>
  <c r="AM206"/>
  <c r="AN206"/>
  <c r="AO206"/>
  <c r="AP206"/>
  <c r="AQ206"/>
  <c r="AR206"/>
  <c r="AG207"/>
  <c r="AH207"/>
  <c r="AI207"/>
  <c r="AJ207"/>
  <c r="AK207"/>
  <c r="AL207"/>
  <c r="AM207"/>
  <c r="AN207"/>
  <c r="AO207"/>
  <c r="AP207"/>
  <c r="AQ207"/>
  <c r="AR207"/>
  <c r="AG208"/>
  <c r="AH208"/>
  <c r="AI208"/>
  <c r="AJ208"/>
  <c r="AK208"/>
  <c r="AL208"/>
  <c r="AM208"/>
  <c r="AN208"/>
  <c r="AO208"/>
  <c r="AP208"/>
  <c r="AQ208"/>
  <c r="AR208"/>
  <c r="AG209"/>
  <c r="AH209"/>
  <c r="AI209"/>
  <c r="AJ209"/>
  <c r="AK209"/>
  <c r="AL209"/>
  <c r="AM209"/>
  <c r="AN209"/>
  <c r="AO209"/>
  <c r="AP209"/>
  <c r="AQ209"/>
  <c r="AR209"/>
  <c r="AG210"/>
  <c r="AH210"/>
  <c r="AI210"/>
  <c r="AJ210"/>
  <c r="AK210"/>
  <c r="AL210"/>
  <c r="AM210"/>
  <c r="AN210"/>
  <c r="AO210"/>
  <c r="AP210"/>
  <c r="AQ210"/>
  <c r="AR210"/>
  <c r="AG211"/>
  <c r="AH211"/>
  <c r="AI211"/>
  <c r="AJ211"/>
  <c r="AK211"/>
  <c r="AL211"/>
  <c r="AM211"/>
  <c r="AN211"/>
  <c r="AO211"/>
  <c r="AP211"/>
  <c r="AQ211"/>
  <c r="AR211"/>
  <c r="AG212"/>
  <c r="AH212"/>
  <c r="AI212"/>
  <c r="AJ212"/>
  <c r="AK212"/>
  <c r="AL212"/>
  <c r="AM212"/>
  <c r="AN212"/>
  <c r="AO212"/>
  <c r="AP212"/>
  <c r="AQ212"/>
  <c r="AR212"/>
  <c r="AG213"/>
  <c r="AH213"/>
  <c r="AI213"/>
  <c r="AJ213"/>
  <c r="AK213"/>
  <c r="AL213"/>
  <c r="AM213"/>
  <c r="AN213"/>
  <c r="AO213"/>
  <c r="AP213"/>
  <c r="AQ213"/>
  <c r="AR213"/>
  <c r="AG214"/>
  <c r="AH214"/>
  <c r="AI214"/>
  <c r="AJ214"/>
  <c r="AK214"/>
  <c r="AL214"/>
  <c r="AM214"/>
  <c r="AN214"/>
  <c r="AO214"/>
  <c r="AP214"/>
  <c r="AQ214"/>
  <c r="AR214"/>
  <c r="AG215"/>
  <c r="AH215"/>
  <c r="AI215"/>
  <c r="AJ215"/>
  <c r="AK215"/>
  <c r="AL215"/>
  <c r="AM215"/>
  <c r="AN215"/>
  <c r="AO215"/>
  <c r="AP215"/>
  <c r="AQ215"/>
  <c r="AR215"/>
  <c r="AG216"/>
  <c r="AH216"/>
  <c r="AI216"/>
  <c r="AJ216"/>
  <c r="AK216"/>
  <c r="AL216"/>
  <c r="AM216"/>
  <c r="AN216"/>
  <c r="AO216"/>
  <c r="AP216"/>
  <c r="AQ216"/>
  <c r="AR216"/>
  <c r="AG217"/>
  <c r="AH217"/>
  <c r="AI217"/>
  <c r="AJ217"/>
  <c r="AK217"/>
  <c r="AL217"/>
  <c r="AM217"/>
  <c r="AN217"/>
  <c r="AO217"/>
  <c r="AP217"/>
  <c r="AQ217"/>
  <c r="AR217"/>
  <c r="AG218"/>
  <c r="AH218"/>
  <c r="AI218"/>
  <c r="AJ218"/>
  <c r="AK218"/>
  <c r="AL218"/>
  <c r="AM218"/>
  <c r="AN218"/>
  <c r="AO218"/>
  <c r="AP218"/>
  <c r="AQ218"/>
  <c r="AR218"/>
  <c r="AG219"/>
  <c r="AH219"/>
  <c r="AI219"/>
  <c r="AJ219"/>
  <c r="AK219"/>
  <c r="AL219"/>
  <c r="AM219"/>
  <c r="AN219"/>
  <c r="AO219"/>
  <c r="AP219"/>
  <c r="AQ219"/>
  <c r="AR219"/>
  <c r="AG220"/>
  <c r="AH220"/>
  <c r="AI220"/>
  <c r="AJ220"/>
  <c r="AK220"/>
  <c r="AL220"/>
  <c r="AM220"/>
  <c r="AN220"/>
  <c r="AO220"/>
  <c r="AP220"/>
  <c r="AQ220"/>
  <c r="AR220"/>
  <c r="AG221"/>
  <c r="AH221"/>
  <c r="AI221"/>
  <c r="AJ221"/>
  <c r="AK221"/>
  <c r="AL221"/>
  <c r="AM221"/>
  <c r="AN221"/>
  <c r="AO221"/>
  <c r="AP221"/>
  <c r="AQ221"/>
  <c r="AR221"/>
  <c r="AG222"/>
  <c r="AH222"/>
  <c r="AI222"/>
  <c r="AJ222"/>
  <c r="AK222"/>
  <c r="AL222"/>
  <c r="AM222"/>
  <c r="AN222"/>
  <c r="AO222"/>
  <c r="AP222"/>
  <c r="AQ222"/>
  <c r="AR222"/>
  <c r="AG223"/>
  <c r="AH223"/>
  <c r="AI223"/>
  <c r="AJ223"/>
  <c r="AK223"/>
  <c r="AL223"/>
  <c r="AM223"/>
  <c r="AN223"/>
  <c r="AO223"/>
  <c r="AP223"/>
  <c r="AQ223"/>
  <c r="AR223"/>
  <c r="AG224"/>
  <c r="AH224"/>
  <c r="AI224"/>
  <c r="AJ224"/>
  <c r="AK224"/>
  <c r="AL224"/>
  <c r="AM224"/>
  <c r="AN224"/>
  <c r="AO224"/>
  <c r="AP224"/>
  <c r="AQ224"/>
  <c r="AR224"/>
  <c r="AG225"/>
  <c r="AH225"/>
  <c r="AI225"/>
  <c r="AJ225"/>
  <c r="AK225"/>
  <c r="AL225"/>
  <c r="AM225"/>
  <c r="AN225"/>
  <c r="AO225"/>
  <c r="AP225"/>
  <c r="AQ225"/>
  <c r="AR225"/>
  <c r="AG226"/>
  <c r="AH226"/>
  <c r="AI226"/>
  <c r="AJ226"/>
  <c r="AK226"/>
  <c r="AL226"/>
  <c r="AM226"/>
  <c r="AN226"/>
  <c r="AO226"/>
  <c r="AP226"/>
  <c r="AQ226"/>
  <c r="AR226"/>
  <c r="AG227"/>
  <c r="AH227"/>
  <c r="AI227"/>
  <c r="AJ227"/>
  <c r="AK227"/>
  <c r="AL227"/>
  <c r="AM227"/>
  <c r="AN227"/>
  <c r="AO227"/>
  <c r="AP227"/>
  <c r="AQ227"/>
  <c r="AR227"/>
  <c r="AG228"/>
  <c r="AH228"/>
  <c r="AI228"/>
  <c r="AJ228"/>
  <c r="AK228"/>
  <c r="AL228"/>
  <c r="AM228"/>
  <c r="AN228"/>
  <c r="AO228"/>
  <c r="AP228"/>
  <c r="AQ228"/>
  <c r="AR228"/>
  <c r="AG229"/>
  <c r="AH229"/>
  <c r="AI229"/>
  <c r="AJ229"/>
  <c r="AK229"/>
  <c r="AL229"/>
  <c r="AM229"/>
  <c r="AN229"/>
  <c r="AO229"/>
  <c r="AP229"/>
  <c r="AQ229"/>
  <c r="AR229"/>
  <c r="AG230"/>
  <c r="AH230"/>
  <c r="AI230"/>
  <c r="AJ230"/>
  <c r="AK230"/>
  <c r="AL230"/>
  <c r="AM230"/>
  <c r="AN230"/>
  <c r="AO230"/>
  <c r="AP230"/>
  <c r="AQ230"/>
  <c r="AR230"/>
  <c r="AG231"/>
  <c r="AH231"/>
  <c r="AI231"/>
  <c r="AJ231"/>
  <c r="AK231"/>
  <c r="AL231"/>
  <c r="AM231"/>
  <c r="AN231"/>
  <c r="AO231"/>
  <c r="AP231"/>
  <c r="AQ231"/>
  <c r="AR231"/>
  <c r="AG232"/>
  <c r="AH232"/>
  <c r="AI232"/>
  <c r="AJ232"/>
  <c r="AK232"/>
  <c r="AL232"/>
  <c r="AM232"/>
  <c r="AN232"/>
  <c r="AO232"/>
  <c r="AP232"/>
  <c r="AQ232"/>
  <c r="AR232"/>
  <c r="AG233"/>
  <c r="AH233"/>
  <c r="AI233"/>
  <c r="AJ233"/>
  <c r="AK233"/>
  <c r="AL233"/>
  <c r="AM233"/>
  <c r="AN233"/>
  <c r="AO233"/>
  <c r="AP233"/>
  <c r="AQ233"/>
  <c r="AR233"/>
  <c r="AG234"/>
  <c r="AH234"/>
  <c r="AI234"/>
  <c r="AJ234"/>
  <c r="AK234"/>
  <c r="AL234"/>
  <c r="AM234"/>
  <c r="AN234"/>
  <c r="AO234"/>
  <c r="AP234"/>
  <c r="AQ234"/>
  <c r="AR234"/>
  <c r="AG235"/>
  <c r="AH235"/>
  <c r="AI235"/>
  <c r="AJ235"/>
  <c r="AK235"/>
  <c r="AL235"/>
  <c r="AM235"/>
  <c r="AN235"/>
  <c r="AO235"/>
  <c r="AP235"/>
  <c r="AQ235"/>
  <c r="AR235"/>
  <c r="AG236"/>
  <c r="AH236"/>
  <c r="AI236"/>
  <c r="AJ236"/>
  <c r="AK236"/>
  <c r="AL236"/>
  <c r="AM236"/>
  <c r="AN236"/>
  <c r="AO236"/>
  <c r="AP236"/>
  <c r="AQ236"/>
  <c r="AR236"/>
  <c r="AG237"/>
  <c r="AH237"/>
  <c r="AI237"/>
  <c r="AJ237"/>
  <c r="AK237"/>
  <c r="AL237"/>
  <c r="AM237"/>
  <c r="AN237"/>
  <c r="AO237"/>
  <c r="AP237"/>
  <c r="AQ237"/>
  <c r="AR237"/>
  <c r="AG238"/>
  <c r="AH238"/>
  <c r="AI238"/>
  <c r="AJ238"/>
  <c r="AK238"/>
  <c r="AL238"/>
  <c r="AM238"/>
  <c r="AN238"/>
  <c r="AO238"/>
  <c r="AP238"/>
  <c r="AQ238"/>
  <c r="AR238"/>
  <c r="AG239"/>
  <c r="AH239"/>
  <c r="AI239"/>
  <c r="AJ239"/>
  <c r="AK239"/>
  <c r="AL239"/>
  <c r="AM239"/>
  <c r="AN239"/>
  <c r="AO239"/>
  <c r="AP239"/>
  <c r="AQ239"/>
  <c r="AR239"/>
  <c r="AG240"/>
  <c r="AH240"/>
  <c r="AI240"/>
  <c r="AJ240"/>
  <c r="AK240"/>
  <c r="AL240"/>
  <c r="AM240"/>
  <c r="AN240"/>
  <c r="AO240"/>
  <c r="AP240"/>
  <c r="AQ240"/>
  <c r="AR240"/>
  <c r="AG241"/>
  <c r="AH241"/>
  <c r="AI241"/>
  <c r="AJ241"/>
  <c r="AK241"/>
  <c r="AL241"/>
  <c r="AM241"/>
  <c r="AN241"/>
  <c r="AO241"/>
  <c r="AP241"/>
  <c r="AQ241"/>
  <c r="AR241"/>
  <c r="AG242"/>
  <c r="AH242"/>
  <c r="AI242"/>
  <c r="AJ242"/>
  <c r="AK242"/>
  <c r="AL242"/>
  <c r="AM242"/>
  <c r="AN242"/>
  <c r="AO242"/>
  <c r="AP242"/>
  <c r="AQ242"/>
  <c r="AR242"/>
  <c r="AG243"/>
  <c r="AH243"/>
  <c r="AI243"/>
  <c r="AJ243"/>
  <c r="AK243"/>
  <c r="AL243"/>
  <c r="AM243"/>
  <c r="AN243"/>
  <c r="AO243"/>
  <c r="AP243"/>
  <c r="AQ243"/>
  <c r="AR243"/>
  <c r="AG244"/>
  <c r="AH244"/>
  <c r="AI244"/>
  <c r="AJ244"/>
  <c r="AK244"/>
  <c r="AL244"/>
  <c r="AM244"/>
  <c r="AN244"/>
  <c r="AO244"/>
  <c r="AP244"/>
  <c r="AQ244"/>
  <c r="AR244"/>
  <c r="AG245"/>
  <c r="AH245"/>
  <c r="AI245"/>
  <c r="AJ245"/>
  <c r="AK245"/>
  <c r="AL245"/>
  <c r="AM245"/>
  <c r="AN245"/>
  <c r="AO245"/>
  <c r="AP245"/>
  <c r="AQ245"/>
  <c r="AR245"/>
  <c r="AG246"/>
  <c r="AH246"/>
  <c r="AI246"/>
  <c r="AJ246"/>
  <c r="AK246"/>
  <c r="AL246"/>
  <c r="AM246"/>
  <c r="AN246"/>
  <c r="AO246"/>
  <c r="AP246"/>
  <c r="AQ246"/>
  <c r="AR246"/>
  <c r="AG247"/>
  <c r="AH247"/>
  <c r="AI247"/>
  <c r="AJ247"/>
  <c r="AK247"/>
  <c r="AL247"/>
  <c r="AM247"/>
  <c r="AN247"/>
  <c r="AO247"/>
  <c r="AP247"/>
  <c r="AQ247"/>
  <c r="AR247"/>
  <c r="AG248"/>
  <c r="AH248"/>
  <c r="AI248"/>
  <c r="AJ248"/>
  <c r="AK248"/>
  <c r="AL248"/>
  <c r="AM248"/>
  <c r="AN248"/>
  <c r="AO248"/>
  <c r="AP248"/>
  <c r="AQ248"/>
  <c r="AR248"/>
  <c r="AG249"/>
  <c r="AH249"/>
  <c r="AI249"/>
  <c r="AJ249"/>
  <c r="AK249"/>
  <c r="AL249"/>
  <c r="AM249"/>
  <c r="AN249"/>
  <c r="AO249"/>
  <c r="AP249"/>
  <c r="AQ249"/>
  <c r="AR249"/>
  <c r="AG250"/>
  <c r="AH250"/>
  <c r="AI250"/>
  <c r="AJ250"/>
  <c r="AK250"/>
  <c r="AL250"/>
  <c r="AM250"/>
  <c r="AN250"/>
  <c r="AO250"/>
  <c r="AP250"/>
  <c r="AQ250"/>
  <c r="AR250"/>
  <c r="AG251"/>
  <c r="AH251"/>
  <c r="AI251"/>
  <c r="AJ251"/>
  <c r="AK251"/>
  <c r="AL251"/>
  <c r="AM251"/>
  <c r="AN251"/>
  <c r="AO251"/>
  <c r="AP251"/>
  <c r="AQ251"/>
  <c r="AR251"/>
  <c r="AG252"/>
  <c r="AH252"/>
  <c r="AI252"/>
  <c r="AJ252"/>
  <c r="AK252"/>
  <c r="AL252"/>
  <c r="AM252"/>
  <c r="AN252"/>
  <c r="AO252"/>
  <c r="AP252"/>
  <c r="AQ252"/>
  <c r="AR252"/>
  <c r="AG253"/>
  <c r="AH253"/>
  <c r="AI253"/>
  <c r="AJ253"/>
  <c r="AK253"/>
  <c r="AL253"/>
  <c r="AM253"/>
  <c r="AN253"/>
  <c r="AO253"/>
  <c r="AP253"/>
  <c r="AQ253"/>
  <c r="AR253"/>
  <c r="AG254"/>
  <c r="AH254"/>
  <c r="AI254"/>
  <c r="AJ254"/>
  <c r="AK254"/>
  <c r="AL254"/>
  <c r="AM254"/>
  <c r="AN254"/>
  <c r="AO254"/>
  <c r="AP254"/>
  <c r="AQ254"/>
  <c r="AR254"/>
  <c r="AG255"/>
  <c r="AH255"/>
  <c r="AI255"/>
  <c r="AJ255"/>
  <c r="AK255"/>
  <c r="AL255"/>
  <c r="AM255"/>
  <c r="AN255"/>
  <c r="AO255"/>
  <c r="AP255"/>
  <c r="AQ255"/>
  <c r="AR255"/>
  <c r="AG256"/>
  <c r="AH256"/>
  <c r="AI256"/>
  <c r="AJ256"/>
  <c r="AK256"/>
  <c r="AL256"/>
  <c r="AM256"/>
  <c r="AN256"/>
  <c r="AO256"/>
  <c r="AP256"/>
  <c r="AQ256"/>
  <c r="AR256"/>
  <c r="AG257"/>
  <c r="AH257"/>
  <c r="AI257"/>
  <c r="AJ257"/>
  <c r="AK257"/>
  <c r="AL257"/>
  <c r="AM257"/>
  <c r="AN257"/>
  <c r="AO257"/>
  <c r="AP257"/>
  <c r="AQ257"/>
  <c r="AR257"/>
  <c r="AG258"/>
  <c r="AH258"/>
  <c r="AI258"/>
  <c r="AJ258"/>
  <c r="AK258"/>
  <c r="AL258"/>
  <c r="AM258"/>
  <c r="AN258"/>
  <c r="AO258"/>
  <c r="AP258"/>
  <c r="AQ258"/>
  <c r="AR258"/>
  <c r="AG259"/>
  <c r="AH259"/>
  <c r="AI259"/>
  <c r="AJ259"/>
  <c r="AK259"/>
  <c r="AL259"/>
  <c r="AM259"/>
  <c r="AN259"/>
  <c r="AO259"/>
  <c r="AP259"/>
  <c r="AQ259"/>
  <c r="AR259"/>
  <c r="AG260"/>
  <c r="AH260"/>
  <c r="AI260"/>
  <c r="AJ260"/>
  <c r="AK260"/>
  <c r="AL260"/>
  <c r="AM260"/>
  <c r="AN260"/>
  <c r="AO260"/>
  <c r="AP260"/>
  <c r="AQ260"/>
  <c r="AR260"/>
  <c r="AG261"/>
  <c r="AH261"/>
  <c r="AI261"/>
  <c r="AJ261"/>
  <c r="AK261"/>
  <c r="AL261"/>
  <c r="AM261"/>
  <c r="AN261"/>
  <c r="AO261"/>
  <c r="AP261"/>
  <c r="AQ261"/>
  <c r="AR261"/>
  <c r="AG262"/>
  <c r="AH262"/>
  <c r="AI262"/>
  <c r="AJ262"/>
  <c r="AK262"/>
  <c r="AL262"/>
  <c r="AM262"/>
  <c r="AN262"/>
  <c r="AO262"/>
  <c r="AP262"/>
  <c r="AQ262"/>
  <c r="AR262"/>
  <c r="AG263"/>
  <c r="AH263"/>
  <c r="AI263"/>
  <c r="AJ263"/>
  <c r="AK263"/>
  <c r="AL263"/>
  <c r="AM263"/>
  <c r="AN263"/>
  <c r="AO263"/>
  <c r="AP263"/>
  <c r="AQ263"/>
  <c r="AR263"/>
  <c r="AG264"/>
  <c r="AH264"/>
  <c r="AI264"/>
  <c r="AJ264"/>
  <c r="AK264"/>
  <c r="AL264"/>
  <c r="AM264"/>
  <c r="AN264"/>
  <c r="AO264"/>
  <c r="AP264"/>
  <c r="AQ264"/>
  <c r="AR264"/>
  <c r="AG265"/>
  <c r="AH265"/>
  <c r="AI265"/>
  <c r="AJ265"/>
  <c r="AK265"/>
  <c r="AL265"/>
  <c r="AM265"/>
  <c r="AN265"/>
  <c r="AO265"/>
  <c r="AP265"/>
  <c r="AQ265"/>
  <c r="AR265"/>
  <c r="AG266"/>
  <c r="AH266"/>
  <c r="AI266"/>
  <c r="AJ266"/>
  <c r="AK266"/>
  <c r="AL266"/>
  <c r="AM266"/>
  <c r="AN266"/>
  <c r="AO266"/>
  <c r="AP266"/>
  <c r="AQ266"/>
  <c r="AR266"/>
  <c r="AG267"/>
  <c r="AH267"/>
  <c r="AI267"/>
  <c r="AJ267"/>
  <c r="AK267"/>
  <c r="AL267"/>
  <c r="AM267"/>
  <c r="AN267"/>
  <c r="AO267"/>
  <c r="AP267"/>
  <c r="AQ267"/>
  <c r="AR267"/>
  <c r="AG268"/>
  <c r="AH268"/>
  <c r="AI268"/>
  <c r="AJ268"/>
  <c r="AK268"/>
  <c r="AL268"/>
  <c r="AM268"/>
  <c r="AN268"/>
  <c r="AO268"/>
  <c r="AP268"/>
  <c r="AQ268"/>
  <c r="AR268"/>
  <c r="AG269"/>
  <c r="AH269"/>
  <c r="AI269"/>
  <c r="AJ269"/>
  <c r="AK269"/>
  <c r="AL269"/>
  <c r="AM269"/>
  <c r="AN269"/>
  <c r="AO269"/>
  <c r="AP269"/>
  <c r="AQ269"/>
  <c r="AR269"/>
  <c r="AG270"/>
  <c r="AH270"/>
  <c r="AI270"/>
  <c r="AJ270"/>
  <c r="AK270"/>
  <c r="AL270"/>
  <c r="AM270"/>
  <c r="AN270"/>
  <c r="AO270"/>
  <c r="AP270"/>
  <c r="AQ270"/>
  <c r="AR270"/>
  <c r="AG271"/>
  <c r="AH271"/>
  <c r="AI271"/>
  <c r="AJ271"/>
  <c r="AK271"/>
  <c r="AL271"/>
  <c r="AM271"/>
  <c r="AN271"/>
  <c r="AO271"/>
  <c r="AP271"/>
  <c r="AQ271"/>
  <c r="AR271"/>
  <c r="AG272"/>
  <c r="AH272"/>
  <c r="AI272"/>
  <c r="AJ272"/>
  <c r="AK272"/>
  <c r="AL272"/>
  <c r="AM272"/>
  <c r="AN272"/>
  <c r="AO272"/>
  <c r="AP272"/>
  <c r="AQ272"/>
  <c r="AR272"/>
  <c r="AG273"/>
  <c r="AH273"/>
  <c r="AI273"/>
  <c r="AJ273"/>
  <c r="AK273"/>
  <c r="AL273"/>
  <c r="AM273"/>
  <c r="AN273"/>
  <c r="AO273"/>
  <c r="AP273"/>
  <c r="AQ273"/>
  <c r="AR273"/>
  <c r="AG274"/>
  <c r="AH274"/>
  <c r="AI274"/>
  <c r="AJ274"/>
  <c r="AK274"/>
  <c r="AL274"/>
  <c r="AM274"/>
  <c r="AN274"/>
  <c r="AO274"/>
  <c r="AP274"/>
  <c r="AQ274"/>
  <c r="AR274"/>
  <c r="AG275"/>
  <c r="AH275"/>
  <c r="AI275"/>
  <c r="AJ275"/>
  <c r="AK275"/>
  <c r="AL275"/>
  <c r="AM275"/>
  <c r="AN275"/>
  <c r="AO275"/>
  <c r="AP275"/>
  <c r="AQ275"/>
  <c r="AR275"/>
  <c r="AG276"/>
  <c r="AH276"/>
  <c r="AI276"/>
  <c r="AJ276"/>
  <c r="AK276"/>
  <c r="AL276"/>
  <c r="AM276"/>
  <c r="AN276"/>
  <c r="AO276"/>
  <c r="AP276"/>
  <c r="AQ276"/>
  <c r="AR276"/>
  <c r="AG277"/>
  <c r="AH277"/>
  <c r="AI277"/>
  <c r="AJ277"/>
  <c r="AK277"/>
  <c r="AL277"/>
  <c r="AM277"/>
  <c r="AN277"/>
  <c r="AO277"/>
  <c r="AP277"/>
  <c r="AQ277"/>
  <c r="AR277"/>
  <c r="AG278"/>
  <c r="AH278"/>
  <c r="AI278"/>
  <c r="AJ278"/>
  <c r="AK278"/>
  <c r="AL278"/>
  <c r="AM278"/>
  <c r="AN278"/>
  <c r="AO278"/>
  <c r="AP278"/>
  <c r="AQ278"/>
  <c r="AR278"/>
  <c r="AG279"/>
  <c r="AH279"/>
  <c r="AI279"/>
  <c r="AJ279"/>
  <c r="AK279"/>
  <c r="AL279"/>
  <c r="AM279"/>
  <c r="AN279"/>
  <c r="AO279"/>
  <c r="AP279"/>
  <c r="AQ279"/>
  <c r="AR279"/>
  <c r="AG280"/>
  <c r="AH280"/>
  <c r="AI280"/>
  <c r="AJ280"/>
  <c r="AK280"/>
  <c r="AL280"/>
  <c r="AM280"/>
  <c r="AN280"/>
  <c r="AO280"/>
  <c r="AP280"/>
  <c r="AQ280"/>
  <c r="AR280"/>
  <c r="AG281"/>
  <c r="AH281"/>
  <c r="AI281"/>
  <c r="AJ281"/>
  <c r="AK281"/>
  <c r="AL281"/>
  <c r="AM281"/>
  <c r="AN281"/>
  <c r="AO281"/>
  <c r="AP281"/>
  <c r="AQ281"/>
  <c r="AR281"/>
  <c r="AG282"/>
  <c r="AH282"/>
  <c r="AI282"/>
  <c r="AJ282"/>
  <c r="AK282"/>
  <c r="AL282"/>
  <c r="AM282"/>
  <c r="AN282"/>
  <c r="AO282"/>
  <c r="AP282"/>
  <c r="AQ282"/>
  <c r="AR282"/>
  <c r="AG283"/>
  <c r="AH283"/>
  <c r="AI283"/>
  <c r="AJ283"/>
  <c r="AK283"/>
  <c r="AL283"/>
  <c r="AM283"/>
  <c r="AN283"/>
  <c r="AO283"/>
  <c r="AP283"/>
  <c r="AQ283"/>
  <c r="AR283"/>
  <c r="AG284"/>
  <c r="AH284"/>
  <c r="AI284"/>
  <c r="AJ284"/>
  <c r="AK284"/>
  <c r="AL284"/>
  <c r="AM284"/>
  <c r="AN284"/>
  <c r="AO284"/>
  <c r="AP284"/>
  <c r="AQ284"/>
  <c r="AR284"/>
  <c r="AG285"/>
  <c r="AH285"/>
  <c r="AI285"/>
  <c r="AJ285"/>
  <c r="AK285"/>
  <c r="AL285"/>
  <c r="AM285"/>
  <c r="AN285"/>
  <c r="AO285"/>
  <c r="AP285"/>
  <c r="AQ285"/>
  <c r="AR285"/>
  <c r="AG286"/>
  <c r="AH286"/>
  <c r="AI286"/>
  <c r="AJ286"/>
  <c r="AK286"/>
  <c r="AL286"/>
  <c r="AM286"/>
  <c r="AN286"/>
  <c r="AO286"/>
  <c r="AP286"/>
  <c r="AQ286"/>
  <c r="AR286"/>
  <c r="AG287"/>
  <c r="AH287"/>
  <c r="AI287"/>
  <c r="AJ287"/>
  <c r="AK287"/>
  <c r="AL287"/>
  <c r="AM287"/>
  <c r="AN287"/>
  <c r="AO287"/>
  <c r="AP287"/>
  <c r="AQ287"/>
  <c r="AR287"/>
  <c r="AG288"/>
  <c r="AH288"/>
  <c r="AI288"/>
  <c r="AJ288"/>
  <c r="AK288"/>
  <c r="AL288"/>
  <c r="AM288"/>
  <c r="AN288"/>
  <c r="AO288"/>
  <c r="AP288"/>
  <c r="AQ288"/>
  <c r="AR288"/>
  <c r="AG289"/>
  <c r="AH289"/>
  <c r="AI289"/>
  <c r="AJ289"/>
  <c r="AK289"/>
  <c r="AL289"/>
  <c r="AM289"/>
  <c r="AN289"/>
  <c r="AO289"/>
  <c r="AP289"/>
  <c r="AQ289"/>
  <c r="AR289"/>
  <c r="AG290"/>
  <c r="AH290"/>
  <c r="AI290"/>
  <c r="AJ290"/>
  <c r="AK290"/>
  <c r="AL290"/>
  <c r="AM290"/>
  <c r="AN290"/>
  <c r="AO290"/>
  <c r="AP290"/>
  <c r="AQ290"/>
  <c r="AR290"/>
  <c r="AG291"/>
  <c r="AH291"/>
  <c r="AI291"/>
  <c r="AJ291"/>
  <c r="AK291"/>
  <c r="AL291"/>
  <c r="AM291"/>
  <c r="AN291"/>
  <c r="AO291"/>
  <c r="AP291"/>
  <c r="AQ291"/>
  <c r="AR291"/>
  <c r="AG292"/>
  <c r="AH292"/>
  <c r="AI292"/>
  <c r="AJ292"/>
  <c r="AK292"/>
  <c r="AL292"/>
  <c r="AM292"/>
  <c r="AN292"/>
  <c r="AO292"/>
  <c r="AP292"/>
  <c r="AQ292"/>
  <c r="AR292"/>
  <c r="AG293"/>
  <c r="AH293"/>
  <c r="AI293"/>
  <c r="AJ293"/>
  <c r="AK293"/>
  <c r="AL293"/>
  <c r="AM293"/>
  <c r="AN293"/>
  <c r="AO293"/>
  <c r="AP293"/>
  <c r="AQ293"/>
  <c r="AR293"/>
  <c r="AG294"/>
  <c r="AH294"/>
  <c r="AI294"/>
  <c r="AJ294"/>
  <c r="AK294"/>
  <c r="AL294"/>
  <c r="AM294"/>
  <c r="AN294"/>
  <c r="AO294"/>
  <c r="AP294"/>
  <c r="AQ294"/>
  <c r="AR294"/>
  <c r="AG295"/>
  <c r="AH295"/>
  <c r="AI295"/>
  <c r="AJ295"/>
  <c r="AK295"/>
  <c r="AL295"/>
  <c r="AM295"/>
  <c r="AN295"/>
  <c r="AO295"/>
  <c r="AP295"/>
  <c r="AQ295"/>
  <c r="AR295"/>
  <c r="AG296"/>
  <c r="AH296"/>
  <c r="AI296"/>
  <c r="AJ296"/>
  <c r="AK296"/>
  <c r="AL296"/>
  <c r="AM296"/>
  <c r="AN296"/>
  <c r="AO296"/>
  <c r="AP296"/>
  <c r="AQ296"/>
  <c r="AR296"/>
  <c r="AG297"/>
  <c r="AH297"/>
  <c r="AI297"/>
  <c r="AJ297"/>
  <c r="AK297"/>
  <c r="AL297"/>
  <c r="AM297"/>
  <c r="AN297"/>
  <c r="AO297"/>
  <c r="AP297"/>
  <c r="AQ297"/>
  <c r="AR297"/>
  <c r="AG298"/>
  <c r="AH298"/>
  <c r="AI298"/>
  <c r="AJ298"/>
  <c r="AK298"/>
  <c r="AL298"/>
  <c r="AM298"/>
  <c r="AN298"/>
  <c r="AO298"/>
  <c r="AP298"/>
  <c r="AQ298"/>
  <c r="AR298"/>
  <c r="AG299"/>
  <c r="AH299"/>
  <c r="AI299"/>
  <c r="AJ299"/>
  <c r="AK299"/>
  <c r="AL299"/>
  <c r="AM299"/>
  <c r="AN299"/>
  <c r="AO299"/>
  <c r="AP299"/>
  <c r="AQ299"/>
  <c r="AR299"/>
  <c r="AG300"/>
  <c r="AH300"/>
  <c r="AI300"/>
  <c r="AJ300"/>
  <c r="AK300"/>
  <c r="AL300"/>
  <c r="AM300"/>
  <c r="AN300"/>
  <c r="AO300"/>
  <c r="AP300"/>
  <c r="AQ300"/>
  <c r="AR300"/>
  <c r="AG301"/>
  <c r="AH301"/>
  <c r="AI301"/>
  <c r="AJ301"/>
  <c r="AK301"/>
  <c r="AL301"/>
  <c r="AM301"/>
  <c r="AN301"/>
  <c r="AO301"/>
  <c r="AP301"/>
  <c r="AQ301"/>
  <c r="AR301"/>
  <c r="AG302"/>
  <c r="AH302"/>
  <c r="AI302"/>
  <c r="AJ302"/>
  <c r="AK302"/>
  <c r="AL302"/>
  <c r="AM302"/>
  <c r="AN302"/>
  <c r="AO302"/>
  <c r="AP302"/>
  <c r="AQ302"/>
  <c r="AR302"/>
  <c r="AG303"/>
  <c r="AH303"/>
  <c r="AI303"/>
  <c r="AJ303"/>
  <c r="AK303"/>
  <c r="AL303"/>
  <c r="AM303"/>
  <c r="AN303"/>
  <c r="AO303"/>
  <c r="AP303"/>
  <c r="AQ303"/>
  <c r="AR303"/>
  <c r="AG304"/>
  <c r="AH304"/>
  <c r="AI304"/>
  <c r="AJ304"/>
  <c r="AK304"/>
  <c r="AL304"/>
  <c r="AM304"/>
  <c r="AN304"/>
  <c r="AO304"/>
  <c r="AP304"/>
  <c r="AQ304"/>
  <c r="AR304"/>
  <c r="AG305"/>
  <c r="AH305"/>
  <c r="AI305"/>
  <c r="AJ305"/>
  <c r="AK305"/>
  <c r="AL305"/>
  <c r="AM305"/>
  <c r="AN305"/>
  <c r="AO305"/>
  <c r="AP305"/>
  <c r="AQ305"/>
  <c r="AR305"/>
  <c r="AG306"/>
  <c r="AH306"/>
  <c r="AI306"/>
  <c r="AJ306"/>
  <c r="AK306"/>
  <c r="AL306"/>
  <c r="AM306"/>
  <c r="AN306"/>
  <c r="AO306"/>
  <c r="AP306"/>
  <c r="AQ306"/>
  <c r="AR306"/>
  <c r="AG307"/>
  <c r="AH307"/>
  <c r="AI307"/>
  <c r="AJ307"/>
  <c r="AK307"/>
  <c r="AL307"/>
  <c r="AM307"/>
  <c r="AN307"/>
  <c r="AO307"/>
  <c r="AP307"/>
  <c r="AQ307"/>
  <c r="AR307"/>
  <c r="AG308"/>
  <c r="AH308"/>
  <c r="AI308"/>
  <c r="AJ308"/>
  <c r="AK308"/>
  <c r="AL308"/>
  <c r="AM308"/>
  <c r="AN308"/>
  <c r="AO308"/>
  <c r="AP308"/>
  <c r="AQ308"/>
  <c r="AR308"/>
  <c r="AG309"/>
  <c r="AH309"/>
  <c r="AI309"/>
  <c r="AJ309"/>
  <c r="AK309"/>
  <c r="AL309"/>
  <c r="AM309"/>
  <c r="AN309"/>
  <c r="AO309"/>
  <c r="AP309"/>
  <c r="AQ309"/>
  <c r="AR309"/>
  <c r="AG310"/>
  <c r="AH310"/>
  <c r="AI310"/>
  <c r="AJ310"/>
  <c r="AK310"/>
  <c r="AL310"/>
  <c r="AM310"/>
  <c r="AN310"/>
  <c r="AO310"/>
  <c r="AP310"/>
  <c r="AQ310"/>
  <c r="AR310"/>
  <c r="AG311"/>
  <c r="AH311"/>
  <c r="AI311"/>
  <c r="AJ311"/>
  <c r="AK311"/>
  <c r="AL311"/>
  <c r="AM311"/>
  <c r="AN311"/>
  <c r="AO311"/>
  <c r="AP311"/>
  <c r="AQ311"/>
  <c r="AR311"/>
  <c r="AG312"/>
  <c r="AH312"/>
  <c r="AI312"/>
  <c r="AJ312"/>
  <c r="AK312"/>
  <c r="AL312"/>
  <c r="AM312"/>
  <c r="AN312"/>
  <c r="AO312"/>
  <c r="AP312"/>
  <c r="AQ312"/>
  <c r="AR312"/>
  <c r="AG313"/>
  <c r="AH313"/>
  <c r="AI313"/>
  <c r="AJ313"/>
  <c r="AK313"/>
  <c r="AL313"/>
  <c r="AM313"/>
  <c r="AN313"/>
  <c r="AO313"/>
  <c r="AP313"/>
  <c r="AQ313"/>
  <c r="AR313"/>
  <c r="AG314"/>
  <c r="AH314"/>
  <c r="AI314"/>
  <c r="AJ314"/>
  <c r="AK314"/>
  <c r="AL314"/>
  <c r="AM314"/>
  <c r="AN314"/>
  <c r="AO314"/>
  <c r="AP314"/>
  <c r="AQ314"/>
  <c r="AR314"/>
  <c r="AG315"/>
  <c r="AH315"/>
  <c r="AI315"/>
  <c r="AJ315"/>
  <c r="AK315"/>
  <c r="AL315"/>
  <c r="AM315"/>
  <c r="AN315"/>
  <c r="AO315"/>
  <c r="AP315"/>
  <c r="AQ315"/>
  <c r="AR315"/>
  <c r="AG316"/>
  <c r="AH316"/>
  <c r="AI316"/>
  <c r="AJ316"/>
  <c r="AK316"/>
  <c r="AL316"/>
  <c r="AM316"/>
  <c r="AN316"/>
  <c r="AO316"/>
  <c r="AP316"/>
  <c r="AQ316"/>
  <c r="AR316"/>
  <c r="AG317"/>
  <c r="AH317"/>
  <c r="AI317"/>
  <c r="AJ317"/>
  <c r="AK317"/>
  <c r="AL317"/>
  <c r="AM317"/>
  <c r="AN317"/>
  <c r="AO317"/>
  <c r="AP317"/>
  <c r="AQ317"/>
  <c r="AR317"/>
  <c r="AG318"/>
  <c r="AH318"/>
  <c r="AI318"/>
  <c r="AJ318"/>
  <c r="AK318"/>
  <c r="AL318"/>
  <c r="AM318"/>
  <c r="AN318"/>
  <c r="AO318"/>
  <c r="AP318"/>
  <c r="AQ318"/>
  <c r="AR318"/>
  <c r="AG319"/>
  <c r="AH319"/>
  <c r="AI319"/>
  <c r="AJ319"/>
  <c r="AK319"/>
  <c r="AL319"/>
  <c r="AM319"/>
  <c r="AN319"/>
  <c r="AO319"/>
  <c r="AP319"/>
  <c r="AQ319"/>
  <c r="AR319"/>
  <c r="AG320"/>
  <c r="AH320"/>
  <c r="AI320"/>
  <c r="AJ320"/>
  <c r="AK320"/>
  <c r="AL320"/>
  <c r="AM320"/>
  <c r="AN320"/>
  <c r="AO320"/>
  <c r="AP320"/>
  <c r="AQ320"/>
  <c r="AR320"/>
  <c r="AG321"/>
  <c r="AH321"/>
  <c r="AI321"/>
  <c r="AJ321"/>
  <c r="AK321"/>
  <c r="AL321"/>
  <c r="AM321"/>
  <c r="AN321"/>
  <c r="AO321"/>
  <c r="AP321"/>
  <c r="AQ321"/>
  <c r="AR321"/>
  <c r="AG322"/>
  <c r="AH322"/>
  <c r="AI322"/>
  <c r="AJ322"/>
  <c r="AK322"/>
  <c r="AL322"/>
  <c r="AM322"/>
  <c r="AN322"/>
  <c r="AO322"/>
  <c r="AP322"/>
  <c r="AQ322"/>
  <c r="AR322"/>
  <c r="AG323"/>
  <c r="AH323"/>
  <c r="AI323"/>
  <c r="AJ323"/>
  <c r="AK323"/>
  <c r="AL323"/>
  <c r="AM323"/>
  <c r="AN323"/>
  <c r="AO323"/>
  <c r="AP323"/>
  <c r="AQ323"/>
  <c r="AR323"/>
  <c r="AG324"/>
  <c r="AH324"/>
  <c r="AI324"/>
  <c r="AJ324"/>
  <c r="AK324"/>
  <c r="AL324"/>
  <c r="AM324"/>
  <c r="AN324"/>
  <c r="AO324"/>
  <c r="AP324"/>
  <c r="AQ324"/>
  <c r="AR324"/>
  <c r="AG325"/>
  <c r="AH325"/>
  <c r="AI325"/>
  <c r="AJ325"/>
  <c r="AK325"/>
  <c r="AL325"/>
  <c r="AM325"/>
  <c r="AN325"/>
  <c r="AO325"/>
  <c r="AP325"/>
  <c r="AQ325"/>
  <c r="AR325"/>
  <c r="AG326"/>
  <c r="AH326"/>
  <c r="AI326"/>
  <c r="AJ326"/>
  <c r="AK326"/>
  <c r="AL326"/>
  <c r="AM326"/>
  <c r="AN326"/>
  <c r="AO326"/>
  <c r="AP326"/>
  <c r="AQ326"/>
  <c r="AR326"/>
  <c r="AG327"/>
  <c r="AH327"/>
  <c r="AI327"/>
  <c r="AJ327"/>
  <c r="AK327"/>
  <c r="AL327"/>
  <c r="AM327"/>
  <c r="AN327"/>
  <c r="AO327"/>
  <c r="AP327"/>
  <c r="AQ327"/>
  <c r="AR327"/>
  <c r="AG328"/>
  <c r="AH328"/>
  <c r="AI328"/>
  <c r="AJ328"/>
  <c r="AK328"/>
  <c r="AL328"/>
  <c r="AM328"/>
  <c r="AN328"/>
  <c r="AO328"/>
  <c r="AP328"/>
  <c r="AQ328"/>
  <c r="AR328"/>
  <c r="AG329"/>
  <c r="AH329"/>
  <c r="AI329"/>
  <c r="AJ329"/>
  <c r="AK329"/>
  <c r="AL329"/>
  <c r="AM329"/>
  <c r="AN329"/>
  <c r="AO329"/>
  <c r="AP329"/>
  <c r="AQ329"/>
  <c r="AR329"/>
  <c r="AG330"/>
  <c r="AH330"/>
  <c r="AI330"/>
  <c r="AJ330"/>
  <c r="AK330"/>
  <c r="AL330"/>
  <c r="AM330"/>
  <c r="AN330"/>
  <c r="AO330"/>
  <c r="AP330"/>
  <c r="AQ330"/>
  <c r="AR330"/>
  <c r="AG331"/>
  <c r="AH331"/>
  <c r="AI331"/>
  <c r="AJ331"/>
  <c r="AK331"/>
  <c r="AL331"/>
  <c r="AM331"/>
  <c r="AN331"/>
  <c r="AO331"/>
  <c r="AP331"/>
  <c r="AQ331"/>
  <c r="AR331"/>
  <c r="AG332"/>
  <c r="AH332"/>
  <c r="AI332"/>
  <c r="AJ332"/>
  <c r="AK332"/>
  <c r="AL332"/>
  <c r="AM332"/>
  <c r="AN332"/>
  <c r="AO332"/>
  <c r="AP332"/>
  <c r="AQ332"/>
  <c r="AR332"/>
  <c r="AG333"/>
  <c r="AH333"/>
  <c r="AI333"/>
  <c r="AJ333"/>
  <c r="AK333"/>
  <c r="AL333"/>
  <c r="AM333"/>
  <c r="AN333"/>
  <c r="AO333"/>
  <c r="AP333"/>
  <c r="AQ333"/>
  <c r="AR333"/>
  <c r="AG334"/>
  <c r="AH334"/>
  <c r="AI334"/>
  <c r="AJ334"/>
  <c r="AK334"/>
  <c r="AL334"/>
  <c r="AM334"/>
  <c r="AN334"/>
  <c r="AO334"/>
  <c r="AP334"/>
  <c r="AQ334"/>
  <c r="AR334"/>
  <c r="AG335"/>
  <c r="AH335"/>
  <c r="AI335"/>
  <c r="AJ335"/>
  <c r="AK335"/>
  <c r="AL335"/>
  <c r="AM335"/>
  <c r="AN335"/>
  <c r="AO335"/>
  <c r="AP335"/>
  <c r="AQ335"/>
  <c r="AR335"/>
  <c r="AG336"/>
  <c r="AH336"/>
  <c r="AI336"/>
  <c r="AJ336"/>
  <c r="AK336"/>
  <c r="AL336"/>
  <c r="AM336"/>
  <c r="AN336"/>
  <c r="AO336"/>
  <c r="AP336"/>
  <c r="AQ336"/>
  <c r="AR336"/>
  <c r="AG337"/>
  <c r="AH337"/>
  <c r="AI337"/>
  <c r="AJ337"/>
  <c r="AK337"/>
  <c r="AL337"/>
  <c r="AM337"/>
  <c r="AN337"/>
  <c r="AO337"/>
  <c r="AP337"/>
  <c r="AQ337"/>
  <c r="AR337"/>
  <c r="AG338"/>
  <c r="AH338"/>
  <c r="AI338"/>
  <c r="AJ338"/>
  <c r="AK338"/>
  <c r="AL338"/>
  <c r="AM338"/>
  <c r="AN338"/>
  <c r="AO338"/>
  <c r="AP338"/>
  <c r="AQ338"/>
  <c r="AR338"/>
  <c r="AG339"/>
  <c r="AH339"/>
  <c r="AI339"/>
  <c r="AJ339"/>
  <c r="AK339"/>
  <c r="AL339"/>
  <c r="AM339"/>
  <c r="AN339"/>
  <c r="AO339"/>
  <c r="AP339"/>
  <c r="AQ339"/>
  <c r="AR339"/>
  <c r="AG340"/>
  <c r="AH340"/>
  <c r="AI340"/>
  <c r="AJ340"/>
  <c r="AK340"/>
  <c r="AL340"/>
  <c r="AM340"/>
  <c r="AN340"/>
  <c r="AO340"/>
  <c r="AP340"/>
  <c r="AQ340"/>
  <c r="AR340"/>
  <c r="AG341"/>
  <c r="AH341"/>
  <c r="AI341"/>
  <c r="AJ341"/>
  <c r="AK341"/>
  <c r="AL341"/>
  <c r="AM341"/>
  <c r="AN341"/>
  <c r="AO341"/>
  <c r="AP341"/>
  <c r="AQ341"/>
  <c r="AR341"/>
  <c r="AG342"/>
  <c r="AH342"/>
  <c r="AI342"/>
  <c r="AJ342"/>
  <c r="AK342"/>
  <c r="AL342"/>
  <c r="AM342"/>
  <c r="AN342"/>
  <c r="AO342"/>
  <c r="AP342"/>
  <c r="AQ342"/>
  <c r="AR342"/>
  <c r="AG343"/>
  <c r="AH343"/>
  <c r="AI343"/>
  <c r="AJ343"/>
  <c r="AK343"/>
  <c r="AL343"/>
  <c r="AM343"/>
  <c r="AN343"/>
  <c r="AO343"/>
  <c r="AP343"/>
  <c r="AQ343"/>
  <c r="AR343"/>
  <c r="AG344"/>
  <c r="AH344"/>
  <c r="AI344"/>
  <c r="AJ344"/>
  <c r="AK344"/>
  <c r="AL344"/>
  <c r="AM344"/>
  <c r="AN344"/>
  <c r="AO344"/>
  <c r="AP344"/>
  <c r="AQ344"/>
  <c r="AR344"/>
  <c r="AG345"/>
  <c r="AH345"/>
  <c r="AI345"/>
  <c r="AJ345"/>
  <c r="AK345"/>
  <c r="AL345"/>
  <c r="AM345"/>
  <c r="AN345"/>
  <c r="AO345"/>
  <c r="AP345"/>
  <c r="AQ345"/>
  <c r="AR345"/>
  <c r="AG346"/>
  <c r="AH346"/>
  <c r="AI346"/>
  <c r="AJ346"/>
  <c r="AK346"/>
  <c r="AL346"/>
  <c r="AM346"/>
  <c r="AN346"/>
  <c r="AO346"/>
  <c r="AP346"/>
  <c r="AQ346"/>
  <c r="AR346"/>
  <c r="AG347"/>
  <c r="AH347"/>
  <c r="AI347"/>
  <c r="AJ347"/>
  <c r="AK347"/>
  <c r="AL347"/>
  <c r="AM347"/>
  <c r="AN347"/>
  <c r="AO347"/>
  <c r="AP347"/>
  <c r="AQ347"/>
  <c r="AR347"/>
  <c r="AG348"/>
  <c r="AH348"/>
  <c r="AI348"/>
  <c r="AJ348"/>
  <c r="AK348"/>
  <c r="AL348"/>
  <c r="AM348"/>
  <c r="AN348"/>
  <c r="AO348"/>
  <c r="AP348"/>
  <c r="AQ348"/>
  <c r="AR348"/>
  <c r="AG349"/>
  <c r="AH349"/>
  <c r="AI349"/>
  <c r="AJ349"/>
  <c r="AK349"/>
  <c r="AL349"/>
  <c r="AM349"/>
  <c r="AN349"/>
  <c r="AO349"/>
  <c r="AP349"/>
  <c r="AQ349"/>
  <c r="AR349"/>
  <c r="AG350"/>
  <c r="AH350"/>
  <c r="AI350"/>
  <c r="AJ350"/>
  <c r="AK350"/>
  <c r="AL350"/>
  <c r="AM350"/>
  <c r="AN350"/>
  <c r="AO350"/>
  <c r="AP350"/>
  <c r="AQ350"/>
  <c r="AR350"/>
  <c r="AG351"/>
  <c r="AH351"/>
  <c r="AI351"/>
  <c r="AJ351"/>
  <c r="AK351"/>
  <c r="AL351"/>
  <c r="AM351"/>
  <c r="AN351"/>
  <c r="AO351"/>
  <c r="AP351"/>
  <c r="AQ351"/>
  <c r="AR351"/>
  <c r="AG352"/>
  <c r="AH352"/>
  <c r="AI352"/>
  <c r="AJ352"/>
  <c r="AK352"/>
  <c r="AL352"/>
  <c r="AM352"/>
  <c r="AN352"/>
  <c r="AO352"/>
  <c r="AP352"/>
  <c r="AQ352"/>
  <c r="AR352"/>
  <c r="AG353"/>
  <c r="AH353"/>
  <c r="AI353"/>
  <c r="AJ353"/>
  <c r="AK353"/>
  <c r="AL353"/>
  <c r="AM353"/>
  <c r="AN353"/>
  <c r="AO353"/>
  <c r="AP353"/>
  <c r="AQ353"/>
  <c r="AR353"/>
  <c r="AG354"/>
  <c r="AH354"/>
  <c r="AI354"/>
  <c r="AJ354"/>
  <c r="AK354"/>
  <c r="AL354"/>
  <c r="AM354"/>
  <c r="AN354"/>
  <c r="AO354"/>
  <c r="AP354"/>
  <c r="AQ354"/>
  <c r="AR354"/>
  <c r="AG355"/>
  <c r="AH355"/>
  <c r="AI355"/>
  <c r="AJ355"/>
  <c r="AK355"/>
  <c r="AL355"/>
  <c r="AM355"/>
  <c r="AN355"/>
  <c r="AO355"/>
  <c r="AP355"/>
  <c r="AQ355"/>
  <c r="AR355"/>
  <c r="AG356"/>
  <c r="AH356"/>
  <c r="AI356"/>
  <c r="AJ356"/>
  <c r="AK356"/>
  <c r="AL356"/>
  <c r="AM356"/>
  <c r="AN356"/>
  <c r="AO356"/>
  <c r="AP356"/>
  <c r="AQ356"/>
  <c r="AR356"/>
  <c r="AG357"/>
  <c r="AH357"/>
  <c r="AI357"/>
  <c r="AJ357"/>
  <c r="AK357"/>
  <c r="AL357"/>
  <c r="AM357"/>
  <c r="AN357"/>
  <c r="AO357"/>
  <c r="AP357"/>
  <c r="AQ357"/>
  <c r="AR357"/>
  <c r="AG358"/>
  <c r="AH358"/>
  <c r="AI358"/>
  <c r="AJ358"/>
  <c r="AK358"/>
  <c r="AL358"/>
  <c r="AM358"/>
  <c r="AN358"/>
  <c r="AO358"/>
  <c r="AP358"/>
  <c r="AQ358"/>
  <c r="AR358"/>
  <c r="AG359"/>
  <c r="AH359"/>
  <c r="AI359"/>
  <c r="AJ359"/>
  <c r="AK359"/>
  <c r="AL359"/>
  <c r="AM359"/>
  <c r="AN359"/>
  <c r="AO359"/>
  <c r="AP359"/>
  <c r="AQ359"/>
  <c r="AR359"/>
  <c r="AG360"/>
  <c r="AH360"/>
  <c r="AI360"/>
  <c r="AJ360"/>
  <c r="AK360"/>
  <c r="AL360"/>
  <c r="AM360"/>
  <c r="AN360"/>
  <c r="AO360"/>
  <c r="AP360"/>
  <c r="AQ360"/>
  <c r="AR360"/>
  <c r="AG361"/>
  <c r="AH361"/>
  <c r="AI361"/>
  <c r="AJ361"/>
  <c r="AK361"/>
  <c r="AL361"/>
  <c r="AM361"/>
  <c r="AN361"/>
  <c r="AO361"/>
  <c r="AP361"/>
  <c r="AQ361"/>
  <c r="AR361"/>
  <c r="AG362"/>
  <c r="AH362"/>
  <c r="AI362"/>
  <c r="AJ362"/>
  <c r="AK362"/>
  <c r="AL362"/>
  <c r="AM362"/>
  <c r="AN362"/>
  <c r="AO362"/>
  <c r="AP362"/>
  <c r="AQ362"/>
  <c r="AR362"/>
  <c r="AG363"/>
  <c r="AH363"/>
  <c r="AI363"/>
  <c r="AJ363"/>
  <c r="AK363"/>
  <c r="AL363"/>
  <c r="AM363"/>
  <c r="AN363"/>
  <c r="AO363"/>
  <c r="AP363"/>
  <c r="AQ363"/>
  <c r="AR363"/>
  <c r="AG364"/>
  <c r="AH364"/>
  <c r="AI364"/>
  <c r="AJ364"/>
  <c r="AK364"/>
  <c r="AL364"/>
  <c r="AM364"/>
  <c r="AN364"/>
  <c r="AO364"/>
  <c r="AP364"/>
  <c r="AQ364"/>
  <c r="AR364"/>
  <c r="AG365"/>
  <c r="AH365"/>
  <c r="AI365"/>
  <c r="AJ365"/>
  <c r="AK365"/>
  <c r="AL365"/>
  <c r="AM365"/>
  <c r="AN365"/>
  <c r="AO365"/>
  <c r="AP365"/>
  <c r="AQ365"/>
  <c r="AR365"/>
  <c r="AG366"/>
  <c r="AH366"/>
  <c r="AI366"/>
  <c r="AJ366"/>
  <c r="AK366"/>
  <c r="AL366"/>
  <c r="AM366"/>
  <c r="AN366"/>
  <c r="AO366"/>
  <c r="AP366"/>
  <c r="AQ366"/>
  <c r="AR366"/>
  <c r="AG367"/>
  <c r="AH367"/>
  <c r="AI367"/>
  <c r="AJ367"/>
  <c r="AK367"/>
  <c r="AL367"/>
  <c r="AM367"/>
  <c r="AN367"/>
  <c r="AO367"/>
  <c r="AP367"/>
  <c r="AQ367"/>
  <c r="AR367"/>
  <c r="AG368"/>
  <c r="AH368"/>
  <c r="AI368"/>
  <c r="AJ368"/>
  <c r="AK368"/>
  <c r="AL368"/>
  <c r="AM368"/>
  <c r="AN368"/>
  <c r="AO368"/>
  <c r="AP368"/>
  <c r="AQ368"/>
  <c r="AR368"/>
  <c r="AG369"/>
  <c r="AH369"/>
  <c r="AI369"/>
  <c r="AJ369"/>
  <c r="AK369"/>
  <c r="AL369"/>
  <c r="AM369"/>
  <c r="AN369"/>
  <c r="AO369"/>
  <c r="AP369"/>
  <c r="AQ369"/>
  <c r="AR369"/>
  <c r="AG370"/>
  <c r="AH370"/>
  <c r="AI370"/>
  <c r="AJ370"/>
  <c r="AK370"/>
  <c r="AL370"/>
  <c r="AM370"/>
  <c r="AN370"/>
  <c r="AO370"/>
  <c r="AP370"/>
  <c r="AQ370"/>
  <c r="AR370"/>
  <c r="AG371"/>
  <c r="AH371"/>
  <c r="AI371"/>
  <c r="AJ371"/>
  <c r="AK371"/>
  <c r="AL371"/>
  <c r="AM371"/>
  <c r="AN371"/>
  <c r="AO371"/>
  <c r="AP371"/>
  <c r="AQ371"/>
  <c r="AR371"/>
  <c r="AG372"/>
  <c r="AH372"/>
  <c r="AI372"/>
  <c r="AJ372"/>
  <c r="AK372"/>
  <c r="AL372"/>
  <c r="AM372"/>
  <c r="AN372"/>
  <c r="AO372"/>
  <c r="AP372"/>
  <c r="AQ372"/>
  <c r="AR372"/>
  <c r="AG373"/>
  <c r="AH373"/>
  <c r="AI373"/>
  <c r="AJ373"/>
  <c r="AK373"/>
  <c r="AL373"/>
  <c r="AM373"/>
  <c r="AN373"/>
  <c r="AO373"/>
  <c r="AP373"/>
  <c r="AQ373"/>
  <c r="AR373"/>
  <c r="AG374"/>
  <c r="AH374"/>
  <c r="AI374"/>
  <c r="AJ374"/>
  <c r="AK374"/>
  <c r="AL374"/>
  <c r="AM374"/>
  <c r="AN374"/>
  <c r="AO374"/>
  <c r="AP374"/>
  <c r="AQ374"/>
  <c r="AR374"/>
  <c r="AG375"/>
  <c r="AH375"/>
  <c r="AI375"/>
  <c r="AJ375"/>
  <c r="AK375"/>
  <c r="AL375"/>
  <c r="AM375"/>
  <c r="AN375"/>
  <c r="AO375"/>
  <c r="AP375"/>
  <c r="AQ375"/>
  <c r="AR375"/>
  <c r="AG376"/>
  <c r="AH376"/>
  <c r="AI376"/>
  <c r="AJ376"/>
  <c r="AK376"/>
  <c r="AL376"/>
  <c r="AM376"/>
  <c r="AN376"/>
  <c r="AO376"/>
  <c r="AP376"/>
  <c r="AQ376"/>
  <c r="AR376"/>
  <c r="AG377"/>
  <c r="AH377"/>
  <c r="AI377"/>
  <c r="AJ377"/>
  <c r="AK377"/>
  <c r="AL377"/>
  <c r="AM377"/>
  <c r="AN377"/>
  <c r="AO377"/>
  <c r="AP377"/>
  <c r="AQ377"/>
  <c r="AR377"/>
  <c r="AG378"/>
  <c r="AH378"/>
  <c r="AI378"/>
  <c r="AJ378"/>
  <c r="AK378"/>
  <c r="AL378"/>
  <c r="AM378"/>
  <c r="AN378"/>
  <c r="AO378"/>
  <c r="AP378"/>
  <c r="AQ378"/>
  <c r="AR378"/>
  <c r="AG379"/>
  <c r="AH379"/>
  <c r="AI379"/>
  <c r="AJ379"/>
  <c r="AK379"/>
  <c r="AL379"/>
  <c r="AM379"/>
  <c r="AN379"/>
  <c r="AO379"/>
  <c r="AP379"/>
  <c r="AQ379"/>
  <c r="AR379"/>
  <c r="AG380"/>
  <c r="AH380"/>
  <c r="AI380"/>
  <c r="AJ380"/>
  <c r="AK380"/>
  <c r="AL380"/>
  <c r="AM380"/>
  <c r="AN380"/>
  <c r="AO380"/>
  <c r="AP380"/>
  <c r="AQ380"/>
  <c r="AR380"/>
  <c r="AG381"/>
  <c r="AH381"/>
  <c r="AI381"/>
  <c r="AJ381"/>
  <c r="AK381"/>
  <c r="AL381"/>
  <c r="AM381"/>
  <c r="AN381"/>
  <c r="AO381"/>
  <c r="AP381"/>
  <c r="AQ381"/>
  <c r="AR381"/>
  <c r="AG382"/>
  <c r="AH382"/>
  <c r="AI382"/>
  <c r="AJ382"/>
  <c r="AK382"/>
  <c r="AL382"/>
  <c r="AM382"/>
  <c r="AN382"/>
  <c r="AO382"/>
  <c r="AP382"/>
  <c r="AQ382"/>
  <c r="AR382"/>
  <c r="AG383"/>
  <c r="AH383"/>
  <c r="AI383"/>
  <c r="AJ383"/>
  <c r="AK383"/>
  <c r="AL383"/>
  <c r="AM383"/>
  <c r="AN383"/>
  <c r="AO383"/>
  <c r="AP383"/>
  <c r="AQ383"/>
  <c r="AR383"/>
  <c r="AG384"/>
  <c r="AH384"/>
  <c r="AI384"/>
  <c r="AJ384"/>
  <c r="AK384"/>
  <c r="AL384"/>
  <c r="AM384"/>
  <c r="AN384"/>
  <c r="AO384"/>
  <c r="AP384"/>
  <c r="AQ384"/>
  <c r="AR384"/>
  <c r="AG385"/>
  <c r="AH385"/>
  <c r="AI385"/>
  <c r="AJ385"/>
  <c r="AK385"/>
  <c r="AL385"/>
  <c r="AM385"/>
  <c r="AN385"/>
  <c r="AO385"/>
  <c r="AP385"/>
  <c r="AQ385"/>
  <c r="AR385"/>
  <c r="AG386"/>
  <c r="AH386"/>
  <c r="AI386"/>
  <c r="AJ386"/>
  <c r="AK386"/>
  <c r="AL386"/>
  <c r="AM386"/>
  <c r="AN386"/>
  <c r="AO386"/>
  <c r="AP386"/>
  <c r="AQ386"/>
  <c r="AR386"/>
  <c r="AG387"/>
  <c r="AH387"/>
  <c r="AI387"/>
  <c r="AJ387"/>
  <c r="AK387"/>
  <c r="AL387"/>
  <c r="AM387"/>
  <c r="AN387"/>
  <c r="AO387"/>
  <c r="AP387"/>
  <c r="AQ387"/>
  <c r="AR387"/>
  <c r="AG388"/>
  <c r="AH388"/>
  <c r="AI388"/>
  <c r="AJ388"/>
  <c r="AK388"/>
  <c r="AL388"/>
  <c r="AM388"/>
  <c r="AN388"/>
  <c r="AO388"/>
  <c r="AP388"/>
  <c r="AQ388"/>
  <c r="AR388"/>
  <c r="AG389"/>
  <c r="AH389"/>
  <c r="AI389"/>
  <c r="AJ389"/>
  <c r="AK389"/>
  <c r="AL389"/>
  <c r="AM389"/>
  <c r="AN389"/>
  <c r="AO389"/>
  <c r="AP389"/>
  <c r="AQ389"/>
  <c r="AR389"/>
  <c r="AG390"/>
  <c r="AH390"/>
  <c r="AI390"/>
  <c r="AJ390"/>
  <c r="AK390"/>
  <c r="AL390"/>
  <c r="AM390"/>
  <c r="AN390"/>
  <c r="AO390"/>
  <c r="AP390"/>
  <c r="AQ390"/>
  <c r="AR390"/>
  <c r="AG391"/>
  <c r="AH391"/>
  <c r="AI391"/>
  <c r="AJ391"/>
  <c r="AK391"/>
  <c r="AL391"/>
  <c r="AM391"/>
  <c r="AN391"/>
  <c r="AO391"/>
  <c r="AP391"/>
  <c r="AQ391"/>
  <c r="AR391"/>
  <c r="AG392"/>
  <c r="AH392"/>
  <c r="AI392"/>
  <c r="AJ392"/>
  <c r="AK392"/>
  <c r="AL392"/>
  <c r="AM392"/>
  <c r="AN392"/>
  <c r="AO392"/>
  <c r="AP392"/>
  <c r="AQ392"/>
  <c r="AR392"/>
  <c r="AG393"/>
  <c r="AH393"/>
  <c r="AI393"/>
  <c r="AJ393"/>
  <c r="AK393"/>
  <c r="AL393"/>
  <c r="AM393"/>
  <c r="AN393"/>
  <c r="AO393"/>
  <c r="AP393"/>
  <c r="AQ393"/>
  <c r="AR393"/>
  <c r="AG394"/>
  <c r="AH394"/>
  <c r="AI394"/>
  <c r="AJ394"/>
  <c r="AK394"/>
  <c r="AL394"/>
  <c r="AM394"/>
  <c r="AN394"/>
  <c r="AO394"/>
  <c r="AP394"/>
  <c r="AQ394"/>
  <c r="AR394"/>
  <c r="AG395"/>
  <c r="AH395"/>
  <c r="AI395"/>
  <c r="AJ395"/>
  <c r="AK395"/>
  <c r="AL395"/>
  <c r="AM395"/>
  <c r="AN395"/>
  <c r="AO395"/>
  <c r="AP395"/>
  <c r="AQ395"/>
  <c r="AR395"/>
  <c r="AG396"/>
  <c r="AH396"/>
  <c r="AI396"/>
  <c r="AJ396"/>
  <c r="AK396"/>
  <c r="AL396"/>
  <c r="AM396"/>
  <c r="AN396"/>
  <c r="AO396"/>
  <c r="AP396"/>
  <c r="AQ396"/>
  <c r="AR396"/>
  <c r="AG397"/>
  <c r="AH397"/>
  <c r="AI397"/>
  <c r="AJ397"/>
  <c r="AK397"/>
  <c r="AL397"/>
  <c r="AM397"/>
  <c r="AN397"/>
  <c r="AO397"/>
  <c r="AP397"/>
  <c r="AQ397"/>
  <c r="AR397"/>
  <c r="AG398"/>
  <c r="AH398"/>
  <c r="AI398"/>
  <c r="AJ398"/>
  <c r="AK398"/>
  <c r="AL398"/>
  <c r="AM398"/>
  <c r="AN398"/>
  <c r="AO398"/>
  <c r="AP398"/>
  <c r="AQ398"/>
  <c r="AR398"/>
  <c r="AG399"/>
  <c r="AH399"/>
  <c r="AI399"/>
  <c r="AJ399"/>
  <c r="AK399"/>
  <c r="AL399"/>
  <c r="AM399"/>
  <c r="AN399"/>
  <c r="AO399"/>
  <c r="AP399"/>
  <c r="AQ399"/>
  <c r="AR399"/>
  <c r="AG400"/>
  <c r="AH400"/>
  <c r="AI400"/>
  <c r="AJ400"/>
  <c r="AK400"/>
  <c r="AL400"/>
  <c r="AM400"/>
  <c r="AN400"/>
  <c r="AO400"/>
  <c r="AP400"/>
  <c r="AQ400"/>
  <c r="AR400"/>
  <c r="AG401"/>
  <c r="AH401"/>
  <c r="AI401"/>
  <c r="AJ401"/>
  <c r="AK401"/>
  <c r="AL401"/>
  <c r="AM401"/>
  <c r="AN401"/>
  <c r="AO401"/>
  <c r="AP401"/>
  <c r="AQ401"/>
  <c r="AR401"/>
  <c r="AG402"/>
  <c r="AH402"/>
  <c r="AI402"/>
  <c r="AJ402"/>
  <c r="AK402"/>
  <c r="AL402"/>
  <c r="AM402"/>
  <c r="AN402"/>
  <c r="AO402"/>
  <c r="AP402"/>
  <c r="AQ402"/>
  <c r="AR402"/>
  <c r="AG403"/>
  <c r="AH403"/>
  <c r="AI403"/>
  <c r="AJ403"/>
  <c r="AK403"/>
  <c r="AL403"/>
  <c r="AM403"/>
  <c r="AN403"/>
  <c r="AO403"/>
  <c r="AP403"/>
  <c r="AQ403"/>
  <c r="AR403"/>
  <c r="AG404"/>
  <c r="AH404"/>
  <c r="AI404"/>
  <c r="AJ404"/>
  <c r="AK404"/>
  <c r="AL404"/>
  <c r="AM404"/>
  <c r="AN404"/>
  <c r="AO404"/>
  <c r="AP404"/>
  <c r="AQ404"/>
  <c r="AR404"/>
  <c r="AG405"/>
  <c r="AH405"/>
  <c r="AI405"/>
  <c r="AJ405"/>
  <c r="AK405"/>
  <c r="AL405"/>
  <c r="AM405"/>
  <c r="AN405"/>
  <c r="AO405"/>
  <c r="AP405"/>
  <c r="AQ405"/>
  <c r="AR405"/>
  <c r="AG406"/>
  <c r="AH406"/>
  <c r="AI406"/>
  <c r="AJ406"/>
  <c r="AK406"/>
  <c r="AL406"/>
  <c r="AM406"/>
  <c r="AN406"/>
  <c r="AO406"/>
  <c r="AP406"/>
  <c r="AQ406"/>
  <c r="AR406"/>
  <c r="AG407"/>
  <c r="AH407"/>
  <c r="AI407"/>
  <c r="AJ407"/>
  <c r="AK407"/>
  <c r="AL407"/>
  <c r="AM407"/>
  <c r="AN407"/>
  <c r="AO407"/>
  <c r="AP407"/>
  <c r="AQ407"/>
  <c r="AR407"/>
  <c r="AG408"/>
  <c r="AH408"/>
  <c r="AI408"/>
  <c r="AJ408"/>
  <c r="AK408"/>
  <c r="AL408"/>
  <c r="AM408"/>
  <c r="AN408"/>
  <c r="AO408"/>
  <c r="AP408"/>
  <c r="AQ408"/>
  <c r="AR408"/>
  <c r="AG409"/>
  <c r="AH409"/>
  <c r="AI409"/>
  <c r="AJ409"/>
  <c r="AK409"/>
  <c r="AL409"/>
  <c r="AM409"/>
  <c r="AN409"/>
  <c r="AO409"/>
  <c r="AP409"/>
  <c r="AQ409"/>
  <c r="AR409"/>
  <c r="AG410"/>
  <c r="AH410"/>
  <c r="AI410"/>
  <c r="AJ410"/>
  <c r="AK410"/>
  <c r="AL410"/>
  <c r="AM410"/>
  <c r="AN410"/>
  <c r="AO410"/>
  <c r="AP410"/>
  <c r="AQ410"/>
  <c r="AR410"/>
  <c r="AG411"/>
  <c r="AH411"/>
  <c r="AI411"/>
  <c r="AJ411"/>
  <c r="AK411"/>
  <c r="AL411"/>
  <c r="AM411"/>
  <c r="AN411"/>
  <c r="AO411"/>
  <c r="AP411"/>
  <c r="AQ411"/>
  <c r="AR411"/>
  <c r="AG412"/>
  <c r="AH412"/>
  <c r="AI412"/>
  <c r="AJ412"/>
  <c r="AK412"/>
  <c r="AL412"/>
  <c r="AM412"/>
  <c r="AN412"/>
  <c r="AO412"/>
  <c r="AP412"/>
  <c r="AQ412"/>
  <c r="AR412"/>
  <c r="AG413"/>
  <c r="AH413"/>
  <c r="AI413"/>
  <c r="AJ413"/>
  <c r="AK413"/>
  <c r="AL413"/>
  <c r="AM413"/>
  <c r="AN413"/>
  <c r="AO413"/>
  <c r="AP413"/>
  <c r="AQ413"/>
  <c r="AR413"/>
  <c r="AG414"/>
  <c r="AH414"/>
  <c r="AI414"/>
  <c r="AJ414"/>
  <c r="AK414"/>
  <c r="AL414"/>
  <c r="AM414"/>
  <c r="AN414"/>
  <c r="AO414"/>
  <c r="AP414"/>
  <c r="AQ414"/>
  <c r="AR414"/>
  <c r="AG415"/>
  <c r="AH415"/>
  <c r="AI415"/>
  <c r="AJ415"/>
  <c r="AK415"/>
  <c r="AL415"/>
  <c r="AM415"/>
  <c r="AN415"/>
  <c r="AO415"/>
  <c r="AP415"/>
  <c r="AQ415"/>
  <c r="AR415"/>
  <c r="AG416"/>
  <c r="AH416"/>
  <c r="AI416"/>
  <c r="AJ416"/>
  <c r="AK416"/>
  <c r="AL416"/>
  <c r="AM416"/>
  <c r="AN416"/>
  <c r="AO416"/>
  <c r="AP416"/>
  <c r="AQ416"/>
  <c r="AR416"/>
  <c r="AG417"/>
  <c r="AH417"/>
  <c r="AI417"/>
  <c r="AJ417"/>
  <c r="AK417"/>
  <c r="AL417"/>
  <c r="AM417"/>
  <c r="AN417"/>
  <c r="AO417"/>
  <c r="AP417"/>
  <c r="AQ417"/>
  <c r="AR417"/>
  <c r="AG418"/>
  <c r="AH418"/>
  <c r="AI418"/>
  <c r="AJ418"/>
  <c r="AK418"/>
  <c r="AL418"/>
  <c r="AM418"/>
  <c r="AN418"/>
  <c r="AO418"/>
  <c r="AP418"/>
  <c r="AQ418"/>
  <c r="AR418"/>
  <c r="AG419"/>
  <c r="AH419"/>
  <c r="AI419"/>
  <c r="AJ419"/>
  <c r="AK419"/>
  <c r="AL419"/>
  <c r="AM419"/>
  <c r="AN419"/>
  <c r="AO419"/>
  <c r="AP419"/>
  <c r="AQ419"/>
  <c r="AR419"/>
  <c r="AG420"/>
  <c r="AH420"/>
  <c r="AI420"/>
  <c r="AJ420"/>
  <c r="AK420"/>
  <c r="AL420"/>
  <c r="AM420"/>
  <c r="AN420"/>
  <c r="AO420"/>
  <c r="AP420"/>
  <c r="AQ420"/>
  <c r="AR420"/>
  <c r="AG421"/>
  <c r="AH421"/>
  <c r="AI421"/>
  <c r="AJ421"/>
  <c r="AK421"/>
  <c r="AL421"/>
  <c r="AM421"/>
  <c r="AN421"/>
  <c r="AO421"/>
  <c r="AP421"/>
  <c r="AQ421"/>
  <c r="AR421"/>
  <c r="AG422"/>
  <c r="AH422"/>
  <c r="AI422"/>
  <c r="AJ422"/>
  <c r="AK422"/>
  <c r="AL422"/>
  <c r="AM422"/>
  <c r="AN422"/>
  <c r="AO422"/>
  <c r="AP422"/>
  <c r="AQ422"/>
  <c r="AR422"/>
  <c r="AG423"/>
  <c r="AH423"/>
  <c r="AI423"/>
  <c r="AJ423"/>
  <c r="AK423"/>
  <c r="AL423"/>
  <c r="AM423"/>
  <c r="AN423"/>
  <c r="AO423"/>
  <c r="AP423"/>
  <c r="AQ423"/>
  <c r="AR423"/>
  <c r="AG424"/>
  <c r="AH424"/>
  <c r="AI424"/>
  <c r="AJ424"/>
  <c r="AK424"/>
  <c r="AL424"/>
  <c r="AM424"/>
  <c r="AN424"/>
  <c r="AO424"/>
  <c r="AP424"/>
  <c r="AQ424"/>
  <c r="AR424"/>
  <c r="AG425"/>
  <c r="AH425"/>
  <c r="AI425"/>
  <c r="AJ425"/>
  <c r="AK425"/>
  <c r="AL425"/>
  <c r="AM425"/>
  <c r="AN425"/>
  <c r="AO425"/>
  <c r="AP425"/>
  <c r="AQ425"/>
  <c r="AR425"/>
  <c r="AG426"/>
  <c r="AH426"/>
  <c r="AI426"/>
  <c r="AJ426"/>
  <c r="AK426"/>
  <c r="AL426"/>
  <c r="AM426"/>
  <c r="AN426"/>
  <c r="AO426"/>
  <c r="AP426"/>
  <c r="AQ426"/>
  <c r="AR426"/>
  <c r="AG427"/>
  <c r="AH427"/>
  <c r="AI427"/>
  <c r="AJ427"/>
  <c r="AK427"/>
  <c r="AL427"/>
  <c r="AM427"/>
  <c r="AN427"/>
  <c r="AO427"/>
  <c r="AP427"/>
  <c r="AQ427"/>
  <c r="AR427"/>
  <c r="AG428"/>
  <c r="AH428"/>
  <c r="AI428"/>
  <c r="AJ428"/>
  <c r="AK428"/>
  <c r="AL428"/>
  <c r="AM428"/>
  <c r="AN428"/>
  <c r="AO428"/>
  <c r="AP428"/>
  <c r="AQ428"/>
  <c r="AR428"/>
  <c r="AG429"/>
  <c r="AH429"/>
  <c r="AI429"/>
  <c r="AJ429"/>
  <c r="AK429"/>
  <c r="AL429"/>
  <c r="AM429"/>
  <c r="AN429"/>
  <c r="AO429"/>
  <c r="AP429"/>
  <c r="AQ429"/>
  <c r="AR429"/>
  <c r="AG430"/>
  <c r="AH430"/>
  <c r="AI430"/>
  <c r="AJ430"/>
  <c r="AK430"/>
  <c r="AL430"/>
  <c r="AM430"/>
  <c r="AN430"/>
  <c r="AO430"/>
  <c r="AP430"/>
  <c r="AQ430"/>
  <c r="AR430"/>
  <c r="AG431"/>
  <c r="AH431"/>
  <c r="AI431"/>
  <c r="AJ431"/>
  <c r="AK431"/>
  <c r="AL431"/>
  <c r="AM431"/>
  <c r="AN431"/>
  <c r="AO431"/>
  <c r="AP431"/>
  <c r="AQ431"/>
  <c r="AR431"/>
  <c r="AG432"/>
  <c r="AH432"/>
  <c r="AI432"/>
  <c r="AJ432"/>
  <c r="AK432"/>
  <c r="AL432"/>
  <c r="AM432"/>
  <c r="AN432"/>
  <c r="AO432"/>
  <c r="AP432"/>
  <c r="AQ432"/>
  <c r="AR432"/>
  <c r="AG433"/>
  <c r="AH433"/>
  <c r="AI433"/>
  <c r="AJ433"/>
  <c r="AK433"/>
  <c r="AL433"/>
  <c r="AM433"/>
  <c r="AN433"/>
  <c r="AO433"/>
  <c r="AP433"/>
  <c r="AQ433"/>
  <c r="AR433"/>
  <c r="AG434"/>
  <c r="AH434"/>
  <c r="AI434"/>
  <c r="AJ434"/>
  <c r="AK434"/>
  <c r="AL434"/>
  <c r="AM434"/>
  <c r="AN434"/>
  <c r="AO434"/>
  <c r="AP434"/>
  <c r="AQ434"/>
  <c r="AR434"/>
  <c r="AG435"/>
  <c r="AH435"/>
  <c r="AI435"/>
  <c r="AJ435"/>
  <c r="AK435"/>
  <c r="AL435"/>
  <c r="AM435"/>
  <c r="AN435"/>
  <c r="AO435"/>
  <c r="AP435"/>
  <c r="AQ435"/>
  <c r="AR435"/>
  <c r="AG436"/>
  <c r="AH436"/>
  <c r="AI436"/>
  <c r="AJ436"/>
  <c r="AK436"/>
  <c r="AL436"/>
  <c r="AM436"/>
  <c r="AN436"/>
  <c r="AO436"/>
  <c r="AP436"/>
  <c r="AQ436"/>
  <c r="AR436"/>
  <c r="AG437"/>
  <c r="AH437"/>
  <c r="AI437"/>
  <c r="AJ437"/>
  <c r="AK437"/>
  <c r="AL437"/>
  <c r="AM437"/>
  <c r="AN437"/>
  <c r="AO437"/>
  <c r="AP437"/>
  <c r="AQ437"/>
  <c r="AR437"/>
  <c r="AG438"/>
  <c r="AH438"/>
  <c r="AI438"/>
  <c r="AJ438"/>
  <c r="AK438"/>
  <c r="AL438"/>
  <c r="AM438"/>
  <c r="AN438"/>
  <c r="AO438"/>
  <c r="AP438"/>
  <c r="AQ438"/>
  <c r="AR438"/>
  <c r="AG439"/>
  <c r="AH439"/>
  <c r="AI439"/>
  <c r="AJ439"/>
  <c r="AK439"/>
  <c r="AL439"/>
  <c r="AM439"/>
  <c r="AN439"/>
  <c r="AO439"/>
  <c r="AP439"/>
  <c r="AQ439"/>
  <c r="AR439"/>
  <c r="AG440"/>
  <c r="AH440"/>
  <c r="AI440"/>
  <c r="AJ440"/>
  <c r="AK440"/>
  <c r="AL440"/>
  <c r="AM440"/>
  <c r="AN440"/>
  <c r="AO440"/>
  <c r="AP440"/>
  <c r="AQ440"/>
  <c r="AR440"/>
  <c r="AG441"/>
  <c r="AH441"/>
  <c r="AI441"/>
  <c r="AJ441"/>
  <c r="AK441"/>
  <c r="AL441"/>
  <c r="AM441"/>
  <c r="AN441"/>
  <c r="AO441"/>
  <c r="AP441"/>
  <c r="AQ441"/>
  <c r="AR441"/>
  <c r="AG442"/>
  <c r="AH442"/>
  <c r="AI442"/>
  <c r="AJ442"/>
  <c r="AK442"/>
  <c r="AL442"/>
  <c r="AM442"/>
  <c r="AN442"/>
  <c r="AO442"/>
  <c r="AP442"/>
  <c r="AQ442"/>
  <c r="AR442"/>
  <c r="AG443"/>
  <c r="AH443"/>
  <c r="AI443"/>
  <c r="AJ443"/>
  <c r="AK443"/>
  <c r="AL443"/>
  <c r="AM443"/>
  <c r="AN443"/>
  <c r="AO443"/>
  <c r="AP443"/>
  <c r="AQ443"/>
  <c r="AR443"/>
  <c r="AG444"/>
  <c r="AH444"/>
  <c r="AI444"/>
  <c r="AJ444"/>
  <c r="AK444"/>
  <c r="AL444"/>
  <c r="AM444"/>
  <c r="AN444"/>
  <c r="AO444"/>
  <c r="AP444"/>
  <c r="AQ444"/>
  <c r="AR444"/>
  <c r="AG445"/>
  <c r="AH445"/>
  <c r="AI445"/>
  <c r="AJ445"/>
  <c r="AK445"/>
  <c r="AL445"/>
  <c r="AM445"/>
  <c r="AN445"/>
  <c r="AO445"/>
  <c r="AP445"/>
  <c r="AQ445"/>
  <c r="AR445"/>
  <c r="AG446"/>
  <c r="AH446"/>
  <c r="AI446"/>
  <c r="AJ446"/>
  <c r="AK446"/>
  <c r="AL446"/>
  <c r="AM446"/>
  <c r="AN446"/>
  <c r="AO446"/>
  <c r="AP446"/>
  <c r="AQ446"/>
  <c r="AR446"/>
  <c r="AG447"/>
  <c r="AH447"/>
  <c r="AI447"/>
  <c r="AJ447"/>
  <c r="AK447"/>
  <c r="AL447"/>
  <c r="AM447"/>
  <c r="AN447"/>
  <c r="AO447"/>
  <c r="AP447"/>
  <c r="AQ447"/>
  <c r="AR447"/>
  <c r="AG448"/>
  <c r="AH448"/>
  <c r="AI448"/>
  <c r="AJ448"/>
  <c r="AK448"/>
  <c r="AL448"/>
  <c r="AM448"/>
  <c r="AN448"/>
  <c r="AO448"/>
  <c r="AP448"/>
  <c r="AQ448"/>
  <c r="AR448"/>
  <c r="AG449"/>
  <c r="AH449"/>
  <c r="AI449"/>
  <c r="AJ449"/>
  <c r="AK449"/>
  <c r="AL449"/>
  <c r="AM449"/>
  <c r="AN449"/>
  <c r="AO449"/>
  <c r="AP449"/>
  <c r="AQ449"/>
  <c r="AR449"/>
  <c r="AG450"/>
  <c r="AH450"/>
  <c r="AI450"/>
  <c r="AJ450"/>
  <c r="AK450"/>
  <c r="AL450"/>
  <c r="AM450"/>
  <c r="AN450"/>
  <c r="AO450"/>
  <c r="AP450"/>
  <c r="AQ450"/>
  <c r="AR450"/>
  <c r="AG451"/>
  <c r="AH451"/>
  <c r="AI451"/>
  <c r="AJ451"/>
  <c r="AK451"/>
  <c r="AL451"/>
  <c r="AM451"/>
  <c r="AN451"/>
  <c r="AO451"/>
  <c r="AP451"/>
  <c r="AQ451"/>
  <c r="AR451"/>
  <c r="AG452"/>
  <c r="AH452"/>
  <c r="AI452"/>
  <c r="AJ452"/>
  <c r="AK452"/>
  <c r="AL452"/>
  <c r="AM452"/>
  <c r="AN452"/>
  <c r="AO452"/>
  <c r="AP452"/>
  <c r="AQ452"/>
  <c r="AR452"/>
  <c r="AG453"/>
  <c r="AH453"/>
  <c r="AI453"/>
  <c r="AJ453"/>
  <c r="AK453"/>
  <c r="AL453"/>
  <c r="AM453"/>
  <c r="AN453"/>
  <c r="AO453"/>
  <c r="AP453"/>
  <c r="AQ453"/>
  <c r="AR453"/>
  <c r="AG454"/>
  <c r="AH454"/>
  <c r="AI454"/>
  <c r="AJ454"/>
  <c r="AK454"/>
  <c r="AL454"/>
  <c r="AM454"/>
  <c r="AN454"/>
  <c r="AO454"/>
  <c r="AP454"/>
  <c r="AQ454"/>
  <c r="AR454"/>
  <c r="AG455"/>
  <c r="AH455"/>
  <c r="AI455"/>
  <c r="AJ455"/>
  <c r="AK455"/>
  <c r="AL455"/>
  <c r="AM455"/>
  <c r="AN455"/>
  <c r="AO455"/>
  <c r="AP455"/>
  <c r="AQ455"/>
  <c r="AR455"/>
  <c r="AG456"/>
  <c r="AH456"/>
  <c r="AI456"/>
  <c r="AJ456"/>
  <c r="AK456"/>
  <c r="AL456"/>
  <c r="AM456"/>
  <c r="AN456"/>
  <c r="AO456"/>
  <c r="AP456"/>
  <c r="AQ456"/>
  <c r="AR456"/>
  <c r="AG457"/>
  <c r="AH457"/>
  <c r="AI457"/>
  <c r="AJ457"/>
  <c r="AK457"/>
  <c r="AL457"/>
  <c r="AM457"/>
  <c r="AN457"/>
  <c r="AO457"/>
  <c r="AP457"/>
  <c r="AQ457"/>
  <c r="AR457"/>
  <c r="AG458"/>
  <c r="AH458"/>
  <c r="AI458"/>
  <c r="AJ458"/>
  <c r="AK458"/>
  <c r="AL458"/>
  <c r="AM458"/>
  <c r="AN458"/>
  <c r="AO458"/>
  <c r="AP458"/>
  <c r="AQ458"/>
  <c r="AR458"/>
  <c r="AG459"/>
  <c r="AH459"/>
  <c r="AI459"/>
  <c r="AJ459"/>
  <c r="AK459"/>
  <c r="AL459"/>
  <c r="AM459"/>
  <c r="AN459"/>
  <c r="AO459"/>
  <c r="AP459"/>
  <c r="AQ459"/>
  <c r="AR459"/>
  <c r="AG460"/>
  <c r="AH460"/>
  <c r="AI460"/>
  <c r="AJ460"/>
  <c r="AK460"/>
  <c r="AL460"/>
  <c r="AM460"/>
  <c r="AN460"/>
  <c r="AO460"/>
  <c r="AP460"/>
  <c r="AQ460"/>
  <c r="AR460"/>
  <c r="AG461"/>
  <c r="AH461"/>
  <c r="AI461"/>
  <c r="AJ461"/>
  <c r="AK461"/>
  <c r="AL461"/>
  <c r="AM461"/>
  <c r="AN461"/>
  <c r="AO461"/>
  <c r="AP461"/>
  <c r="AQ461"/>
  <c r="AR461"/>
  <c r="AG462"/>
  <c r="AH462"/>
  <c r="AI462"/>
  <c r="AJ462"/>
  <c r="AK462"/>
  <c r="AL462"/>
  <c r="AM462"/>
  <c r="AN462"/>
  <c r="AO462"/>
  <c r="AP462"/>
  <c r="AQ462"/>
  <c r="AR462"/>
  <c r="AG463"/>
  <c r="AH463"/>
  <c r="AI463"/>
  <c r="AJ463"/>
  <c r="AK463"/>
  <c r="AL463"/>
  <c r="AM463"/>
  <c r="AN463"/>
  <c r="AO463"/>
  <c r="AP463"/>
  <c r="AQ463"/>
  <c r="AR463"/>
  <c r="AG464"/>
  <c r="AH464"/>
  <c r="AI464"/>
  <c r="AJ464"/>
  <c r="AK464"/>
  <c r="AL464"/>
  <c r="AM464"/>
  <c r="AN464"/>
  <c r="AO464"/>
  <c r="AP464"/>
  <c r="AQ464"/>
  <c r="AR464"/>
  <c r="AG465"/>
  <c r="AH465"/>
  <c r="AI465"/>
  <c r="AJ465"/>
  <c r="AK465"/>
  <c r="AL465"/>
  <c r="AM465"/>
  <c r="AN465"/>
  <c r="AO465"/>
  <c r="AP465"/>
  <c r="AQ465"/>
  <c r="AR465"/>
  <c r="AG466"/>
  <c r="AH466"/>
  <c r="AI466"/>
  <c r="AJ466"/>
  <c r="AK466"/>
  <c r="AL466"/>
  <c r="AM466"/>
  <c r="AN466"/>
  <c r="AO466"/>
  <c r="AP466"/>
  <c r="AQ466"/>
  <c r="AR466"/>
  <c r="AG467"/>
  <c r="AH467"/>
  <c r="AI467"/>
  <c r="AJ467"/>
  <c r="AK467"/>
  <c r="AL467"/>
  <c r="AM467"/>
  <c r="AN467"/>
  <c r="AO467"/>
  <c r="AP467"/>
  <c r="AQ467"/>
  <c r="AR467"/>
  <c r="AG468"/>
  <c r="AH468"/>
  <c r="AI468"/>
  <c r="AJ468"/>
  <c r="AK468"/>
  <c r="AL468"/>
  <c r="AM468"/>
  <c r="AN468"/>
  <c r="AO468"/>
  <c r="AP468"/>
  <c r="AQ468"/>
  <c r="AR468"/>
  <c r="AG469"/>
  <c r="AH469"/>
  <c r="AI469"/>
  <c r="AJ469"/>
  <c r="AK469"/>
  <c r="AL469"/>
  <c r="AM469"/>
  <c r="AN469"/>
  <c r="AO469"/>
  <c r="AP469"/>
  <c r="AQ469"/>
  <c r="AR469"/>
  <c r="AG470"/>
  <c r="AH470"/>
  <c r="AI470"/>
  <c r="AJ470"/>
  <c r="AK470"/>
  <c r="AL470"/>
  <c r="AM470"/>
  <c r="AN470"/>
  <c r="AO470"/>
  <c r="AP470"/>
  <c r="AQ470"/>
  <c r="AR470"/>
  <c r="AG471"/>
  <c r="AH471"/>
  <c r="AI471"/>
  <c r="AJ471"/>
  <c r="AK471"/>
  <c r="AL471"/>
  <c r="AM471"/>
  <c r="AN471"/>
  <c r="AO471"/>
  <c r="AP471"/>
  <c r="AQ471"/>
  <c r="AR471"/>
  <c r="AG472"/>
  <c r="AH472"/>
  <c r="AI472"/>
  <c r="AJ472"/>
  <c r="AK472"/>
  <c r="AL472"/>
  <c r="AM472"/>
  <c r="AN472"/>
  <c r="AO472"/>
  <c r="AP472"/>
  <c r="AQ472"/>
  <c r="AR472"/>
  <c r="AG473"/>
  <c r="AH473"/>
  <c r="AI473"/>
  <c r="AJ473"/>
  <c r="AK473"/>
  <c r="AL473"/>
  <c r="AM473"/>
  <c r="AN473"/>
  <c r="AO473"/>
  <c r="AP473"/>
  <c r="AQ473"/>
  <c r="AR473"/>
  <c r="AG474"/>
  <c r="AH474"/>
  <c r="AI474"/>
  <c r="AJ474"/>
  <c r="AK474"/>
  <c r="AL474"/>
  <c r="AM474"/>
  <c r="AN474"/>
  <c r="AO474"/>
  <c r="AP474"/>
  <c r="AQ474"/>
  <c r="AR474"/>
  <c r="AG475"/>
  <c r="AH475"/>
  <c r="AI475"/>
  <c r="AJ475"/>
  <c r="AK475"/>
  <c r="AL475"/>
  <c r="AM475"/>
  <c r="AN475"/>
  <c r="AO475"/>
  <c r="AP475"/>
  <c r="AQ475"/>
  <c r="AR475"/>
  <c r="AG476"/>
  <c r="AH476"/>
  <c r="AI476"/>
  <c r="AJ476"/>
  <c r="AK476"/>
  <c r="AL476"/>
  <c r="AM476"/>
  <c r="AN476"/>
  <c r="AO476"/>
  <c r="AP476"/>
  <c r="AQ476"/>
  <c r="AR476"/>
  <c r="AG477"/>
  <c r="AH477"/>
  <c r="AI477"/>
  <c r="AJ477"/>
  <c r="AK477"/>
  <c r="AL477"/>
  <c r="AM477"/>
  <c r="AN477"/>
  <c r="AO477"/>
  <c r="AP477"/>
  <c r="AQ477"/>
  <c r="AR477"/>
  <c r="AG478"/>
  <c r="AH478"/>
  <c r="AI478"/>
  <c r="AJ478"/>
  <c r="AK478"/>
  <c r="AL478"/>
  <c r="AM478"/>
  <c r="AN478"/>
  <c r="AO478"/>
  <c r="AP478"/>
  <c r="AQ478"/>
  <c r="AR478"/>
  <c r="AG479"/>
  <c r="AH479"/>
  <c r="AI479"/>
  <c r="AJ479"/>
  <c r="AK479"/>
  <c r="AL479"/>
  <c r="AM479"/>
  <c r="AN479"/>
  <c r="AO479"/>
  <c r="AP479"/>
  <c r="AQ479"/>
  <c r="AR479"/>
  <c r="AG480"/>
  <c r="AH480"/>
  <c r="AI480"/>
  <c r="AJ480"/>
  <c r="AK480"/>
  <c r="AL480"/>
  <c r="AM480"/>
  <c r="AN480"/>
  <c r="AO480"/>
  <c r="AP480"/>
  <c r="AQ480"/>
  <c r="AR480"/>
  <c r="AG481"/>
  <c r="AH481"/>
  <c r="AI481"/>
  <c r="AJ481"/>
  <c r="AK481"/>
  <c r="AL481"/>
  <c r="AM481"/>
  <c r="AN481"/>
  <c r="AO481"/>
  <c r="AP481"/>
  <c r="AQ481"/>
  <c r="AR481"/>
  <c r="AG482"/>
  <c r="AH482"/>
  <c r="AI482"/>
  <c r="AJ482"/>
  <c r="AK482"/>
  <c r="AL482"/>
  <c r="AM482"/>
  <c r="AN482"/>
  <c r="AO482"/>
  <c r="AP482"/>
  <c r="AQ482"/>
  <c r="AR482"/>
  <c r="AG483"/>
  <c r="AH483"/>
  <c r="AI483"/>
  <c r="AJ483"/>
  <c r="AK483"/>
  <c r="AL483"/>
  <c r="AM483"/>
  <c r="AN483"/>
  <c r="AO483"/>
  <c r="AP483"/>
  <c r="AQ483"/>
  <c r="AR483"/>
  <c r="AG484"/>
  <c r="AH484"/>
  <c r="AI484"/>
  <c r="AJ484"/>
  <c r="AK484"/>
  <c r="AL484"/>
  <c r="AM484"/>
  <c r="AN484"/>
  <c r="AO484"/>
  <c r="AP484"/>
  <c r="AQ484"/>
  <c r="AR484"/>
  <c r="AG485"/>
  <c r="AH485"/>
  <c r="AI485"/>
  <c r="AJ485"/>
  <c r="AK485"/>
  <c r="AL485"/>
  <c r="AM485"/>
  <c r="AN485"/>
  <c r="AO485"/>
  <c r="AP485"/>
  <c r="AQ485"/>
  <c r="AR485"/>
  <c r="AG486"/>
  <c r="AH486"/>
  <c r="AI486"/>
  <c r="AJ486"/>
  <c r="AK486"/>
  <c r="AL486"/>
  <c r="AM486"/>
  <c r="AN486"/>
  <c r="AO486"/>
  <c r="AP486"/>
  <c r="AQ486"/>
  <c r="AR486"/>
  <c r="AG487"/>
  <c r="AH487"/>
  <c r="AI487"/>
  <c r="AJ487"/>
  <c r="AK487"/>
  <c r="AL487"/>
  <c r="AM487"/>
  <c r="AN487"/>
  <c r="AO487"/>
  <c r="AP487"/>
  <c r="AQ487"/>
  <c r="AR487"/>
  <c r="AG488"/>
  <c r="AH488"/>
  <c r="AI488"/>
  <c r="AJ488"/>
  <c r="AK488"/>
  <c r="AL488"/>
  <c r="AM488"/>
  <c r="AN488"/>
  <c r="AO488"/>
  <c r="AP488"/>
  <c r="AQ488"/>
  <c r="AR488"/>
  <c r="AG489"/>
  <c r="AH489"/>
  <c r="AI489"/>
  <c r="AJ489"/>
  <c r="AK489"/>
  <c r="AL489"/>
  <c r="AM489"/>
  <c r="AN489"/>
  <c r="AO489"/>
  <c r="AP489"/>
  <c r="AQ489"/>
  <c r="AR489"/>
  <c r="AG490"/>
  <c r="AH490"/>
  <c r="AI490"/>
  <c r="AJ490"/>
  <c r="AK490"/>
  <c r="AL490"/>
  <c r="AM490"/>
  <c r="AN490"/>
  <c r="AO490"/>
  <c r="AP490"/>
  <c r="AQ490"/>
  <c r="AR490"/>
  <c r="AG491"/>
  <c r="AH491"/>
  <c r="AI491"/>
  <c r="AJ491"/>
  <c r="AK491"/>
  <c r="AL491"/>
  <c r="AM491"/>
  <c r="AN491"/>
  <c r="AO491"/>
  <c r="AP491"/>
  <c r="AQ491"/>
  <c r="AR491"/>
  <c r="AG492"/>
  <c r="AH492"/>
  <c r="AI492"/>
  <c r="AJ492"/>
  <c r="AK492"/>
  <c r="AL492"/>
  <c r="AM492"/>
  <c r="AN492"/>
  <c r="AO492"/>
  <c r="AP492"/>
  <c r="AQ492"/>
  <c r="AR492"/>
  <c r="AG493"/>
  <c r="AH493"/>
  <c r="AI493"/>
  <c r="AJ493"/>
  <c r="AK493"/>
  <c r="AL493"/>
  <c r="AM493"/>
  <c r="AN493"/>
  <c r="AO493"/>
  <c r="AP493"/>
  <c r="AQ493"/>
  <c r="AR493"/>
  <c r="AG494"/>
  <c r="AH494"/>
  <c r="AI494"/>
  <c r="AJ494"/>
  <c r="AK494"/>
  <c r="AL494"/>
  <c r="AM494"/>
  <c r="AN494"/>
  <c r="AO494"/>
  <c r="AP494"/>
  <c r="AQ494"/>
  <c r="AR494"/>
  <c r="AG495"/>
  <c r="AH495"/>
  <c r="AI495"/>
  <c r="AJ495"/>
  <c r="AK495"/>
  <c r="AL495"/>
  <c r="AM495"/>
  <c r="AN495"/>
  <c r="AO495"/>
  <c r="AP495"/>
  <c r="AQ495"/>
  <c r="AR495"/>
  <c r="AG496"/>
  <c r="AH496"/>
  <c r="AI496"/>
  <c r="AJ496"/>
  <c r="AK496"/>
  <c r="AL496"/>
  <c r="AM496"/>
  <c r="AN496"/>
  <c r="AO496"/>
  <c r="AP496"/>
  <c r="AQ496"/>
  <c r="AR496"/>
  <c r="AG497"/>
  <c r="AH497"/>
  <c r="AI497"/>
  <c r="AJ497"/>
  <c r="AK497"/>
  <c r="AL497"/>
  <c r="AM497"/>
  <c r="AN497"/>
  <c r="AO497"/>
  <c r="AP497"/>
  <c r="AQ497"/>
  <c r="AR497"/>
  <c r="AG498"/>
  <c r="AH498"/>
  <c r="AI498"/>
  <c r="AJ498"/>
  <c r="AK498"/>
  <c r="AL498"/>
  <c r="AM498"/>
  <c r="AN498"/>
  <c r="AO498"/>
  <c r="AP498"/>
  <c r="AQ498"/>
  <c r="AR498"/>
  <c r="AG499"/>
  <c r="AH499"/>
  <c r="AI499"/>
  <c r="AJ499"/>
  <c r="AK499"/>
  <c r="AL499"/>
  <c r="AM499"/>
  <c r="AN499"/>
  <c r="AO499"/>
  <c r="AP499"/>
  <c r="AQ499"/>
  <c r="AR499"/>
  <c r="AG500"/>
  <c r="AH500"/>
  <c r="AI500"/>
  <c r="AJ500"/>
  <c r="AK500"/>
  <c r="AL500"/>
  <c r="AM500"/>
  <c r="AN500"/>
  <c r="AO500"/>
  <c r="AP500"/>
  <c r="AQ500"/>
  <c r="AR500"/>
  <c r="AG501"/>
  <c r="AH501"/>
  <c r="AI501"/>
  <c r="AJ501"/>
  <c r="AK501"/>
  <c r="AL501"/>
  <c r="AM501"/>
  <c r="AN501"/>
  <c r="AO501"/>
  <c r="AP501"/>
  <c r="AQ501"/>
  <c r="AR501"/>
  <c r="AG502"/>
  <c r="AH502"/>
  <c r="AI502"/>
  <c r="AJ502"/>
  <c r="AK502"/>
  <c r="AL502"/>
  <c r="AM502"/>
  <c r="AN502"/>
  <c r="AO502"/>
  <c r="AP502"/>
  <c r="AQ502"/>
  <c r="AR502"/>
  <c r="AG503"/>
  <c r="AH503"/>
  <c r="AI503"/>
  <c r="AJ503"/>
  <c r="AK503"/>
  <c r="AL503"/>
  <c r="AM503"/>
  <c r="AN503"/>
  <c r="AO503"/>
  <c r="AP503"/>
  <c r="AQ503"/>
  <c r="AR503"/>
  <c r="AG504"/>
  <c r="AH504"/>
  <c r="AI504"/>
  <c r="AJ504"/>
  <c r="AK504"/>
  <c r="AL504"/>
  <c r="AM504"/>
  <c r="AN504"/>
  <c r="AO504"/>
  <c r="AP504"/>
  <c r="AQ504"/>
  <c r="AR504"/>
  <c r="AG505"/>
  <c r="AH505"/>
  <c r="AI505"/>
  <c r="AJ505"/>
  <c r="AK505"/>
  <c r="AL505"/>
  <c r="AM505"/>
  <c r="AN505"/>
  <c r="AO505"/>
  <c r="AP505"/>
  <c r="AQ505"/>
  <c r="AR505"/>
  <c r="AG506"/>
  <c r="AH506"/>
  <c r="AI506"/>
  <c r="AJ506"/>
  <c r="AK506"/>
  <c r="AL506"/>
  <c r="AM506"/>
  <c r="AN506"/>
  <c r="AO506"/>
  <c r="AP506"/>
  <c r="AQ506"/>
  <c r="AR506"/>
  <c r="AG507"/>
  <c r="AH507"/>
  <c r="AI507"/>
  <c r="AJ507"/>
  <c r="AK507"/>
  <c r="AL507"/>
  <c r="AM507"/>
  <c r="AN507"/>
  <c r="AO507"/>
  <c r="AP507"/>
  <c r="AQ507"/>
  <c r="AR507"/>
  <c r="AG508"/>
  <c r="AH508"/>
  <c r="AI508"/>
  <c r="AJ508"/>
  <c r="AK508"/>
  <c r="AL508"/>
  <c r="AM508"/>
  <c r="AN508"/>
  <c r="AO508"/>
  <c r="AP508"/>
  <c r="AQ508"/>
  <c r="AR508"/>
  <c r="AG509"/>
  <c r="AH509"/>
  <c r="AI509"/>
  <c r="AJ509"/>
  <c r="AK509"/>
  <c r="AL509"/>
  <c r="AM509"/>
  <c r="AN509"/>
  <c r="AO509"/>
  <c r="AP509"/>
  <c r="AQ509"/>
  <c r="AR509"/>
  <c r="AG510"/>
  <c r="AH510"/>
  <c r="AI510"/>
  <c r="AJ510"/>
  <c r="AK510"/>
  <c r="AL510"/>
  <c r="AM510"/>
  <c r="AN510"/>
  <c r="AO510"/>
  <c r="AP510"/>
  <c r="AQ510"/>
  <c r="AR510"/>
  <c r="AG511"/>
  <c r="AH511"/>
  <c r="AI511"/>
  <c r="AJ511"/>
  <c r="AK511"/>
  <c r="AL511"/>
  <c r="AM511"/>
  <c r="AN511"/>
  <c r="AO511"/>
  <c r="AP511"/>
  <c r="AQ511"/>
  <c r="AR511"/>
  <c r="AG512"/>
  <c r="AH512"/>
  <c r="AI512"/>
  <c r="AJ512"/>
  <c r="AK512"/>
  <c r="AL512"/>
  <c r="AM512"/>
  <c r="AN512"/>
  <c r="AO512"/>
  <c r="AP512"/>
  <c r="AQ512"/>
  <c r="AR512"/>
  <c r="AG513"/>
  <c r="AH513"/>
  <c r="AI513"/>
  <c r="AJ513"/>
  <c r="AK513"/>
  <c r="AL513"/>
  <c r="AM513"/>
  <c r="AN513"/>
  <c r="AO513"/>
  <c r="AP513"/>
  <c r="AQ513"/>
  <c r="AR513"/>
  <c r="AG514"/>
  <c r="AH514"/>
  <c r="AI514"/>
  <c r="AJ514"/>
  <c r="AK514"/>
  <c r="AL514"/>
  <c r="AM514"/>
  <c r="AN514"/>
  <c r="AO514"/>
  <c r="AP514"/>
  <c r="AQ514"/>
  <c r="AR514"/>
  <c r="AG515"/>
  <c r="AH515"/>
  <c r="AI515"/>
  <c r="AJ515"/>
  <c r="AK515"/>
  <c r="AL515"/>
  <c r="AM515"/>
  <c r="AN515"/>
  <c r="AO515"/>
  <c r="AP515"/>
  <c r="AQ515"/>
  <c r="AR515"/>
  <c r="AG516"/>
  <c r="AH516"/>
  <c r="AI516"/>
  <c r="AJ516"/>
  <c r="AK516"/>
  <c r="AL516"/>
  <c r="AM516"/>
  <c r="AN516"/>
  <c r="AO516"/>
  <c r="AP516"/>
  <c r="AQ516"/>
  <c r="AR516"/>
  <c r="AG517"/>
  <c r="AH517"/>
  <c r="AI517"/>
  <c r="AJ517"/>
  <c r="AK517"/>
  <c r="AL517"/>
  <c r="AM517"/>
  <c r="AN517"/>
  <c r="AO517"/>
  <c r="AP517"/>
  <c r="AQ517"/>
  <c r="AR517"/>
  <c r="AG518"/>
  <c r="AH518"/>
  <c r="AI518"/>
  <c r="AJ518"/>
  <c r="AK518"/>
  <c r="AL518"/>
  <c r="AM518"/>
  <c r="AN518"/>
  <c r="AO518"/>
  <c r="AP518"/>
  <c r="AQ518"/>
  <c r="AR518"/>
  <c r="AG519"/>
  <c r="AH519"/>
  <c r="AI519"/>
  <c r="AJ519"/>
  <c r="AK519"/>
  <c r="AL519"/>
  <c r="AM519"/>
  <c r="AN519"/>
  <c r="AO519"/>
  <c r="AP519"/>
  <c r="AQ519"/>
  <c r="AR519"/>
  <c r="AG520"/>
  <c r="AH520"/>
  <c r="AI520"/>
  <c r="AJ520"/>
  <c r="AK520"/>
  <c r="AL520"/>
  <c r="AM520"/>
  <c r="AN520"/>
  <c r="AO520"/>
  <c r="AP520"/>
  <c r="AQ520"/>
  <c r="AR520"/>
  <c r="AG521"/>
  <c r="AH521"/>
  <c r="AI521"/>
  <c r="AJ521"/>
  <c r="AK521"/>
  <c r="AL521"/>
  <c r="AM521"/>
  <c r="AN521"/>
  <c r="AO521"/>
  <c r="AP521"/>
  <c r="AQ521"/>
  <c r="AR521"/>
  <c r="AG522"/>
  <c r="AH522"/>
  <c r="AI522"/>
  <c r="AJ522"/>
  <c r="AK522"/>
  <c r="AL522"/>
  <c r="AM522"/>
  <c r="AN522"/>
  <c r="AO522"/>
  <c r="AP522"/>
  <c r="AQ522"/>
  <c r="AR522"/>
  <c r="AG523"/>
  <c r="AH523"/>
  <c r="AI523"/>
  <c r="AJ523"/>
  <c r="AK523"/>
  <c r="AL523"/>
  <c r="AM523"/>
  <c r="AN523"/>
  <c r="AO523"/>
  <c r="AP523"/>
  <c r="AQ523"/>
  <c r="AR523"/>
  <c r="AG524"/>
  <c r="AH524"/>
  <c r="AI524"/>
  <c r="AJ524"/>
  <c r="AK524"/>
  <c r="AL524"/>
  <c r="AM524"/>
  <c r="AN524"/>
  <c r="AO524"/>
  <c r="AP524"/>
  <c r="AQ524"/>
  <c r="AR524"/>
  <c r="AG525"/>
  <c r="AH525"/>
  <c r="AI525"/>
  <c r="AJ525"/>
  <c r="AK525"/>
  <c r="AL525"/>
  <c r="AM525"/>
  <c r="AN525"/>
  <c r="AO525"/>
  <c r="AP525"/>
  <c r="AQ525"/>
  <c r="AR525"/>
  <c r="AG526"/>
  <c r="AH526"/>
  <c r="AI526"/>
  <c r="AJ526"/>
  <c r="AK526"/>
  <c r="AL526"/>
  <c r="AM526"/>
  <c r="AN526"/>
  <c r="AO526"/>
  <c r="AP526"/>
  <c r="AQ526"/>
  <c r="AR526"/>
  <c r="AG527"/>
  <c r="AH527"/>
  <c r="AI527"/>
  <c r="AJ527"/>
  <c r="AK527"/>
  <c r="AL527"/>
  <c r="AM527"/>
  <c r="AN527"/>
  <c r="AO527"/>
  <c r="AP527"/>
  <c r="AQ527"/>
  <c r="AR527"/>
  <c r="AG528"/>
  <c r="AH528"/>
  <c r="AI528"/>
  <c r="AJ528"/>
  <c r="AK528"/>
  <c r="AL528"/>
  <c r="AM528"/>
  <c r="AN528"/>
  <c r="AO528"/>
  <c r="AP528"/>
  <c r="AQ528"/>
  <c r="AR528"/>
  <c r="AG529"/>
  <c r="AH529"/>
  <c r="AI529"/>
  <c r="AJ529"/>
  <c r="AK529"/>
  <c r="AL529"/>
  <c r="AM529"/>
  <c r="AN529"/>
  <c r="AO529"/>
  <c r="AP529"/>
  <c r="AQ529"/>
  <c r="AR529"/>
  <c r="AG530"/>
  <c r="AH530"/>
  <c r="AI530"/>
  <c r="AJ530"/>
  <c r="AK530"/>
  <c r="AL530"/>
  <c r="AM530"/>
  <c r="AN530"/>
  <c r="AO530"/>
  <c r="AP530"/>
  <c r="AQ530"/>
  <c r="AR530"/>
  <c r="AG531"/>
  <c r="AH531"/>
  <c r="AI531"/>
  <c r="AJ531"/>
  <c r="AK531"/>
  <c r="AL531"/>
  <c r="AM531"/>
  <c r="AN531"/>
  <c r="AO531"/>
  <c r="AP531"/>
  <c r="AQ531"/>
  <c r="AR531"/>
  <c r="AG532"/>
  <c r="AH532"/>
  <c r="AI532"/>
  <c r="AJ532"/>
  <c r="AK532"/>
  <c r="AL532"/>
  <c r="AM532"/>
  <c r="AN532"/>
  <c r="AO532"/>
  <c r="AP532"/>
  <c r="AQ532"/>
  <c r="AR532"/>
  <c r="AG533"/>
  <c r="AH533"/>
  <c r="AI533"/>
  <c r="AJ533"/>
  <c r="AK533"/>
  <c r="AL533"/>
  <c r="AM533"/>
  <c r="AN533"/>
  <c r="AO533"/>
  <c r="AP533"/>
  <c r="AQ533"/>
  <c r="AR533"/>
  <c r="AG534"/>
  <c r="AH534"/>
  <c r="AI534"/>
  <c r="AJ534"/>
  <c r="AK534"/>
  <c r="AL534"/>
  <c r="AM534"/>
  <c r="AN534"/>
  <c r="AO534"/>
  <c r="AP534"/>
  <c r="AQ534"/>
  <c r="AR534"/>
  <c r="AG535"/>
  <c r="AH535"/>
  <c r="AI535"/>
  <c r="AJ535"/>
  <c r="AK535"/>
  <c r="AL535"/>
  <c r="AM535"/>
  <c r="AN535"/>
  <c r="AO535"/>
  <c r="AP535"/>
  <c r="AQ535"/>
  <c r="AR535"/>
  <c r="AG536"/>
  <c r="AH536"/>
  <c r="AI536"/>
  <c r="AJ536"/>
  <c r="AK536"/>
  <c r="AL536"/>
  <c r="AM536"/>
  <c r="AN536"/>
  <c r="AO536"/>
  <c r="AP536"/>
  <c r="AQ536"/>
  <c r="AR536"/>
  <c r="AG537"/>
  <c r="AH537"/>
  <c r="AI537"/>
  <c r="AJ537"/>
  <c r="AK537"/>
  <c r="AL537"/>
  <c r="AM537"/>
  <c r="AN537"/>
  <c r="AO537"/>
  <c r="AP537"/>
  <c r="AQ537"/>
  <c r="AR537"/>
  <c r="AG538"/>
  <c r="AH538"/>
  <c r="AI538"/>
  <c r="AJ538"/>
  <c r="AK538"/>
  <c r="AL538"/>
  <c r="AM538"/>
  <c r="AN538"/>
  <c r="AO538"/>
  <c r="AP538"/>
  <c r="AQ538"/>
  <c r="AR538"/>
  <c r="AG539"/>
  <c r="AH539"/>
  <c r="AI539"/>
  <c r="AJ539"/>
  <c r="AK539"/>
  <c r="AL539"/>
  <c r="AM539"/>
  <c r="AN539"/>
  <c r="AO539"/>
  <c r="AP539"/>
  <c r="AQ539"/>
  <c r="AR539"/>
  <c r="AG540"/>
  <c r="AH540"/>
  <c r="AI540"/>
  <c r="AJ540"/>
  <c r="AK540"/>
  <c r="AL540"/>
  <c r="AM540"/>
  <c r="AN540"/>
  <c r="AO540"/>
  <c r="AP540"/>
  <c r="AQ540"/>
  <c r="AR540"/>
  <c r="AG541"/>
  <c r="AH541"/>
  <c r="AI541"/>
  <c r="AJ541"/>
  <c r="AK541"/>
  <c r="AL541"/>
  <c r="AM541"/>
  <c r="AN541"/>
  <c r="AO541"/>
  <c r="AP541"/>
  <c r="AQ541"/>
  <c r="AR541"/>
  <c r="AG542"/>
  <c r="AH542"/>
  <c r="AI542"/>
  <c r="AJ542"/>
  <c r="AK542"/>
  <c r="AL542"/>
  <c r="AM542"/>
  <c r="AN542"/>
  <c r="AO542"/>
  <c r="AP542"/>
  <c r="AQ542"/>
  <c r="AR542"/>
  <c r="AG543"/>
  <c r="AH543"/>
  <c r="AI543"/>
  <c r="AJ543"/>
  <c r="AK543"/>
  <c r="AL543"/>
  <c r="AM543"/>
  <c r="AN543"/>
  <c r="AO543"/>
  <c r="AP543"/>
  <c r="AQ543"/>
  <c r="AR543"/>
  <c r="AG544"/>
  <c r="AH544"/>
  <c r="AI544"/>
  <c r="AJ544"/>
  <c r="AK544"/>
  <c r="AL544"/>
  <c r="AM544"/>
  <c r="AN544"/>
  <c r="AO544"/>
  <c r="AP544"/>
  <c r="AQ544"/>
  <c r="AR544"/>
  <c r="AG545"/>
  <c r="AH545"/>
  <c r="AI545"/>
  <c r="AJ545"/>
  <c r="AK545"/>
  <c r="AL545"/>
  <c r="AM545"/>
  <c r="AN545"/>
  <c r="AO545"/>
  <c r="AP545"/>
  <c r="AQ545"/>
  <c r="AR545"/>
  <c r="AG546"/>
  <c r="AH546"/>
  <c r="AI546"/>
  <c r="AJ546"/>
  <c r="AK546"/>
  <c r="AL546"/>
  <c r="AM546"/>
  <c r="AN546"/>
  <c r="AO546"/>
  <c r="AP546"/>
  <c r="AQ546"/>
  <c r="AR546"/>
  <c r="AG547"/>
  <c r="AH547"/>
  <c r="AI547"/>
  <c r="AJ547"/>
  <c r="AK547"/>
  <c r="AL547"/>
  <c r="AM547"/>
  <c r="AN547"/>
  <c r="AO547"/>
  <c r="AP547"/>
  <c r="AQ547"/>
  <c r="AR547"/>
  <c r="AG548"/>
  <c r="AH548"/>
  <c r="AI548"/>
  <c r="AJ548"/>
  <c r="AK548"/>
  <c r="AL548"/>
  <c r="AM548"/>
  <c r="AN548"/>
  <c r="AO548"/>
  <c r="AP548"/>
  <c r="AQ548"/>
  <c r="AR548"/>
  <c r="AG549"/>
  <c r="AH549"/>
  <c r="AI549"/>
  <c r="AJ549"/>
  <c r="AK549"/>
  <c r="AL549"/>
  <c r="AM549"/>
  <c r="AN549"/>
  <c r="AO549"/>
  <c r="AP549"/>
  <c r="AQ549"/>
  <c r="AR549"/>
  <c r="AG550"/>
  <c r="AH550"/>
  <c r="AI550"/>
  <c r="AJ550"/>
  <c r="AK550"/>
  <c r="AL550"/>
  <c r="AM550"/>
  <c r="AN550"/>
  <c r="AO550"/>
  <c r="AP550"/>
  <c r="AQ550"/>
  <c r="AR550"/>
  <c r="AG551"/>
  <c r="AH551"/>
  <c r="AI551"/>
  <c r="AJ551"/>
  <c r="AK551"/>
  <c r="AL551"/>
  <c r="AM551"/>
  <c r="AN551"/>
  <c r="AO551"/>
  <c r="AP551"/>
  <c r="AQ551"/>
  <c r="AR551"/>
  <c r="AG552"/>
  <c r="AH552"/>
  <c r="AI552"/>
  <c r="AJ552"/>
  <c r="AK552"/>
  <c r="AL552"/>
  <c r="AM552"/>
  <c r="AN552"/>
  <c r="AO552"/>
  <c r="AP552"/>
  <c r="AQ552"/>
  <c r="AR552"/>
  <c r="AG553"/>
  <c r="AH553"/>
  <c r="AI553"/>
  <c r="AJ553"/>
  <c r="AK553"/>
  <c r="AL553"/>
  <c r="AM553"/>
  <c r="AN553"/>
  <c r="AO553"/>
  <c r="AP553"/>
  <c r="AQ553"/>
  <c r="AR553"/>
  <c r="AG554"/>
  <c r="AH554"/>
  <c r="AI554"/>
  <c r="AJ554"/>
  <c r="AK554"/>
  <c r="AL554"/>
  <c r="AM554"/>
  <c r="AN554"/>
  <c r="AO554"/>
  <c r="AP554"/>
  <c r="AQ554"/>
  <c r="AR554"/>
  <c r="AG555"/>
  <c r="AH555"/>
  <c r="AI555"/>
  <c r="AJ555"/>
  <c r="AK555"/>
  <c r="AL555"/>
  <c r="AM555"/>
  <c r="AN555"/>
  <c r="AO555"/>
  <c r="AP555"/>
  <c r="AQ555"/>
  <c r="AR555"/>
  <c r="AG556"/>
  <c r="AH556"/>
  <c r="AI556"/>
  <c r="AJ556"/>
  <c r="AK556"/>
  <c r="AL556"/>
  <c r="AM556"/>
  <c r="AN556"/>
  <c r="AO556"/>
  <c r="AP556"/>
  <c r="AQ556"/>
  <c r="AR556"/>
  <c r="AG557"/>
  <c r="AH557"/>
  <c r="AI557"/>
  <c r="AJ557"/>
  <c r="AK557"/>
  <c r="AL557"/>
  <c r="AM557"/>
  <c r="AN557"/>
  <c r="AO557"/>
  <c r="AP557"/>
  <c r="AQ557"/>
  <c r="AR557"/>
  <c r="AG558"/>
  <c r="AH558"/>
  <c r="AI558"/>
  <c r="AJ558"/>
  <c r="AK558"/>
  <c r="AL558"/>
  <c r="AM558"/>
  <c r="AN558"/>
  <c r="AO558"/>
  <c r="AP558"/>
  <c r="AQ558"/>
  <c r="AR558"/>
  <c r="AG559"/>
  <c r="AH559"/>
  <c r="AI559"/>
  <c r="AJ559"/>
  <c r="AK559"/>
  <c r="AL559"/>
  <c r="AM559"/>
  <c r="AN559"/>
  <c r="AO559"/>
  <c r="AP559"/>
  <c r="AQ559"/>
  <c r="AR559"/>
  <c r="AG560"/>
  <c r="AH560"/>
  <c r="AI560"/>
  <c r="AJ560"/>
  <c r="AK560"/>
  <c r="AL560"/>
  <c r="AM560"/>
  <c r="AN560"/>
  <c r="AO560"/>
  <c r="AP560"/>
  <c r="AQ560"/>
  <c r="AR560"/>
  <c r="AG561"/>
  <c r="AH561"/>
  <c r="AI561"/>
  <c r="AJ561"/>
  <c r="AK561"/>
  <c r="AL561"/>
  <c r="AM561"/>
  <c r="AN561"/>
  <c r="AO561"/>
  <c r="AP561"/>
  <c r="AQ561"/>
  <c r="AR561"/>
  <c r="AG562"/>
  <c r="AH562"/>
  <c r="AI562"/>
  <c r="AJ562"/>
  <c r="AK562"/>
  <c r="AL562"/>
  <c r="AM562"/>
  <c r="AN562"/>
  <c r="AO562"/>
  <c r="AP562"/>
  <c r="AQ562"/>
  <c r="AR562"/>
  <c r="AG563"/>
  <c r="AH563"/>
  <c r="AI563"/>
  <c r="AJ563"/>
  <c r="AK563"/>
  <c r="AL563"/>
  <c r="AM563"/>
  <c r="AN563"/>
  <c r="AO563"/>
  <c r="AP563"/>
  <c r="AQ563"/>
  <c r="AR563"/>
  <c r="AG564"/>
  <c r="AH564"/>
  <c r="AI564"/>
  <c r="AJ564"/>
  <c r="AK564"/>
  <c r="AL564"/>
  <c r="AM564"/>
  <c r="AN564"/>
  <c r="AO564"/>
  <c r="AP564"/>
  <c r="AQ564"/>
  <c r="AR564"/>
  <c r="AG565"/>
  <c r="AH565"/>
  <c r="AI565"/>
  <c r="AJ565"/>
  <c r="AK565"/>
  <c r="AL565"/>
  <c r="AM565"/>
  <c r="AN565"/>
  <c r="AO565"/>
  <c r="AP565"/>
  <c r="AQ565"/>
  <c r="AR565"/>
  <c r="AG566"/>
  <c r="AH566"/>
  <c r="AI566"/>
  <c r="AJ566"/>
  <c r="AK566"/>
  <c r="AL566"/>
  <c r="AM566"/>
  <c r="AN566"/>
  <c r="AO566"/>
  <c r="AP566"/>
  <c r="AQ566"/>
  <c r="AR566"/>
  <c r="AG567"/>
  <c r="AH567"/>
  <c r="AI567"/>
  <c r="AJ567"/>
  <c r="AK567"/>
  <c r="AL567"/>
  <c r="AM567"/>
  <c r="AN567"/>
  <c r="AO567"/>
  <c r="AP567"/>
  <c r="AQ567"/>
  <c r="AR567"/>
  <c r="AG568"/>
  <c r="AH568"/>
  <c r="AI568"/>
  <c r="AJ568"/>
  <c r="AK568"/>
  <c r="AL568"/>
  <c r="AM568"/>
  <c r="AN568"/>
  <c r="AO568"/>
  <c r="AP568"/>
  <c r="AQ568"/>
  <c r="AR568"/>
  <c r="AG569"/>
  <c r="AH569"/>
  <c r="AI569"/>
  <c r="AJ569"/>
  <c r="AK569"/>
  <c r="AL569"/>
  <c r="AM569"/>
  <c r="AN569"/>
  <c r="AO569"/>
  <c r="AP569"/>
  <c r="AQ569"/>
  <c r="AR569"/>
  <c r="AG570"/>
  <c r="AH570"/>
  <c r="AI570"/>
  <c r="AJ570"/>
  <c r="AK570"/>
  <c r="AL570"/>
  <c r="AM570"/>
  <c r="AN570"/>
  <c r="AO570"/>
  <c r="AP570"/>
  <c r="AQ570"/>
  <c r="AR570"/>
  <c r="AG571"/>
  <c r="AH571"/>
  <c r="AI571"/>
  <c r="AJ571"/>
  <c r="AK571"/>
  <c r="AL571"/>
  <c r="AM571"/>
  <c r="AN571"/>
  <c r="AO571"/>
  <c r="AP571"/>
  <c r="AQ571"/>
  <c r="AR571"/>
  <c r="AG572"/>
  <c r="AH572"/>
  <c r="AI572"/>
  <c r="AJ572"/>
  <c r="AK572"/>
  <c r="AL572"/>
  <c r="AM572"/>
  <c r="AN572"/>
  <c r="AO572"/>
  <c r="AP572"/>
  <c r="AQ572"/>
  <c r="AR572"/>
  <c r="AG573"/>
  <c r="AH573"/>
  <c r="AI573"/>
  <c r="AJ573"/>
  <c r="AK573"/>
  <c r="AL573"/>
  <c r="AM573"/>
  <c r="AN573"/>
  <c r="AO573"/>
  <c r="AP573"/>
  <c r="AQ573"/>
  <c r="AR573"/>
  <c r="AG574"/>
  <c r="AH574"/>
  <c r="AI574"/>
  <c r="AJ574"/>
  <c r="AK574"/>
  <c r="AL574"/>
  <c r="AM574"/>
  <c r="AN574"/>
  <c r="AO574"/>
  <c r="AP574"/>
  <c r="AQ574"/>
  <c r="AR574"/>
  <c r="AG575"/>
  <c r="AH575"/>
  <c r="AI575"/>
  <c r="AJ575"/>
  <c r="AK575"/>
  <c r="AL575"/>
  <c r="AM575"/>
  <c r="AN575"/>
  <c r="AO575"/>
  <c r="AP575"/>
  <c r="AQ575"/>
  <c r="AR575"/>
  <c r="AG576"/>
  <c r="AH576"/>
  <c r="AI576"/>
  <c r="AJ576"/>
  <c r="AK576"/>
  <c r="AL576"/>
  <c r="AM576"/>
  <c r="AN576"/>
  <c r="AO576"/>
  <c r="AP576"/>
  <c r="AQ576"/>
  <c r="AR576"/>
  <c r="AG577"/>
  <c r="AH577"/>
  <c r="AI577"/>
  <c r="AJ577"/>
  <c r="AK577"/>
  <c r="AL577"/>
  <c r="AM577"/>
  <c r="AN577"/>
  <c r="AO577"/>
  <c r="AP577"/>
  <c r="AQ577"/>
  <c r="AR577"/>
  <c r="AG578"/>
  <c r="AH578"/>
  <c r="AI578"/>
  <c r="AJ578"/>
  <c r="AK578"/>
  <c r="AL578"/>
  <c r="AM578"/>
  <c r="AN578"/>
  <c r="AO578"/>
  <c r="AP578"/>
  <c r="AQ578"/>
  <c r="AR578"/>
  <c r="AG579"/>
  <c r="AH579"/>
  <c r="AI579"/>
  <c r="AJ579"/>
  <c r="AK579"/>
  <c r="AL579"/>
  <c r="AM579"/>
  <c r="AN579"/>
  <c r="AO579"/>
  <c r="AP579"/>
  <c r="AQ579"/>
  <c r="AR579"/>
  <c r="AG580"/>
  <c r="AH580"/>
  <c r="AI580"/>
  <c r="AJ580"/>
  <c r="AK580"/>
  <c r="AL580"/>
  <c r="AM580"/>
  <c r="AN580"/>
  <c r="AO580"/>
  <c r="AP580"/>
  <c r="AQ580"/>
  <c r="AR580"/>
  <c r="AG581"/>
  <c r="AH581"/>
  <c r="AI581"/>
  <c r="AJ581"/>
  <c r="AK581"/>
  <c r="AL581"/>
  <c r="AM581"/>
  <c r="AN581"/>
  <c r="AO581"/>
  <c r="AP581"/>
  <c r="AQ581"/>
  <c r="AR581"/>
  <c r="AG582"/>
  <c r="AH582"/>
  <c r="AI582"/>
  <c r="AJ582"/>
  <c r="AK582"/>
  <c r="AL582"/>
  <c r="AM582"/>
  <c r="AN582"/>
  <c r="AO582"/>
  <c r="AP582"/>
  <c r="AQ582"/>
  <c r="AR582"/>
  <c r="AG583"/>
  <c r="AH583"/>
  <c r="AI583"/>
  <c r="AJ583"/>
  <c r="AK583"/>
  <c r="AL583"/>
  <c r="AM583"/>
  <c r="AN583"/>
  <c r="AO583"/>
  <c r="AP583"/>
  <c r="AQ583"/>
  <c r="AR583"/>
  <c r="AG584"/>
  <c r="AH584"/>
  <c r="AI584"/>
  <c r="AJ584"/>
  <c r="AK584"/>
  <c r="AL584"/>
  <c r="AM584"/>
  <c r="AN584"/>
  <c r="AO584"/>
  <c r="AP584"/>
  <c r="AQ584"/>
  <c r="AR584"/>
  <c r="AG585"/>
  <c r="AH585"/>
  <c r="AI585"/>
  <c r="AJ585"/>
  <c r="AK585"/>
  <c r="AL585"/>
  <c r="AM585"/>
  <c r="AN585"/>
  <c r="AO585"/>
  <c r="AP585"/>
  <c r="AQ585"/>
  <c r="AR585"/>
  <c r="AG586"/>
  <c r="AH586"/>
  <c r="AI586"/>
  <c r="AJ586"/>
  <c r="AK586"/>
  <c r="AL586"/>
  <c r="AM586"/>
  <c r="AN586"/>
  <c r="AO586"/>
  <c r="AP586"/>
  <c r="AQ586"/>
  <c r="AR586"/>
  <c r="AG587"/>
  <c r="AH587"/>
  <c r="AI587"/>
  <c r="AJ587"/>
  <c r="AK587"/>
  <c r="AL587"/>
  <c r="AM587"/>
  <c r="AN587"/>
  <c r="AO587"/>
  <c r="AP587"/>
  <c r="AQ587"/>
  <c r="AR587"/>
  <c r="AG588"/>
  <c r="AH588"/>
  <c r="AI588"/>
  <c r="AJ588"/>
  <c r="AK588"/>
  <c r="AL588"/>
  <c r="AM588"/>
  <c r="AN588"/>
  <c r="AO588"/>
  <c r="AP588"/>
  <c r="AQ588"/>
  <c r="AR588"/>
  <c r="AG589"/>
  <c r="AH589"/>
  <c r="AI589"/>
  <c r="AJ589"/>
  <c r="AK589"/>
  <c r="AL589"/>
  <c r="AM589"/>
  <c r="AN589"/>
  <c r="AO589"/>
  <c r="AP589"/>
  <c r="AQ589"/>
  <c r="AR589"/>
  <c r="AG590"/>
  <c r="AH590"/>
  <c r="AI590"/>
  <c r="AJ590"/>
  <c r="AK590"/>
  <c r="AL590"/>
  <c r="AM590"/>
  <c r="AN590"/>
  <c r="AO590"/>
  <c r="AP590"/>
  <c r="AQ590"/>
  <c r="AR590"/>
  <c r="AG591"/>
  <c r="AH591"/>
  <c r="AI591"/>
  <c r="AJ591"/>
  <c r="AK591"/>
  <c r="AL591"/>
  <c r="AM591"/>
  <c r="AN591"/>
  <c r="AO591"/>
  <c r="AP591"/>
  <c r="AQ591"/>
  <c r="AR591"/>
  <c r="AG592"/>
  <c r="AH592"/>
  <c r="AI592"/>
  <c r="AJ592"/>
  <c r="AK592"/>
  <c r="AL592"/>
  <c r="AM592"/>
  <c r="AN592"/>
  <c r="AO592"/>
  <c r="AP592"/>
  <c r="AQ592"/>
  <c r="AR592"/>
  <c r="AG593"/>
  <c r="AH593"/>
  <c r="AI593"/>
  <c r="AJ593"/>
  <c r="AK593"/>
  <c r="AL593"/>
  <c r="AM593"/>
  <c r="AN593"/>
  <c r="AO593"/>
  <c r="AP593"/>
  <c r="AQ593"/>
  <c r="AR593"/>
  <c r="AG594"/>
  <c r="AH594"/>
  <c r="AI594"/>
  <c r="AJ594"/>
  <c r="AK594"/>
  <c r="AL594"/>
  <c r="AM594"/>
  <c r="AN594"/>
  <c r="AO594"/>
  <c r="AP594"/>
  <c r="AQ594"/>
  <c r="AR594"/>
  <c r="AG595"/>
  <c r="AH595"/>
  <c r="AI595"/>
  <c r="AJ595"/>
  <c r="AK595"/>
  <c r="AL595"/>
  <c r="AM595"/>
  <c r="AN595"/>
  <c r="AO595"/>
  <c r="AP595"/>
  <c r="AQ595"/>
  <c r="AR595"/>
  <c r="AG596"/>
  <c r="AH596"/>
  <c r="AI596"/>
  <c r="AJ596"/>
  <c r="AK596"/>
  <c r="AL596"/>
  <c r="AM596"/>
  <c r="AN596"/>
  <c r="AO596"/>
  <c r="AP596"/>
  <c r="AQ596"/>
  <c r="AR596"/>
  <c r="AG597"/>
  <c r="AH597"/>
  <c r="AI597"/>
  <c r="AJ597"/>
  <c r="AK597"/>
  <c r="AL597"/>
  <c r="AM597"/>
  <c r="AN597"/>
  <c r="AO597"/>
  <c r="AP597"/>
  <c r="AQ597"/>
  <c r="AR597"/>
  <c r="AG598"/>
  <c r="AH598"/>
  <c r="AI598"/>
  <c r="AJ598"/>
  <c r="AK598"/>
  <c r="AL598"/>
  <c r="AM598"/>
  <c r="AN598"/>
  <c r="AO598"/>
  <c r="AP598"/>
  <c r="AQ598"/>
  <c r="AR598"/>
  <c r="AG599"/>
  <c r="AH599"/>
  <c r="AI599"/>
  <c r="AJ599"/>
  <c r="AK599"/>
  <c r="AL599"/>
  <c r="AM599"/>
  <c r="AN599"/>
  <c r="AO599"/>
  <c r="AP599"/>
  <c r="AQ599"/>
  <c r="AR599"/>
  <c r="AG600"/>
  <c r="AH600"/>
  <c r="AI600"/>
  <c r="AJ600"/>
  <c r="AK600"/>
  <c r="AL600"/>
  <c r="AM600"/>
  <c r="AN600"/>
  <c r="AO600"/>
  <c r="AP600"/>
  <c r="AQ600"/>
  <c r="AR600"/>
  <c r="AG601"/>
  <c r="AH601"/>
  <c r="AI601"/>
  <c r="AJ601"/>
  <c r="AK601"/>
  <c r="AL601"/>
  <c r="AM601"/>
  <c r="AN601"/>
  <c r="AO601"/>
  <c r="AP601"/>
  <c r="AQ601"/>
  <c r="AR601"/>
  <c r="L6" l="1"/>
  <c r="T6"/>
  <c r="A16"/>
  <c r="L20" i="1"/>
  <c r="H20"/>
  <c r="D20"/>
  <c r="AR3" i="2"/>
  <c r="AR4"/>
  <c r="AR5"/>
  <c r="AR6"/>
  <c r="AR7"/>
  <c r="AR8"/>
  <c r="AR9"/>
  <c r="AR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71"/>
  <c r="AR72"/>
  <c r="AR73"/>
  <c r="AR74"/>
  <c r="AR75"/>
  <c r="AR76"/>
  <c r="AR77"/>
  <c r="AR78"/>
  <c r="AR79"/>
  <c r="AR80"/>
  <c r="AR81"/>
  <c r="AR82"/>
  <c r="AR83"/>
  <c r="AR84"/>
  <c r="AR85"/>
  <c r="AR86"/>
  <c r="AR87"/>
  <c r="AR88"/>
  <c r="AR89"/>
  <c r="AR90"/>
  <c r="AR91"/>
  <c r="AR92"/>
  <c r="AR93"/>
  <c r="AR94"/>
  <c r="AR95"/>
  <c r="AR96"/>
  <c r="AR97"/>
  <c r="AR98"/>
  <c r="AR99"/>
  <c r="AR100"/>
  <c r="AR101"/>
  <c r="AR102"/>
  <c r="AR103"/>
  <c r="AR104"/>
  <c r="AR105"/>
  <c r="AR106"/>
  <c r="AR107"/>
  <c r="AR108"/>
  <c r="AR109"/>
  <c r="AR110"/>
  <c r="AR111"/>
  <c r="AR112"/>
  <c r="AR113"/>
  <c r="AR114"/>
  <c r="AR115"/>
  <c r="AR116"/>
  <c r="AR117"/>
  <c r="AR118"/>
  <c r="AR119"/>
  <c r="AR120"/>
  <c r="AR121"/>
  <c r="AR122"/>
  <c r="AR123"/>
  <c r="AR124"/>
  <c r="AR125"/>
  <c r="AR126"/>
  <c r="AR127"/>
  <c r="AR128"/>
  <c r="AR129"/>
  <c r="AR130"/>
  <c r="AR131"/>
  <c r="AR132"/>
  <c r="AR133"/>
  <c r="AR134"/>
  <c r="AR135"/>
  <c r="AR136"/>
  <c r="AR137"/>
  <c r="AR138"/>
  <c r="AR139"/>
  <c r="AR140"/>
  <c r="AR141"/>
  <c r="AR142"/>
  <c r="AR143"/>
  <c r="AR144"/>
  <c r="AR145"/>
  <c r="AR146"/>
  <c r="AR147"/>
  <c r="AR148"/>
  <c r="AR149"/>
  <c r="AR150"/>
  <c r="AR151"/>
  <c r="AR152"/>
  <c r="AR153"/>
  <c r="AR154"/>
  <c r="AR155"/>
  <c r="AR156"/>
  <c r="AR157"/>
  <c r="AR158"/>
  <c r="AR159"/>
  <c r="AR160"/>
  <c r="AR161"/>
  <c r="AR162"/>
  <c r="AR163"/>
  <c r="AR164"/>
  <c r="AR165"/>
  <c r="AR166"/>
  <c r="AR167"/>
  <c r="AR168"/>
  <c r="AR169"/>
  <c r="AR170"/>
  <c r="AR171"/>
  <c r="AR172"/>
  <c r="AR173"/>
  <c r="AR174"/>
  <c r="AR175"/>
  <c r="AR176"/>
  <c r="AR177"/>
  <c r="AR178"/>
  <c r="AR179"/>
  <c r="AR180"/>
  <c r="AR181"/>
  <c r="AN3"/>
  <c r="AN4"/>
  <c r="AN5"/>
  <c r="AN6"/>
  <c r="AN7"/>
  <c r="AN8"/>
  <c r="AN9"/>
  <c r="AN10"/>
  <c r="AN11"/>
  <c r="AN12"/>
  <c r="AN13"/>
  <c r="AN14"/>
  <c r="AN15"/>
  <c r="AN16"/>
  <c r="AN17"/>
  <c r="AN18"/>
  <c r="AN19"/>
  <c r="AN20"/>
  <c r="AN21"/>
  <c r="AN22"/>
  <c r="AN23"/>
  <c r="AN24"/>
  <c r="AN25"/>
  <c r="AN26"/>
  <c r="AN27"/>
  <c r="AN28"/>
  <c r="AN29"/>
  <c r="AN30"/>
  <c r="AN31"/>
  <c r="AN32"/>
  <c r="AN33"/>
  <c r="AN34"/>
  <c r="AN35"/>
  <c r="AN36"/>
  <c r="AN37"/>
  <c r="AN38"/>
  <c r="AN39"/>
  <c r="AN40"/>
  <c r="AN41"/>
  <c r="AN42"/>
  <c r="AN43"/>
  <c r="AN44"/>
  <c r="AN45"/>
  <c r="AN46"/>
  <c r="AN47"/>
  <c r="AN48"/>
  <c r="AN49"/>
  <c r="AN50"/>
  <c r="AN51"/>
  <c r="AN52"/>
  <c r="AN53"/>
  <c r="AN54"/>
  <c r="AN55"/>
  <c r="AN56"/>
  <c r="AN57"/>
  <c r="AN58"/>
  <c r="AN59"/>
  <c r="AN60"/>
  <c r="AN61"/>
  <c r="AN62"/>
  <c r="AN63"/>
  <c r="AN64"/>
  <c r="AN65"/>
  <c r="AN66"/>
  <c r="AN67"/>
  <c r="AN68"/>
  <c r="AN69"/>
  <c r="AN70"/>
  <c r="AN71"/>
  <c r="AN72"/>
  <c r="AN73"/>
  <c r="AN74"/>
  <c r="AN75"/>
  <c r="AN76"/>
  <c r="AN77"/>
  <c r="AN78"/>
  <c r="AN79"/>
  <c r="AN80"/>
  <c r="AN81"/>
  <c r="AN82"/>
  <c r="AN83"/>
  <c r="AN84"/>
  <c r="AN85"/>
  <c r="AN86"/>
  <c r="AN87"/>
  <c r="AN88"/>
  <c r="AN89"/>
  <c r="AN90"/>
  <c r="AN91"/>
  <c r="AN92"/>
  <c r="AN93"/>
  <c r="AN94"/>
  <c r="AN95"/>
  <c r="AN96"/>
  <c r="AN97"/>
  <c r="AN98"/>
  <c r="AN99"/>
  <c r="AN100"/>
  <c r="AN101"/>
  <c r="AN102"/>
  <c r="AN103"/>
  <c r="AN104"/>
  <c r="AN105"/>
  <c r="AN106"/>
  <c r="AN107"/>
  <c r="AN108"/>
  <c r="AN109"/>
  <c r="AN110"/>
  <c r="AN111"/>
  <c r="AN112"/>
  <c r="AN113"/>
  <c r="AN114"/>
  <c r="AN115"/>
  <c r="AN116"/>
  <c r="AN117"/>
  <c r="AN118"/>
  <c r="AN119"/>
  <c r="AN120"/>
  <c r="AN121"/>
  <c r="AN122"/>
  <c r="AN123"/>
  <c r="AN124"/>
  <c r="AN125"/>
  <c r="AN126"/>
  <c r="AN127"/>
  <c r="AN128"/>
  <c r="AN129"/>
  <c r="AN130"/>
  <c r="AN131"/>
  <c r="AN132"/>
  <c r="AN133"/>
  <c r="AN134"/>
  <c r="AN135"/>
  <c r="AN136"/>
  <c r="AN137"/>
  <c r="AN138"/>
  <c r="AN139"/>
  <c r="AN140"/>
  <c r="AN141"/>
  <c r="AN142"/>
  <c r="AN143"/>
  <c r="AN144"/>
  <c r="AN145"/>
  <c r="AN146"/>
  <c r="AN147"/>
  <c r="AN148"/>
  <c r="AN149"/>
  <c r="AN150"/>
  <c r="AN151"/>
  <c r="AN152"/>
  <c r="AN153"/>
  <c r="AN154"/>
  <c r="AN155"/>
  <c r="AN156"/>
  <c r="AN157"/>
  <c r="AN158"/>
  <c r="AN159"/>
  <c r="AN160"/>
  <c r="AN161"/>
  <c r="AN162"/>
  <c r="AN163"/>
  <c r="AN164"/>
  <c r="AN165"/>
  <c r="AN166"/>
  <c r="AN167"/>
  <c r="AN168"/>
  <c r="AN169"/>
  <c r="AN170"/>
  <c r="AN171"/>
  <c r="AN172"/>
  <c r="AN173"/>
  <c r="AN174"/>
  <c r="AN175"/>
  <c r="AN176"/>
  <c r="AN177"/>
  <c r="AN178"/>
  <c r="AN179"/>
  <c r="AN180"/>
  <c r="AN181"/>
  <c r="AJ3"/>
  <c r="AJ4"/>
  <c r="AJ5"/>
  <c r="AJ6"/>
  <c r="AJ7"/>
  <c r="AJ8"/>
  <c r="AJ9"/>
  <c r="AJ10"/>
  <c r="AJ11"/>
  <c r="AJ12"/>
  <c r="AJ13"/>
  <c r="AJ14"/>
  <c r="AJ15"/>
  <c r="AJ16"/>
  <c r="AJ17"/>
  <c r="AJ18"/>
  <c r="AJ19"/>
  <c r="AJ20"/>
  <c r="AJ21"/>
  <c r="AJ22"/>
  <c r="AJ23"/>
  <c r="AJ24"/>
  <c r="AJ25"/>
  <c r="AJ26"/>
  <c r="AJ27"/>
  <c r="AJ28"/>
  <c r="AJ29"/>
  <c r="AJ30"/>
  <c r="AJ31"/>
  <c r="AJ32"/>
  <c r="AJ33"/>
  <c r="AJ34"/>
  <c r="AJ35"/>
  <c r="AJ36"/>
  <c r="AJ37"/>
  <c r="AJ38"/>
  <c r="AJ39"/>
  <c r="AJ40"/>
  <c r="AJ41"/>
  <c r="AJ42"/>
  <c r="AJ43"/>
  <c r="AJ44"/>
  <c r="AJ45"/>
  <c r="AJ46"/>
  <c r="AJ47"/>
  <c r="AJ48"/>
  <c r="AJ49"/>
  <c r="AJ50"/>
  <c r="AJ51"/>
  <c r="AJ52"/>
  <c r="AJ53"/>
  <c r="AJ54"/>
  <c r="AJ55"/>
  <c r="AJ56"/>
  <c r="AJ57"/>
  <c r="AJ58"/>
  <c r="AJ59"/>
  <c r="AJ60"/>
  <c r="AJ61"/>
  <c r="AJ62"/>
  <c r="AJ63"/>
  <c r="AJ64"/>
  <c r="AJ65"/>
  <c r="AJ66"/>
  <c r="AJ67"/>
  <c r="AJ68"/>
  <c r="AJ69"/>
  <c r="AJ70"/>
  <c r="AJ71"/>
  <c r="AJ72"/>
  <c r="AJ73"/>
  <c r="AJ74"/>
  <c r="AJ75"/>
  <c r="AJ76"/>
  <c r="AJ77"/>
  <c r="AJ78"/>
  <c r="AJ79"/>
  <c r="AJ80"/>
  <c r="AJ81"/>
  <c r="AJ82"/>
  <c r="AJ83"/>
  <c r="AJ84"/>
  <c r="AJ85"/>
  <c r="AJ86"/>
  <c r="AJ87"/>
  <c r="AJ88"/>
  <c r="AJ89"/>
  <c r="AJ90"/>
  <c r="AJ91"/>
  <c r="AJ92"/>
  <c r="AJ93"/>
  <c r="AJ94"/>
  <c r="AJ95"/>
  <c r="AJ96"/>
  <c r="AJ97"/>
  <c r="AJ98"/>
  <c r="AJ99"/>
  <c r="AJ100"/>
  <c r="AJ101"/>
  <c r="AJ102"/>
  <c r="AJ103"/>
  <c r="AJ104"/>
  <c r="AJ105"/>
  <c r="AJ106"/>
  <c r="AJ107"/>
  <c r="AJ108"/>
  <c r="AJ109"/>
  <c r="AJ110"/>
  <c r="AJ111"/>
  <c r="AJ112"/>
  <c r="AJ113"/>
  <c r="AJ114"/>
  <c r="AJ115"/>
  <c r="AJ116"/>
  <c r="AJ117"/>
  <c r="AJ118"/>
  <c r="AJ119"/>
  <c r="AJ120"/>
  <c r="AJ121"/>
  <c r="AJ122"/>
  <c r="AJ123"/>
  <c r="AJ124"/>
  <c r="AJ125"/>
  <c r="AJ126"/>
  <c r="AJ127"/>
  <c r="AJ128"/>
  <c r="AJ129"/>
  <c r="AJ130"/>
  <c r="AJ131"/>
  <c r="AJ132"/>
  <c r="AJ133"/>
  <c r="AJ134"/>
  <c r="AJ135"/>
  <c r="AJ136"/>
  <c r="AJ137"/>
  <c r="AJ138"/>
  <c r="AJ139"/>
  <c r="AJ140"/>
  <c r="AJ141"/>
  <c r="AJ142"/>
  <c r="AJ143"/>
  <c r="AJ144"/>
  <c r="AJ145"/>
  <c r="AJ146"/>
  <c r="AJ147"/>
  <c r="AJ148"/>
  <c r="AJ149"/>
  <c r="AJ150"/>
  <c r="AJ151"/>
  <c r="AJ152"/>
  <c r="AJ153"/>
  <c r="AJ154"/>
  <c r="AJ155"/>
  <c r="AJ156"/>
  <c r="AJ157"/>
  <c r="AJ158"/>
  <c r="AJ159"/>
  <c r="AJ160"/>
  <c r="AJ161"/>
  <c r="AJ162"/>
  <c r="AJ163"/>
  <c r="AJ164"/>
  <c r="AJ165"/>
  <c r="AJ166"/>
  <c r="AJ167"/>
  <c r="AJ168"/>
  <c r="AJ169"/>
  <c r="AJ170"/>
  <c r="AJ171"/>
  <c r="AJ172"/>
  <c r="AJ173"/>
  <c r="AJ174"/>
  <c r="AJ175"/>
  <c r="AJ176"/>
  <c r="AJ177"/>
  <c r="AJ178"/>
  <c r="AJ179"/>
  <c r="AJ180"/>
  <c r="AJ181"/>
  <c r="AR2"/>
  <c r="AJ2"/>
  <c r="AN2"/>
  <c r="I24" i="1" l="1"/>
  <c r="M24"/>
  <c r="I25"/>
  <c r="M21"/>
  <c r="M23"/>
  <c r="I21"/>
  <c r="M22"/>
  <c r="I23"/>
  <c r="M25"/>
  <c r="I22"/>
  <c r="E23"/>
  <c r="E25"/>
  <c r="E22"/>
  <c r="E21"/>
  <c r="E24"/>
  <c r="C24" i="5"/>
  <c r="C31"/>
  <c r="C38"/>
  <c r="K29" i="1" l="1"/>
  <c r="G29"/>
  <c r="C29"/>
  <c r="I27"/>
  <c r="M27"/>
  <c r="E27"/>
  <c r="G37" i="5"/>
  <c r="G38" s="1"/>
  <c r="E37"/>
  <c r="E38" s="1"/>
  <c r="G30"/>
  <c r="G31" s="1"/>
  <c r="E30"/>
  <c r="E31" s="1"/>
  <c r="G23"/>
  <c r="G24" s="1"/>
  <c r="E23"/>
  <c r="E24" s="1"/>
  <c r="F11" i="2" l="1"/>
  <c r="T5" l="1"/>
  <c r="L5"/>
  <c r="L4"/>
  <c r="AG3" l="1"/>
  <c r="AG4"/>
  <c r="AG5"/>
  <c r="AG6"/>
  <c r="AG7"/>
  <c r="AG8"/>
  <c r="AG9"/>
  <c r="AG10"/>
  <c r="AG11"/>
  <c r="AG12"/>
  <c r="AG13"/>
  <c r="AG14"/>
  <c r="AG15"/>
  <c r="AG16"/>
  <c r="AG17"/>
  <c r="AG18"/>
  <c r="AG19"/>
  <c r="AG20"/>
  <c r="AG21"/>
  <c r="AG22"/>
  <c r="AG23"/>
  <c r="AG24"/>
  <c r="AG25"/>
  <c r="AG26"/>
  <c r="AG27"/>
  <c r="AG28"/>
  <c r="AG29"/>
  <c r="AG30"/>
  <c r="AG31"/>
  <c r="AG32"/>
  <c r="AG33"/>
  <c r="AG34"/>
  <c r="AG35"/>
  <c r="AG36"/>
  <c r="AG37"/>
  <c r="AG38"/>
  <c r="AG39"/>
  <c r="AG40"/>
  <c r="AG41"/>
  <c r="AG42"/>
  <c r="AG43"/>
  <c r="AG44"/>
  <c r="AG45"/>
  <c r="AG46"/>
  <c r="AG47"/>
  <c r="AG48"/>
  <c r="AG49"/>
  <c r="AG50"/>
  <c r="AG51"/>
  <c r="AG52"/>
  <c r="AG53"/>
  <c r="AG54"/>
  <c r="AG55"/>
  <c r="AG56"/>
  <c r="AG57"/>
  <c r="AG58"/>
  <c r="AG59"/>
  <c r="AG60"/>
  <c r="AG61"/>
  <c r="AG62"/>
  <c r="AG63"/>
  <c r="AG64"/>
  <c r="AG65"/>
  <c r="AG66"/>
  <c r="AG67"/>
  <c r="AG68"/>
  <c r="AG69"/>
  <c r="AG70"/>
  <c r="AG71"/>
  <c r="AG72"/>
  <c r="AG73"/>
  <c r="AG74"/>
  <c r="AG75"/>
  <c r="AG76"/>
  <c r="AG77"/>
  <c r="AG78"/>
  <c r="AG79"/>
  <c r="AG80"/>
  <c r="AG81"/>
  <c r="AG82"/>
  <c r="AG83"/>
  <c r="AG84"/>
  <c r="AG85"/>
  <c r="AG86"/>
  <c r="AG87"/>
  <c r="AG88"/>
  <c r="AG89"/>
  <c r="AG90"/>
  <c r="AG91"/>
  <c r="AG92"/>
  <c r="AG93"/>
  <c r="AG94"/>
  <c r="AG95"/>
  <c r="AG96"/>
  <c r="AG97"/>
  <c r="AG98"/>
  <c r="AG99"/>
  <c r="AG100"/>
  <c r="AG101"/>
  <c r="AG102"/>
  <c r="AG103"/>
  <c r="AG104"/>
  <c r="AG105"/>
  <c r="AG106"/>
  <c r="AG107"/>
  <c r="AG108"/>
  <c r="AG109"/>
  <c r="AG110"/>
  <c r="AG111"/>
  <c r="AG112"/>
  <c r="AG113"/>
  <c r="AG114"/>
  <c r="AG115"/>
  <c r="AG116"/>
  <c r="AG117"/>
  <c r="AG118"/>
  <c r="AG119"/>
  <c r="AG120"/>
  <c r="AG121"/>
  <c r="AG122"/>
  <c r="AG123"/>
  <c r="AG124"/>
  <c r="AG125"/>
  <c r="AG126"/>
  <c r="AG127"/>
  <c r="AG128"/>
  <c r="AG129"/>
  <c r="AG130"/>
  <c r="AG131"/>
  <c r="AG132"/>
  <c r="AG133"/>
  <c r="AG134"/>
  <c r="AG135"/>
  <c r="AG136"/>
  <c r="AG137"/>
  <c r="AG138"/>
  <c r="AG139"/>
  <c r="AG140"/>
  <c r="AG141"/>
  <c r="AG142"/>
  <c r="AG143"/>
  <c r="AG144"/>
  <c r="AG145"/>
  <c r="AG146"/>
  <c r="AG147"/>
  <c r="AG148"/>
  <c r="AG149"/>
  <c r="AG150"/>
  <c r="AG151"/>
  <c r="AG152"/>
  <c r="AG153"/>
  <c r="AG154"/>
  <c r="AG155"/>
  <c r="AG156"/>
  <c r="AG157"/>
  <c r="AG158"/>
  <c r="AG159"/>
  <c r="AG160"/>
  <c r="AG161"/>
  <c r="AG162"/>
  <c r="AG163"/>
  <c r="AG164"/>
  <c r="AG165"/>
  <c r="AG166"/>
  <c r="AG167"/>
  <c r="AG168"/>
  <c r="AG169"/>
  <c r="AG170"/>
  <c r="AG171"/>
  <c r="AG172"/>
  <c r="AG173"/>
  <c r="AG174"/>
  <c r="AG175"/>
  <c r="AG176"/>
  <c r="AG177"/>
  <c r="AG178"/>
  <c r="AG179"/>
  <c r="AG180"/>
  <c r="AG181"/>
  <c r="D22" i="1" l="1"/>
  <c r="D25"/>
  <c r="D24"/>
  <c r="D23"/>
  <c r="AG2" i="2"/>
  <c r="D21" i="1"/>
  <c r="C17" l="1"/>
  <c r="D27"/>
  <c r="A635"/>
  <c r="C635" s="1"/>
  <c r="D635" s="1"/>
  <c r="K5"/>
  <c r="K4"/>
  <c r="B4"/>
  <c r="G5" i="5"/>
  <c r="G4"/>
  <c r="B4"/>
  <c r="A213" i="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T4" i="2"/>
  <c r="G171" i="4" l="1"/>
  <c r="H171" s="1"/>
  <c r="G172"/>
  <c r="H172" s="1"/>
  <c r="G173"/>
  <c r="H173" s="1"/>
  <c r="G174"/>
  <c r="H174" s="1"/>
  <c r="G175"/>
  <c r="H175" s="1"/>
  <c r="G176"/>
  <c r="H176" s="1"/>
  <c r="G177"/>
  <c r="H177" s="1"/>
  <c r="G178"/>
  <c r="H178" s="1"/>
  <c r="G170"/>
  <c r="H170" s="1"/>
  <c r="J170"/>
  <c r="K170"/>
  <c r="L170"/>
  <c r="J171"/>
  <c r="K171"/>
  <c r="L171"/>
  <c r="J172"/>
  <c r="K172"/>
  <c r="L172"/>
  <c r="J173"/>
  <c r="K173"/>
  <c r="L173"/>
  <c r="J174"/>
  <c r="K174"/>
  <c r="L174"/>
  <c r="J175"/>
  <c r="K175"/>
  <c r="L175"/>
  <c r="J176"/>
  <c r="K176"/>
  <c r="L176"/>
  <c r="J177"/>
  <c r="K177"/>
  <c r="L177"/>
  <c r="J178"/>
  <c r="K178"/>
  <c r="L178"/>
  <c r="I171"/>
  <c r="I172"/>
  <c r="I173"/>
  <c r="I174"/>
  <c r="I175"/>
  <c r="I176"/>
  <c r="I177"/>
  <c r="I178"/>
  <c r="I170"/>
  <c r="A643" i="1" l="1"/>
  <c r="A651" s="1"/>
  <c r="A638"/>
  <c r="A637" s="1"/>
  <c r="A640" l="1"/>
  <c r="A647" s="1"/>
  <c r="A641"/>
  <c r="A636"/>
  <c r="A642" s="1"/>
  <c r="A650" s="1"/>
  <c r="AK3" i="2"/>
  <c r="AK4"/>
  <c r="AK5"/>
  <c r="AK6"/>
  <c r="AK7"/>
  <c r="AK8"/>
  <c r="AK9"/>
  <c r="AK10"/>
  <c r="AK11"/>
  <c r="AK12"/>
  <c r="AK13"/>
  <c r="AK14"/>
  <c r="AK15"/>
  <c r="AK16"/>
  <c r="AK17"/>
  <c r="AK18"/>
  <c r="AK19"/>
  <c r="AK20"/>
  <c r="AK21"/>
  <c r="AK22"/>
  <c r="AK23"/>
  <c r="AK24"/>
  <c r="AK25"/>
  <c r="AK26"/>
  <c r="AK27"/>
  <c r="AK28"/>
  <c r="AK29"/>
  <c r="AK30"/>
  <c r="AK31"/>
  <c r="AK32"/>
  <c r="AK33"/>
  <c r="AK34"/>
  <c r="AK35"/>
  <c r="AK36"/>
  <c r="AK37"/>
  <c r="AK38"/>
  <c r="AK39"/>
  <c r="AK40"/>
  <c r="AK41"/>
  <c r="AK42"/>
  <c r="AK43"/>
  <c r="AK44"/>
  <c r="AK45"/>
  <c r="AK46"/>
  <c r="AK47"/>
  <c r="AK48"/>
  <c r="AK49"/>
  <c r="AK50"/>
  <c r="AK51"/>
  <c r="AK52"/>
  <c r="AK53"/>
  <c r="AK54"/>
  <c r="AK55"/>
  <c r="AK56"/>
  <c r="AK57"/>
  <c r="AK58"/>
  <c r="AK59"/>
  <c r="AK60"/>
  <c r="AK61"/>
  <c r="AK62"/>
  <c r="AK63"/>
  <c r="AK64"/>
  <c r="AK65"/>
  <c r="AK66"/>
  <c r="AK67"/>
  <c r="AK68"/>
  <c r="AK69"/>
  <c r="AK70"/>
  <c r="AK71"/>
  <c r="AK72"/>
  <c r="AK73"/>
  <c r="AK74"/>
  <c r="AK75"/>
  <c r="AK76"/>
  <c r="AK77"/>
  <c r="AK78"/>
  <c r="AK79"/>
  <c r="AK80"/>
  <c r="AK81"/>
  <c r="AK82"/>
  <c r="AK83"/>
  <c r="AK84"/>
  <c r="AK85"/>
  <c r="AK86"/>
  <c r="AK87"/>
  <c r="AK88"/>
  <c r="AK89"/>
  <c r="AK90"/>
  <c r="AK91"/>
  <c r="AK92"/>
  <c r="AK93"/>
  <c r="AK94"/>
  <c r="AK95"/>
  <c r="AK96"/>
  <c r="AK97"/>
  <c r="AK98"/>
  <c r="AK99"/>
  <c r="AK100"/>
  <c r="AK101"/>
  <c r="AK102"/>
  <c r="AK103"/>
  <c r="AK104"/>
  <c r="AK105"/>
  <c r="AK106"/>
  <c r="AK107"/>
  <c r="AK108"/>
  <c r="AK109"/>
  <c r="AK110"/>
  <c r="AK111"/>
  <c r="AK112"/>
  <c r="AK113"/>
  <c r="AK114"/>
  <c r="AK115"/>
  <c r="AK116"/>
  <c r="AK117"/>
  <c r="AK118"/>
  <c r="AK119"/>
  <c r="AK120"/>
  <c r="AK121"/>
  <c r="AK122"/>
  <c r="AK123"/>
  <c r="AK124"/>
  <c r="AK125"/>
  <c r="AK126"/>
  <c r="AK127"/>
  <c r="AK128"/>
  <c r="AK129"/>
  <c r="AK130"/>
  <c r="AK131"/>
  <c r="AK132"/>
  <c r="AK133"/>
  <c r="AK134"/>
  <c r="AK135"/>
  <c r="AK136"/>
  <c r="AK137"/>
  <c r="AK138"/>
  <c r="AK139"/>
  <c r="AK140"/>
  <c r="AK141"/>
  <c r="AK142"/>
  <c r="AK143"/>
  <c r="AK144"/>
  <c r="AK145"/>
  <c r="AK146"/>
  <c r="AK147"/>
  <c r="AK148"/>
  <c r="AK149"/>
  <c r="AK150"/>
  <c r="AK151"/>
  <c r="AK152"/>
  <c r="AK153"/>
  <c r="AK154"/>
  <c r="AK155"/>
  <c r="AK156"/>
  <c r="AK157"/>
  <c r="AK158"/>
  <c r="AK159"/>
  <c r="AK160"/>
  <c r="AK161"/>
  <c r="AK162"/>
  <c r="AK163"/>
  <c r="AK164"/>
  <c r="AK165"/>
  <c r="AK166"/>
  <c r="AK167"/>
  <c r="AK168"/>
  <c r="AK169"/>
  <c r="AK170"/>
  <c r="AK171"/>
  <c r="AK172"/>
  <c r="AK173"/>
  <c r="AK174"/>
  <c r="AK175"/>
  <c r="AK176"/>
  <c r="AK177"/>
  <c r="AK178"/>
  <c r="AK179"/>
  <c r="AK180"/>
  <c r="AK181"/>
  <c r="K18" i="1"/>
  <c r="G18"/>
  <c r="C18"/>
  <c r="AO3" i="2"/>
  <c r="AO4"/>
  <c r="AO5"/>
  <c r="AO6"/>
  <c r="AO7"/>
  <c r="AO8"/>
  <c r="AO9"/>
  <c r="AO10"/>
  <c r="AO11"/>
  <c r="AO12"/>
  <c r="AO13"/>
  <c r="AO14"/>
  <c r="AO15"/>
  <c r="AO16"/>
  <c r="AO17"/>
  <c r="AO18"/>
  <c r="AO19"/>
  <c r="AO20"/>
  <c r="AO21"/>
  <c r="AO22"/>
  <c r="AO23"/>
  <c r="AO24"/>
  <c r="AO25"/>
  <c r="AO26"/>
  <c r="AO27"/>
  <c r="AO28"/>
  <c r="AO29"/>
  <c r="AO30"/>
  <c r="AO31"/>
  <c r="AO32"/>
  <c r="AO33"/>
  <c r="AO34"/>
  <c r="AO35"/>
  <c r="AO36"/>
  <c r="AO37"/>
  <c r="AO38"/>
  <c r="AO39"/>
  <c r="AO40"/>
  <c r="AO41"/>
  <c r="AO42"/>
  <c r="AO43"/>
  <c r="AO44"/>
  <c r="AO45"/>
  <c r="AO46"/>
  <c r="AO47"/>
  <c r="AO48"/>
  <c r="AO49"/>
  <c r="AO50"/>
  <c r="AO51"/>
  <c r="AO52"/>
  <c r="AO53"/>
  <c r="AO54"/>
  <c r="AO55"/>
  <c r="AO56"/>
  <c r="AO57"/>
  <c r="AO58"/>
  <c r="AO59"/>
  <c r="AO60"/>
  <c r="AO61"/>
  <c r="AO62"/>
  <c r="AO63"/>
  <c r="AO64"/>
  <c r="AO65"/>
  <c r="AO66"/>
  <c r="AO67"/>
  <c r="AO68"/>
  <c r="AO69"/>
  <c r="AO70"/>
  <c r="AO71"/>
  <c r="AO72"/>
  <c r="AO73"/>
  <c r="AO74"/>
  <c r="AO75"/>
  <c r="AO76"/>
  <c r="AO77"/>
  <c r="AO78"/>
  <c r="AO79"/>
  <c r="AO80"/>
  <c r="AO81"/>
  <c r="AO82"/>
  <c r="AO83"/>
  <c r="AO84"/>
  <c r="AO85"/>
  <c r="AO86"/>
  <c r="AO87"/>
  <c r="AO88"/>
  <c r="AO89"/>
  <c r="AO90"/>
  <c r="AO91"/>
  <c r="AO92"/>
  <c r="AO93"/>
  <c r="AO94"/>
  <c r="AO95"/>
  <c r="AO96"/>
  <c r="AO97"/>
  <c r="AO98"/>
  <c r="AO99"/>
  <c r="AO100"/>
  <c r="AO101"/>
  <c r="AO102"/>
  <c r="AO103"/>
  <c r="AO104"/>
  <c r="AO105"/>
  <c r="AO106"/>
  <c r="AO107"/>
  <c r="AO108"/>
  <c r="AO109"/>
  <c r="AO110"/>
  <c r="AO111"/>
  <c r="AO112"/>
  <c r="AO113"/>
  <c r="AO114"/>
  <c r="AO115"/>
  <c r="AO116"/>
  <c r="AO117"/>
  <c r="AO118"/>
  <c r="AO119"/>
  <c r="AO120"/>
  <c r="AO121"/>
  <c r="AO122"/>
  <c r="AO123"/>
  <c r="AO124"/>
  <c r="AO125"/>
  <c r="AO126"/>
  <c r="AO127"/>
  <c r="AO128"/>
  <c r="AO129"/>
  <c r="AO130"/>
  <c r="AO131"/>
  <c r="AO132"/>
  <c r="AO133"/>
  <c r="AO134"/>
  <c r="AO135"/>
  <c r="AO136"/>
  <c r="AO137"/>
  <c r="AO138"/>
  <c r="AO139"/>
  <c r="AO140"/>
  <c r="AO141"/>
  <c r="AO142"/>
  <c r="AO143"/>
  <c r="AO144"/>
  <c r="AO145"/>
  <c r="AO146"/>
  <c r="AO147"/>
  <c r="AO148"/>
  <c r="AO149"/>
  <c r="AO150"/>
  <c r="AO151"/>
  <c r="AO152"/>
  <c r="AO153"/>
  <c r="AO154"/>
  <c r="AO155"/>
  <c r="AO156"/>
  <c r="AO157"/>
  <c r="AO158"/>
  <c r="AO159"/>
  <c r="AO160"/>
  <c r="AO161"/>
  <c r="AO162"/>
  <c r="AO163"/>
  <c r="AO164"/>
  <c r="AO165"/>
  <c r="AO166"/>
  <c r="AO167"/>
  <c r="AO168"/>
  <c r="AO169"/>
  <c r="AO170"/>
  <c r="AO171"/>
  <c r="AO172"/>
  <c r="AO173"/>
  <c r="AO174"/>
  <c r="AO175"/>
  <c r="AO176"/>
  <c r="AO177"/>
  <c r="AO178"/>
  <c r="AO179"/>
  <c r="AO180"/>
  <c r="AO181"/>
  <c r="G33" i="1"/>
  <c r="AL2" i="2" s="1"/>
  <c r="C33" i="1"/>
  <c r="AH2" i="2" s="1"/>
  <c r="K15" i="1"/>
  <c r="K13"/>
  <c r="K11"/>
  <c r="K9"/>
  <c r="AA11"/>
  <c r="M13" s="1"/>
  <c r="Z11"/>
  <c r="M11" s="1"/>
  <c r="Y11"/>
  <c r="M9" s="1"/>
  <c r="AB10"/>
  <c r="AB9"/>
  <c r="AB8"/>
  <c r="AB7"/>
  <c r="AB11" s="1"/>
  <c r="M15" s="1"/>
  <c r="AB6"/>
  <c r="H26" l="1"/>
  <c r="D26"/>
  <c r="L26"/>
  <c r="AO2" i="2"/>
  <c r="L22" i="1"/>
  <c r="L25"/>
  <c r="L21"/>
  <c r="L24"/>
  <c r="L23"/>
  <c r="AK2" i="2"/>
  <c r="H23" i="1"/>
  <c r="H25"/>
  <c r="H21"/>
  <c r="H24"/>
  <c r="H22"/>
  <c r="D28"/>
  <c r="S11" i="2"/>
  <c r="A648" i="1"/>
  <c r="A649"/>
  <c r="K17" l="1"/>
  <c r="G17"/>
  <c r="L27"/>
  <c r="L28" s="1"/>
  <c r="H27"/>
  <c r="H28" s="1"/>
  <c r="A644"/>
  <c r="A2" l="1"/>
  <c r="A2" i="2"/>
  <c r="K33" i="1"/>
  <c r="AP2" i="2" s="1"/>
  <c r="A2" i="5"/>
  <c r="A13"/>
  <c r="C37"/>
  <c r="C35"/>
  <c r="C34"/>
  <c r="C30"/>
  <c r="C28"/>
  <c r="C27"/>
  <c r="C23"/>
  <c r="C21"/>
  <c r="C20"/>
  <c r="I11" i="2" l="1"/>
  <c r="C34" i="1"/>
  <c r="Q9" i="2"/>
  <c r="I9"/>
  <c r="I13"/>
  <c r="K34" i="1"/>
  <c r="A646"/>
  <c r="A634"/>
  <c r="K35" l="1"/>
  <c r="AP3" i="2"/>
  <c r="C35" i="1"/>
  <c r="AH3" i="2"/>
  <c r="E39" i="5"/>
  <c r="E32"/>
  <c r="C12" i="2" s="1"/>
  <c r="E25" i="5"/>
  <c r="G34" i="1"/>
  <c r="I12" i="2"/>
  <c r="K9"/>
  <c r="M9"/>
  <c r="O9"/>
  <c r="F33" i="1"/>
  <c r="AM2" i="2" s="1"/>
  <c r="J33" i="1"/>
  <c r="B33"/>
  <c r="G35" l="1"/>
  <c r="AL3" i="2"/>
  <c r="C36" i="1"/>
  <c r="AH4" i="2"/>
  <c r="K36" i="1"/>
  <c r="AP4" i="2"/>
  <c r="J34" i="1"/>
  <c r="AQ2" i="2"/>
  <c r="B34" i="1"/>
  <c r="AI2" i="2"/>
  <c r="F34" i="1"/>
  <c r="E42" i="5"/>
  <c r="E44" s="1"/>
  <c r="G11" i="2" s="1"/>
  <c r="C11"/>
  <c r="O13"/>
  <c r="O11"/>
  <c r="O12"/>
  <c r="C13"/>
  <c r="Q13"/>
  <c r="Q12"/>
  <c r="Q11"/>
  <c r="M11"/>
  <c r="M12"/>
  <c r="M13"/>
  <c r="C643" i="1"/>
  <c r="D644" s="1"/>
  <c r="K13" i="2"/>
  <c r="K638" i="1"/>
  <c r="K643"/>
  <c r="K641"/>
  <c r="K639"/>
  <c r="K637"/>
  <c r="K635"/>
  <c r="L635" s="1"/>
  <c r="K642"/>
  <c r="L642" s="1"/>
  <c r="K640"/>
  <c r="L640" s="1"/>
  <c r="K636"/>
  <c r="K12" i="2"/>
  <c r="G635" i="1"/>
  <c r="H635" s="1"/>
  <c r="G642"/>
  <c r="G640"/>
  <c r="G638"/>
  <c r="G636"/>
  <c r="H636" s="1"/>
  <c r="G643"/>
  <c r="G641"/>
  <c r="H641" s="1"/>
  <c r="G639"/>
  <c r="H639" s="1"/>
  <c r="G637"/>
  <c r="H637" s="1"/>
  <c r="C636"/>
  <c r="D636" s="1"/>
  <c r="C640"/>
  <c r="C642"/>
  <c r="C637"/>
  <c r="C641"/>
  <c r="C638"/>
  <c r="C639"/>
  <c r="K11" i="2"/>
  <c r="D639" i="1" l="1"/>
  <c r="D642"/>
  <c r="H638"/>
  <c r="L641"/>
  <c r="D638"/>
  <c r="L644"/>
  <c r="L643"/>
  <c r="L636"/>
  <c r="L637"/>
  <c r="L638"/>
  <c r="L639"/>
  <c r="H640"/>
  <c r="H644"/>
  <c r="H643"/>
  <c r="H642"/>
  <c r="D643"/>
  <c r="D641"/>
  <c r="D640"/>
  <c r="D637"/>
  <c r="K37"/>
  <c r="AP5" i="2"/>
  <c r="G36" i="1"/>
  <c r="AL4" i="2"/>
  <c r="C37" i="1"/>
  <c r="AH5" i="2"/>
  <c r="B35" i="1"/>
  <c r="AI3" i="2"/>
  <c r="F35" i="1"/>
  <c r="AM3" i="2"/>
  <c r="J35" i="1"/>
  <c r="AQ3" i="2"/>
  <c r="E11"/>
  <c r="C651" i="1"/>
  <c r="U11" i="2"/>
  <c r="T11"/>
  <c r="U12"/>
  <c r="T12"/>
  <c r="U13"/>
  <c r="T13"/>
  <c r="G37" i="1" l="1"/>
  <c r="AL5" i="2"/>
  <c r="C38" i="1"/>
  <c r="AH6" i="2"/>
  <c r="K38" i="1"/>
  <c r="AP6" i="2"/>
  <c r="J36" i="1"/>
  <c r="AQ4" i="2"/>
  <c r="B36" i="1"/>
  <c r="AI4" i="2"/>
  <c r="F36" i="1"/>
  <c r="AM4" i="2"/>
  <c r="W11"/>
  <c r="J642" i="1"/>
  <c r="J641"/>
  <c r="J635"/>
  <c r="J643"/>
  <c r="K647"/>
  <c r="J639"/>
  <c r="K649"/>
  <c r="J637"/>
  <c r="F635"/>
  <c r="J636"/>
  <c r="J638"/>
  <c r="K651"/>
  <c r="J644"/>
  <c r="J640"/>
  <c r="G647"/>
  <c r="F640"/>
  <c r="B640"/>
  <c r="G648"/>
  <c r="F638"/>
  <c r="F643"/>
  <c r="G649"/>
  <c r="F642"/>
  <c r="F639"/>
  <c r="F637"/>
  <c r="G651"/>
  <c r="F644"/>
  <c r="F636"/>
  <c r="F641"/>
  <c r="B641"/>
  <c r="B639"/>
  <c r="B642"/>
  <c r="B638"/>
  <c r="B637"/>
  <c r="B635"/>
  <c r="B636"/>
  <c r="B643"/>
  <c r="B644"/>
  <c r="G650"/>
  <c r="C647"/>
  <c r="C650"/>
  <c r="K648"/>
  <c r="K650"/>
  <c r="C649"/>
  <c r="C648"/>
  <c r="K39" l="1"/>
  <c r="AP7" i="2"/>
  <c r="G38" i="1"/>
  <c r="AL6" i="2"/>
  <c r="C39" i="1"/>
  <c r="AH7" i="2"/>
  <c r="F37" i="1"/>
  <c r="AM5" i="2"/>
  <c r="J37" i="1"/>
  <c r="AQ5" i="2"/>
  <c r="B37" i="1"/>
  <c r="AI5" i="2"/>
  <c r="H648" i="1"/>
  <c r="H651"/>
  <c r="H647"/>
  <c r="H649"/>
  <c r="H650"/>
  <c r="L647"/>
  <c r="L648"/>
  <c r="D649"/>
  <c r="L651"/>
  <c r="L650"/>
  <c r="L649"/>
  <c r="D648"/>
  <c r="D647"/>
  <c r="D650"/>
  <c r="D651"/>
  <c r="C40" l="1"/>
  <c r="AH8" i="2"/>
  <c r="K40" i="1"/>
  <c r="AP8" i="2"/>
  <c r="G39" i="1"/>
  <c r="AL7" i="2"/>
  <c r="B38" i="1"/>
  <c r="AI6" i="2"/>
  <c r="F38" i="1"/>
  <c r="AM6" i="2"/>
  <c r="J38" i="1"/>
  <c r="AQ6" i="2"/>
  <c r="G40" i="1" l="1"/>
  <c r="AL8" i="2"/>
  <c r="C41" i="1"/>
  <c r="AH9" i="2"/>
  <c r="K41" i="1"/>
  <c r="AP9" i="2"/>
  <c r="J39" i="1"/>
  <c r="AQ7" i="2"/>
  <c r="B39" i="1"/>
  <c r="AI7" i="2"/>
  <c r="F39" i="1"/>
  <c r="AM7" i="2"/>
  <c r="K42" i="1" l="1"/>
  <c r="AP10" i="2"/>
  <c r="G41" i="1"/>
  <c r="AL9" i="2"/>
  <c r="C42" i="1"/>
  <c r="AH10" i="2"/>
  <c r="F40" i="1"/>
  <c r="AM8" i="2"/>
  <c r="J40" i="1"/>
  <c r="AQ8" i="2"/>
  <c r="B40" i="1"/>
  <c r="AI8" i="2"/>
  <c r="C43" i="1" l="1"/>
  <c r="AH11" i="2"/>
  <c r="K43" i="1"/>
  <c r="AP11" i="2"/>
  <c r="G42" i="1"/>
  <c r="AL10" i="2"/>
  <c r="B41" i="1"/>
  <c r="AI9" i="2"/>
  <c r="F41" i="1"/>
  <c r="AM9" i="2"/>
  <c r="J41" i="1"/>
  <c r="AQ9" i="2"/>
  <c r="G43" i="1" l="1"/>
  <c r="AL11" i="2"/>
  <c r="C44" i="1"/>
  <c r="AH12" i="2"/>
  <c r="K44" i="1"/>
  <c r="AP12" i="2"/>
  <c r="J42" i="1"/>
  <c r="AQ10" i="2"/>
  <c r="B42" i="1"/>
  <c r="AI10" i="2"/>
  <c r="F42" i="1"/>
  <c r="AM10" i="2"/>
  <c r="K45" i="1" l="1"/>
  <c r="AP13" i="2"/>
  <c r="G44" i="1"/>
  <c r="AL12" i="2"/>
  <c r="C45" i="1"/>
  <c r="AH13" i="2"/>
  <c r="F43" i="1"/>
  <c r="AM11" i="2"/>
  <c r="J43" i="1"/>
  <c r="AQ11" i="2"/>
  <c r="B43" i="1"/>
  <c r="AI11" i="2"/>
  <c r="C46" i="1" l="1"/>
  <c r="AH14" i="2"/>
  <c r="K46" i="1"/>
  <c r="AP14" i="2"/>
  <c r="G45" i="1"/>
  <c r="AL13" i="2"/>
  <c r="B44" i="1"/>
  <c r="AI12" i="2"/>
  <c r="F44" i="1"/>
  <c r="AM12" i="2"/>
  <c r="J44" i="1"/>
  <c r="AQ12" i="2"/>
  <c r="G46" i="1" l="1"/>
  <c r="AL14" i="2"/>
  <c r="C47" i="1"/>
  <c r="AH15" i="2"/>
  <c r="K47" i="1"/>
  <c r="AP15" i="2"/>
  <c r="J45" i="1"/>
  <c r="AQ13" i="2"/>
  <c r="B45" i="1"/>
  <c r="AI13" i="2"/>
  <c r="F45" i="1"/>
  <c r="AM13" i="2"/>
  <c r="K48" i="1" l="1"/>
  <c r="AP16" i="2"/>
  <c r="G47" i="1"/>
  <c r="AL15" i="2"/>
  <c r="C48" i="1"/>
  <c r="AH16" i="2"/>
  <c r="F46" i="1"/>
  <c r="AM14" i="2"/>
  <c r="J46" i="1"/>
  <c r="AQ14" i="2"/>
  <c r="B46" i="1"/>
  <c r="AI14" i="2"/>
  <c r="C49" i="1" l="1"/>
  <c r="AH17" i="2"/>
  <c r="K49" i="1"/>
  <c r="AP17" i="2"/>
  <c r="G48" i="1"/>
  <c r="AL16" i="2"/>
  <c r="B47" i="1"/>
  <c r="AI15" i="2"/>
  <c r="F47" i="1"/>
  <c r="AM15" i="2"/>
  <c r="J47" i="1"/>
  <c r="AQ15" i="2"/>
  <c r="G49" i="1" l="1"/>
  <c r="AL17" i="2"/>
  <c r="C50" i="1"/>
  <c r="AH18" i="2"/>
  <c r="K50" i="1"/>
  <c r="AP18" i="2"/>
  <c r="J48" i="1"/>
  <c r="AQ16" i="2"/>
  <c r="B48" i="1"/>
  <c r="AI16" i="2"/>
  <c r="F48" i="1"/>
  <c r="AM16" i="2"/>
  <c r="C51" i="1" l="1"/>
  <c r="AH19" i="2"/>
  <c r="K51" i="1"/>
  <c r="AP19" i="2"/>
  <c r="G50" i="1"/>
  <c r="AL18" i="2"/>
  <c r="F49" i="1"/>
  <c r="AM17" i="2"/>
  <c r="J49" i="1"/>
  <c r="AQ17" i="2"/>
  <c r="B49" i="1"/>
  <c r="AI17" i="2"/>
  <c r="K52" i="1" l="1"/>
  <c r="AP20" i="2"/>
  <c r="G51" i="1"/>
  <c r="AL19" i="2"/>
  <c r="C52" i="1"/>
  <c r="AH20" i="2"/>
  <c r="B50" i="1"/>
  <c r="AI18" i="2"/>
  <c r="F50" i="1"/>
  <c r="AM18" i="2"/>
  <c r="J50" i="1"/>
  <c r="AQ18" i="2"/>
  <c r="G52" i="1" l="1"/>
  <c r="AL20" i="2"/>
  <c r="C53" i="1"/>
  <c r="AH21" i="2"/>
  <c r="K53" i="1"/>
  <c r="AP21" i="2"/>
  <c r="J51" i="1"/>
  <c r="AQ19" i="2"/>
  <c r="B51" i="1"/>
  <c r="AI19" i="2"/>
  <c r="F51" i="1"/>
  <c r="AM19" i="2"/>
  <c r="C54" i="1" l="1"/>
  <c r="AH22" i="2"/>
  <c r="K54" i="1"/>
  <c r="AP22" i="2"/>
  <c r="G53" i="1"/>
  <c r="AL21" i="2"/>
  <c r="B52" i="1"/>
  <c r="AI20" i="2"/>
  <c r="F52" i="1"/>
  <c r="AM20" i="2"/>
  <c r="J52" i="1"/>
  <c r="AQ20" i="2"/>
  <c r="K55" i="1" l="1"/>
  <c r="AP23" i="2"/>
  <c r="G54" i="1"/>
  <c r="AL22" i="2"/>
  <c r="C55" i="1"/>
  <c r="AH23" i="2"/>
  <c r="J53" i="1"/>
  <c r="AQ21" i="2"/>
  <c r="B53" i="1"/>
  <c r="AI21" i="2"/>
  <c r="F53" i="1"/>
  <c r="AM21" i="2"/>
  <c r="G55" i="1" l="1"/>
  <c r="AL23" i="2"/>
  <c r="C56" i="1"/>
  <c r="AH24" i="2"/>
  <c r="K56" i="1"/>
  <c r="AP24" i="2"/>
  <c r="F54" i="1"/>
  <c r="AM22" i="2"/>
  <c r="B54" i="1"/>
  <c r="AI22" i="2"/>
  <c r="J54" i="1"/>
  <c r="AQ22" i="2"/>
  <c r="C57" i="1" l="1"/>
  <c r="AH25" i="2"/>
  <c r="K57" i="1"/>
  <c r="AP25" i="2"/>
  <c r="G56" i="1"/>
  <c r="AL24" i="2"/>
  <c r="F55" i="1"/>
  <c r="AM23" i="2"/>
  <c r="J55" i="1"/>
  <c r="AQ23" i="2"/>
  <c r="B55" i="1"/>
  <c r="AI23" i="2"/>
  <c r="K58" i="1" l="1"/>
  <c r="AP26" i="2"/>
  <c r="G57" i="1"/>
  <c r="AL25" i="2"/>
  <c r="C58" i="1"/>
  <c r="AH26" i="2"/>
  <c r="F56" i="1"/>
  <c r="AM24" i="2"/>
  <c r="B56" i="1"/>
  <c r="AI24" i="2"/>
  <c r="J56" i="1"/>
  <c r="AQ24" i="2"/>
  <c r="G58" i="1" l="1"/>
  <c r="AL26" i="2"/>
  <c r="C59" i="1"/>
  <c r="AH27" i="2"/>
  <c r="K59" i="1"/>
  <c r="AP27" i="2"/>
  <c r="F57" i="1"/>
  <c r="AM25" i="2"/>
  <c r="J57" i="1"/>
  <c r="AQ25" i="2"/>
  <c r="B57" i="1"/>
  <c r="AI25" i="2"/>
  <c r="C60" i="1" l="1"/>
  <c r="AH28" i="2"/>
  <c r="K60" i="1"/>
  <c r="AP28" i="2"/>
  <c r="G59" i="1"/>
  <c r="AL27" i="2"/>
  <c r="F58" i="1"/>
  <c r="AM26" i="2"/>
  <c r="B58" i="1"/>
  <c r="AI26" i="2"/>
  <c r="J58" i="1"/>
  <c r="AQ26" i="2"/>
  <c r="K61" i="1" l="1"/>
  <c r="AP29" i="2"/>
  <c r="G60" i="1"/>
  <c r="AL28" i="2"/>
  <c r="C61" i="1"/>
  <c r="AH29" i="2"/>
  <c r="J59" i="1"/>
  <c r="AQ27" i="2"/>
  <c r="F59" i="1"/>
  <c r="AM27" i="2"/>
  <c r="B59" i="1"/>
  <c r="AI27" i="2"/>
  <c r="G61" i="1" l="1"/>
  <c r="AL29" i="2"/>
  <c r="C62" i="1"/>
  <c r="AH30" i="2"/>
  <c r="K62" i="1"/>
  <c r="AP30" i="2"/>
  <c r="J60" i="1"/>
  <c r="AQ28" i="2"/>
  <c r="B60" i="1"/>
  <c r="AI28" i="2"/>
  <c r="F60" i="1"/>
  <c r="AM28" i="2"/>
  <c r="C63" i="1" l="1"/>
  <c r="AH31" i="2"/>
  <c r="K63" i="1"/>
  <c r="AP31" i="2"/>
  <c r="G62" i="1"/>
  <c r="AL30" i="2"/>
  <c r="J61" i="1"/>
  <c r="AQ29" i="2"/>
  <c r="F61" i="1"/>
  <c r="AM29" i="2"/>
  <c r="B61" i="1"/>
  <c r="AI29" i="2"/>
  <c r="K64" i="1" l="1"/>
  <c r="AP32" i="2"/>
  <c r="G63" i="1"/>
  <c r="AL31" i="2"/>
  <c r="C64" i="1"/>
  <c r="AH32" i="2"/>
  <c r="J62" i="1"/>
  <c r="AQ30" i="2"/>
  <c r="B62" i="1"/>
  <c r="AI30" i="2"/>
  <c r="F62" i="1"/>
  <c r="AM30" i="2"/>
  <c r="G64" i="1" l="1"/>
  <c r="AL32" i="2"/>
  <c r="C65" i="1"/>
  <c r="AH33" i="2"/>
  <c r="K65" i="1"/>
  <c r="AP33" i="2"/>
  <c r="J63" i="1"/>
  <c r="AQ31" i="2"/>
  <c r="F63" i="1"/>
  <c r="AM31" i="2"/>
  <c r="B63" i="1"/>
  <c r="AI31" i="2"/>
  <c r="C66" i="1" l="1"/>
  <c r="AH34" i="2"/>
  <c r="K66" i="1"/>
  <c r="AP34" i="2"/>
  <c r="G65" i="1"/>
  <c r="AL33" i="2"/>
  <c r="B64" i="1"/>
  <c r="AI32" i="2"/>
  <c r="J64" i="1"/>
  <c r="AQ32" i="2"/>
  <c r="F64" i="1"/>
  <c r="AM32" i="2"/>
  <c r="K67" i="1" l="1"/>
  <c r="AP35" i="2"/>
  <c r="G66" i="1"/>
  <c r="AL34" i="2"/>
  <c r="C67" i="1"/>
  <c r="AH35" i="2"/>
  <c r="B65" i="1"/>
  <c r="AI33" i="2"/>
  <c r="F65" i="1"/>
  <c r="AM33" i="2"/>
  <c r="J65" i="1"/>
  <c r="AQ33" i="2"/>
  <c r="G67" i="1" l="1"/>
  <c r="AL35" i="2"/>
  <c r="C68" i="1"/>
  <c r="AH36" i="2"/>
  <c r="K68" i="1"/>
  <c r="AP36" i="2"/>
  <c r="B66" i="1"/>
  <c r="AI34" i="2"/>
  <c r="J66" i="1"/>
  <c r="AQ34" i="2"/>
  <c r="F66" i="1"/>
  <c r="AM34" i="2"/>
  <c r="C69" i="1" l="1"/>
  <c r="AH37" i="2"/>
  <c r="K69" i="1"/>
  <c r="AP37" i="2"/>
  <c r="G68" i="1"/>
  <c r="AL36" i="2"/>
  <c r="F67" i="1"/>
  <c r="AM35" i="2"/>
  <c r="B67" i="1"/>
  <c r="AI35" i="2"/>
  <c r="J67" i="1"/>
  <c r="AQ35" i="2"/>
  <c r="K70" i="1" l="1"/>
  <c r="AP38" i="2"/>
  <c r="G69" i="1"/>
  <c r="AL37" i="2"/>
  <c r="C70" i="1"/>
  <c r="AH38" i="2"/>
  <c r="F68" i="1"/>
  <c r="AM36" i="2"/>
  <c r="J68" i="1"/>
  <c r="AQ36" i="2"/>
  <c r="B68" i="1"/>
  <c r="AI36" i="2"/>
  <c r="G70" i="1" l="1"/>
  <c r="AL38" i="2"/>
  <c r="C71" i="1"/>
  <c r="AH39" i="2"/>
  <c r="K71" i="1"/>
  <c r="AP39" i="2"/>
  <c r="F69" i="1"/>
  <c r="AM37" i="2"/>
  <c r="B69" i="1"/>
  <c r="AI37" i="2"/>
  <c r="J69" i="1"/>
  <c r="AQ37" i="2"/>
  <c r="C72" i="1" l="1"/>
  <c r="AH40" i="2"/>
  <c r="K72" i="1"/>
  <c r="AP40" i="2"/>
  <c r="G71" i="1"/>
  <c r="AL39" i="2"/>
  <c r="F70" i="1"/>
  <c r="AM38" i="2"/>
  <c r="J70" i="1"/>
  <c r="AQ38" i="2"/>
  <c r="B70" i="1"/>
  <c r="AI38" i="2"/>
  <c r="K73" i="1" l="1"/>
  <c r="AP41" i="2"/>
  <c r="G72" i="1"/>
  <c r="AL40" i="2"/>
  <c r="C73" i="1"/>
  <c r="AH41" i="2"/>
  <c r="B71" i="1"/>
  <c r="AI39" i="2"/>
  <c r="F71" i="1"/>
  <c r="AM39" i="2"/>
  <c r="J71" i="1"/>
  <c r="AQ39" i="2"/>
  <c r="G73" i="1" l="1"/>
  <c r="AL41" i="2"/>
  <c r="C74" i="1"/>
  <c r="AH42" i="2"/>
  <c r="K74" i="1"/>
  <c r="AP42" i="2"/>
  <c r="B72" i="1"/>
  <c r="AI40" i="2"/>
  <c r="J72" i="1"/>
  <c r="AQ40" i="2"/>
  <c r="F72" i="1"/>
  <c r="AM40" i="2"/>
  <c r="K75" i="1" l="1"/>
  <c r="AP43" i="2"/>
  <c r="G74" i="1"/>
  <c r="AL42" i="2"/>
  <c r="C75" i="1"/>
  <c r="AH43" i="2"/>
  <c r="B73" i="1"/>
  <c r="AI41" i="2"/>
  <c r="F73" i="1"/>
  <c r="AM41" i="2"/>
  <c r="J73" i="1"/>
  <c r="AQ41" i="2"/>
  <c r="C76" i="1" l="1"/>
  <c r="AH44" i="2"/>
  <c r="K76" i="1"/>
  <c r="AP44" i="2"/>
  <c r="G75" i="1"/>
  <c r="AL43" i="2"/>
  <c r="B74" i="1"/>
  <c r="AI42" i="2"/>
  <c r="J74" i="1"/>
  <c r="AQ42" i="2"/>
  <c r="F74" i="1"/>
  <c r="AM42" i="2"/>
  <c r="K77" i="1" l="1"/>
  <c r="AP45" i="2"/>
  <c r="G76" i="1"/>
  <c r="AL44" i="2"/>
  <c r="C77" i="1"/>
  <c r="AH45" i="2"/>
  <c r="F75" i="1"/>
  <c r="AM43" i="2"/>
  <c r="B75" i="1"/>
  <c r="AI43" i="2"/>
  <c r="J75" i="1"/>
  <c r="AQ43" i="2"/>
  <c r="G77" i="1" l="1"/>
  <c r="AL45" i="2"/>
  <c r="C78" i="1"/>
  <c r="AH46" i="2"/>
  <c r="K78" i="1"/>
  <c r="AP46" i="2"/>
  <c r="F76" i="1"/>
  <c r="AM44" i="2"/>
  <c r="B76" i="1"/>
  <c r="AI44" i="2"/>
  <c r="J76" i="1"/>
  <c r="AQ44" i="2"/>
  <c r="C79" i="1" l="1"/>
  <c r="AH47" i="2"/>
  <c r="K79" i="1"/>
  <c r="AP47" i="2"/>
  <c r="G78" i="1"/>
  <c r="AL46" i="2"/>
  <c r="J77" i="1"/>
  <c r="AQ45" i="2"/>
  <c r="F77" i="1"/>
  <c r="AM45" i="2"/>
  <c r="B77" i="1"/>
  <c r="AI45" i="2"/>
  <c r="K80" i="1" l="1"/>
  <c r="AP48" i="2"/>
  <c r="G79" i="1"/>
  <c r="AL47" i="2"/>
  <c r="C80" i="1"/>
  <c r="AH48" i="2"/>
  <c r="B78" i="1"/>
  <c r="AI46" i="2"/>
  <c r="J78" i="1"/>
  <c r="AQ46" i="2"/>
  <c r="F78" i="1"/>
  <c r="AM46" i="2"/>
  <c r="G80" i="1" l="1"/>
  <c r="AL48" i="2"/>
  <c r="C81" i="1"/>
  <c r="AH49" i="2"/>
  <c r="K81" i="1"/>
  <c r="AP49" i="2"/>
  <c r="F79" i="1"/>
  <c r="AM47" i="2"/>
  <c r="B79" i="1"/>
  <c r="AI47" i="2"/>
  <c r="J79" i="1"/>
  <c r="AQ47" i="2"/>
  <c r="C82" i="1" l="1"/>
  <c r="AH50" i="2"/>
  <c r="K82" i="1"/>
  <c r="AP50" i="2"/>
  <c r="G81" i="1"/>
  <c r="AL49" i="2"/>
  <c r="J80" i="1"/>
  <c r="AQ48" i="2"/>
  <c r="F80" i="1"/>
  <c r="AM48" i="2"/>
  <c r="B80" i="1"/>
  <c r="AI48" i="2"/>
  <c r="K83" i="1" l="1"/>
  <c r="AP51" i="2"/>
  <c r="G82" i="1"/>
  <c r="AL50" i="2"/>
  <c r="C83" i="1"/>
  <c r="AH51" i="2"/>
  <c r="B81" i="1"/>
  <c r="AI49" i="2"/>
  <c r="J81" i="1"/>
  <c r="AQ49" i="2"/>
  <c r="F81" i="1"/>
  <c r="AM49" i="2"/>
  <c r="G83" i="1" l="1"/>
  <c r="AL51" i="2"/>
  <c r="C84" i="1"/>
  <c r="AH52" i="2"/>
  <c r="K84" i="1"/>
  <c r="AP52" i="2"/>
  <c r="F82" i="1"/>
  <c r="AM50" i="2"/>
  <c r="B82" i="1"/>
  <c r="AI50" i="2"/>
  <c r="J82" i="1"/>
  <c r="AQ50" i="2"/>
  <c r="C85" i="1" l="1"/>
  <c r="AH53" i="2"/>
  <c r="K85" i="1"/>
  <c r="AP53" i="2"/>
  <c r="G84" i="1"/>
  <c r="AL52" i="2"/>
  <c r="J83" i="1"/>
  <c r="AQ51" i="2"/>
  <c r="F83" i="1"/>
  <c r="AM51" i="2"/>
  <c r="B83" i="1"/>
  <c r="AI51" i="2"/>
  <c r="K86" i="1" l="1"/>
  <c r="AP54" i="2"/>
  <c r="G85" i="1"/>
  <c r="AL53" i="2"/>
  <c r="C86" i="1"/>
  <c r="AH54" i="2"/>
  <c r="B84" i="1"/>
  <c r="AI52" i="2"/>
  <c r="J84" i="1"/>
  <c r="AQ52" i="2"/>
  <c r="F84" i="1"/>
  <c r="AM52" i="2"/>
  <c r="G86" i="1" l="1"/>
  <c r="AL54" i="2"/>
  <c r="C87" i="1"/>
  <c r="AH55" i="2"/>
  <c r="K87" i="1"/>
  <c r="AP55" i="2"/>
  <c r="F85" i="1"/>
  <c r="AM53" i="2"/>
  <c r="B85" i="1"/>
  <c r="AI53" i="2"/>
  <c r="J85" i="1"/>
  <c r="AQ53" i="2"/>
  <c r="C88" i="1" l="1"/>
  <c r="AH56" i="2"/>
  <c r="K88" i="1"/>
  <c r="AP56" i="2"/>
  <c r="G87" i="1"/>
  <c r="AL55" i="2"/>
  <c r="J86" i="1"/>
  <c r="AQ54" i="2"/>
  <c r="F86" i="1"/>
  <c r="AM54" i="2"/>
  <c r="B86" i="1"/>
  <c r="AI54" i="2"/>
  <c r="K89" i="1" l="1"/>
  <c r="AP57" i="2"/>
  <c r="G88" i="1"/>
  <c r="AL56" i="2"/>
  <c r="C89" i="1"/>
  <c r="AH57" i="2"/>
  <c r="B87" i="1"/>
  <c r="AI55" i="2"/>
  <c r="J87" i="1"/>
  <c r="AQ55" i="2"/>
  <c r="F87" i="1"/>
  <c r="AM55" i="2"/>
  <c r="G89" i="1" l="1"/>
  <c r="AL57" i="2"/>
  <c r="C90" i="1"/>
  <c r="AH58" i="2"/>
  <c r="K90" i="1"/>
  <c r="AP58" i="2"/>
  <c r="F88" i="1"/>
  <c r="AM56" i="2"/>
  <c r="B88" i="1"/>
  <c r="AI56" i="2"/>
  <c r="J88" i="1"/>
  <c r="AQ56" i="2"/>
  <c r="C91" i="1" l="1"/>
  <c r="AH59" i="2"/>
  <c r="K91" i="1"/>
  <c r="AP59" i="2"/>
  <c r="G90" i="1"/>
  <c r="AL58" i="2"/>
  <c r="J89" i="1"/>
  <c r="AQ57" i="2"/>
  <c r="F89" i="1"/>
  <c r="AM57" i="2"/>
  <c r="B89" i="1"/>
  <c r="AI57" i="2"/>
  <c r="K92" i="1" l="1"/>
  <c r="AP60" i="2"/>
  <c r="G91" i="1"/>
  <c r="AL59" i="2"/>
  <c r="C92" i="1"/>
  <c r="AH60" i="2"/>
  <c r="B90" i="1"/>
  <c r="AI58" i="2"/>
  <c r="J90" i="1"/>
  <c r="AQ58" i="2"/>
  <c r="F90" i="1"/>
  <c r="AM58" i="2"/>
  <c r="G92" i="1" l="1"/>
  <c r="AL60" i="2"/>
  <c r="C93" i="1"/>
  <c r="AH61" i="2"/>
  <c r="K93" i="1"/>
  <c r="AP61" i="2"/>
  <c r="F91" i="1"/>
  <c r="AM59" i="2"/>
  <c r="B91" i="1"/>
  <c r="AI59" i="2"/>
  <c r="J91" i="1"/>
  <c r="AQ59" i="2"/>
  <c r="C94" i="1" l="1"/>
  <c r="AH62" i="2"/>
  <c r="K94" i="1"/>
  <c r="AP62" i="2"/>
  <c r="G93" i="1"/>
  <c r="AL61" i="2"/>
  <c r="J92" i="1"/>
  <c r="AQ60" i="2"/>
  <c r="F92" i="1"/>
  <c r="AM60" i="2"/>
  <c r="B92" i="1"/>
  <c r="AI60" i="2"/>
  <c r="K95" i="1" l="1"/>
  <c r="AP63" i="2"/>
  <c r="G94" i="1"/>
  <c r="AL62" i="2"/>
  <c r="C95" i="1"/>
  <c r="AH63" i="2"/>
  <c r="B93" i="1"/>
  <c r="AI61" i="2"/>
  <c r="J93" i="1"/>
  <c r="AQ61" i="2"/>
  <c r="F93" i="1"/>
  <c r="AM61" i="2"/>
  <c r="G95" i="1" l="1"/>
  <c r="AL63" i="2"/>
  <c r="C96" i="1"/>
  <c r="AH64" i="2"/>
  <c r="K96" i="1"/>
  <c r="AP64" i="2"/>
  <c r="F94" i="1"/>
  <c r="AM62" i="2"/>
  <c r="B94" i="1"/>
  <c r="AI62" i="2"/>
  <c r="J94" i="1"/>
  <c r="AQ62" i="2"/>
  <c r="C97" i="1" l="1"/>
  <c r="AH65" i="2"/>
  <c r="K97" i="1"/>
  <c r="AP65" i="2"/>
  <c r="G96" i="1"/>
  <c r="AL64" i="2"/>
  <c r="J95" i="1"/>
  <c r="AQ63" i="2"/>
  <c r="F95" i="1"/>
  <c r="AM63" i="2"/>
  <c r="B95" i="1"/>
  <c r="AI63" i="2"/>
  <c r="K98" i="1" l="1"/>
  <c r="AP66" i="2"/>
  <c r="G97" i="1"/>
  <c r="AL65" i="2"/>
  <c r="C98" i="1"/>
  <c r="AH66" i="2"/>
  <c r="B96" i="1"/>
  <c r="AI64" i="2"/>
  <c r="J96" i="1"/>
  <c r="AQ64" i="2"/>
  <c r="F96" i="1"/>
  <c r="AM64" i="2"/>
  <c r="G98" i="1" l="1"/>
  <c r="AL66" i="2"/>
  <c r="C99" i="1"/>
  <c r="AH67" i="2"/>
  <c r="K99" i="1"/>
  <c r="AP67" i="2"/>
  <c r="B97" i="1"/>
  <c r="AI65" i="2"/>
  <c r="J97" i="1"/>
  <c r="AQ65" i="2"/>
  <c r="F97" i="1"/>
  <c r="AM65" i="2"/>
  <c r="C100" i="1" l="1"/>
  <c r="AH68" i="2"/>
  <c r="K100" i="1"/>
  <c r="AP68" i="2"/>
  <c r="G99" i="1"/>
  <c r="AL67" i="2"/>
  <c r="F98" i="1"/>
  <c r="AM66" i="2"/>
  <c r="B98" i="1"/>
  <c r="AI66" i="2"/>
  <c r="J98" i="1"/>
  <c r="AQ66" i="2"/>
  <c r="K101" i="1" l="1"/>
  <c r="AP69" i="2"/>
  <c r="G100" i="1"/>
  <c r="AL68" i="2"/>
  <c r="C101" i="1"/>
  <c r="AH69" i="2"/>
  <c r="J99" i="1"/>
  <c r="AQ67" i="2"/>
  <c r="F99" i="1"/>
  <c r="AM67" i="2"/>
  <c r="B99" i="1"/>
  <c r="AI67" i="2"/>
  <c r="G101" i="1" l="1"/>
  <c r="AL69" i="2"/>
  <c r="C102" i="1"/>
  <c r="AH70" i="2"/>
  <c r="K102" i="1"/>
  <c r="AP70" i="2"/>
  <c r="J100" i="1"/>
  <c r="AQ68" i="2"/>
  <c r="B100" i="1"/>
  <c r="AI68" i="2"/>
  <c r="F100" i="1"/>
  <c r="AM68" i="2"/>
  <c r="C103" i="1" l="1"/>
  <c r="AH71" i="2"/>
  <c r="K103" i="1"/>
  <c r="AP71" i="2"/>
  <c r="G102" i="1"/>
  <c r="AL70" i="2"/>
  <c r="F101" i="1"/>
  <c r="AM69" i="2"/>
  <c r="J101" i="1"/>
  <c r="AQ69" i="2"/>
  <c r="B101" i="1"/>
  <c r="AI69" i="2"/>
  <c r="K104" i="1" l="1"/>
  <c r="AP72" i="2"/>
  <c r="G103" i="1"/>
  <c r="AL71" i="2"/>
  <c r="C104" i="1"/>
  <c r="AH72" i="2"/>
  <c r="F102" i="1"/>
  <c r="AM70" i="2"/>
  <c r="B102" i="1"/>
  <c r="AI70" i="2"/>
  <c r="J102" i="1"/>
  <c r="AQ70" i="2"/>
  <c r="G104" i="1" l="1"/>
  <c r="AL72" i="2"/>
  <c r="C105" i="1"/>
  <c r="AH73" i="2"/>
  <c r="K105" i="1"/>
  <c r="AP73" i="2"/>
  <c r="F103" i="1"/>
  <c r="AM71" i="2"/>
  <c r="J103" i="1"/>
  <c r="AQ71" i="2"/>
  <c r="B103" i="1"/>
  <c r="AI71" i="2"/>
  <c r="C106" i="1" l="1"/>
  <c r="AH74" i="2"/>
  <c r="K106" i="1"/>
  <c r="AP74" i="2"/>
  <c r="G105" i="1"/>
  <c r="AL73" i="2"/>
  <c r="B104" i="1"/>
  <c r="AI72" i="2"/>
  <c r="F104" i="1"/>
  <c r="AM72" i="2"/>
  <c r="J104" i="1"/>
  <c r="AQ72" i="2"/>
  <c r="K107" i="1" l="1"/>
  <c r="AP75" i="2"/>
  <c r="G106" i="1"/>
  <c r="AL74" i="2"/>
  <c r="C107" i="1"/>
  <c r="AH75" i="2"/>
  <c r="J105" i="1"/>
  <c r="AQ73" i="2"/>
  <c r="B105" i="1"/>
  <c r="AI73" i="2"/>
  <c r="F105" i="1"/>
  <c r="AM73" i="2"/>
  <c r="G107" i="1" l="1"/>
  <c r="AL75" i="2"/>
  <c r="C108" i="1"/>
  <c r="AH76" i="2"/>
  <c r="K108" i="1"/>
  <c r="AP76" i="2"/>
  <c r="F106" i="1"/>
  <c r="AM74" i="2"/>
  <c r="J106" i="1"/>
  <c r="AQ74" i="2"/>
  <c r="B106" i="1"/>
  <c r="AI74" i="2"/>
  <c r="C109" i="1" l="1"/>
  <c r="AH77" i="2"/>
  <c r="K109" i="1"/>
  <c r="AP77" i="2"/>
  <c r="G108" i="1"/>
  <c r="AL76" i="2"/>
  <c r="F107" i="1"/>
  <c r="AM75" i="2"/>
  <c r="B107" i="1"/>
  <c r="AI75" i="2"/>
  <c r="J107" i="1"/>
  <c r="AQ75" i="2"/>
  <c r="K110" i="1" l="1"/>
  <c r="AP78" i="2"/>
  <c r="G109" i="1"/>
  <c r="AL77" i="2"/>
  <c r="C110" i="1"/>
  <c r="AH78" i="2"/>
  <c r="F108" i="1"/>
  <c r="AM76" i="2"/>
  <c r="J108" i="1"/>
  <c r="AQ76" i="2"/>
  <c r="B108" i="1"/>
  <c r="AI76" i="2"/>
  <c r="G110" i="1" l="1"/>
  <c r="AL78" i="2"/>
  <c r="C111" i="1"/>
  <c r="AH79" i="2"/>
  <c r="K111" i="1"/>
  <c r="AP79" i="2"/>
  <c r="B109" i="1"/>
  <c r="AI77" i="2"/>
  <c r="F109" i="1"/>
  <c r="AM77" i="2"/>
  <c r="J109" i="1"/>
  <c r="AQ77" i="2"/>
  <c r="G111" i="1" l="1"/>
  <c r="AL79" i="2"/>
  <c r="C112" i="1"/>
  <c r="AH80" i="2"/>
  <c r="K112" i="1"/>
  <c r="AP80" i="2"/>
  <c r="B110" i="1"/>
  <c r="AI78" i="2"/>
  <c r="J110" i="1"/>
  <c r="AQ78" i="2"/>
  <c r="F110" i="1"/>
  <c r="AM78" i="2"/>
  <c r="C113" i="1" l="1"/>
  <c r="AH81" i="2"/>
  <c r="K113" i="1"/>
  <c r="AP81" i="2"/>
  <c r="G112" i="1"/>
  <c r="AL80" i="2"/>
  <c r="F111" i="1"/>
  <c r="AM79" i="2"/>
  <c r="B111" i="1"/>
  <c r="AI79" i="2"/>
  <c r="J111" i="1"/>
  <c r="AQ79" i="2"/>
  <c r="K114" i="1" l="1"/>
  <c r="AP82" i="2"/>
  <c r="G113" i="1"/>
  <c r="AL81" i="2"/>
  <c r="C114" i="1"/>
  <c r="AH82" i="2"/>
  <c r="B112" i="1"/>
  <c r="AI80" i="2"/>
  <c r="J112" i="1"/>
  <c r="AQ80" i="2"/>
  <c r="F112" i="1"/>
  <c r="AM80" i="2"/>
  <c r="G114" i="1" l="1"/>
  <c r="AL82" i="2"/>
  <c r="C115" i="1"/>
  <c r="AH83" i="2"/>
  <c r="K115" i="1"/>
  <c r="AP83" i="2"/>
  <c r="B113" i="1"/>
  <c r="AI81" i="2"/>
  <c r="F113" i="1"/>
  <c r="AM81" i="2"/>
  <c r="J113" i="1"/>
  <c r="AQ81" i="2"/>
  <c r="C116" i="1" l="1"/>
  <c r="AH84" i="2"/>
  <c r="K116" i="1"/>
  <c r="AP84" i="2"/>
  <c r="G115" i="1"/>
  <c r="AL83" i="2"/>
  <c r="J114" i="1"/>
  <c r="AQ82" i="2"/>
  <c r="B114" i="1"/>
  <c r="AI82" i="2"/>
  <c r="F114" i="1"/>
  <c r="AM82" i="2"/>
  <c r="K117" i="1" l="1"/>
  <c r="AP85" i="2"/>
  <c r="G116" i="1"/>
  <c r="AL84" i="2"/>
  <c r="C117" i="1"/>
  <c r="AH85" i="2"/>
  <c r="J115" i="1"/>
  <c r="AQ83" i="2"/>
  <c r="F115" i="1"/>
  <c r="AM83" i="2"/>
  <c r="B115" i="1"/>
  <c r="AI83" i="2"/>
  <c r="G117" i="1" l="1"/>
  <c r="AL85" i="2"/>
  <c r="C118" i="1"/>
  <c r="AH86" i="2"/>
  <c r="K118" i="1"/>
  <c r="AP86" i="2"/>
  <c r="J116" i="1"/>
  <c r="AQ84" i="2"/>
  <c r="B116" i="1"/>
  <c r="AI84" i="2"/>
  <c r="F116" i="1"/>
  <c r="AM84" i="2"/>
  <c r="C119" i="1" l="1"/>
  <c r="AH87" i="2"/>
  <c r="K119" i="1"/>
  <c r="AP87" i="2"/>
  <c r="G118" i="1"/>
  <c r="AL86" i="2"/>
  <c r="J117" i="1"/>
  <c r="AQ85" i="2"/>
  <c r="F117" i="1"/>
  <c r="AM85" i="2"/>
  <c r="B117" i="1"/>
  <c r="AI85" i="2"/>
  <c r="K120" i="1" l="1"/>
  <c r="AP88" i="2"/>
  <c r="G119" i="1"/>
  <c r="AL87" i="2"/>
  <c r="C120" i="1"/>
  <c r="AH88" i="2"/>
  <c r="J118" i="1"/>
  <c r="AQ86" i="2"/>
  <c r="B118" i="1"/>
  <c r="AI86" i="2"/>
  <c r="F118" i="1"/>
  <c r="AM86" i="2"/>
  <c r="G120" i="1" l="1"/>
  <c r="AL88" i="2"/>
  <c r="C121" i="1"/>
  <c r="AH89" i="2"/>
  <c r="K121" i="1"/>
  <c r="AP89" i="2"/>
  <c r="J119" i="1"/>
  <c r="AQ87" i="2"/>
  <c r="B119" i="1"/>
  <c r="AI87" i="2"/>
  <c r="F119" i="1"/>
  <c r="AM87" i="2"/>
  <c r="C122" i="1" l="1"/>
  <c r="AH90" i="2"/>
  <c r="K122" i="1"/>
  <c r="AP90" i="2"/>
  <c r="G121" i="1"/>
  <c r="AL89" i="2"/>
  <c r="F120" i="1"/>
  <c r="AM88" i="2"/>
  <c r="J120" i="1"/>
  <c r="AQ88" i="2"/>
  <c r="B120" i="1"/>
  <c r="AI88" i="2"/>
  <c r="K123" i="1" l="1"/>
  <c r="AP91" i="2"/>
  <c r="G122" i="1"/>
  <c r="AL90" i="2"/>
  <c r="C123" i="1"/>
  <c r="AH91" i="2"/>
  <c r="B121" i="1"/>
  <c r="AI89" i="2"/>
  <c r="F121" i="1"/>
  <c r="AM89" i="2"/>
  <c r="J121" i="1"/>
  <c r="AQ89" i="2"/>
  <c r="G123" i="1" l="1"/>
  <c r="AL91" i="2"/>
  <c r="C124" i="1"/>
  <c r="AH92" i="2"/>
  <c r="K124" i="1"/>
  <c r="AP92" i="2"/>
  <c r="B122" i="1"/>
  <c r="AI90" i="2"/>
  <c r="J122" i="1"/>
  <c r="AQ90" i="2"/>
  <c r="F122" i="1"/>
  <c r="AM90" i="2"/>
  <c r="C125" i="1" l="1"/>
  <c r="AH93" i="2"/>
  <c r="K125" i="1"/>
  <c r="AP93" i="2"/>
  <c r="G124" i="1"/>
  <c r="AL92" i="2"/>
  <c r="B123" i="1"/>
  <c r="AI91" i="2"/>
  <c r="F123" i="1"/>
  <c r="AM91" i="2"/>
  <c r="J123" i="1"/>
  <c r="AQ91" i="2"/>
  <c r="K126" i="1" l="1"/>
  <c r="AP94" i="2"/>
  <c r="G125" i="1"/>
  <c r="AL93" i="2"/>
  <c r="C126" i="1"/>
  <c r="AH94" i="2"/>
  <c r="B124" i="1"/>
  <c r="AI92" i="2"/>
  <c r="J124" i="1"/>
  <c r="AQ92" i="2"/>
  <c r="F124" i="1"/>
  <c r="AM92" i="2"/>
  <c r="G126" i="1" l="1"/>
  <c r="AL94" i="2"/>
  <c r="C127" i="1"/>
  <c r="AH95" i="2"/>
  <c r="K127" i="1"/>
  <c r="AP95" i="2"/>
  <c r="B125" i="1"/>
  <c r="AI93" i="2"/>
  <c r="F125" i="1"/>
  <c r="AM93" i="2"/>
  <c r="J125" i="1"/>
  <c r="AQ93" i="2"/>
  <c r="C128" i="1" l="1"/>
  <c r="AH96" i="2"/>
  <c r="K128" i="1"/>
  <c r="AP96" i="2"/>
  <c r="G127" i="1"/>
  <c r="AL95" i="2"/>
  <c r="B126" i="1"/>
  <c r="AI94" i="2"/>
  <c r="J126" i="1"/>
  <c r="AQ94" i="2"/>
  <c r="F126" i="1"/>
  <c r="AM94" i="2"/>
  <c r="K129" i="1" l="1"/>
  <c r="AP97" i="2"/>
  <c r="G128" i="1"/>
  <c r="AL96" i="2"/>
  <c r="C129" i="1"/>
  <c r="AH97" i="2"/>
  <c r="B127" i="1"/>
  <c r="AI95" i="2"/>
  <c r="F127" i="1"/>
  <c r="AM95" i="2"/>
  <c r="J127" i="1"/>
  <c r="AQ95" i="2"/>
  <c r="G129" i="1" l="1"/>
  <c r="AL97" i="2"/>
  <c r="C130" i="1"/>
  <c r="AH98" i="2"/>
  <c r="K130" i="1"/>
  <c r="AP98" i="2"/>
  <c r="J128" i="1"/>
  <c r="AQ96" i="2"/>
  <c r="B128" i="1"/>
  <c r="AI96" i="2"/>
  <c r="F128" i="1"/>
  <c r="AM96" i="2"/>
  <c r="C131" i="1" l="1"/>
  <c r="AH99" i="2"/>
  <c r="K131" i="1"/>
  <c r="AP99" i="2"/>
  <c r="G130" i="1"/>
  <c r="AL98" i="2"/>
  <c r="F129" i="1"/>
  <c r="AM97" i="2"/>
  <c r="J129" i="1"/>
  <c r="AQ97" i="2"/>
  <c r="B129" i="1"/>
  <c r="AI97" i="2"/>
  <c r="K132" i="1" l="1"/>
  <c r="AP100" i="2"/>
  <c r="G131" i="1"/>
  <c r="AL99" i="2"/>
  <c r="C132" i="1"/>
  <c r="AH100" i="2"/>
  <c r="B130" i="1"/>
  <c r="AI98" i="2"/>
  <c r="F130" i="1"/>
  <c r="AM98" i="2"/>
  <c r="J130" i="1"/>
  <c r="AQ98" i="2"/>
  <c r="G132" i="1" l="1"/>
  <c r="AL100" i="2"/>
  <c r="C133" i="1"/>
  <c r="AH101" i="2"/>
  <c r="K133" i="1"/>
  <c r="AP101" i="2"/>
  <c r="J131" i="1"/>
  <c r="AQ99" i="2"/>
  <c r="B131" i="1"/>
  <c r="AI99" i="2"/>
  <c r="F131" i="1"/>
  <c r="AM99" i="2"/>
  <c r="C134" i="1" l="1"/>
  <c r="AH102" i="2"/>
  <c r="K134" i="1"/>
  <c r="AP102" i="2"/>
  <c r="G133" i="1"/>
  <c r="AL101" i="2"/>
  <c r="F132" i="1"/>
  <c r="AM100" i="2"/>
  <c r="J132" i="1"/>
  <c r="AQ100" i="2"/>
  <c r="B132" i="1"/>
  <c r="AI100" i="2"/>
  <c r="K135" i="1" l="1"/>
  <c r="AP103" i="2"/>
  <c r="G134" i="1"/>
  <c r="AL102" i="2"/>
  <c r="C135" i="1"/>
  <c r="AH103" i="2"/>
  <c r="B133" i="1"/>
  <c r="AI101" i="2"/>
  <c r="F133" i="1"/>
  <c r="AM101" i="2"/>
  <c r="J133" i="1"/>
  <c r="AQ101" i="2"/>
  <c r="G135" i="1" l="1"/>
  <c r="AL103" i="2"/>
  <c r="C136" i="1"/>
  <c r="AH104" i="2"/>
  <c r="K136" i="1"/>
  <c r="AP104" i="2"/>
  <c r="J134" i="1"/>
  <c r="AQ102" i="2"/>
  <c r="F134" i="1"/>
  <c r="AM102" i="2"/>
  <c r="B134" i="1"/>
  <c r="AI102" i="2"/>
  <c r="C137" i="1" l="1"/>
  <c r="AH105" i="2"/>
  <c r="K137" i="1"/>
  <c r="AP105" i="2"/>
  <c r="G136" i="1"/>
  <c r="AL104" i="2"/>
  <c r="B135" i="1"/>
  <c r="AI103" i="2"/>
  <c r="J135" i="1"/>
  <c r="AQ103" i="2"/>
  <c r="F135" i="1"/>
  <c r="AM103" i="2"/>
  <c r="K138" i="1" l="1"/>
  <c r="AP106" i="2"/>
  <c r="G137" i="1"/>
  <c r="AL105" i="2"/>
  <c r="C138" i="1"/>
  <c r="AH106" i="2"/>
  <c r="F136" i="1"/>
  <c r="AM104" i="2"/>
  <c r="B136" i="1"/>
  <c r="AI104" i="2"/>
  <c r="J136" i="1"/>
  <c r="AQ104" i="2"/>
  <c r="G138" i="1" l="1"/>
  <c r="AL106" i="2"/>
  <c r="C139" i="1"/>
  <c r="AH107" i="2"/>
  <c r="K139" i="1"/>
  <c r="AP107" i="2"/>
  <c r="J137" i="1"/>
  <c r="AQ105" i="2"/>
  <c r="F137" i="1"/>
  <c r="AM105" i="2"/>
  <c r="B137" i="1"/>
  <c r="AI105" i="2"/>
  <c r="C140" i="1" l="1"/>
  <c r="AH108" i="2"/>
  <c r="K140" i="1"/>
  <c r="AP108" i="2"/>
  <c r="G139" i="1"/>
  <c r="AL107" i="2"/>
  <c r="B138" i="1"/>
  <c r="AI106" i="2"/>
  <c r="J138" i="1"/>
  <c r="AQ106" i="2"/>
  <c r="F138" i="1"/>
  <c r="AM106" i="2"/>
  <c r="K141" i="1" l="1"/>
  <c r="AP109" i="2"/>
  <c r="G140" i="1"/>
  <c r="AL108" i="2"/>
  <c r="C141" i="1"/>
  <c r="AH109" i="2"/>
  <c r="F139" i="1"/>
  <c r="AM107" i="2"/>
  <c r="B139" i="1"/>
  <c r="AI107" i="2"/>
  <c r="J139" i="1"/>
  <c r="AQ107" i="2"/>
  <c r="G141" i="1" l="1"/>
  <c r="AL109" i="2"/>
  <c r="C142" i="1"/>
  <c r="AH110" i="2"/>
  <c r="K142" i="1"/>
  <c r="AP110" i="2"/>
  <c r="J140" i="1"/>
  <c r="AQ108" i="2"/>
  <c r="F140" i="1"/>
  <c r="AM108" i="2"/>
  <c r="B140" i="1"/>
  <c r="AI108" i="2"/>
  <c r="C143" i="1" l="1"/>
  <c r="AH111" i="2"/>
  <c r="K143" i="1"/>
  <c r="AP111" i="2"/>
  <c r="G142" i="1"/>
  <c r="AL110" i="2"/>
  <c r="B141" i="1"/>
  <c r="AI109" i="2"/>
  <c r="J141" i="1"/>
  <c r="AQ109" i="2"/>
  <c r="F141" i="1"/>
  <c r="AM109" i="2"/>
  <c r="K144" i="1" l="1"/>
  <c r="AP112" i="2"/>
  <c r="G143" i="1"/>
  <c r="AL111" i="2"/>
  <c r="C144" i="1"/>
  <c r="AH112" i="2"/>
  <c r="F142" i="1"/>
  <c r="AM110" i="2"/>
  <c r="B142" i="1"/>
  <c r="AI110" i="2"/>
  <c r="J142" i="1"/>
  <c r="AQ110" i="2"/>
  <c r="G144" i="1" l="1"/>
  <c r="AL112" i="2"/>
  <c r="C145" i="1"/>
  <c r="AH113" i="2"/>
  <c r="K145" i="1"/>
  <c r="AP113" i="2"/>
  <c r="J143" i="1"/>
  <c r="AQ111" i="2"/>
  <c r="F143" i="1"/>
  <c r="AM111" i="2"/>
  <c r="B143" i="1"/>
  <c r="AI111" i="2"/>
  <c r="C146" i="1" l="1"/>
  <c r="AH114" i="2"/>
  <c r="K146" i="1"/>
  <c r="AP114" i="2"/>
  <c r="G145" i="1"/>
  <c r="AL113" i="2"/>
  <c r="B144" i="1"/>
  <c r="AI112" i="2"/>
  <c r="J144" i="1"/>
  <c r="AQ112" i="2"/>
  <c r="F144" i="1"/>
  <c r="AM112" i="2"/>
  <c r="K147" i="1" l="1"/>
  <c r="AP115" i="2"/>
  <c r="G146" i="1"/>
  <c r="AL114" i="2"/>
  <c r="C147" i="1"/>
  <c r="AH115" i="2"/>
  <c r="F145" i="1"/>
  <c r="AM113" i="2"/>
  <c r="J145" i="1"/>
  <c r="AQ113" i="2"/>
  <c r="B145" i="1"/>
  <c r="AI113" i="2"/>
  <c r="G147" i="1" l="1"/>
  <c r="AL115" i="2"/>
  <c r="C148" i="1"/>
  <c r="AH116" i="2"/>
  <c r="K148" i="1"/>
  <c r="AP116" i="2"/>
  <c r="B146" i="1"/>
  <c r="AI114" i="2"/>
  <c r="F146" i="1"/>
  <c r="AM114" i="2"/>
  <c r="J146" i="1"/>
  <c r="AQ114" i="2"/>
  <c r="C149" i="1" l="1"/>
  <c r="AH117" i="2"/>
  <c r="K149" i="1"/>
  <c r="AP117" i="2"/>
  <c r="G148" i="1"/>
  <c r="AL116" i="2"/>
  <c r="J147" i="1"/>
  <c r="AQ115" i="2"/>
  <c r="B147" i="1"/>
  <c r="AI115" i="2"/>
  <c r="F147" i="1"/>
  <c r="AM115" i="2"/>
  <c r="K150" i="1" l="1"/>
  <c r="AP118" i="2"/>
  <c r="G149" i="1"/>
  <c r="AL117" i="2"/>
  <c r="C150" i="1"/>
  <c r="AH118" i="2"/>
  <c r="F148" i="1"/>
  <c r="AM116" i="2"/>
  <c r="J148" i="1"/>
  <c r="AQ116" i="2"/>
  <c r="B148" i="1"/>
  <c r="AI116" i="2"/>
  <c r="G150" i="1" l="1"/>
  <c r="AL118" i="2"/>
  <c r="C151" i="1"/>
  <c r="AH119" i="2"/>
  <c r="K151" i="1"/>
  <c r="AP119" i="2"/>
  <c r="F149" i="1"/>
  <c r="AM117" i="2"/>
  <c r="J149" i="1"/>
  <c r="AQ117" i="2"/>
  <c r="B149" i="1"/>
  <c r="AI117" i="2"/>
  <c r="C152" i="1" l="1"/>
  <c r="AH120" i="2"/>
  <c r="K152" i="1"/>
  <c r="AP120" i="2"/>
  <c r="G151" i="1"/>
  <c r="AL119" i="2"/>
  <c r="F150" i="1"/>
  <c r="AM118" i="2"/>
  <c r="J150" i="1"/>
  <c r="AQ118" i="2"/>
  <c r="B150" i="1"/>
  <c r="AI118" i="2"/>
  <c r="K153" i="1" l="1"/>
  <c r="AP121" i="2"/>
  <c r="G152" i="1"/>
  <c r="AL120" i="2"/>
  <c r="C153" i="1"/>
  <c r="AH121" i="2"/>
  <c r="B151" i="1"/>
  <c r="AI119" i="2"/>
  <c r="F151" i="1"/>
  <c r="AM119" i="2"/>
  <c r="J151" i="1"/>
  <c r="AQ119" i="2"/>
  <c r="G153" i="1" l="1"/>
  <c r="AL121" i="2"/>
  <c r="C154" i="1"/>
  <c r="AH122" i="2"/>
  <c r="K154" i="1"/>
  <c r="AP122" i="2"/>
  <c r="J152" i="1"/>
  <c r="AQ120" i="2"/>
  <c r="B152" i="1"/>
  <c r="AI120" i="2"/>
  <c r="F152" i="1"/>
  <c r="AM120" i="2"/>
  <c r="C155" i="1" l="1"/>
  <c r="AH123" i="2"/>
  <c r="K155" i="1"/>
  <c r="AP123" i="2"/>
  <c r="G154" i="1"/>
  <c r="AL122" i="2"/>
  <c r="F153" i="1"/>
  <c r="AM121" i="2"/>
  <c r="J153" i="1"/>
  <c r="AQ121" i="2"/>
  <c r="B153" i="1"/>
  <c r="AI121" i="2"/>
  <c r="K156" i="1" l="1"/>
  <c r="AP124" i="2"/>
  <c r="G155" i="1"/>
  <c r="AL123" i="2"/>
  <c r="C156" i="1"/>
  <c r="AH124" i="2"/>
  <c r="B154" i="1"/>
  <c r="AI122" i="2"/>
  <c r="F154" i="1"/>
  <c r="AM122" i="2"/>
  <c r="J154" i="1"/>
  <c r="AQ122" i="2"/>
  <c r="G156" i="1" l="1"/>
  <c r="AL124" i="2"/>
  <c r="C157" i="1"/>
  <c r="AH125" i="2"/>
  <c r="K157" i="1"/>
  <c r="AP125" i="2"/>
  <c r="J155" i="1"/>
  <c r="AQ123" i="2"/>
  <c r="B155" i="1"/>
  <c r="AI123" i="2"/>
  <c r="F155" i="1"/>
  <c r="AM123" i="2"/>
  <c r="C158" i="1" l="1"/>
  <c r="AH126" i="2"/>
  <c r="K158" i="1"/>
  <c r="AP126" i="2"/>
  <c r="G157" i="1"/>
  <c r="AL125" i="2"/>
  <c r="F156" i="1"/>
  <c r="AM124" i="2"/>
  <c r="J156" i="1"/>
  <c r="AQ124" i="2"/>
  <c r="B156" i="1"/>
  <c r="AI124" i="2"/>
  <c r="K159" i="1" l="1"/>
  <c r="AP127" i="2"/>
  <c r="G158" i="1"/>
  <c r="AL126" i="2"/>
  <c r="C159" i="1"/>
  <c r="AH127" i="2"/>
  <c r="B157" i="1"/>
  <c r="AI125" i="2"/>
  <c r="F157" i="1"/>
  <c r="AM125" i="2"/>
  <c r="J157" i="1"/>
  <c r="AQ125" i="2"/>
  <c r="G159" i="1" l="1"/>
  <c r="AL127" i="2"/>
  <c r="C160" i="1"/>
  <c r="AH128" i="2"/>
  <c r="K160" i="1"/>
  <c r="AP128" i="2"/>
  <c r="J158" i="1"/>
  <c r="AQ126" i="2"/>
  <c r="B158" i="1"/>
  <c r="AI126" i="2"/>
  <c r="F158" i="1"/>
  <c r="AM126" i="2"/>
  <c r="C161" i="1" l="1"/>
  <c r="AH129" i="2"/>
  <c r="K161" i="1"/>
  <c r="AP129" i="2"/>
  <c r="G160" i="1"/>
  <c r="AL128" i="2"/>
  <c r="F159" i="1"/>
  <c r="AM127" i="2"/>
  <c r="J159" i="1"/>
  <c r="AQ127" i="2"/>
  <c r="B159" i="1"/>
  <c r="AI127" i="2"/>
  <c r="K162" i="1" l="1"/>
  <c r="AP130" i="2"/>
  <c r="G161" i="1"/>
  <c r="AL129" i="2"/>
  <c r="C162" i="1"/>
  <c r="AH130" i="2"/>
  <c r="F160" i="1"/>
  <c r="AM128" i="2"/>
  <c r="J160" i="1"/>
  <c r="AQ128" i="2"/>
  <c r="B160" i="1"/>
  <c r="AI128" i="2"/>
  <c r="G162" i="1" l="1"/>
  <c r="AL130" i="2"/>
  <c r="C163" i="1"/>
  <c r="AH131" i="2"/>
  <c r="K163" i="1"/>
  <c r="AP131" i="2"/>
  <c r="B161" i="1"/>
  <c r="AI129" i="2"/>
  <c r="F161" i="1"/>
  <c r="AM129" i="2"/>
  <c r="J161" i="1"/>
  <c r="AQ129" i="2"/>
  <c r="C164" i="1" l="1"/>
  <c r="AH132" i="2"/>
  <c r="K164" i="1"/>
  <c r="AP132" i="2"/>
  <c r="G163" i="1"/>
  <c r="AL131" i="2"/>
  <c r="J162" i="1"/>
  <c r="AQ130" i="2"/>
  <c r="B162" i="1"/>
  <c r="AI130" i="2"/>
  <c r="F162" i="1"/>
  <c r="AM130" i="2"/>
  <c r="K165" i="1" l="1"/>
  <c r="AP133" i="2"/>
  <c r="G164" i="1"/>
  <c r="AL132" i="2"/>
  <c r="C165" i="1"/>
  <c r="AH133" i="2"/>
  <c r="J163" i="1"/>
  <c r="AQ131" i="2"/>
  <c r="B163" i="1"/>
  <c r="AI131" i="2"/>
  <c r="F163" i="1"/>
  <c r="AM131" i="2"/>
  <c r="G165" i="1" l="1"/>
  <c r="AL133" i="2"/>
  <c r="C166" i="1"/>
  <c r="AH134" i="2"/>
  <c r="K166" i="1"/>
  <c r="AP134" i="2"/>
  <c r="J164" i="1"/>
  <c r="AQ132" i="2"/>
  <c r="B164" i="1"/>
  <c r="AI132" i="2"/>
  <c r="F164" i="1"/>
  <c r="AM132" i="2"/>
  <c r="C167" i="1" l="1"/>
  <c r="AH135" i="2"/>
  <c r="K167" i="1"/>
  <c r="AP135" i="2"/>
  <c r="G166" i="1"/>
  <c r="AL134" i="2"/>
  <c r="F165" i="1"/>
  <c r="AM133" i="2"/>
  <c r="J165" i="1"/>
  <c r="AQ133" i="2"/>
  <c r="B165" i="1"/>
  <c r="AI133" i="2"/>
  <c r="K168" i="1" l="1"/>
  <c r="AP136" i="2"/>
  <c r="G167" i="1"/>
  <c r="AL135" i="2"/>
  <c r="C168" i="1"/>
  <c r="AH136" i="2"/>
  <c r="B166" i="1"/>
  <c r="AI134" i="2"/>
  <c r="F166" i="1"/>
  <c r="AM134" i="2"/>
  <c r="J166" i="1"/>
  <c r="AQ134" i="2"/>
  <c r="G168" i="1" l="1"/>
  <c r="AL136" i="2"/>
  <c r="C169" i="1"/>
  <c r="AH137" i="2"/>
  <c r="K169" i="1"/>
  <c r="AP137" i="2"/>
  <c r="J167" i="1"/>
  <c r="AQ135" i="2"/>
  <c r="B167" i="1"/>
  <c r="AI135" i="2"/>
  <c r="F167" i="1"/>
  <c r="AM135" i="2"/>
  <c r="C170" i="1" l="1"/>
  <c r="AH138" i="2"/>
  <c r="K170" i="1"/>
  <c r="AP138" i="2"/>
  <c r="G169" i="1"/>
  <c r="AL137" i="2"/>
  <c r="F168" i="1"/>
  <c r="AM136" i="2"/>
  <c r="J168" i="1"/>
  <c r="AQ136" i="2"/>
  <c r="B168" i="1"/>
  <c r="AI136" i="2"/>
  <c r="K171" i="1" l="1"/>
  <c r="AP139" i="2"/>
  <c r="G170" i="1"/>
  <c r="AL138" i="2"/>
  <c r="C171" i="1"/>
  <c r="AH139" i="2"/>
  <c r="F169" i="1"/>
  <c r="AM137" i="2"/>
  <c r="B169" i="1"/>
  <c r="AI137" i="2"/>
  <c r="J169" i="1"/>
  <c r="AQ137" i="2"/>
  <c r="G171" i="1" l="1"/>
  <c r="AL139" i="2"/>
  <c r="C172" i="1"/>
  <c r="AH140" i="2"/>
  <c r="K172" i="1"/>
  <c r="AP140" i="2"/>
  <c r="F170" i="1"/>
  <c r="AM138" i="2"/>
  <c r="J170" i="1"/>
  <c r="AQ138" i="2"/>
  <c r="B170" i="1"/>
  <c r="AI138" i="2"/>
  <c r="C173" i="1" l="1"/>
  <c r="AH141" i="2"/>
  <c r="K173" i="1"/>
  <c r="AP141" i="2"/>
  <c r="G172" i="1"/>
  <c r="AL140" i="2"/>
  <c r="F171" i="1"/>
  <c r="AM139" i="2"/>
  <c r="B171" i="1"/>
  <c r="AI139" i="2"/>
  <c r="J171" i="1"/>
  <c r="AQ139" i="2"/>
  <c r="K174" i="1" l="1"/>
  <c r="AP142" i="2"/>
  <c r="G173" i="1"/>
  <c r="AL141" i="2"/>
  <c r="C174" i="1"/>
  <c r="AH142" i="2"/>
  <c r="F172" i="1"/>
  <c r="AM140" i="2"/>
  <c r="J172" i="1"/>
  <c r="AQ140" i="2"/>
  <c r="B172" i="1"/>
  <c r="AI140" i="2"/>
  <c r="G174" i="1" l="1"/>
  <c r="AL142" i="2"/>
  <c r="C175" i="1"/>
  <c r="AH143" i="2"/>
  <c r="K175" i="1"/>
  <c r="AP143" i="2"/>
  <c r="F173" i="1"/>
  <c r="AM141" i="2"/>
  <c r="B173" i="1"/>
  <c r="AI141" i="2"/>
  <c r="J173" i="1"/>
  <c r="AQ141" i="2"/>
  <c r="C176" i="1" l="1"/>
  <c r="AH144" i="2"/>
  <c r="K176" i="1"/>
  <c r="AP144" i="2"/>
  <c r="G175" i="1"/>
  <c r="AL143" i="2"/>
  <c r="F174" i="1"/>
  <c r="AM142" i="2"/>
  <c r="J174" i="1"/>
  <c r="AQ142" i="2"/>
  <c r="B174" i="1"/>
  <c r="AI142" i="2"/>
  <c r="K177" i="1" l="1"/>
  <c r="AP145" i="2"/>
  <c r="G176" i="1"/>
  <c r="AL144" i="2"/>
  <c r="C177" i="1"/>
  <c r="AH145" i="2"/>
  <c r="B175" i="1"/>
  <c r="AI143" i="2"/>
  <c r="F175" i="1"/>
  <c r="AM143" i="2"/>
  <c r="J175" i="1"/>
  <c r="AQ143" i="2"/>
  <c r="G177" i="1" l="1"/>
  <c r="AL145" i="2"/>
  <c r="C178" i="1"/>
  <c r="AH146" i="2"/>
  <c r="K178" i="1"/>
  <c r="AP146" i="2"/>
  <c r="B176" i="1"/>
  <c r="AI144" i="2"/>
  <c r="J176" i="1"/>
  <c r="AQ144" i="2"/>
  <c r="F176" i="1"/>
  <c r="AM144" i="2"/>
  <c r="C179" i="1" l="1"/>
  <c r="AH147" i="2"/>
  <c r="K179" i="1"/>
  <c r="AP147" i="2"/>
  <c r="G178" i="1"/>
  <c r="AL146" i="2"/>
  <c r="F177" i="1"/>
  <c r="AM145" i="2"/>
  <c r="B177" i="1"/>
  <c r="AI145" i="2"/>
  <c r="J177" i="1"/>
  <c r="AQ145" i="2"/>
  <c r="K180" i="1" l="1"/>
  <c r="AP148" i="2"/>
  <c r="G179" i="1"/>
  <c r="AL147" i="2"/>
  <c r="C180" i="1"/>
  <c r="AH148" i="2"/>
  <c r="F178" i="1"/>
  <c r="AM146" i="2"/>
  <c r="J178" i="1"/>
  <c r="AQ146" i="2"/>
  <c r="B178" i="1"/>
  <c r="AI146" i="2"/>
  <c r="G180" i="1" l="1"/>
  <c r="AL148" i="2"/>
  <c r="C181" i="1"/>
  <c r="AH149" i="2"/>
  <c r="K181" i="1"/>
  <c r="AP149" i="2"/>
  <c r="F179" i="1"/>
  <c r="AM147" i="2"/>
  <c r="B179" i="1"/>
  <c r="AI147" i="2"/>
  <c r="J179" i="1"/>
  <c r="AQ147" i="2"/>
  <c r="C182" i="1" l="1"/>
  <c r="AH150" i="2"/>
  <c r="K182" i="1"/>
  <c r="AP150" i="2"/>
  <c r="G181" i="1"/>
  <c r="AL149" i="2"/>
  <c r="F180" i="1"/>
  <c r="AM148" i="2"/>
  <c r="J180" i="1"/>
  <c r="AQ148" i="2"/>
  <c r="B180" i="1"/>
  <c r="AI148" i="2"/>
  <c r="K183" i="1" l="1"/>
  <c r="AP151" i="2"/>
  <c r="G182" i="1"/>
  <c r="AL150" i="2"/>
  <c r="C183" i="1"/>
  <c r="AH151" i="2"/>
  <c r="F181" i="1"/>
  <c r="AM149" i="2"/>
  <c r="B181" i="1"/>
  <c r="AI149" i="2"/>
  <c r="J181" i="1"/>
  <c r="AQ149" i="2"/>
  <c r="G183" i="1" l="1"/>
  <c r="AL151" i="2"/>
  <c r="C184" i="1"/>
  <c r="AH152" i="2"/>
  <c r="K184" i="1"/>
  <c r="AP152" i="2"/>
  <c r="J182" i="1"/>
  <c r="AQ150" i="2"/>
  <c r="F182" i="1"/>
  <c r="AM150" i="2"/>
  <c r="B182" i="1"/>
  <c r="AI150" i="2"/>
  <c r="C185" i="1" l="1"/>
  <c r="AH153" i="2"/>
  <c r="K185" i="1"/>
  <c r="AP153" i="2"/>
  <c r="G184" i="1"/>
  <c r="AL152" i="2"/>
  <c r="J183" i="1"/>
  <c r="AQ151" i="2"/>
  <c r="B183" i="1"/>
  <c r="AI151" i="2"/>
  <c r="F183" i="1"/>
  <c r="AM151" i="2"/>
  <c r="K186" i="1" l="1"/>
  <c r="AP154" i="2"/>
  <c r="G185" i="1"/>
  <c r="AL153" i="2"/>
  <c r="C186" i="1"/>
  <c r="AH154" i="2"/>
  <c r="F184" i="1"/>
  <c r="AM152" i="2"/>
  <c r="J184" i="1"/>
  <c r="AQ152" i="2"/>
  <c r="B184" i="1"/>
  <c r="AI152" i="2"/>
  <c r="G186" i="1" l="1"/>
  <c r="AL154" i="2"/>
  <c r="C187" i="1"/>
  <c r="AH155" i="2"/>
  <c r="K187" i="1"/>
  <c r="AP155" i="2"/>
  <c r="B185" i="1"/>
  <c r="AI153" i="2"/>
  <c r="F185" i="1"/>
  <c r="AM153" i="2"/>
  <c r="J185" i="1"/>
  <c r="AQ153" i="2"/>
  <c r="C188" i="1" l="1"/>
  <c r="AH156" i="2"/>
  <c r="K188" i="1"/>
  <c r="AP156" i="2"/>
  <c r="G187" i="1"/>
  <c r="AL155" i="2"/>
  <c r="J186" i="1"/>
  <c r="AQ154" i="2"/>
  <c r="B186" i="1"/>
  <c r="AI154" i="2"/>
  <c r="F186" i="1"/>
  <c r="AM154" i="2"/>
  <c r="K189" i="1" l="1"/>
  <c r="AP157" i="2"/>
  <c r="G188" i="1"/>
  <c r="AL156" i="2"/>
  <c r="C189" i="1"/>
  <c r="AH157" i="2"/>
  <c r="F187" i="1"/>
  <c r="AM155" i="2"/>
  <c r="J187" i="1"/>
  <c r="AQ155" i="2"/>
  <c r="B187" i="1"/>
  <c r="AI155" i="2"/>
  <c r="G189" i="1" l="1"/>
  <c r="AL157" i="2"/>
  <c r="C190" i="1"/>
  <c r="AH158" i="2"/>
  <c r="K190" i="1"/>
  <c r="AP158" i="2"/>
  <c r="B188" i="1"/>
  <c r="AI156" i="2"/>
  <c r="F188" i="1"/>
  <c r="AM156" i="2"/>
  <c r="J188" i="1"/>
  <c r="AQ156" i="2"/>
  <c r="C191" i="1" l="1"/>
  <c r="AH159" i="2"/>
  <c r="K191" i="1"/>
  <c r="AP159" i="2"/>
  <c r="G190" i="1"/>
  <c r="AL158" i="2"/>
  <c r="F189" i="1"/>
  <c r="AM157" i="2"/>
  <c r="J189" i="1"/>
  <c r="AQ157" i="2"/>
  <c r="B189" i="1"/>
  <c r="AI157" i="2"/>
  <c r="K192" i="1" l="1"/>
  <c r="AP160" i="2"/>
  <c r="G191" i="1"/>
  <c r="AL159" i="2"/>
  <c r="C192" i="1"/>
  <c r="AH160" i="2"/>
  <c r="F190" i="1"/>
  <c r="AM158" i="2"/>
  <c r="B190" i="1"/>
  <c r="AI158" i="2"/>
  <c r="J190" i="1"/>
  <c r="AQ158" i="2"/>
  <c r="G192" i="1" l="1"/>
  <c r="AL160" i="2"/>
  <c r="C193" i="1"/>
  <c r="AH161" i="2"/>
  <c r="K193" i="1"/>
  <c r="AP161" i="2"/>
  <c r="J191" i="1"/>
  <c r="AQ159" i="2"/>
  <c r="F191" i="1"/>
  <c r="AM159" i="2"/>
  <c r="B191" i="1"/>
  <c r="AI159" i="2"/>
  <c r="C194" i="1" l="1"/>
  <c r="AH162" i="2"/>
  <c r="K194" i="1"/>
  <c r="AP162" i="2"/>
  <c r="G193" i="1"/>
  <c r="AL161" i="2"/>
  <c r="B192" i="1"/>
  <c r="AI160" i="2"/>
  <c r="J192" i="1"/>
  <c r="AQ160" i="2"/>
  <c r="F192" i="1"/>
  <c r="AM160" i="2"/>
  <c r="K195" i="1" l="1"/>
  <c r="AP163" i="2"/>
  <c r="G194" i="1"/>
  <c r="AL162" i="2"/>
  <c r="C195" i="1"/>
  <c r="AH163" i="2"/>
  <c r="F193" i="1"/>
  <c r="AM161" i="2"/>
  <c r="B193" i="1"/>
  <c r="AI161" i="2"/>
  <c r="J193" i="1"/>
  <c r="AQ161" i="2"/>
  <c r="G195" i="1" l="1"/>
  <c r="AL163" i="2"/>
  <c r="C196" i="1"/>
  <c r="AH164" i="2"/>
  <c r="K196" i="1"/>
  <c r="AP164" i="2"/>
  <c r="J194" i="1"/>
  <c r="AQ162" i="2"/>
  <c r="F194" i="1"/>
  <c r="AM162" i="2"/>
  <c r="B194" i="1"/>
  <c r="AI162" i="2"/>
  <c r="C197" i="1" l="1"/>
  <c r="AH165" i="2"/>
  <c r="K197" i="1"/>
  <c r="AP165" i="2"/>
  <c r="G196" i="1"/>
  <c r="AL164" i="2"/>
  <c r="B195" i="1"/>
  <c r="AI163" i="2"/>
  <c r="J195" i="1"/>
  <c r="AQ163" i="2"/>
  <c r="F195" i="1"/>
  <c r="AM163" i="2"/>
  <c r="K198" i="1" l="1"/>
  <c r="AP166" i="2"/>
  <c r="G197" i="1"/>
  <c r="AL165" i="2"/>
  <c r="C198" i="1"/>
  <c r="AH166" i="2"/>
  <c r="B196" i="1"/>
  <c r="AI164" i="2"/>
  <c r="F196" i="1"/>
  <c r="AM164" i="2"/>
  <c r="J196" i="1"/>
  <c r="AQ164" i="2"/>
  <c r="G198" i="1" l="1"/>
  <c r="AL166" i="2"/>
  <c r="C199" i="1"/>
  <c r="AH167" i="2"/>
  <c r="K199" i="1"/>
  <c r="AP167" i="2"/>
  <c r="J197" i="1"/>
  <c r="AQ165" i="2"/>
  <c r="B197" i="1"/>
  <c r="AI165" i="2"/>
  <c r="F197" i="1"/>
  <c r="AM165" i="2"/>
  <c r="C200" i="1" l="1"/>
  <c r="AH168" i="2"/>
  <c r="K200" i="1"/>
  <c r="AP168" i="2"/>
  <c r="G199" i="1"/>
  <c r="AL167" i="2"/>
  <c r="F198" i="1"/>
  <c r="AM166" i="2"/>
  <c r="B198" i="1"/>
  <c r="AI166" i="2"/>
  <c r="J198" i="1"/>
  <c r="AQ166" i="2"/>
  <c r="K201" i="1" l="1"/>
  <c r="AP169" i="2"/>
  <c r="G200" i="1"/>
  <c r="AL168" i="2"/>
  <c r="C201" i="1"/>
  <c r="AH169" i="2"/>
  <c r="J199" i="1"/>
  <c r="AQ167" i="2"/>
  <c r="F199" i="1"/>
  <c r="AM167" i="2"/>
  <c r="B199" i="1"/>
  <c r="AI167" i="2"/>
  <c r="G201" i="1" l="1"/>
  <c r="AL169" i="2"/>
  <c r="C202" i="1"/>
  <c r="AH170" i="2"/>
  <c r="K202" i="1"/>
  <c r="AP170" i="2"/>
  <c r="B200" i="1"/>
  <c r="AI168" i="2"/>
  <c r="J200" i="1"/>
  <c r="AQ168" i="2"/>
  <c r="F200" i="1"/>
  <c r="AM168" i="2"/>
  <c r="C203" i="1" l="1"/>
  <c r="AH171" i="2"/>
  <c r="K203" i="1"/>
  <c r="AP171" i="2"/>
  <c r="G202" i="1"/>
  <c r="AL170" i="2"/>
  <c r="F201" i="1"/>
  <c r="AM169" i="2"/>
  <c r="B201" i="1"/>
  <c r="AI169" i="2"/>
  <c r="J201" i="1"/>
  <c r="AQ169" i="2"/>
  <c r="K204" i="1" l="1"/>
  <c r="AP172" i="2"/>
  <c r="G203" i="1"/>
  <c r="AL171" i="2"/>
  <c r="C204" i="1"/>
  <c r="AH172" i="2"/>
  <c r="J202" i="1"/>
  <c r="AQ170" i="2"/>
  <c r="F202" i="1"/>
  <c r="AM170" i="2"/>
  <c r="B202" i="1"/>
  <c r="AI170" i="2"/>
  <c r="G204" i="1" l="1"/>
  <c r="AL172" i="2"/>
  <c r="C205" i="1"/>
  <c r="AH173" i="2"/>
  <c r="K205" i="1"/>
  <c r="AP173" i="2"/>
  <c r="B203" i="1"/>
  <c r="AI171" i="2"/>
  <c r="J203" i="1"/>
  <c r="AQ171" i="2"/>
  <c r="F203" i="1"/>
  <c r="AM171" i="2"/>
  <c r="C206" i="1" l="1"/>
  <c r="AH174" i="2"/>
  <c r="K206" i="1"/>
  <c r="AP174" i="2"/>
  <c r="G205" i="1"/>
  <c r="AL173" i="2"/>
  <c r="F204" i="1"/>
  <c r="AM172" i="2"/>
  <c r="B204" i="1"/>
  <c r="AI172" i="2"/>
  <c r="J204" i="1"/>
  <c r="AQ172" i="2"/>
  <c r="K207" i="1" l="1"/>
  <c r="AP175" i="2"/>
  <c r="G206" i="1"/>
  <c r="AL174" i="2"/>
  <c r="C207" i="1"/>
  <c r="AH175" i="2"/>
  <c r="J205" i="1"/>
  <c r="AQ173" i="2"/>
  <c r="B205" i="1"/>
  <c r="AI173" i="2"/>
  <c r="F205" i="1"/>
  <c r="AM173" i="2"/>
  <c r="G207" i="1" l="1"/>
  <c r="AL175" i="2"/>
  <c r="C208" i="1"/>
  <c r="AH176" i="2"/>
  <c r="K208" i="1"/>
  <c r="AP176" i="2"/>
  <c r="F206" i="1"/>
  <c r="AM174" i="2"/>
  <c r="J206" i="1"/>
  <c r="AQ174" i="2"/>
  <c r="B206" i="1"/>
  <c r="AI174" i="2"/>
  <c r="C209" i="1" l="1"/>
  <c r="AH177" i="2"/>
  <c r="K209" i="1"/>
  <c r="AP177" i="2"/>
  <c r="G208" i="1"/>
  <c r="AL176" i="2"/>
  <c r="B207" i="1"/>
  <c r="AI175" i="2"/>
  <c r="F207" i="1"/>
  <c r="AM175" i="2"/>
  <c r="J207" i="1"/>
  <c r="AQ175" i="2"/>
  <c r="K210" i="1" l="1"/>
  <c r="AP178" i="2"/>
  <c r="G209" i="1"/>
  <c r="AL177" i="2"/>
  <c r="C210" i="1"/>
  <c r="AH178" i="2"/>
  <c r="J208" i="1"/>
  <c r="AQ176" i="2"/>
  <c r="F208" i="1"/>
  <c r="AM176" i="2"/>
  <c r="B208" i="1"/>
  <c r="AI176" i="2"/>
  <c r="G210" i="1" l="1"/>
  <c r="AL178" i="2"/>
  <c r="C211" i="1"/>
  <c r="AH179" i="2"/>
  <c r="K211" i="1"/>
  <c r="AP179" i="2"/>
  <c r="B209" i="1"/>
  <c r="AI177" i="2"/>
  <c r="F209" i="1"/>
  <c r="AM177" i="2"/>
  <c r="J209" i="1"/>
  <c r="AQ177" i="2"/>
  <c r="C212" i="1" l="1"/>
  <c r="AH180" i="2"/>
  <c r="K212" i="1"/>
  <c r="AP180" i="2"/>
  <c r="G211" i="1"/>
  <c r="AL179" i="2"/>
  <c r="J210" i="1"/>
  <c r="AQ178" i="2"/>
  <c r="B210" i="1"/>
  <c r="AI178" i="2"/>
  <c r="F210" i="1"/>
  <c r="AM178" i="2"/>
  <c r="K213" i="1" l="1"/>
  <c r="AP181" i="2"/>
  <c r="G212" i="1"/>
  <c r="AL180" i="2"/>
  <c r="C213" i="1"/>
  <c r="AH181" i="2"/>
  <c r="F211" i="1"/>
  <c r="AM179" i="2"/>
  <c r="J211" i="1"/>
  <c r="AQ179" i="2"/>
  <c r="B211" i="1"/>
  <c r="AI179" i="2"/>
  <c r="G213" i="1" l="1"/>
  <c r="AL181" i="2"/>
  <c r="C214" i="1"/>
  <c r="K214"/>
  <c r="B212"/>
  <c r="AI180" i="2"/>
  <c r="F212" i="1"/>
  <c r="AM180" i="2"/>
  <c r="J212" i="1"/>
  <c r="AQ180" i="2"/>
  <c r="C215" i="1" l="1"/>
  <c r="K215"/>
  <c r="G214"/>
  <c r="J213"/>
  <c r="AQ181" i="2"/>
  <c r="B213" i="1"/>
  <c r="AI181" i="2"/>
  <c r="F213" i="1"/>
  <c r="AM181" i="2"/>
  <c r="K216" i="1" l="1"/>
  <c r="G215"/>
  <c r="C216"/>
  <c r="B214"/>
  <c r="J214"/>
  <c r="F214"/>
  <c r="G216" l="1"/>
  <c r="C217"/>
  <c r="K217"/>
  <c r="B215"/>
  <c r="F215"/>
  <c r="J215"/>
  <c r="C218" l="1"/>
  <c r="K218"/>
  <c r="G217"/>
  <c r="J216"/>
  <c r="B216"/>
  <c r="F216"/>
  <c r="K219" l="1"/>
  <c r="G218"/>
  <c r="C219"/>
  <c r="F217"/>
  <c r="J217"/>
  <c r="B217"/>
  <c r="G219" l="1"/>
  <c r="C220"/>
  <c r="K220"/>
  <c r="B218"/>
  <c r="F218"/>
  <c r="J218"/>
  <c r="C221" l="1"/>
  <c r="K221"/>
  <c r="G220"/>
  <c r="J219"/>
  <c r="B219"/>
  <c r="F219"/>
  <c r="K222" l="1"/>
  <c r="G221"/>
  <c r="C222"/>
  <c r="F220"/>
  <c r="J220"/>
  <c r="B220"/>
  <c r="G222" l="1"/>
  <c r="C223"/>
  <c r="K223"/>
  <c r="B221"/>
  <c r="F221"/>
  <c r="J221"/>
  <c r="C224" l="1"/>
  <c r="K224"/>
  <c r="G223"/>
  <c r="B222"/>
  <c r="F222"/>
  <c r="J222"/>
  <c r="K225" l="1"/>
  <c r="G224"/>
  <c r="C225"/>
  <c r="J223"/>
  <c r="F223"/>
  <c r="B223"/>
  <c r="G225" l="1"/>
  <c r="C226"/>
  <c r="K226"/>
  <c r="B224"/>
  <c r="F224"/>
  <c r="J224"/>
  <c r="C227" l="1"/>
  <c r="K227"/>
  <c r="G226"/>
  <c r="F225"/>
  <c r="J225"/>
  <c r="B225"/>
  <c r="K228" l="1"/>
  <c r="G227"/>
  <c r="C228"/>
  <c r="B226"/>
  <c r="J226"/>
  <c r="F226"/>
  <c r="G228" l="1"/>
  <c r="C229"/>
  <c r="K229"/>
  <c r="F227"/>
  <c r="J227"/>
  <c r="B227"/>
  <c r="C230" l="1"/>
  <c r="K230"/>
  <c r="G229"/>
  <c r="B228"/>
  <c r="J228"/>
  <c r="F228"/>
  <c r="K231" l="1"/>
  <c r="G230"/>
  <c r="C231"/>
  <c r="J229"/>
  <c r="F229"/>
  <c r="B229"/>
  <c r="G231" l="1"/>
  <c r="C232"/>
  <c r="K232"/>
  <c r="B230"/>
  <c r="F230"/>
  <c r="J230"/>
  <c r="C233" l="1"/>
  <c r="K233"/>
  <c r="G232"/>
  <c r="F231"/>
  <c r="J231"/>
  <c r="B231"/>
  <c r="K234" l="1"/>
  <c r="G233"/>
  <c r="C234"/>
  <c r="B232"/>
  <c r="F232"/>
  <c r="J232"/>
  <c r="C235" l="1"/>
  <c r="K235"/>
  <c r="G234"/>
  <c r="J233"/>
  <c r="F233"/>
  <c r="B233"/>
  <c r="K236" l="1"/>
  <c r="G235"/>
  <c r="C236"/>
  <c r="F234"/>
  <c r="B234"/>
  <c r="J234"/>
  <c r="G236" l="1"/>
  <c r="C237"/>
  <c r="K237"/>
  <c r="J235"/>
  <c r="B235"/>
  <c r="F235"/>
  <c r="C238" l="1"/>
  <c r="K238"/>
  <c r="G237"/>
  <c r="F236"/>
  <c r="J236"/>
  <c r="B236"/>
  <c r="K239" l="1"/>
  <c r="G238"/>
  <c r="C239"/>
  <c r="B237"/>
  <c r="J237"/>
  <c r="F237"/>
  <c r="G239" l="1"/>
  <c r="C240"/>
  <c r="K240"/>
  <c r="F238"/>
  <c r="J238"/>
  <c r="B238"/>
  <c r="C241" l="1"/>
  <c r="K241"/>
  <c r="G240"/>
  <c r="B239"/>
  <c r="J239"/>
  <c r="F239"/>
  <c r="K242" l="1"/>
  <c r="G241"/>
  <c r="C242"/>
  <c r="F240"/>
  <c r="J240"/>
  <c r="B240"/>
  <c r="G242" l="1"/>
  <c r="C243"/>
  <c r="K243"/>
  <c r="B241"/>
  <c r="J241"/>
  <c r="F241"/>
  <c r="C244" l="1"/>
  <c r="K244"/>
  <c r="G243"/>
  <c r="F242"/>
  <c r="J242"/>
  <c r="B242"/>
  <c r="K245" l="1"/>
  <c r="G244"/>
  <c r="C245"/>
  <c r="B243"/>
  <c r="J243"/>
  <c r="F243"/>
  <c r="G245" l="1"/>
  <c r="C246"/>
  <c r="K246"/>
  <c r="F244"/>
  <c r="J244"/>
  <c r="B244"/>
  <c r="C247" l="1"/>
  <c r="K247"/>
  <c r="G246"/>
  <c r="B245"/>
  <c r="F245"/>
  <c r="J245"/>
  <c r="K248" l="1"/>
  <c r="G247"/>
  <c r="C248"/>
  <c r="B246"/>
  <c r="F246"/>
  <c r="J246"/>
  <c r="G248" l="1"/>
  <c r="C249"/>
  <c r="K249"/>
  <c r="J247"/>
  <c r="B247"/>
  <c r="F247"/>
  <c r="C250" l="1"/>
  <c r="K250"/>
  <c r="G249"/>
  <c r="F248"/>
  <c r="J248"/>
  <c r="B248"/>
  <c r="K251" l="1"/>
  <c r="G250"/>
  <c r="C251"/>
  <c r="B249"/>
  <c r="F249"/>
  <c r="J249"/>
  <c r="G251" l="1"/>
  <c r="C252"/>
  <c r="K252"/>
  <c r="B250"/>
  <c r="F250"/>
  <c r="J250"/>
  <c r="C253" l="1"/>
  <c r="K253"/>
  <c r="G252"/>
  <c r="J251"/>
  <c r="B251"/>
  <c r="F251"/>
  <c r="K254" l="1"/>
  <c r="G253"/>
  <c r="C254"/>
  <c r="F252"/>
  <c r="B252"/>
  <c r="J252"/>
  <c r="G254" l="1"/>
  <c r="C255"/>
  <c r="K255"/>
  <c r="J253"/>
  <c r="F253"/>
  <c r="B253"/>
  <c r="C256" l="1"/>
  <c r="K256"/>
  <c r="G255"/>
  <c r="B254"/>
  <c r="F254"/>
  <c r="J254"/>
  <c r="K257" l="1"/>
  <c r="G256"/>
  <c r="C257"/>
  <c r="F255"/>
  <c r="J255"/>
  <c r="B255"/>
  <c r="G257" l="1"/>
  <c r="C258"/>
  <c r="K258"/>
  <c r="J256"/>
  <c r="B256"/>
  <c r="F256"/>
  <c r="C259" l="1"/>
  <c r="K259"/>
  <c r="G258"/>
  <c r="F257"/>
  <c r="J257"/>
  <c r="B257"/>
  <c r="K260" l="1"/>
  <c r="G259"/>
  <c r="C260"/>
  <c r="F258"/>
  <c r="J258"/>
  <c r="B258"/>
  <c r="G260" l="1"/>
  <c r="C261"/>
  <c r="K261"/>
  <c r="B259"/>
  <c r="F259"/>
  <c r="J259"/>
  <c r="C262" l="1"/>
  <c r="K262"/>
  <c r="G261"/>
  <c r="J260"/>
  <c r="B260"/>
  <c r="F260"/>
  <c r="K263" l="1"/>
  <c r="G262"/>
  <c r="C263"/>
  <c r="J261"/>
  <c r="B261"/>
  <c r="F261"/>
  <c r="G263" l="1"/>
  <c r="C264"/>
  <c r="K264"/>
  <c r="B262"/>
  <c r="F262"/>
  <c r="J262"/>
  <c r="C265" l="1"/>
  <c r="K265"/>
  <c r="G264"/>
  <c r="F263"/>
  <c r="J263"/>
  <c r="B263"/>
  <c r="G265" l="1"/>
  <c r="K266"/>
  <c r="C266"/>
  <c r="B264"/>
  <c r="J264"/>
  <c r="F264"/>
  <c r="K267" l="1"/>
  <c r="C267"/>
  <c r="G266"/>
  <c r="J265"/>
  <c r="F265"/>
  <c r="B265"/>
  <c r="C268" l="1"/>
  <c r="G267"/>
  <c r="K268"/>
  <c r="B266"/>
  <c r="F266"/>
  <c r="J266"/>
  <c r="G268" l="1"/>
  <c r="K269"/>
  <c r="C269"/>
  <c r="F267"/>
  <c r="J267"/>
  <c r="B267"/>
  <c r="K270" l="1"/>
  <c r="C270"/>
  <c r="G269"/>
  <c r="B268"/>
  <c r="J268"/>
  <c r="F268"/>
  <c r="C271" l="1"/>
  <c r="G270"/>
  <c r="K271"/>
  <c r="J269"/>
  <c r="F269"/>
  <c r="B269"/>
  <c r="K272" l="1"/>
  <c r="C272"/>
  <c r="G271"/>
  <c r="F270"/>
  <c r="B270"/>
  <c r="J270"/>
  <c r="C273" l="1"/>
  <c r="G272"/>
  <c r="K273"/>
  <c r="J271"/>
  <c r="B271"/>
  <c r="F271"/>
  <c r="G273" l="1"/>
  <c r="K274"/>
  <c r="C274"/>
  <c r="J272"/>
  <c r="B272"/>
  <c r="F272"/>
  <c r="K275" l="1"/>
  <c r="C275"/>
  <c r="G274"/>
  <c r="F273"/>
  <c r="B273"/>
  <c r="J273"/>
  <c r="C276" l="1"/>
  <c r="G275"/>
  <c r="K276"/>
  <c r="F274"/>
  <c r="B274"/>
  <c r="J274"/>
  <c r="G276" l="1"/>
  <c r="K277"/>
  <c r="C277"/>
  <c r="F275"/>
  <c r="B275"/>
  <c r="J275"/>
  <c r="K278" l="1"/>
  <c r="C278"/>
  <c r="G277"/>
  <c r="J276"/>
  <c r="B276"/>
  <c r="F276"/>
  <c r="C279" l="1"/>
  <c r="G278"/>
  <c r="K279"/>
  <c r="J277"/>
  <c r="B277"/>
  <c r="F277"/>
  <c r="G279" l="1"/>
  <c r="K280"/>
  <c r="C280"/>
  <c r="J278"/>
  <c r="B278"/>
  <c r="F278"/>
  <c r="K281" l="1"/>
  <c r="C281"/>
  <c r="G280"/>
  <c r="F279"/>
  <c r="B279"/>
  <c r="J279"/>
  <c r="C282" l="1"/>
  <c r="G281"/>
  <c r="K282"/>
  <c r="F280"/>
  <c r="B280"/>
  <c r="J280"/>
  <c r="G282" l="1"/>
  <c r="K283"/>
  <c r="C283"/>
  <c r="B281"/>
  <c r="J281"/>
  <c r="F281"/>
  <c r="K284" l="1"/>
  <c r="C284"/>
  <c r="G283"/>
  <c r="B282"/>
  <c r="J282"/>
  <c r="F282"/>
  <c r="C285" l="1"/>
  <c r="G284"/>
  <c r="K285"/>
  <c r="J283"/>
  <c r="F283"/>
  <c r="B283"/>
  <c r="G285" l="1"/>
  <c r="K286"/>
  <c r="C286"/>
  <c r="B284"/>
  <c r="J284"/>
  <c r="F284"/>
  <c r="K287" l="1"/>
  <c r="C287"/>
  <c r="G286"/>
  <c r="F285"/>
  <c r="J285"/>
  <c r="B285"/>
  <c r="C288" l="1"/>
  <c r="G287"/>
  <c r="K288"/>
  <c r="B286"/>
  <c r="J286"/>
  <c r="F286"/>
  <c r="G288" l="1"/>
  <c r="K289"/>
  <c r="C289"/>
  <c r="F287"/>
  <c r="J287"/>
  <c r="B287"/>
  <c r="K290" l="1"/>
  <c r="C290"/>
  <c r="G289"/>
  <c r="J288"/>
  <c r="B288"/>
  <c r="F288"/>
  <c r="C291" l="1"/>
  <c r="G290"/>
  <c r="K291"/>
  <c r="J289"/>
  <c r="B289"/>
  <c r="F289"/>
  <c r="G291" l="1"/>
  <c r="K292"/>
  <c r="C292"/>
  <c r="F290"/>
  <c r="B290"/>
  <c r="J290"/>
  <c r="K293" l="1"/>
  <c r="C293"/>
  <c r="G292"/>
  <c r="B291"/>
  <c r="J291"/>
  <c r="F291"/>
  <c r="C294" l="1"/>
  <c r="G293"/>
  <c r="K294"/>
  <c r="J292"/>
  <c r="F292"/>
  <c r="B292"/>
  <c r="G294" l="1"/>
  <c r="K295"/>
  <c r="C295"/>
  <c r="B293"/>
  <c r="F293"/>
  <c r="J293"/>
  <c r="K296" l="1"/>
  <c r="C296"/>
  <c r="G295"/>
  <c r="J294"/>
  <c r="F294"/>
  <c r="B294"/>
  <c r="C297" l="1"/>
  <c r="G296"/>
  <c r="K297"/>
  <c r="F295"/>
  <c r="B295"/>
  <c r="J295"/>
  <c r="G297" l="1"/>
  <c r="K298"/>
  <c r="C298"/>
  <c r="J296"/>
  <c r="F296"/>
  <c r="B296"/>
  <c r="K299" l="1"/>
  <c r="C299"/>
  <c r="G298"/>
  <c r="B297"/>
  <c r="F297"/>
  <c r="J297"/>
  <c r="C300" l="1"/>
  <c r="G299"/>
  <c r="K300"/>
  <c r="J298"/>
  <c r="F298"/>
  <c r="B298"/>
  <c r="G300" l="1"/>
  <c r="K301"/>
  <c r="C301"/>
  <c r="F299"/>
  <c r="B299"/>
  <c r="J299"/>
  <c r="K302" l="1"/>
  <c r="C302"/>
  <c r="G301"/>
  <c r="F300"/>
  <c r="B300"/>
  <c r="J300"/>
  <c r="C303" l="1"/>
  <c r="G302"/>
  <c r="K303"/>
  <c r="J301"/>
  <c r="B301"/>
  <c r="F301"/>
  <c r="G303" l="1"/>
  <c r="K304"/>
  <c r="C304"/>
  <c r="F302"/>
  <c r="B302"/>
  <c r="J302"/>
  <c r="K305" l="1"/>
  <c r="C305"/>
  <c r="G304"/>
  <c r="F303"/>
  <c r="B303"/>
  <c r="J303"/>
  <c r="C306" l="1"/>
  <c r="G305"/>
  <c r="K306"/>
  <c r="B304"/>
  <c r="J304"/>
  <c r="F304"/>
  <c r="G306" l="1"/>
  <c r="K307"/>
  <c r="C307"/>
  <c r="J305"/>
  <c r="F305"/>
  <c r="B305"/>
  <c r="K308" l="1"/>
  <c r="C308"/>
  <c r="G307"/>
  <c r="B306"/>
  <c r="F306"/>
  <c r="J306"/>
  <c r="C309" l="1"/>
  <c r="G308"/>
  <c r="K309"/>
  <c r="F307"/>
  <c r="J307"/>
  <c r="B307"/>
  <c r="G309" l="1"/>
  <c r="K310"/>
  <c r="C310"/>
  <c r="J308"/>
  <c r="B308"/>
  <c r="F308"/>
  <c r="K311" l="1"/>
  <c r="C311"/>
  <c r="G310"/>
  <c r="B309"/>
  <c r="F309"/>
  <c r="J309"/>
  <c r="C312" l="1"/>
  <c r="G311"/>
  <c r="K312"/>
  <c r="F310"/>
  <c r="J310"/>
  <c r="B310"/>
  <c r="G312" l="1"/>
  <c r="K313"/>
  <c r="C313"/>
  <c r="J311"/>
  <c r="B311"/>
  <c r="F311"/>
  <c r="K314" l="1"/>
  <c r="C314"/>
  <c r="G313"/>
  <c r="F312"/>
  <c r="B312"/>
  <c r="J312"/>
  <c r="C315" l="1"/>
  <c r="G314"/>
  <c r="K315"/>
  <c r="B313"/>
  <c r="J313"/>
  <c r="F313"/>
  <c r="G315" l="1"/>
  <c r="K316"/>
  <c r="C316"/>
  <c r="F314"/>
  <c r="J314"/>
  <c r="B314"/>
  <c r="K317" l="1"/>
  <c r="C317"/>
  <c r="G316"/>
  <c r="B315"/>
  <c r="J315"/>
  <c r="F315"/>
  <c r="C318" l="1"/>
  <c r="G317"/>
  <c r="K318"/>
  <c r="J316"/>
  <c r="F316"/>
  <c r="B316"/>
  <c r="G318" l="1"/>
  <c r="K319"/>
  <c r="C319"/>
  <c r="B317"/>
  <c r="J317"/>
  <c r="F317"/>
  <c r="K320" l="1"/>
  <c r="C320"/>
  <c r="G319"/>
  <c r="J318"/>
  <c r="F318"/>
  <c r="B318"/>
  <c r="C321" l="1"/>
  <c r="G320"/>
  <c r="K321"/>
  <c r="B319"/>
  <c r="F319"/>
  <c r="J319"/>
  <c r="G321" l="1"/>
  <c r="K322"/>
  <c r="C322"/>
  <c r="J320"/>
  <c r="F320"/>
  <c r="B320"/>
  <c r="K323" l="1"/>
  <c r="C323"/>
  <c r="G322"/>
  <c r="B321"/>
  <c r="F321"/>
  <c r="J321"/>
  <c r="C324" l="1"/>
  <c r="G323"/>
  <c r="K324"/>
  <c r="F322"/>
  <c r="J322"/>
  <c r="B322"/>
  <c r="G324" l="1"/>
  <c r="K325"/>
  <c r="C325"/>
  <c r="B323"/>
  <c r="J323"/>
  <c r="F323"/>
  <c r="K326" l="1"/>
  <c r="C326"/>
  <c r="G325"/>
  <c r="F324"/>
  <c r="J324"/>
  <c r="B324"/>
  <c r="C327" l="1"/>
  <c r="G326"/>
  <c r="K327"/>
  <c r="J325"/>
  <c r="B325"/>
  <c r="F325"/>
  <c r="G327" l="1"/>
  <c r="K328"/>
  <c r="C328"/>
  <c r="F326"/>
  <c r="B326"/>
  <c r="J326"/>
  <c r="K329" l="1"/>
  <c r="C329"/>
  <c r="G328"/>
  <c r="J327"/>
  <c r="B327"/>
  <c r="F327"/>
  <c r="C330" l="1"/>
  <c r="G329"/>
  <c r="K330"/>
  <c r="F328"/>
  <c r="B328"/>
  <c r="J328"/>
  <c r="G330" l="1"/>
  <c r="K331"/>
  <c r="C331"/>
  <c r="J329"/>
  <c r="B329"/>
  <c r="F329"/>
  <c r="K332" l="1"/>
  <c r="C332"/>
  <c r="G331"/>
  <c r="J330"/>
  <c r="B330"/>
  <c r="F330"/>
  <c r="C333" l="1"/>
  <c r="G332"/>
  <c r="K333"/>
  <c r="J331"/>
  <c r="B331"/>
  <c r="F331"/>
  <c r="G333" l="1"/>
  <c r="K334"/>
  <c r="C334"/>
  <c r="F332"/>
  <c r="B332"/>
  <c r="J332"/>
  <c r="K335" l="1"/>
  <c r="C335"/>
  <c r="G334"/>
  <c r="J333"/>
  <c r="B333"/>
  <c r="F333"/>
  <c r="C336" l="1"/>
  <c r="G335"/>
  <c r="K336"/>
  <c r="F334"/>
  <c r="B334"/>
  <c r="J334"/>
  <c r="G336" l="1"/>
  <c r="K337"/>
  <c r="C337"/>
  <c r="F335"/>
  <c r="B335"/>
  <c r="J335"/>
  <c r="K338" l="1"/>
  <c r="C338"/>
  <c r="G337"/>
  <c r="F336"/>
  <c r="B336"/>
  <c r="J336"/>
  <c r="C339" l="1"/>
  <c r="G338"/>
  <c r="K339"/>
  <c r="F337"/>
  <c r="B337"/>
  <c r="J337"/>
  <c r="G339" l="1"/>
  <c r="K340"/>
  <c r="C340"/>
  <c r="J338"/>
  <c r="B338"/>
  <c r="F338"/>
  <c r="K341" l="1"/>
  <c r="C341"/>
  <c r="G340"/>
  <c r="B339"/>
  <c r="F339"/>
  <c r="J339"/>
  <c r="C342" l="1"/>
  <c r="G341"/>
  <c r="K342"/>
  <c r="J340"/>
  <c r="F340"/>
  <c r="B340"/>
  <c r="G342" l="1"/>
  <c r="K343"/>
  <c r="C343"/>
  <c r="F341"/>
  <c r="B341"/>
  <c r="J341"/>
  <c r="K344" l="1"/>
  <c r="C344"/>
  <c r="G343"/>
  <c r="J342"/>
  <c r="B342"/>
  <c r="F342"/>
  <c r="C345" l="1"/>
  <c r="G344"/>
  <c r="K345"/>
  <c r="J343"/>
  <c r="B343"/>
  <c r="F343"/>
  <c r="G345" l="1"/>
  <c r="K346"/>
  <c r="C346"/>
  <c r="J344"/>
  <c r="B344"/>
  <c r="F344"/>
  <c r="K347" l="1"/>
  <c r="C347"/>
  <c r="G346"/>
  <c r="F345"/>
  <c r="B345"/>
  <c r="J345"/>
  <c r="C348" l="1"/>
  <c r="G347"/>
  <c r="K348"/>
  <c r="B346"/>
  <c r="J346"/>
  <c r="F346"/>
  <c r="G348" l="1"/>
  <c r="K349"/>
  <c r="C349"/>
  <c r="F347"/>
  <c r="J347"/>
  <c r="B347"/>
  <c r="K350" l="1"/>
  <c r="C350"/>
  <c r="G349"/>
  <c r="B348"/>
  <c r="J348"/>
  <c r="F348"/>
  <c r="C351" l="1"/>
  <c r="G350"/>
  <c r="K351"/>
  <c r="F349"/>
  <c r="J349"/>
  <c r="B349"/>
  <c r="G351" l="1"/>
  <c r="K352"/>
  <c r="C352"/>
  <c r="J350"/>
  <c r="B350"/>
  <c r="F350"/>
  <c r="K353" l="1"/>
  <c r="C353"/>
  <c r="G352"/>
  <c r="F351"/>
  <c r="B351"/>
  <c r="J351"/>
  <c r="C354" l="1"/>
  <c r="G353"/>
  <c r="K354"/>
  <c r="J352"/>
  <c r="B352"/>
  <c r="F352"/>
  <c r="G354" l="1"/>
  <c r="K355"/>
  <c r="C355"/>
  <c r="F353"/>
  <c r="B353"/>
  <c r="J353"/>
  <c r="K356" l="1"/>
  <c r="C356"/>
  <c r="G355"/>
  <c r="B354"/>
  <c r="J354"/>
  <c r="F354"/>
  <c r="C357" l="1"/>
  <c r="G356"/>
  <c r="K357"/>
  <c r="J355"/>
  <c r="F355"/>
  <c r="B355"/>
  <c r="G357" l="1"/>
  <c r="K358"/>
  <c r="C358"/>
  <c r="F356"/>
  <c r="B356"/>
  <c r="J356"/>
  <c r="K359" l="1"/>
  <c r="C359"/>
  <c r="G358"/>
  <c r="J357"/>
  <c r="F357"/>
  <c r="B357"/>
  <c r="C360" l="1"/>
  <c r="G359"/>
  <c r="K360"/>
  <c r="B358"/>
  <c r="J358"/>
  <c r="F358"/>
  <c r="G360" l="1"/>
  <c r="K361"/>
  <c r="C361"/>
  <c r="B359"/>
  <c r="J359"/>
  <c r="F359"/>
  <c r="K362" l="1"/>
  <c r="C362"/>
  <c r="G361"/>
  <c r="F360"/>
  <c r="J360"/>
  <c r="B360"/>
  <c r="C363" l="1"/>
  <c r="G362"/>
  <c r="K363"/>
  <c r="B361"/>
  <c r="J361"/>
  <c r="F361"/>
  <c r="G363" l="1"/>
  <c r="K364"/>
  <c r="C364"/>
  <c r="B362"/>
  <c r="J362"/>
  <c r="F362"/>
  <c r="K365" l="1"/>
  <c r="C365"/>
  <c r="G364"/>
  <c r="F363"/>
  <c r="J363"/>
  <c r="B363"/>
  <c r="C366" l="1"/>
  <c r="G365"/>
  <c r="K366"/>
  <c r="B364"/>
  <c r="J364"/>
  <c r="F364"/>
  <c r="G366" l="1"/>
  <c r="K367"/>
  <c r="C367"/>
  <c r="B365"/>
  <c r="J365"/>
  <c r="F365"/>
  <c r="K368" l="1"/>
  <c r="C368"/>
  <c r="G367"/>
  <c r="F366"/>
  <c r="J366"/>
  <c r="B366"/>
  <c r="C369" l="1"/>
  <c r="G368"/>
  <c r="K369"/>
  <c r="J367"/>
  <c r="B367"/>
  <c r="F367"/>
  <c r="G369" l="1"/>
  <c r="K370"/>
  <c r="C370"/>
  <c r="B368"/>
  <c r="F368"/>
  <c r="J368"/>
  <c r="K371" l="1"/>
  <c r="C371"/>
  <c r="G370"/>
  <c r="J369"/>
  <c r="F369"/>
  <c r="B369"/>
  <c r="C372" l="1"/>
  <c r="G371"/>
  <c r="K372"/>
  <c r="B370"/>
  <c r="F370"/>
  <c r="J370"/>
  <c r="G372" l="1"/>
  <c r="K373"/>
  <c r="C373"/>
  <c r="F371"/>
  <c r="J371"/>
  <c r="B371"/>
  <c r="K374" l="1"/>
  <c r="C374"/>
  <c r="G373"/>
  <c r="J372"/>
  <c r="B372"/>
  <c r="F372"/>
  <c r="C375" l="1"/>
  <c r="G374"/>
  <c r="K375"/>
  <c r="F373"/>
  <c r="B373"/>
  <c r="J373"/>
  <c r="G375" l="1"/>
  <c r="K376"/>
  <c r="C376"/>
  <c r="J374"/>
  <c r="B374"/>
  <c r="F374"/>
  <c r="K377" l="1"/>
  <c r="C377"/>
  <c r="G376"/>
  <c r="J375"/>
  <c r="B375"/>
  <c r="F375"/>
  <c r="C378" l="1"/>
  <c r="G377"/>
  <c r="K378"/>
  <c r="F376"/>
  <c r="J376"/>
  <c r="B376"/>
  <c r="G378" l="1"/>
  <c r="K379"/>
  <c r="C379"/>
  <c r="B377"/>
  <c r="J377"/>
  <c r="F377"/>
  <c r="K380" l="1"/>
  <c r="C380"/>
  <c r="G379"/>
  <c r="J378"/>
  <c r="F378"/>
  <c r="B378"/>
  <c r="C381" l="1"/>
  <c r="G380"/>
  <c r="K381"/>
  <c r="B379"/>
  <c r="F379"/>
  <c r="J379"/>
  <c r="G381" l="1"/>
  <c r="K382"/>
  <c r="C382"/>
  <c r="F380"/>
  <c r="J380"/>
  <c r="B380"/>
  <c r="K383" l="1"/>
  <c r="C383"/>
  <c r="G382"/>
  <c r="B381"/>
  <c r="F381"/>
  <c r="J381"/>
  <c r="C384" l="1"/>
  <c r="G383"/>
  <c r="K384"/>
  <c r="J382"/>
  <c r="B382"/>
  <c r="F382"/>
  <c r="G384" l="1"/>
  <c r="K385"/>
  <c r="C385"/>
  <c r="F383"/>
  <c r="J383"/>
  <c r="B383"/>
  <c r="K386" l="1"/>
  <c r="C386"/>
  <c r="G385"/>
  <c r="B384"/>
  <c r="F384"/>
  <c r="J384"/>
  <c r="C387" l="1"/>
  <c r="G386"/>
  <c r="K387"/>
  <c r="J385"/>
  <c r="B385"/>
  <c r="F385"/>
  <c r="G387" l="1"/>
  <c r="K388"/>
  <c r="C388"/>
  <c r="F386"/>
  <c r="J386"/>
  <c r="B386"/>
  <c r="K389" l="1"/>
  <c r="C389"/>
  <c r="G388"/>
  <c r="B387"/>
  <c r="F387"/>
  <c r="J387"/>
  <c r="C390" l="1"/>
  <c r="G389"/>
  <c r="K390"/>
  <c r="J388"/>
  <c r="B388"/>
  <c r="F388"/>
  <c r="G390" l="1"/>
  <c r="K391"/>
  <c r="C391"/>
  <c r="F389"/>
  <c r="J389"/>
  <c r="B389"/>
  <c r="K392" l="1"/>
  <c r="C392"/>
  <c r="G391"/>
  <c r="B390"/>
  <c r="F390"/>
  <c r="J390"/>
  <c r="C393" l="1"/>
  <c r="G392"/>
  <c r="K393"/>
  <c r="J391"/>
  <c r="B391"/>
  <c r="F391"/>
  <c r="G393" l="1"/>
  <c r="K394"/>
  <c r="C394"/>
  <c r="F392"/>
  <c r="J392"/>
  <c r="B392"/>
  <c r="K395" l="1"/>
  <c r="C395"/>
  <c r="G394"/>
  <c r="B393"/>
  <c r="F393"/>
  <c r="J393"/>
  <c r="C396" l="1"/>
  <c r="G395"/>
  <c r="K396"/>
  <c r="J394"/>
  <c r="B394"/>
  <c r="F394"/>
  <c r="G396" l="1"/>
  <c r="K397"/>
  <c r="C397"/>
  <c r="J395"/>
  <c r="B395"/>
  <c r="F395"/>
  <c r="K398" l="1"/>
  <c r="C398"/>
  <c r="G397"/>
  <c r="F396"/>
  <c r="J396"/>
  <c r="B396"/>
  <c r="C399" l="1"/>
  <c r="G398"/>
  <c r="K399"/>
  <c r="B397"/>
  <c r="J397"/>
  <c r="F397"/>
  <c r="G399" l="1"/>
  <c r="K400"/>
  <c r="C400"/>
  <c r="B398"/>
  <c r="J398"/>
  <c r="F398"/>
  <c r="K401" l="1"/>
  <c r="C401"/>
  <c r="G400"/>
  <c r="B399"/>
  <c r="J399"/>
  <c r="F399"/>
  <c r="C402" l="1"/>
  <c r="G401"/>
  <c r="K402"/>
  <c r="B400"/>
  <c r="J400"/>
  <c r="F400"/>
  <c r="G402" l="1"/>
  <c r="K403"/>
  <c r="C403"/>
  <c r="F401"/>
  <c r="J401"/>
  <c r="B401"/>
  <c r="K404" l="1"/>
  <c r="C404"/>
  <c r="G403"/>
  <c r="B402"/>
  <c r="F402"/>
  <c r="J402"/>
  <c r="C405" l="1"/>
  <c r="G404"/>
  <c r="K405"/>
  <c r="J403"/>
  <c r="F403"/>
  <c r="B403"/>
  <c r="G405" l="1"/>
  <c r="K406"/>
  <c r="C406"/>
  <c r="J404"/>
  <c r="F404"/>
  <c r="B404"/>
  <c r="K407" l="1"/>
  <c r="C407"/>
  <c r="G406"/>
  <c r="B405"/>
  <c r="F405"/>
  <c r="J405"/>
  <c r="C408" l="1"/>
  <c r="G407"/>
  <c r="K408"/>
  <c r="J406"/>
  <c r="F406"/>
  <c r="B406"/>
  <c r="G408" l="1"/>
  <c r="K409"/>
  <c r="C409"/>
  <c r="B407"/>
  <c r="F407"/>
  <c r="J407"/>
  <c r="K410" l="1"/>
  <c r="C410"/>
  <c r="G409"/>
  <c r="J408"/>
  <c r="F408"/>
  <c r="B408"/>
  <c r="C411" l="1"/>
  <c r="G410"/>
  <c r="K411"/>
  <c r="B409"/>
  <c r="F409"/>
  <c r="J409"/>
  <c r="G411" l="1"/>
  <c r="K412"/>
  <c r="C412"/>
  <c r="J410"/>
  <c r="F410"/>
  <c r="B410"/>
  <c r="K413" l="1"/>
  <c r="C413"/>
  <c r="G412"/>
  <c r="B411"/>
  <c r="F411"/>
  <c r="J411"/>
  <c r="C414" l="1"/>
  <c r="G413"/>
  <c r="K414"/>
  <c r="J412"/>
  <c r="F412"/>
  <c r="B412"/>
  <c r="G414" l="1"/>
  <c r="K415"/>
  <c r="C415"/>
  <c r="J413"/>
  <c r="F413"/>
  <c r="B413"/>
  <c r="K416" l="1"/>
  <c r="C416"/>
  <c r="G415"/>
  <c r="J414"/>
  <c r="F414"/>
  <c r="B414"/>
  <c r="C417" l="1"/>
  <c r="G416"/>
  <c r="K417"/>
  <c r="J415"/>
  <c r="F415"/>
  <c r="B415"/>
  <c r="G417" l="1"/>
  <c r="K418"/>
  <c r="C418"/>
  <c r="J416"/>
  <c r="F416"/>
  <c r="B416"/>
  <c r="K419" l="1"/>
  <c r="C419"/>
  <c r="G418"/>
  <c r="B417"/>
  <c r="F417"/>
  <c r="J417"/>
  <c r="C420" l="1"/>
  <c r="G419"/>
  <c r="K420"/>
  <c r="B418"/>
  <c r="F418"/>
  <c r="J418"/>
  <c r="G420" l="1"/>
  <c r="K421"/>
  <c r="C421"/>
  <c r="B419"/>
  <c r="F419"/>
  <c r="J419"/>
  <c r="C422" l="1"/>
  <c r="G421"/>
  <c r="K422"/>
  <c r="J420"/>
  <c r="F420"/>
  <c r="B420"/>
  <c r="G422" l="1"/>
  <c r="K423"/>
  <c r="C423"/>
  <c r="B421"/>
  <c r="J421"/>
  <c r="F421"/>
  <c r="K424" l="1"/>
  <c r="C424"/>
  <c r="G423"/>
  <c r="B422"/>
  <c r="J422"/>
  <c r="F422"/>
  <c r="C425" l="1"/>
  <c r="G424"/>
  <c r="K425"/>
  <c r="B423"/>
  <c r="J423"/>
  <c r="F423"/>
  <c r="G425" l="1"/>
  <c r="K426"/>
  <c r="C426"/>
  <c r="B424"/>
  <c r="J424"/>
  <c r="F424"/>
  <c r="K427" l="1"/>
  <c r="C427"/>
  <c r="G426"/>
  <c r="F425"/>
  <c r="J425"/>
  <c r="B425"/>
  <c r="C428" l="1"/>
  <c r="G427"/>
  <c r="K428"/>
  <c r="B426"/>
  <c r="J426"/>
  <c r="F426"/>
  <c r="G428" l="1"/>
  <c r="K429"/>
  <c r="C429"/>
  <c r="J427"/>
  <c r="F427"/>
  <c r="B427"/>
  <c r="K430" l="1"/>
  <c r="C430"/>
  <c r="G429"/>
  <c r="B428"/>
  <c r="F428"/>
  <c r="J428"/>
  <c r="C431" l="1"/>
  <c r="G430"/>
  <c r="K431"/>
  <c r="J429"/>
  <c r="F429"/>
  <c r="B429"/>
  <c r="G431" l="1"/>
  <c r="K432"/>
  <c r="C432"/>
  <c r="J430"/>
  <c r="F430"/>
  <c r="B430"/>
  <c r="K433" l="1"/>
  <c r="C433"/>
  <c r="G432"/>
  <c r="B431"/>
  <c r="F431"/>
  <c r="J431"/>
  <c r="C434" l="1"/>
  <c r="G433"/>
  <c r="K434"/>
  <c r="J432"/>
  <c r="F432"/>
  <c r="B432"/>
  <c r="G434" l="1"/>
  <c r="K435"/>
  <c r="C435"/>
  <c r="J433"/>
  <c r="F433"/>
  <c r="B433"/>
  <c r="K436" l="1"/>
  <c r="C436"/>
  <c r="G435"/>
  <c r="B434"/>
  <c r="F434"/>
  <c r="J434"/>
  <c r="C437" l="1"/>
  <c r="G436"/>
  <c r="K437"/>
  <c r="J435"/>
  <c r="F435"/>
  <c r="B435"/>
  <c r="G437" l="1"/>
  <c r="K438"/>
  <c r="C438"/>
  <c r="B436"/>
  <c r="F436"/>
  <c r="J436"/>
  <c r="K439" l="1"/>
  <c r="C439"/>
  <c r="G438"/>
  <c r="F437"/>
  <c r="J437"/>
  <c r="B437"/>
  <c r="C440" l="1"/>
  <c r="G439"/>
  <c r="K440"/>
  <c r="F438"/>
  <c r="J438"/>
  <c r="B438"/>
  <c r="G440" l="1"/>
  <c r="K441"/>
  <c r="C441"/>
  <c r="J439"/>
  <c r="B439"/>
  <c r="F439"/>
  <c r="K442" l="1"/>
  <c r="C442"/>
  <c r="G441"/>
  <c r="B440"/>
  <c r="F440"/>
  <c r="J440"/>
  <c r="C443" l="1"/>
  <c r="G442"/>
  <c r="K443"/>
  <c r="J441"/>
  <c r="B441"/>
  <c r="F441"/>
  <c r="G443" l="1"/>
  <c r="K444"/>
  <c r="C444"/>
  <c r="J442"/>
  <c r="B442"/>
  <c r="F442"/>
  <c r="K445" l="1"/>
  <c r="C445"/>
  <c r="G444"/>
  <c r="B443"/>
  <c r="F443"/>
  <c r="J443"/>
  <c r="C446" l="1"/>
  <c r="G445"/>
  <c r="K446"/>
  <c r="F444"/>
  <c r="J444"/>
  <c r="B444"/>
  <c r="G446" l="1"/>
  <c r="K447"/>
  <c r="C447"/>
  <c r="B445"/>
  <c r="J445"/>
  <c r="F445"/>
  <c r="K448" l="1"/>
  <c r="C448"/>
  <c r="G447"/>
  <c r="F446"/>
  <c r="J446"/>
  <c r="B446"/>
  <c r="C449" l="1"/>
  <c r="G448"/>
  <c r="K449"/>
  <c r="J447"/>
  <c r="B447"/>
  <c r="F447"/>
  <c r="G449" l="1"/>
  <c r="K450"/>
  <c r="C450"/>
  <c r="F448"/>
  <c r="J448"/>
  <c r="B448"/>
  <c r="K451" l="1"/>
  <c r="C451"/>
  <c r="G450"/>
  <c r="B449"/>
  <c r="J449"/>
  <c r="F449"/>
  <c r="C452" l="1"/>
  <c r="G451"/>
  <c r="K452"/>
  <c r="J450"/>
  <c r="F450"/>
  <c r="B450"/>
  <c r="G452" l="1"/>
  <c r="K453"/>
  <c r="C453"/>
  <c r="F451"/>
  <c r="B451"/>
  <c r="J451"/>
  <c r="K454" l="1"/>
  <c r="C454"/>
  <c r="G453"/>
  <c r="B452"/>
  <c r="J452"/>
  <c r="F452"/>
  <c r="C455" l="1"/>
  <c r="G454"/>
  <c r="K455"/>
  <c r="F453"/>
  <c r="J453"/>
  <c r="B453"/>
  <c r="G455" l="1"/>
  <c r="K456"/>
  <c r="C456"/>
  <c r="J454"/>
  <c r="B454"/>
  <c r="F454"/>
  <c r="K457" l="1"/>
  <c r="C457"/>
  <c r="G456"/>
  <c r="F455"/>
  <c r="B455"/>
  <c r="J455"/>
  <c r="C458" l="1"/>
  <c r="G457"/>
  <c r="K458"/>
  <c r="J456"/>
  <c r="B456"/>
  <c r="F456"/>
  <c r="G458" l="1"/>
  <c r="K459"/>
  <c r="C459"/>
  <c r="F457"/>
  <c r="B457"/>
  <c r="J457"/>
  <c r="K460" l="1"/>
  <c r="C460"/>
  <c r="G459"/>
  <c r="J458"/>
  <c r="B458"/>
  <c r="F458"/>
  <c r="C461" l="1"/>
  <c r="G460"/>
  <c r="K461"/>
  <c r="F459"/>
  <c r="J459"/>
  <c r="B459"/>
  <c r="G461" l="1"/>
  <c r="K462"/>
  <c r="C462"/>
  <c r="B460"/>
  <c r="F460"/>
  <c r="J460"/>
  <c r="K463" l="1"/>
  <c r="C463"/>
  <c r="G462"/>
  <c r="J461"/>
  <c r="B461"/>
  <c r="F461"/>
  <c r="C464" l="1"/>
  <c r="G463"/>
  <c r="K464"/>
  <c r="F462"/>
  <c r="J462"/>
  <c r="B462"/>
  <c r="G464" l="1"/>
  <c r="K465"/>
  <c r="C465"/>
  <c r="B463"/>
  <c r="F463"/>
  <c r="J463"/>
  <c r="K466" l="1"/>
  <c r="C466"/>
  <c r="G465"/>
  <c r="J464"/>
  <c r="B464"/>
  <c r="F464"/>
  <c r="C467" l="1"/>
  <c r="G466"/>
  <c r="K467"/>
  <c r="F465"/>
  <c r="J465"/>
  <c r="B465"/>
  <c r="G467" l="1"/>
  <c r="K468"/>
  <c r="C468"/>
  <c r="B466"/>
  <c r="F466"/>
  <c r="J466"/>
  <c r="K469" l="1"/>
  <c r="C469"/>
  <c r="G468"/>
  <c r="J467"/>
  <c r="B467"/>
  <c r="F467"/>
  <c r="C470" l="1"/>
  <c r="G469"/>
  <c r="K470"/>
  <c r="F468"/>
  <c r="J468"/>
  <c r="B468"/>
  <c r="G470" l="1"/>
  <c r="K471"/>
  <c r="C471"/>
  <c r="B469"/>
  <c r="F469"/>
  <c r="J469"/>
  <c r="K472" l="1"/>
  <c r="C472"/>
  <c r="G471"/>
  <c r="J470"/>
  <c r="B470"/>
  <c r="F470"/>
  <c r="C473" l="1"/>
  <c r="G472"/>
  <c r="K473"/>
  <c r="F471"/>
  <c r="J471"/>
  <c r="B471"/>
  <c r="G473" l="1"/>
  <c r="K474"/>
  <c r="C474"/>
  <c r="B472"/>
  <c r="F472"/>
  <c r="J472"/>
  <c r="K475" l="1"/>
  <c r="C475"/>
  <c r="G474"/>
  <c r="B473"/>
  <c r="F473"/>
  <c r="J473"/>
  <c r="C476" l="1"/>
  <c r="G475"/>
  <c r="K476"/>
  <c r="B474"/>
  <c r="F474"/>
  <c r="J474"/>
  <c r="G476" l="1"/>
  <c r="K477"/>
  <c r="C477"/>
  <c r="F475"/>
  <c r="J475"/>
  <c r="B475"/>
  <c r="K478" l="1"/>
  <c r="C478"/>
  <c r="G477"/>
  <c r="F476"/>
  <c r="J476"/>
  <c r="B476"/>
  <c r="C479" l="1"/>
  <c r="G478"/>
  <c r="K479"/>
  <c r="B477"/>
  <c r="J477"/>
  <c r="F477"/>
  <c r="G479" l="1"/>
  <c r="K480"/>
  <c r="C480"/>
  <c r="B478"/>
  <c r="J478"/>
  <c r="F478"/>
  <c r="K481" l="1"/>
  <c r="C481"/>
  <c r="G480"/>
  <c r="F479"/>
  <c r="B479"/>
  <c r="J479"/>
  <c r="C482" l="1"/>
  <c r="G481"/>
  <c r="K482"/>
  <c r="J480"/>
  <c r="B480"/>
  <c r="F480"/>
  <c r="G482" l="1"/>
  <c r="K483"/>
  <c r="C483"/>
  <c r="F481"/>
  <c r="J481"/>
  <c r="B481"/>
  <c r="K484" l="1"/>
  <c r="C484"/>
  <c r="G483"/>
  <c r="F482"/>
  <c r="J482"/>
  <c r="B482"/>
  <c r="C485" l="1"/>
  <c r="G484"/>
  <c r="K485"/>
  <c r="B483"/>
  <c r="F483"/>
  <c r="J483"/>
  <c r="G485" l="1"/>
  <c r="K486"/>
  <c r="C486"/>
  <c r="J484"/>
  <c r="F484"/>
  <c r="B484"/>
  <c r="K487" l="1"/>
  <c r="C487"/>
  <c r="G486"/>
  <c r="J485"/>
  <c r="F485"/>
  <c r="B485"/>
  <c r="C488" l="1"/>
  <c r="G487"/>
  <c r="K488"/>
  <c r="B486"/>
  <c r="F486"/>
  <c r="J486"/>
  <c r="G488" l="1"/>
  <c r="K489"/>
  <c r="C489"/>
  <c r="J487"/>
  <c r="B487"/>
  <c r="F487"/>
  <c r="K490" l="1"/>
  <c r="C490"/>
  <c r="G489"/>
  <c r="F488"/>
  <c r="B488"/>
  <c r="J488"/>
  <c r="C491" l="1"/>
  <c r="G490"/>
  <c r="K491"/>
  <c r="J489"/>
  <c r="B489"/>
  <c r="F489"/>
  <c r="G491" l="1"/>
  <c r="K492"/>
  <c r="C492"/>
  <c r="J490"/>
  <c r="B490"/>
  <c r="F490"/>
  <c r="K493" l="1"/>
  <c r="C493"/>
  <c r="G492"/>
  <c r="F491"/>
  <c r="J491"/>
  <c r="B491"/>
  <c r="C494" l="1"/>
  <c r="G493"/>
  <c r="K494"/>
  <c r="F492"/>
  <c r="J492"/>
  <c r="B492"/>
  <c r="G494" l="1"/>
  <c r="K495"/>
  <c r="C495"/>
  <c r="B493"/>
  <c r="F493"/>
  <c r="J493"/>
  <c r="K496" l="1"/>
  <c r="C496"/>
  <c r="G495"/>
  <c r="J494"/>
  <c r="B494"/>
  <c r="F494"/>
  <c r="C497" l="1"/>
  <c r="G496"/>
  <c r="K497"/>
  <c r="F495"/>
  <c r="J495"/>
  <c r="B495"/>
  <c r="G497" l="1"/>
  <c r="K498"/>
  <c r="C498"/>
  <c r="B496"/>
  <c r="F496"/>
  <c r="J496"/>
  <c r="K499" l="1"/>
  <c r="C499"/>
  <c r="G498"/>
  <c r="J497"/>
  <c r="F497"/>
  <c r="B497"/>
  <c r="C500" l="1"/>
  <c r="G499"/>
  <c r="K500"/>
  <c r="B498"/>
  <c r="J498"/>
  <c r="F498"/>
  <c r="G500" l="1"/>
  <c r="K501"/>
  <c r="C501"/>
  <c r="F499"/>
  <c r="B499"/>
  <c r="J499"/>
  <c r="K502" l="1"/>
  <c r="C502"/>
  <c r="G501"/>
  <c r="B500"/>
  <c r="J500"/>
  <c r="F500"/>
  <c r="C503" l="1"/>
  <c r="G502"/>
  <c r="K503"/>
  <c r="F501"/>
  <c r="J501"/>
  <c r="B501"/>
  <c r="G503" l="1"/>
  <c r="K504"/>
  <c r="C504"/>
  <c r="J502"/>
  <c r="B502"/>
  <c r="F502"/>
  <c r="K505" l="1"/>
  <c r="C505"/>
  <c r="G504"/>
  <c r="F503"/>
  <c r="B503"/>
  <c r="J503"/>
  <c r="C506" l="1"/>
  <c r="G505"/>
  <c r="K506"/>
  <c r="B504"/>
  <c r="J504"/>
  <c r="F504"/>
  <c r="G506" l="1"/>
  <c r="K507"/>
  <c r="C507"/>
  <c r="F505"/>
  <c r="J505"/>
  <c r="B505"/>
  <c r="K508" l="1"/>
  <c r="C508"/>
  <c r="G507"/>
  <c r="B506"/>
  <c r="J506"/>
  <c r="F506"/>
  <c r="C509" l="1"/>
  <c r="G508"/>
  <c r="K509"/>
  <c r="F507"/>
  <c r="J507"/>
  <c r="B507"/>
  <c r="G509" l="1"/>
  <c r="K510"/>
  <c r="C510"/>
  <c r="B508"/>
  <c r="J508"/>
  <c r="F508"/>
  <c r="K511" l="1"/>
  <c r="C511"/>
  <c r="G510"/>
  <c r="F509"/>
  <c r="J509"/>
  <c r="B509"/>
  <c r="C512" l="1"/>
  <c r="G511"/>
  <c r="K512"/>
  <c r="J510"/>
  <c r="B510"/>
  <c r="F510"/>
  <c r="G512" l="1"/>
  <c r="K513"/>
  <c r="C513"/>
  <c r="J511"/>
  <c r="B511"/>
  <c r="F511"/>
  <c r="K514" l="1"/>
  <c r="C514"/>
  <c r="G513"/>
  <c r="J512"/>
  <c r="B512"/>
  <c r="F512"/>
  <c r="C515" l="1"/>
  <c r="G514"/>
  <c r="K515"/>
  <c r="F513"/>
  <c r="B513"/>
  <c r="J513"/>
  <c r="G515" l="1"/>
  <c r="K516"/>
  <c r="C516"/>
  <c r="J514"/>
  <c r="B514"/>
  <c r="F514"/>
  <c r="K517" l="1"/>
  <c r="C517"/>
  <c r="G516"/>
  <c r="J515"/>
  <c r="B515"/>
  <c r="F515"/>
  <c r="C518" l="1"/>
  <c r="G517"/>
  <c r="K518"/>
  <c r="F516"/>
  <c r="B516"/>
  <c r="J516"/>
  <c r="G518" l="1"/>
  <c r="K519"/>
  <c r="C519"/>
  <c r="J517"/>
  <c r="B517"/>
  <c r="F517"/>
  <c r="K520" l="1"/>
  <c r="C520"/>
  <c r="G519"/>
  <c r="F518"/>
  <c r="B518"/>
  <c r="J518"/>
  <c r="C521" l="1"/>
  <c r="G520"/>
  <c r="K521"/>
  <c r="J519"/>
  <c r="B519"/>
  <c r="F519"/>
  <c r="G521" l="1"/>
  <c r="K522"/>
  <c r="C522"/>
  <c r="F520"/>
  <c r="J520"/>
  <c r="B520"/>
  <c r="K523" l="1"/>
  <c r="C523"/>
  <c r="G522"/>
  <c r="B521"/>
  <c r="J521"/>
  <c r="F521"/>
  <c r="C524" l="1"/>
  <c r="G523"/>
  <c r="K524"/>
  <c r="J522"/>
  <c r="F522"/>
  <c r="B522"/>
  <c r="G524" l="1"/>
  <c r="K525"/>
  <c r="C525"/>
  <c r="B523"/>
  <c r="J523"/>
  <c r="F523"/>
  <c r="K526" l="1"/>
  <c r="C526"/>
  <c r="G525"/>
  <c r="F524"/>
  <c r="J524"/>
  <c r="B524"/>
  <c r="C527" l="1"/>
  <c r="G526"/>
  <c r="K527"/>
  <c r="B525"/>
  <c r="J525"/>
  <c r="F525"/>
  <c r="G527" l="1"/>
  <c r="K528"/>
  <c r="C528"/>
  <c r="B526"/>
  <c r="J526"/>
  <c r="F526"/>
  <c r="K529" l="1"/>
  <c r="C529"/>
  <c r="G528"/>
  <c r="B527"/>
  <c r="J527"/>
  <c r="F527"/>
  <c r="C530" l="1"/>
  <c r="G529"/>
  <c r="K530"/>
  <c r="F528"/>
  <c r="J528"/>
  <c r="B528"/>
  <c r="G530" l="1"/>
  <c r="K531"/>
  <c r="C531"/>
  <c r="B529"/>
  <c r="F529"/>
  <c r="J529"/>
  <c r="K532" l="1"/>
  <c r="C532"/>
  <c r="G531"/>
  <c r="B530"/>
  <c r="F530"/>
  <c r="J530"/>
  <c r="C533" l="1"/>
  <c r="G532"/>
  <c r="K533"/>
  <c r="F531"/>
  <c r="J531"/>
  <c r="B531"/>
  <c r="G533" l="1"/>
  <c r="K534"/>
  <c r="C534"/>
  <c r="J532"/>
  <c r="B532"/>
  <c r="F532"/>
  <c r="K535" l="1"/>
  <c r="C535"/>
  <c r="G534"/>
  <c r="B533"/>
  <c r="F533"/>
  <c r="J533"/>
  <c r="C536" l="1"/>
  <c r="G535"/>
  <c r="K536"/>
  <c r="J534"/>
  <c r="F534"/>
  <c r="B534"/>
  <c r="G536" l="1"/>
  <c r="K537"/>
  <c r="C537"/>
  <c r="F535"/>
  <c r="B535"/>
  <c r="J535"/>
  <c r="K538" l="1"/>
  <c r="C538"/>
  <c r="G537"/>
  <c r="B536"/>
  <c r="J536"/>
  <c r="F536"/>
  <c r="C539" l="1"/>
  <c r="G538"/>
  <c r="K539"/>
  <c r="F537"/>
  <c r="J537"/>
  <c r="B537"/>
  <c r="G539" l="1"/>
  <c r="K540"/>
  <c r="C540"/>
  <c r="B538"/>
  <c r="J538"/>
  <c r="F538"/>
  <c r="K541" l="1"/>
  <c r="C541"/>
  <c r="G540"/>
  <c r="J539"/>
  <c r="F539"/>
  <c r="B539"/>
  <c r="C542" l="1"/>
  <c r="G541"/>
  <c r="K542"/>
  <c r="B540"/>
  <c r="J540"/>
  <c r="F540"/>
  <c r="G542" l="1"/>
  <c r="K543"/>
  <c r="C543"/>
  <c r="F541"/>
  <c r="B541"/>
  <c r="J541"/>
  <c r="K544" l="1"/>
  <c r="C544"/>
  <c r="G543"/>
  <c r="J542"/>
  <c r="F542"/>
  <c r="B542"/>
  <c r="C545" l="1"/>
  <c r="G544"/>
  <c r="K545"/>
  <c r="B543"/>
  <c r="J543"/>
  <c r="F543"/>
  <c r="G545" l="1"/>
  <c r="K546"/>
  <c r="C546"/>
  <c r="F544"/>
  <c r="B544"/>
  <c r="J544"/>
  <c r="K547" l="1"/>
  <c r="C547"/>
  <c r="G546"/>
  <c r="J545"/>
  <c r="F545"/>
  <c r="B545"/>
  <c r="C548" l="1"/>
  <c r="G547"/>
  <c r="K548"/>
  <c r="B546"/>
  <c r="F546"/>
  <c r="J546"/>
  <c r="G548" l="1"/>
  <c r="K549"/>
  <c r="C549"/>
  <c r="J547"/>
  <c r="B547"/>
  <c r="F547"/>
  <c r="K550" l="1"/>
  <c r="C550"/>
  <c r="G549"/>
  <c r="F548"/>
  <c r="J548"/>
  <c r="B548"/>
  <c r="C551" l="1"/>
  <c r="G550"/>
  <c r="K551"/>
  <c r="B549"/>
  <c r="J549"/>
  <c r="F549"/>
  <c r="G551" l="1"/>
  <c r="K552"/>
  <c r="C552"/>
  <c r="F550"/>
  <c r="J550"/>
  <c r="B550"/>
  <c r="K553" l="1"/>
  <c r="C553"/>
  <c r="G552"/>
  <c r="J551"/>
  <c r="B551"/>
  <c r="F551"/>
  <c r="C554" l="1"/>
  <c r="G553"/>
  <c r="K554"/>
  <c r="F552"/>
  <c r="B552"/>
  <c r="J552"/>
  <c r="G554" l="1"/>
  <c r="K555"/>
  <c r="C555"/>
  <c r="J553"/>
  <c r="F553"/>
  <c r="B553"/>
  <c r="K556" l="1"/>
  <c r="C556"/>
  <c r="G555"/>
  <c r="B554"/>
  <c r="F554"/>
  <c r="J554"/>
  <c r="C557" l="1"/>
  <c r="G556"/>
  <c r="K557"/>
  <c r="J555"/>
  <c r="F555"/>
  <c r="B555"/>
  <c r="G557" l="1"/>
  <c r="K558"/>
  <c r="C558"/>
  <c r="J556"/>
  <c r="F556"/>
  <c r="B556"/>
  <c r="K559" l="1"/>
  <c r="C559"/>
  <c r="G558"/>
  <c r="B557"/>
  <c r="F557"/>
  <c r="J557"/>
  <c r="C560" l="1"/>
  <c r="G559"/>
  <c r="K560"/>
  <c r="F558"/>
  <c r="J558"/>
  <c r="B558"/>
  <c r="G560" l="1"/>
  <c r="K561"/>
  <c r="C561"/>
  <c r="B559"/>
  <c r="J559"/>
  <c r="F559"/>
  <c r="K562" l="1"/>
  <c r="C562"/>
  <c r="G561"/>
  <c r="B560"/>
  <c r="J560"/>
  <c r="F560"/>
  <c r="C563" l="1"/>
  <c r="G562"/>
  <c r="K563"/>
  <c r="B561"/>
  <c r="J561"/>
  <c r="F561"/>
  <c r="G563" l="1"/>
  <c r="K564"/>
  <c r="C564"/>
  <c r="B562"/>
  <c r="J562"/>
  <c r="F562"/>
  <c r="K565" l="1"/>
  <c r="C565"/>
  <c r="G564"/>
  <c r="F563"/>
  <c r="B563"/>
  <c r="J563"/>
  <c r="C566" l="1"/>
  <c r="G565"/>
  <c r="K566"/>
  <c r="J564"/>
  <c r="F564"/>
  <c r="B564"/>
  <c r="G566" l="1"/>
  <c r="K567"/>
  <c r="C567"/>
  <c r="B565"/>
  <c r="F565"/>
  <c r="J565"/>
  <c r="K568" l="1"/>
  <c r="C568"/>
  <c r="G567"/>
  <c r="J566"/>
  <c r="F566"/>
  <c r="B566"/>
  <c r="C569" l="1"/>
  <c r="G568"/>
  <c r="K569"/>
  <c r="B567"/>
  <c r="F567"/>
  <c r="J567"/>
  <c r="G569" l="1"/>
  <c r="K570"/>
  <c r="C570"/>
  <c r="J568"/>
  <c r="F568"/>
  <c r="B568"/>
  <c r="K571" l="1"/>
  <c r="C571"/>
  <c r="G570"/>
  <c r="F569"/>
  <c r="B569"/>
  <c r="J569"/>
  <c r="C572" l="1"/>
  <c r="G571"/>
  <c r="K572"/>
  <c r="J570"/>
  <c r="B570"/>
  <c r="F570"/>
  <c r="G572" l="1"/>
  <c r="K573"/>
  <c r="C573"/>
  <c r="J571"/>
  <c r="B571"/>
  <c r="F571"/>
  <c r="K574" l="1"/>
  <c r="C574"/>
  <c r="G573"/>
  <c r="F572"/>
  <c r="B572"/>
  <c r="J572"/>
  <c r="C575" l="1"/>
  <c r="G574"/>
  <c r="K575"/>
  <c r="J573"/>
  <c r="B573"/>
  <c r="F573"/>
  <c r="G575" l="1"/>
  <c r="K576"/>
  <c r="C576"/>
  <c r="J574"/>
  <c r="B574"/>
  <c r="F574"/>
  <c r="K577" l="1"/>
  <c r="C577"/>
  <c r="G576"/>
  <c r="J575"/>
  <c r="B575"/>
  <c r="F575"/>
  <c r="C578" l="1"/>
  <c r="G577"/>
  <c r="K578"/>
  <c r="J576"/>
  <c r="B576"/>
  <c r="F576"/>
  <c r="G578" l="1"/>
  <c r="K579"/>
  <c r="C579"/>
  <c r="F577"/>
  <c r="B577"/>
  <c r="J577"/>
  <c r="K580" l="1"/>
  <c r="C580"/>
  <c r="G579"/>
  <c r="J578"/>
  <c r="B578"/>
  <c r="F578"/>
  <c r="C581" l="1"/>
  <c r="G580"/>
  <c r="K581"/>
  <c r="F579"/>
  <c r="B579"/>
  <c r="J579"/>
  <c r="G581" l="1"/>
  <c r="K582"/>
  <c r="C582"/>
  <c r="J580"/>
  <c r="B580"/>
  <c r="F580"/>
  <c r="K583" l="1"/>
  <c r="C583"/>
  <c r="G582"/>
  <c r="F581"/>
  <c r="J581"/>
  <c r="B581"/>
  <c r="C584" l="1"/>
  <c r="G583"/>
  <c r="K584"/>
  <c r="B582"/>
  <c r="F582"/>
  <c r="J582"/>
  <c r="G584" l="1"/>
  <c r="K585"/>
  <c r="C585"/>
  <c r="J583"/>
  <c r="B583"/>
  <c r="F583"/>
  <c r="K586" l="1"/>
  <c r="C586"/>
  <c r="G585"/>
  <c r="F584"/>
  <c r="J584"/>
  <c r="B584"/>
  <c r="C587" l="1"/>
  <c r="G586"/>
  <c r="K587"/>
  <c r="B585"/>
  <c r="F585"/>
  <c r="J585"/>
  <c r="G587" l="1"/>
  <c r="K588"/>
  <c r="C588"/>
  <c r="J586"/>
  <c r="B586"/>
  <c r="F586"/>
  <c r="K589" l="1"/>
  <c r="C589"/>
  <c r="G588"/>
  <c r="F587"/>
  <c r="B587"/>
  <c r="J587"/>
  <c r="C590" l="1"/>
  <c r="G589"/>
  <c r="K590"/>
  <c r="J588"/>
  <c r="F588"/>
  <c r="B588"/>
  <c r="G590" l="1"/>
  <c r="K591"/>
  <c r="C591"/>
  <c r="B589"/>
  <c r="J589"/>
  <c r="F589"/>
  <c r="K592" l="1"/>
  <c r="C592"/>
  <c r="G591"/>
  <c r="F590"/>
  <c r="B590"/>
  <c r="J590"/>
  <c r="C593" l="1"/>
  <c r="G592"/>
  <c r="K593"/>
  <c r="J591"/>
  <c r="F591"/>
  <c r="B591"/>
  <c r="K594" l="1"/>
  <c r="C594"/>
  <c r="G593"/>
  <c r="B592"/>
  <c r="J592"/>
  <c r="F592"/>
  <c r="C595" l="1"/>
  <c r="G594"/>
  <c r="K595"/>
  <c r="F593"/>
  <c r="J593"/>
  <c r="B593"/>
  <c r="G595" l="1"/>
  <c r="K596"/>
  <c r="C596"/>
  <c r="B594"/>
  <c r="F594"/>
  <c r="J594"/>
  <c r="K597" l="1"/>
  <c r="C597"/>
  <c r="G596"/>
  <c r="J595"/>
  <c r="F595"/>
  <c r="B595"/>
  <c r="C598" l="1"/>
  <c r="G597"/>
  <c r="K598"/>
  <c r="B596"/>
  <c r="J596"/>
  <c r="F596"/>
  <c r="G598" l="1"/>
  <c r="K599"/>
  <c r="C599"/>
  <c r="F597"/>
  <c r="J597"/>
  <c r="B597"/>
  <c r="K600" l="1"/>
  <c r="C600"/>
  <c r="G599"/>
  <c r="B598"/>
  <c r="J598"/>
  <c r="F598"/>
  <c r="C601" l="1"/>
  <c r="G600"/>
  <c r="K601"/>
  <c r="F599"/>
  <c r="B599"/>
  <c r="J599"/>
  <c r="G601" l="1"/>
  <c r="K602"/>
  <c r="C602"/>
  <c r="J600"/>
  <c r="F600"/>
  <c r="B600"/>
  <c r="K603" l="1"/>
  <c r="C603"/>
  <c r="G602"/>
  <c r="B601"/>
  <c r="J601"/>
  <c r="F601"/>
  <c r="C604" l="1"/>
  <c r="G603"/>
  <c r="K604"/>
  <c r="F602"/>
  <c r="B602"/>
  <c r="J602"/>
  <c r="G604" l="1"/>
  <c r="K605"/>
  <c r="C605"/>
  <c r="J603"/>
  <c r="F603"/>
  <c r="B603"/>
  <c r="C606" l="1"/>
  <c r="G605"/>
  <c r="K606"/>
  <c r="B604"/>
  <c r="J604"/>
  <c r="F604"/>
  <c r="G606" l="1"/>
  <c r="K607"/>
  <c r="C607"/>
  <c r="F605"/>
  <c r="B605"/>
  <c r="J605"/>
  <c r="K608" l="1"/>
  <c r="C608"/>
  <c r="G607"/>
  <c r="J606"/>
  <c r="F606"/>
  <c r="B606"/>
  <c r="C609" l="1"/>
  <c r="G608"/>
  <c r="K609"/>
  <c r="B607"/>
  <c r="J607"/>
  <c r="F607"/>
  <c r="G609" l="1"/>
  <c r="K610"/>
  <c r="C610"/>
  <c r="F608"/>
  <c r="B608"/>
  <c r="J608"/>
  <c r="K611" l="1"/>
  <c r="C611"/>
  <c r="G610"/>
  <c r="J609"/>
  <c r="F609"/>
  <c r="B609"/>
  <c r="C612" l="1"/>
  <c r="G611"/>
  <c r="K612"/>
  <c r="B610"/>
  <c r="J610"/>
  <c r="F610"/>
  <c r="G612" l="1"/>
  <c r="K613"/>
  <c r="C613"/>
  <c r="F611"/>
  <c r="B611"/>
  <c r="J611"/>
  <c r="K614" l="1"/>
  <c r="C614"/>
  <c r="G613"/>
  <c r="J612"/>
  <c r="F612"/>
  <c r="B612"/>
  <c r="C615" l="1"/>
  <c r="G614"/>
  <c r="K615"/>
  <c r="B613"/>
  <c r="J613"/>
  <c r="F613"/>
  <c r="G615" l="1"/>
  <c r="K616"/>
  <c r="C616"/>
  <c r="F614"/>
  <c r="B614"/>
  <c r="J614"/>
  <c r="K617" l="1"/>
  <c r="C617"/>
  <c r="G616"/>
  <c r="J615"/>
  <c r="F615"/>
  <c r="B615"/>
  <c r="C618" l="1"/>
  <c r="G617"/>
  <c r="K618"/>
  <c r="B616"/>
  <c r="J616"/>
  <c r="F616"/>
  <c r="G618" l="1"/>
  <c r="K619"/>
  <c r="C619"/>
  <c r="B617"/>
  <c r="J617"/>
  <c r="F617"/>
  <c r="C620" l="1"/>
  <c r="G619"/>
  <c r="K620"/>
  <c r="F618"/>
  <c r="J618"/>
  <c r="B618"/>
  <c r="G620" l="1"/>
  <c r="K621"/>
  <c r="C621"/>
  <c r="B619"/>
  <c r="F619"/>
  <c r="J619"/>
  <c r="K622" l="1"/>
  <c r="C622"/>
  <c r="G621"/>
  <c r="J620"/>
  <c r="B620"/>
  <c r="F620"/>
  <c r="C623" l="1"/>
  <c r="G622"/>
  <c r="K623"/>
  <c r="F621"/>
  <c r="B621"/>
  <c r="J621"/>
  <c r="G623" l="1"/>
  <c r="K624"/>
  <c r="C624"/>
  <c r="B622"/>
  <c r="J622"/>
  <c r="F622"/>
  <c r="K625" l="1"/>
  <c r="C625"/>
  <c r="G624"/>
  <c r="F623"/>
  <c r="B623"/>
  <c r="J623"/>
  <c r="C626" l="1"/>
  <c r="G625"/>
  <c r="K626"/>
  <c r="B624"/>
  <c r="J624"/>
  <c r="F624"/>
  <c r="G626" l="1"/>
  <c r="K627"/>
  <c r="C627"/>
  <c r="F625"/>
  <c r="B625"/>
  <c r="J625"/>
  <c r="K628" l="1"/>
  <c r="C628"/>
  <c r="G627"/>
  <c r="J626"/>
  <c r="F626"/>
  <c r="B626"/>
  <c r="C629" l="1"/>
  <c r="G628"/>
  <c r="K629"/>
  <c r="B627"/>
  <c r="F627"/>
  <c r="J627"/>
  <c r="G629" l="1"/>
  <c r="K630"/>
  <c r="C630"/>
  <c r="J628"/>
  <c r="F628"/>
  <c r="B628"/>
  <c r="C631" l="1"/>
  <c r="G630"/>
  <c r="K631"/>
  <c r="B629"/>
  <c r="F629"/>
  <c r="J629"/>
  <c r="G631" l="1"/>
  <c r="K632"/>
  <c r="C632"/>
  <c r="J630"/>
  <c r="F630"/>
  <c r="B630"/>
  <c r="G632" l="1"/>
  <c r="B631"/>
  <c r="F631"/>
  <c r="J631"/>
  <c r="J632" l="1"/>
  <c r="F632"/>
  <c r="B632"/>
</calcChain>
</file>

<file path=xl/sharedStrings.xml><?xml version="1.0" encoding="utf-8"?>
<sst xmlns="http://schemas.openxmlformats.org/spreadsheetml/2006/main" count="440" uniqueCount="261">
  <si>
    <r>
      <rPr>
        <b/>
        <sz val="9"/>
        <rFont val="Calibri"/>
        <family val="2"/>
      </rPr>
      <t>Mandatory</t>
    </r>
    <r>
      <rPr>
        <sz val="9"/>
        <rFont val="Calibri"/>
        <family val="2"/>
      </rPr>
      <t xml:space="preserve"> input data field (information is used in calculations</t>
    </r>
    <r>
      <rPr>
        <sz val="9"/>
        <rFont val="Calibri"/>
        <family val="2"/>
      </rPr>
      <t>).</t>
    </r>
  </si>
  <si>
    <t>Optional input data field (information not directly required for the calculations).</t>
  </si>
  <si>
    <t>Cell with a calculation formula (please do not overwrite cells with 'white' background).</t>
  </si>
  <si>
    <r>
      <t>ABC</t>
    </r>
    <r>
      <rPr>
        <sz val="9"/>
        <color indexed="12"/>
        <rFont val="Calibri"/>
        <family val="2"/>
      </rPr>
      <t xml:space="preserve"> </t>
    </r>
    <r>
      <rPr>
        <u/>
        <sz val="9"/>
        <color indexed="20"/>
        <rFont val="Calibri"/>
        <family val="2"/>
      </rPr>
      <t>DEF</t>
    </r>
  </si>
  <si>
    <t>Hyperlinked text is represented by Blue/Purple underline (for easy access to supporting information).</t>
  </si>
  <si>
    <t>XYZ</t>
  </si>
  <si>
    <t>User should change the font colour to RED for assumed numbers (for easy reference).</t>
  </si>
  <si>
    <t>Responsible for program updates:</t>
  </si>
  <si>
    <t xml:space="preserve">Version:                                     </t>
  </si>
  <si>
    <t>Date:</t>
  </si>
  <si>
    <t>a</t>
  </si>
  <si>
    <t xml:space="preserve"> </t>
  </si>
  <si>
    <t>Definitions and explanations</t>
  </si>
  <si>
    <t>i</t>
  </si>
  <si>
    <t>ii</t>
  </si>
  <si>
    <t>d</t>
  </si>
  <si>
    <t>Category</t>
  </si>
  <si>
    <t>-</t>
  </si>
  <si>
    <t>Comments on this tool would be appreciated! Please feel free to contact the tool responsible via:</t>
  </si>
  <si>
    <t>rupinder.phougat@holcim.com</t>
  </si>
  <si>
    <t>+41 58 858 52 79</t>
  </si>
  <si>
    <t>Revision history</t>
  </si>
  <si>
    <t>Ver.</t>
  </si>
  <si>
    <t>Date</t>
  </si>
  <si>
    <t>Name</t>
  </si>
  <si>
    <t>Details</t>
  </si>
  <si>
    <t>RPH</t>
  </si>
  <si>
    <t>Test 1</t>
  </si>
  <si>
    <t>Test 2</t>
  </si>
  <si>
    <t>Test 3</t>
  </si>
  <si>
    <t>Measurement unit</t>
  </si>
  <si>
    <t>Material</t>
  </si>
  <si>
    <t>Plant</t>
  </si>
  <si>
    <t>Project responsible</t>
  </si>
  <si>
    <t>Kiln feed</t>
  </si>
  <si>
    <t>AF (fine solids)</t>
  </si>
  <si>
    <t>AF (coarse solids)</t>
  </si>
  <si>
    <t>Others</t>
  </si>
  <si>
    <t>Average weight difference</t>
  </si>
  <si>
    <t>Control scale</t>
  </si>
  <si>
    <t>Scale</t>
  </si>
  <si>
    <t>t</t>
  </si>
  <si>
    <t>T, min</t>
  </si>
  <si>
    <t>Stability Test</t>
  </si>
  <si>
    <t>Accuracy Test</t>
  </si>
  <si>
    <t>Material category</t>
  </si>
  <si>
    <t>Weight difference, %</t>
  </si>
  <si>
    <t>Actual, %</t>
  </si>
  <si>
    <t>Test duration</t>
  </si>
  <si>
    <t>n, #</t>
  </si>
  <si>
    <t>Selection</t>
  </si>
  <si>
    <t>Sample interval</t>
  </si>
  <si>
    <t>Δt (mean values), s</t>
  </si>
  <si>
    <t>Number of samples</t>
  </si>
  <si>
    <t>Design</t>
  </si>
  <si>
    <t>Equipment</t>
  </si>
  <si>
    <t>Verdict</t>
  </si>
  <si>
    <t>Mass flow</t>
  </si>
  <si>
    <t>Sample number</t>
  </si>
  <si>
    <t>Guide values (derived from StDC)</t>
  </si>
  <si>
    <t>No. within, #</t>
  </si>
  <si>
    <t>No. within, %</t>
  </si>
  <si>
    <t>Accuracy Summary</t>
  </si>
  <si>
    <t>Stability Summary</t>
  </si>
  <si>
    <t>Normal Distribution</t>
  </si>
  <si>
    <t>Standard Deviation</t>
  </si>
  <si>
    <t>Coefficient of Variation</t>
  </si>
  <si>
    <t>Accuracy and Stability - Summary</t>
  </si>
  <si>
    <t>CoV (max), %</t>
  </si>
  <si>
    <r>
      <t xml:space="preserve">Starting scale
(higher accuracy)
</t>
    </r>
    <r>
      <rPr>
        <sz val="10"/>
        <color theme="1" tint="0.499984740745262"/>
        <rFont val="Calibri"/>
        <family val="2"/>
        <scheme val="minor"/>
      </rPr>
      <t>e.g. bin on load cells</t>
    </r>
  </si>
  <si>
    <t>Set point for Test 1 (minimuum)</t>
  </si>
  <si>
    <t>Set point for Test 3 (maximum)</t>
  </si>
  <si>
    <t>Set point for Test 2 (between minimum &amp; maximum)</t>
  </si>
  <si>
    <t>Accuracy test</t>
  </si>
  <si>
    <t>Stability test</t>
  </si>
  <si>
    <t>t/h</t>
  </si>
  <si>
    <t>Feed rate, t/h</t>
  </si>
  <si>
    <t>Set point for Test 2 (between min. &amp; max.)</t>
  </si>
  <si>
    <t>Coeff. of variation</t>
  </si>
  <si>
    <t>σ</t>
  </si>
  <si>
    <t>μ</t>
  </si>
  <si>
    <t>Mean</t>
  </si>
  <si>
    <t> </t>
  </si>
  <si>
    <t>where,</t>
  </si>
  <si>
    <t></t>
  </si>
  <si>
    <t>Sample Mean</t>
  </si>
  <si>
    <t>x1, x2, …</t>
  </si>
  <si>
    <t>n</t>
  </si>
  <si>
    <t>Individual numbers</t>
  </si>
  <si>
    <t>Population Mean</t>
  </si>
  <si>
    <t>N</t>
  </si>
  <si>
    <t>Number of numbers (in entire group)</t>
  </si>
  <si>
    <t>Number of numbers (potion of entire group)</t>
  </si>
  <si>
    <t>Sample Mean (Arithmetic Mean or simply average) is the sum of a collection of numbers divided by the number of numbers in the collection and represented by following equation:</t>
  </si>
  <si>
    <t>Standard deviation shows how much variation or dispersion from the Mean exists. A low standard deviation indicates that the data points tend to be very close to the Mean; a high standard deviation indicates that the data points are spread out over a large range.</t>
  </si>
  <si>
    <r>
      <t>68% of values are within 1 standard deviation (</t>
    </r>
    <r>
      <rPr>
        <sz val="10"/>
        <rFont val="Calibri"/>
        <family val="2"/>
      </rPr>
      <t>±</t>
    </r>
    <r>
      <rPr>
        <sz val="10"/>
        <rFont val="Calibri"/>
        <family val="2"/>
        <scheme val="minor"/>
      </rPr>
      <t xml:space="preserve">1 </t>
    </r>
    <r>
      <rPr>
        <sz val="10"/>
        <rFont val="Calibri"/>
        <family val="2"/>
      </rPr>
      <t xml:space="preserve">σ) </t>
    </r>
    <r>
      <rPr>
        <sz val="10"/>
        <rFont val="Calibri"/>
        <family val="2"/>
        <scheme val="minor"/>
      </rPr>
      <t xml:space="preserve">of the Mean. In other words, 680 values out of 1000 are </t>
    </r>
    <r>
      <rPr>
        <b/>
        <sz val="10"/>
        <color rgb="FF0000FF"/>
        <rFont val="Calibri"/>
        <family val="2"/>
        <scheme val="minor"/>
      </rPr>
      <t>likely</t>
    </r>
    <r>
      <rPr>
        <sz val="10"/>
        <rFont val="Calibri"/>
        <family val="2"/>
        <scheme val="minor"/>
      </rPr>
      <t xml:space="preserve"> to be within 1 standard deviation.</t>
    </r>
  </si>
  <si>
    <r>
      <t>95% of values are within 2 standard deviation (</t>
    </r>
    <r>
      <rPr>
        <sz val="10"/>
        <rFont val="Calibri"/>
        <family val="2"/>
      </rPr>
      <t>±2</t>
    </r>
    <r>
      <rPr>
        <sz val="10"/>
        <rFont val="Calibri"/>
        <family val="2"/>
        <scheme val="minor"/>
      </rPr>
      <t xml:space="preserve"> </t>
    </r>
    <r>
      <rPr>
        <sz val="10"/>
        <rFont val="Calibri"/>
        <family val="2"/>
      </rPr>
      <t xml:space="preserve">σ) </t>
    </r>
    <r>
      <rPr>
        <sz val="10"/>
        <rFont val="Calibri"/>
        <family val="2"/>
        <scheme val="minor"/>
      </rPr>
      <t xml:space="preserve">of the Mean. In other words, 950 values out of 1000 are </t>
    </r>
    <r>
      <rPr>
        <b/>
        <sz val="10"/>
        <color rgb="FF0000FF"/>
        <rFont val="Calibri"/>
        <family val="2"/>
        <scheme val="minor"/>
      </rPr>
      <t>very likely</t>
    </r>
    <r>
      <rPr>
        <sz val="10"/>
        <rFont val="Calibri"/>
        <family val="2"/>
        <scheme val="minor"/>
      </rPr>
      <t xml:space="preserve"> to be within 2 standard deviation.</t>
    </r>
  </si>
  <si>
    <r>
      <t>99.7% of values are within 3 standard deviation (</t>
    </r>
    <r>
      <rPr>
        <sz val="10"/>
        <rFont val="Calibri"/>
        <family val="2"/>
      </rPr>
      <t>±3</t>
    </r>
    <r>
      <rPr>
        <sz val="10"/>
        <rFont val="Calibri"/>
        <family val="2"/>
        <scheme val="minor"/>
      </rPr>
      <t xml:space="preserve"> </t>
    </r>
    <r>
      <rPr>
        <sz val="10"/>
        <rFont val="Calibri"/>
        <family val="2"/>
      </rPr>
      <t xml:space="preserve">σ) </t>
    </r>
    <r>
      <rPr>
        <sz val="10"/>
        <rFont val="Calibri"/>
        <family val="2"/>
        <scheme val="minor"/>
      </rPr>
      <t xml:space="preserve">of the Mean. In other words, 997 values out of 1000 are </t>
    </r>
    <r>
      <rPr>
        <b/>
        <sz val="10"/>
        <color rgb="FF0000FF"/>
        <rFont val="Calibri"/>
        <family val="2"/>
        <scheme val="minor"/>
      </rPr>
      <t>almost certainly</t>
    </r>
    <r>
      <rPr>
        <sz val="10"/>
        <rFont val="Calibri"/>
        <family val="2"/>
        <scheme val="minor"/>
      </rPr>
      <t xml:space="preserve"> to be within 3 standard deviation.</t>
    </r>
  </si>
  <si>
    <t>CV</t>
  </si>
  <si>
    <t>Example: If the standard deviation is .20 and the mean is .50, then the CV = .20/.50 = .4 or 40%. Knowing nothing else about the data, the CV helps to show that even a low standard deviation doesn't mean less variable data.</t>
  </si>
  <si>
    <r>
      <t xml:space="preserve">Coefficient of Variation (CV) is defined as the ratio of the standard deviation </t>
    </r>
    <r>
      <rPr>
        <sz val="10"/>
        <rFont val="Calibri"/>
        <family val="2"/>
      </rPr>
      <t>to the mean. As it is unitless, CV allows comparing the degree of variation from one data series to another, even if the means are drastically different from each other.</t>
    </r>
  </si>
  <si>
    <t>Within</t>
  </si>
  <si>
    <t>zσ</t>
  </si>
  <si>
    <t>Δμ</t>
  </si>
  <si>
    <t>Percentage deviation from Population Mean</t>
  </si>
  <si>
    <t>Standard Score (number of standard deviations above or below the mean)</t>
  </si>
  <si>
    <t>Confidence Interval</t>
  </si>
  <si>
    <r>
      <t xml:space="preserve">For example, for a Standard Score of </t>
    </r>
    <r>
      <rPr>
        <sz val="10"/>
        <color rgb="FFFF0000"/>
        <rFont val="Calibri"/>
        <family val="2"/>
        <scheme val="minor"/>
      </rPr>
      <t>2</t>
    </r>
    <r>
      <rPr>
        <sz val="10"/>
        <rFont val="Calibri"/>
        <family val="2"/>
      </rPr>
      <t>σ</t>
    </r>
    <r>
      <rPr>
        <sz val="10"/>
        <rFont val="Calibri"/>
        <family val="2"/>
        <scheme val="minor"/>
      </rPr>
      <t xml:space="preserve"> (or</t>
    </r>
    <r>
      <rPr>
        <sz val="10"/>
        <color rgb="FFFF0000"/>
        <rFont val="Calibri"/>
        <family val="2"/>
        <scheme val="minor"/>
      </rPr>
      <t xml:space="preserve"> 95.45%</t>
    </r>
    <r>
      <rPr>
        <sz val="10"/>
        <rFont val="Calibri"/>
        <family val="2"/>
        <scheme val="minor"/>
      </rPr>
      <t xml:space="preserve"> of the values within Confidence Interval) and </t>
    </r>
    <r>
      <rPr>
        <sz val="10"/>
        <color rgb="FFFF0000"/>
        <rFont val="Calibri"/>
        <family val="2"/>
      </rPr>
      <t>±1%</t>
    </r>
    <r>
      <rPr>
        <sz val="10"/>
        <rFont val="Calibri"/>
        <family val="2"/>
      </rPr>
      <t xml:space="preserve"> deviation from Population Mean, the CV must be </t>
    </r>
    <r>
      <rPr>
        <sz val="10"/>
        <color rgb="FFFF0000"/>
        <rFont val="Calibri"/>
        <family val="2"/>
      </rPr>
      <t>±0.50%</t>
    </r>
    <r>
      <rPr>
        <sz val="10"/>
        <rFont val="Calibri"/>
        <family val="2"/>
      </rPr>
      <t>. In other words, we are 95.45% confident that the population will fall between ±1% of Population Mean.</t>
    </r>
  </si>
  <si>
    <t>Outside</t>
  </si>
  <si>
    <t>%Deviation from Population Mean</t>
  </si>
  <si>
    <t>Accuracy</t>
  </si>
  <si>
    <t>Stability</t>
  </si>
  <si>
    <t>b</t>
  </si>
  <si>
    <t>Target (max), %</t>
  </si>
  <si>
    <t>Dosing Accuracy and Stability (DAS)</t>
  </si>
  <si>
    <t>1st version of DAS developed.</t>
  </si>
  <si>
    <t>CV targets</t>
  </si>
  <si>
    <t>Confidence Interval measures the probability that a population parameter will fall between two set values. For the purpose of Confidence Interval, CV may also be expressed as ratio of Percentage Deviation from Population Mean to the Standard Deviation.</t>
  </si>
  <si>
    <r>
      <t>x</t>
    </r>
    <r>
      <rPr>
        <vertAlign val="subscript"/>
        <sz val="10"/>
        <rFont val="Calibri"/>
        <family val="2"/>
      </rPr>
      <t>i scale</t>
    </r>
  </si>
  <si>
    <r>
      <t>x</t>
    </r>
    <r>
      <rPr>
        <vertAlign val="subscript"/>
        <sz val="10"/>
        <rFont val="Calibri"/>
        <family val="2"/>
      </rPr>
      <t>i control scale</t>
    </r>
  </si>
  <si>
    <t>Continuous measurement device e.g. belt weigher</t>
  </si>
  <si>
    <t>Accuracy target</t>
  </si>
  <si>
    <t>Stability target</t>
  </si>
  <si>
    <r>
      <t xml:space="preserve">CV </t>
    </r>
    <r>
      <rPr>
        <sz val="10"/>
        <rFont val="Calibri"/>
        <family val="2"/>
      </rPr>
      <t>≤ ±0.50% (for all materials except Coarse Solid AFR)</t>
    </r>
  </si>
  <si>
    <t>CV ≤ ±1.25% (for Coarse Solid AFR)
It is recommended to have more stringent CV target for coarse solid AFR, in case of very high TSR.</t>
  </si>
  <si>
    <t>Abbreviations</t>
  </si>
  <si>
    <t>AF</t>
  </si>
  <si>
    <t>Alternative Fuel</t>
  </si>
  <si>
    <t>TF</t>
  </si>
  <si>
    <t>Traditional Fuel</t>
  </si>
  <si>
    <t>TSR</t>
  </si>
  <si>
    <t>Thermal Substitution Rate</t>
  </si>
  <si>
    <t>AFR</t>
  </si>
  <si>
    <t>Alternative Fuel and Resources</t>
  </si>
  <si>
    <t>Starting scale with higher accuracy e.g. bin on load cells</t>
  </si>
  <si>
    <r>
      <rPr>
        <u/>
        <sz val="10"/>
        <rFont val="Calibri"/>
        <family val="2"/>
        <scheme val="minor"/>
      </rPr>
      <t>Minimum</t>
    </r>
    <r>
      <rPr>
        <sz val="10"/>
        <rFont val="Calibri"/>
        <family val="2"/>
        <scheme val="minor"/>
      </rPr>
      <t xml:space="preserve">
The lowest feed rate expected from the weigh feeder (e.g. due to higher AFR utilization, coal firing rate to main burner may drop to as low as 1.5 t/h)</t>
    </r>
  </si>
  <si>
    <r>
      <rPr>
        <u/>
        <sz val="10"/>
        <rFont val="Calibri"/>
        <family val="2"/>
        <scheme val="minor"/>
      </rPr>
      <t>Maximum</t>
    </r>
    <r>
      <rPr>
        <sz val="10"/>
        <rFont val="Calibri"/>
        <family val="2"/>
        <scheme val="minor"/>
      </rPr>
      <t xml:space="preserve">
The highest feed rate expected from the weigh feeder (usually this the design feed rate of the equipment)</t>
    </r>
  </si>
  <si>
    <r>
      <rPr>
        <u/>
        <sz val="10"/>
        <rFont val="Calibri"/>
        <family val="2"/>
        <scheme val="minor"/>
      </rPr>
      <t>Between Minimum and Maximum</t>
    </r>
    <r>
      <rPr>
        <sz val="10"/>
        <rFont val="Calibri"/>
        <family val="2"/>
        <scheme val="minor"/>
      </rPr>
      <t xml:space="preserve">
The 3rd test feed rate should be appropriately chosen somewhere between Minimum and Maximum feed rates</t>
    </r>
  </si>
  <si>
    <r>
      <t xml:space="preserve">Average Weight Difference should be </t>
    </r>
    <r>
      <rPr>
        <sz val="10"/>
        <rFont val="Calibri"/>
        <family val="2"/>
      </rPr>
      <t>≤ 0.5%.</t>
    </r>
  </si>
  <si>
    <t>Responsible</t>
  </si>
  <si>
    <t>Cells with this background indicate the test results are within acceptable range.</t>
  </si>
  <si>
    <t>Cells with this background indicate the test results are out of acceptable range.</t>
  </si>
  <si>
    <t>StDC</t>
  </si>
  <si>
    <t>Standard Design Criteria</t>
  </si>
  <si>
    <t>DAS tool assesses the actual performance of weigh feeders in comparison to targets stipulated in the Standard Design Criteria. The following two parameters are assessed:</t>
  </si>
  <si>
    <t>Accuracy corresponds to the average of a series of measurements being close to the target. Standard Design Criteria (StDC) mentions following formula for the calculation of 'Average Weight Difference'.</t>
  </si>
  <si>
    <t>Stability is equivalent to the standard deviation of the single measurements i.e. the higher the stability, the lower are the fluctuations of the individual measurements around their average.</t>
  </si>
  <si>
    <t>c</t>
  </si>
  <si>
    <t>Note</t>
  </si>
  <si>
    <t xml:space="preserve">While the graphical appearance may not show higher accuracy (due to dispersed measurements around the target), it has higher accuracy according to the Accuracy definition in StDC, as the average of all individual measurements falls over the target! </t>
  </si>
  <si>
    <t>DAS tool has been designed for the following materials:</t>
  </si>
  <si>
    <t>Kiln feed (or similar materials like kiln dust, bypass dust, etc.)</t>
  </si>
  <si>
    <t>Others (all other materials not covered above)</t>
  </si>
  <si>
    <t>e</t>
  </si>
  <si>
    <t>TF (coal dust)</t>
  </si>
  <si>
    <r>
      <t>TF (coal dust</t>
    </r>
    <r>
      <rPr>
        <vertAlign val="superscript"/>
        <sz val="10"/>
        <rFont val="Calibri"/>
        <family val="2"/>
        <scheme val="minor"/>
      </rPr>
      <t>1</t>
    </r>
    <r>
      <rPr>
        <sz val="10"/>
        <rFont val="Calibri"/>
        <family val="2"/>
        <scheme val="minor"/>
      </rPr>
      <t>)</t>
    </r>
  </si>
  <si>
    <r>
      <t>AF (fine solids</t>
    </r>
    <r>
      <rPr>
        <vertAlign val="superscript"/>
        <sz val="10"/>
        <rFont val="Calibri"/>
        <family val="2"/>
        <scheme val="minor"/>
      </rPr>
      <t>2</t>
    </r>
    <r>
      <rPr>
        <sz val="10"/>
        <rFont val="Calibri"/>
        <family val="2"/>
        <scheme val="minor"/>
      </rPr>
      <t>)</t>
    </r>
  </si>
  <si>
    <r>
      <t>AF (coarse solids</t>
    </r>
    <r>
      <rPr>
        <vertAlign val="superscript"/>
        <sz val="10"/>
        <rFont val="Calibri"/>
        <family val="2"/>
        <scheme val="minor"/>
      </rPr>
      <t>3</t>
    </r>
    <r>
      <rPr>
        <sz val="10"/>
        <rFont val="Calibri"/>
        <family val="2"/>
        <scheme val="minor"/>
      </rPr>
      <t>)</t>
    </r>
  </si>
  <si>
    <r>
      <t>Others</t>
    </r>
    <r>
      <rPr>
        <vertAlign val="superscript"/>
        <sz val="10"/>
        <rFont val="Calibri"/>
        <family val="2"/>
        <scheme val="minor"/>
      </rPr>
      <t>4</t>
    </r>
  </si>
  <si>
    <t>Size =  2D ≤ 50 mm, 3D ≤ 5 mm</t>
  </si>
  <si>
    <t>Also applicable to other TFs like petcoke dust</t>
  </si>
  <si>
    <t>Size =  2D ≤ 200 mm, 3D ≤ 50 mm</t>
  </si>
  <si>
    <t>All other materials not covered above e.g. crushed limestone, raw coal/petcoke, clinker, gypsum, lumpy AFs, etc.</t>
  </si>
  <si>
    <t>Traditional fuels (coal dust, petcoke dust, etc.)</t>
  </si>
  <si>
    <r>
      <t>Alternative fuels (fine solids with 2D &lt;</t>
    </r>
    <r>
      <rPr>
        <sz val="10"/>
        <rFont val="Calibri"/>
        <family val="2"/>
      </rPr>
      <t xml:space="preserve"> 50 mm, 3D &lt; 5 mm) e.g. fine fluff/RDF, impregnated saw dust, animal meal, rice husk, etc.</t>
    </r>
  </si>
  <si>
    <r>
      <t>Alternative fuels (coarse solids with 2D &lt;</t>
    </r>
    <r>
      <rPr>
        <sz val="10"/>
        <rFont val="Calibri"/>
        <family val="2"/>
      </rPr>
      <t xml:space="preserve"> 200 mm, 3D &lt; 50 mm) e.g. tire chips, shredded plastics &amp; textiles, coarse fluff/RDF, etc.</t>
    </r>
  </si>
  <si>
    <t>RDF</t>
  </si>
  <si>
    <t>Refuse-derived Fuel</t>
  </si>
  <si>
    <t>There are separate sheets for the assessment of Accuracy and Stability. The user can choose assess only the Accuracy or Stability or both of them.</t>
  </si>
  <si>
    <t>Select material category and write in name of the material. Define measurement unit e.g. t, m3. Fill in details of the equipment (location, supplier, model). Define set points for accuracy test as mentioned in section 6 a above.</t>
  </si>
  <si>
    <t>3 loss-in-weight tests should be carried out in order to determine the difference between scale (weigh feeder) and control scale readings. Define feed rate set points for each test as follows:</t>
  </si>
  <si>
    <t>At least 10 belt revolutions (in case of belt weigh feeders)</t>
  </si>
  <si>
    <t>At least 20 revolutions (in case of rotary valve)</t>
  </si>
  <si>
    <t>At least 30 minutes</t>
  </si>
  <si>
    <t>Note down the counter reading (material totaliser built into the control system) at the start and run the test for reasonable duration. Although StDC does not stipulate the duration of the tests, one of the following options may be used as a guideline.</t>
  </si>
  <si>
    <t>Note down the counter reading at the end of the test. Repeat the procedure for 2nd and 3rd test. The entire test (all 3 test) should be realized within 2 days.</t>
  </si>
  <si>
    <t>Accuracy and Stability Matrix</t>
  </si>
  <si>
    <t>(in line with definitions in StDC)</t>
  </si>
  <si>
    <t>Select material category and write in name of the material. Define measurement unit e.g. t/h, m3/h. Fill in details of the equipment (location, supplier, model). Define set points for accuracy test as mentioned in section 6 a above.</t>
  </si>
  <si>
    <t>3 tests should be carried out in order to determine fluctuations to the average value. Each test should run at a different test feed rate. Define feed rate set points for each test as follows:</t>
  </si>
  <si>
    <t>In reference to the following table, each test shall run over a defined test duration T, while feed rate readings have to be taken every interval Δt (mean values) from the control system.</t>
  </si>
  <si>
    <t>Summary</t>
  </si>
  <si>
    <t>All the results are compiled together in a 1-page Summary sheet, which also includes graphical representation of the data for better understanding of the fluctuations.</t>
  </si>
  <si>
    <t>Fill out basic project information like plant, project, responsible and date.</t>
  </si>
  <si>
    <t>To ensure the completeness of the information in Summary sheet, please pay attention to the following:</t>
  </si>
  <si>
    <t>Flowsheet</t>
  </si>
  <si>
    <t>To ensure the transparency and also for better understanding, it is recommended to copy the flowsheet and highlight the weigh feeder for which Accuracy and Stability tests are performed.</t>
  </si>
  <si>
    <t>f</t>
  </si>
  <si>
    <t>g</t>
  </si>
  <si>
    <t>Are there extraction problems from the hopper prior to the dosing equipment?</t>
  </si>
  <si>
    <t>Is the pre-dosing working properly (e.g. material bed height on transport prior to weigh feeder)?</t>
  </si>
  <si>
    <t>Is the house keeping done properly in the area of the feeder (e.g. dust layers on top)?</t>
  </si>
  <si>
    <r>
      <t>By definition, the Sample Mean (</t>
    </r>
    <r>
      <rPr>
        <sz val="10"/>
        <rFont val="MS Reference Sans Serif"/>
        <family val="2"/>
      </rPr>
      <t></t>
    </r>
    <r>
      <rPr>
        <sz val="10"/>
        <rFont val="Calibri"/>
        <family val="2"/>
      </rPr>
      <t xml:space="preserve">) </t>
    </r>
    <r>
      <rPr>
        <sz val="10"/>
        <rFont val="Calibri"/>
        <family val="2"/>
        <scheme val="minor"/>
      </rPr>
      <t>includes only a portion of the numbers within a group. On the other hand, Population Mean (</t>
    </r>
    <r>
      <rPr>
        <sz val="10"/>
        <rFont val="Calibri"/>
        <family val="2"/>
      </rPr>
      <t xml:space="preserve">μ) </t>
    </r>
    <r>
      <rPr>
        <sz val="10"/>
        <rFont val="Calibri"/>
        <family val="2"/>
        <scheme val="minor"/>
      </rPr>
      <t xml:space="preserve">includes all numbers within the entire group. </t>
    </r>
    <r>
      <rPr>
        <b/>
        <sz val="10"/>
        <rFont val="Calibri"/>
        <family val="2"/>
        <scheme val="minor"/>
      </rPr>
      <t xml:space="preserve">Pay attention to the differentiattion between the two forms of the Mean (symbols </t>
    </r>
    <r>
      <rPr>
        <b/>
        <sz val="10"/>
        <rFont val="MS Reference Sans Serif"/>
        <family val="2"/>
      </rPr>
      <t></t>
    </r>
    <r>
      <rPr>
        <b/>
        <sz val="10"/>
        <rFont val="Calibri"/>
        <family val="2"/>
      </rPr>
      <t xml:space="preserve"> and μ; and </t>
    </r>
    <r>
      <rPr>
        <b/>
        <sz val="10"/>
        <rFont val="Calibri"/>
        <family val="2"/>
        <scheme val="minor"/>
      </rPr>
      <t>number of numbers n and N)</t>
    </r>
    <r>
      <rPr>
        <sz val="10"/>
        <rFont val="Calibri"/>
        <family val="2"/>
        <scheme val="minor"/>
      </rPr>
      <t>.</t>
    </r>
  </si>
  <si>
    <t>For better understanding of the location of the equipment where Accracy and Stability are being assessed, it is recommended to copy the flowsheet/schematic. Please do not forget to highlight HAC / equipment for which assessment is being done. Here's an example.</t>
  </si>
  <si>
    <t>Sample, #</t>
  </si>
  <si>
    <t>Test 1 (@ min. feed rate)</t>
  </si>
  <si>
    <t>Test 3 (@ max. feed rate)</t>
  </si>
  <si>
    <t>Test 1
(@ min. feed rate)</t>
  </si>
  <si>
    <t>Test 3
(@ max. feed rate)</t>
  </si>
  <si>
    <t>Test 2 (@ between min. &amp; max. feed rate)</t>
  </si>
  <si>
    <t>Test 2
(@ between min. &amp; max. feed rate)</t>
  </si>
  <si>
    <t>Adapt value in cell H24 to fine-tune 2nd row of graphs (bar charts for mass flow distribution - difference to average).</t>
  </si>
  <si>
    <t>HAC</t>
  </si>
  <si>
    <t>CoV target, %</t>
  </si>
  <si>
    <t>CoV actual, %</t>
  </si>
  <si>
    <t>Added provision to mention HAC for the equipment.</t>
  </si>
  <si>
    <t>Introduced 'What to do if the Accuracy and Stability is out of acceptable range?' in the Help sheet.</t>
  </si>
  <si>
    <t>Actual</t>
  </si>
  <si>
    <t>Target</t>
  </si>
  <si>
    <t>Avg.</t>
  </si>
  <si>
    <t>CoV, %</t>
  </si>
  <si>
    <t>Added targets in 'Summary' sheet.</t>
  </si>
  <si>
    <t>Important note:</t>
  </si>
  <si>
    <t xml:space="preserve">The feed rate set point (SP) should be kept constant during each test. </t>
  </si>
  <si>
    <t>The type of material (applicable to AFRs) should be kept same during each test.</t>
  </si>
  <si>
    <t>What does DAS tool do for you?</t>
  </si>
  <si>
    <t>How to use DAS tool?</t>
  </si>
  <si>
    <t>What to do if the results are out of acceptable range?</t>
  </si>
  <si>
    <t>Limitations of DAS tool</t>
  </si>
  <si>
    <t>'Help': Added limitations of DAS tool.</t>
  </si>
  <si>
    <t>'Accuracy': ABS function introduced to calculate difference in total mass of control scale.</t>
  </si>
  <si>
    <t>'Summary': Introduced dynamic range for x-axis in graphs.</t>
  </si>
  <si>
    <r>
      <rPr>
        <sz val="10"/>
        <color theme="1"/>
        <rFont val="Calibri"/>
        <family val="2"/>
        <scheme val="minor"/>
      </rPr>
      <t>In absence of 'Control Scale' (e.g. bin on load cells) information, on-line calculation of 'Accuracy' is not possible.</t>
    </r>
    <r>
      <rPr>
        <i/>
        <sz val="10"/>
        <color theme="1"/>
        <rFont val="Calibri"/>
        <family val="2"/>
        <scheme val="minor"/>
      </rPr>
      <t xml:space="preserve">
As an alternative, the weighed material by 'Scale' (e.g. belt weigher) may be collected and measured separately over a weigh bridge (something similar to drop test). Please ensure adequate consideration to OH&amp;S when dropping and collecting material for a drop test.</t>
    </r>
  </si>
  <si>
    <t>Rupinder Phougat</t>
  </si>
  <si>
    <t>Feed point</t>
  </si>
  <si>
    <r>
      <t xml:space="preserve">Continuous measurement
(dosing equipment)
</t>
    </r>
    <r>
      <rPr>
        <sz val="10"/>
        <color theme="1" tint="0.499984740745262"/>
        <rFont val="Calibri"/>
        <family val="2"/>
        <scheme val="minor"/>
      </rPr>
      <t>e.g. belt weigher</t>
    </r>
  </si>
  <si>
    <t>Minor cosmetics.</t>
  </si>
  <si>
    <t>v14.12</t>
  </si>
  <si>
    <r>
      <t xml:space="preserve">Data may be 'distributed' (spread out) in different ways. But there are many cases where the data tends to be around a central value without any bias to the left or right, as shown below by yellow histogram (which follows 'Bell Curve' closely, but not perfectly; which is usual). The Normal Distribution has:
- Mean = Median </t>
    </r>
    <r>
      <rPr>
        <sz val="10"/>
        <color theme="0" tint="-0.34998626667073579"/>
        <rFont val="Calibri"/>
        <family val="2"/>
        <scheme val="minor"/>
      </rPr>
      <t>(middle value when all values placed in an order)</t>
    </r>
    <r>
      <rPr>
        <sz val="10"/>
        <rFont val="Calibri"/>
        <family val="2"/>
        <scheme val="minor"/>
      </rPr>
      <t xml:space="preserve"> = Mode </t>
    </r>
    <r>
      <rPr>
        <sz val="10"/>
        <color theme="0" tint="-0.34998626667073579"/>
        <rFont val="Calibri"/>
        <family val="2"/>
        <scheme val="minor"/>
      </rPr>
      <t>(most frequently occuring number)</t>
    </r>
    <r>
      <rPr>
        <sz val="10"/>
        <rFont val="Calibri"/>
        <family val="2"/>
        <scheme val="minor"/>
      </rPr>
      <t xml:space="preserve">
- Symmetry about the center
- 50% of values less than the Mean and 50% greater than the Mean</t>
    </r>
  </si>
  <si>
    <t>Added short description of Median and Mode.</t>
  </si>
  <si>
    <r>
      <t xml:space="preserve">The Excel function for calculating Mean is </t>
    </r>
    <r>
      <rPr>
        <sz val="10"/>
        <color rgb="FF0000FF"/>
        <rFont val="Calibri"/>
        <family val="2"/>
        <scheme val="minor"/>
      </rPr>
      <t>AVERAGE</t>
    </r>
    <r>
      <rPr>
        <sz val="10"/>
        <rFont val="Calibri"/>
        <family val="2"/>
        <scheme val="minor"/>
      </rPr>
      <t>.</t>
    </r>
  </si>
  <si>
    <r>
      <t xml:space="preserve">The Excel function for calculating Mean is </t>
    </r>
    <r>
      <rPr>
        <sz val="10"/>
        <color rgb="FF0000FF"/>
        <rFont val="Calibri"/>
        <family val="2"/>
        <scheme val="minor"/>
      </rPr>
      <t>STDEV</t>
    </r>
    <r>
      <rPr>
        <sz val="10"/>
        <rFont val="Calibri"/>
        <family val="2"/>
        <scheme val="minor"/>
      </rPr>
      <t>.</t>
    </r>
  </si>
  <si>
    <t>Included speed (rpm) of the dosing device to visualise overall performance.</t>
  </si>
  <si>
    <t>Supplier / Model</t>
  </si>
  <si>
    <t>Speed of dosing device (rpm)</t>
  </si>
  <si>
    <t>rpm</t>
  </si>
  <si>
    <t>Speed</t>
  </si>
  <si>
    <t>SP</t>
  </si>
  <si>
    <t>PV</t>
  </si>
  <si>
    <t>Minimum</t>
  </si>
  <si>
    <t>Average</t>
  </si>
  <si>
    <t>Maximum</t>
  </si>
  <si>
    <t>Std. deviation</t>
  </si>
  <si>
    <t>Mass flow (diff. to avg. - Grouped), frequency</t>
  </si>
  <si>
    <t>Max. value for distribution (following graph)</t>
  </si>
  <si>
    <t>As first step, find answers to the following questions and address them locally.</t>
  </si>
  <si>
    <t>If the the performance still has not improved, contact must be established wih the supplier. It is recommended to send the PDF version of the Summary sheet to supplier which covers most of the information required by them to analyze the problem.</t>
  </si>
  <si>
    <t>Has the dosing equipment properly calibrated? Usually on-line calibration requires isolation between main storage bin and pre-bin (placed between main bin and feeder). It could be possible that the isolation valve shows fully closed in control room, but partially open in the field, causing leakage of material into the pre-bin.</t>
  </si>
  <si>
    <t>Is the dosing equipment operating with proper material properties e.g. particle size, bulk density, moisture content?</t>
  </si>
  <si>
    <t>Are you satisfied with performance of 'control loop' that ensures constant feed rate as per the set point? This could be checked by analyzing additional parameters like speed &amp; power consumption of the dosing equipment.</t>
  </si>
  <si>
    <t>Are there signs of extensive wear around/inside the dosing equipment?</t>
  </si>
  <si>
    <t>Mass flow (diff. to avg. - Distribution), frequency</t>
  </si>
  <si>
    <t>Scatter
(Mass flow vs. Speed)</t>
  </si>
  <si>
    <t>Duration, hh:mm</t>
  </si>
  <si>
    <t>LafargeHolcim Model</t>
  </si>
  <si>
    <t>ILC precalciner</t>
  </si>
  <si>
    <t>L72-BP1</t>
  </si>
  <si>
    <t>Weighing idler (no details)</t>
  </si>
  <si>
    <t>Shredded solids</t>
  </si>
  <si>
    <t xml:space="preserve">Shredded solids </t>
  </si>
  <si>
    <t>SPREAD</t>
  </si>
</sst>
</file>

<file path=xl/styles.xml><?xml version="1.0" encoding="utf-8"?>
<styleSheet xmlns="http://schemas.openxmlformats.org/spreadsheetml/2006/main">
  <numFmts count="8">
    <numFmt numFmtId="164" formatCode="_ * #,##0.00_ ;_ * \-#,##0.00_ ;_ * &quot;-&quot;??_ ;_ @_ "/>
    <numFmt numFmtId="165" formatCode="dd/mm/yyyy;@"/>
    <numFmt numFmtId="166" formatCode="0.0"/>
    <numFmt numFmtId="167" formatCode="h:mm"/>
    <numFmt numFmtId="168" formatCode="0.0%"/>
    <numFmt numFmtId="169" formatCode="0.00000"/>
    <numFmt numFmtId="170" formatCode="dd\ mmm\ yyyy"/>
    <numFmt numFmtId="171" formatCode="d\ mmm\ yyyy"/>
  </numFmts>
  <fonts count="47">
    <font>
      <sz val="11"/>
      <color theme="1"/>
      <name val="Calibri"/>
      <family val="2"/>
      <scheme val="minor"/>
    </font>
    <font>
      <sz val="12"/>
      <name val="Arial MT"/>
    </font>
    <font>
      <sz val="12"/>
      <name val="Calibri"/>
      <family val="2"/>
      <scheme val="minor"/>
    </font>
    <font>
      <b/>
      <sz val="10"/>
      <name val="Calibri"/>
      <family val="2"/>
      <scheme val="minor"/>
    </font>
    <font>
      <sz val="10"/>
      <name val="Arial"/>
      <family val="2"/>
    </font>
    <font>
      <sz val="10"/>
      <name val="Calibri"/>
      <family val="2"/>
      <scheme val="minor"/>
    </font>
    <font>
      <b/>
      <sz val="14"/>
      <name val="Calibri"/>
      <family val="2"/>
      <scheme val="minor"/>
    </font>
    <font>
      <sz val="9"/>
      <name val="Calibri"/>
      <family val="2"/>
      <scheme val="minor"/>
    </font>
    <font>
      <b/>
      <sz val="16"/>
      <name val="Calibri"/>
      <family val="2"/>
      <scheme val="minor"/>
    </font>
    <font>
      <b/>
      <sz val="9"/>
      <name val="Calibri"/>
      <family val="2"/>
    </font>
    <font>
      <sz val="9"/>
      <name val="Calibri"/>
      <family val="2"/>
    </font>
    <font>
      <u/>
      <sz val="9"/>
      <color rgb="FF0000FF"/>
      <name val="Calibri"/>
      <family val="2"/>
      <scheme val="minor"/>
    </font>
    <font>
      <sz val="9"/>
      <color indexed="12"/>
      <name val="Calibri"/>
      <family val="2"/>
    </font>
    <font>
      <u/>
      <sz val="9"/>
      <color indexed="20"/>
      <name val="Calibri"/>
      <family val="2"/>
    </font>
    <font>
      <sz val="9"/>
      <color rgb="FFFF0000"/>
      <name val="Calibri"/>
      <family val="2"/>
      <scheme val="minor"/>
    </font>
    <font>
      <b/>
      <sz val="9"/>
      <name val="Calibri"/>
      <family val="2"/>
      <scheme val="minor"/>
    </font>
    <font>
      <b/>
      <sz val="10"/>
      <color theme="1"/>
      <name val="Calibri"/>
      <family val="2"/>
      <scheme val="minor"/>
    </font>
    <font>
      <sz val="9"/>
      <color theme="1"/>
      <name val="Calibri"/>
      <family val="2"/>
      <scheme val="minor"/>
    </font>
    <font>
      <b/>
      <sz val="9"/>
      <color theme="1"/>
      <name val="Calibri"/>
      <family val="2"/>
      <scheme val="minor"/>
    </font>
    <font>
      <b/>
      <sz val="12"/>
      <color theme="0"/>
      <name val="Calibri"/>
      <family val="2"/>
      <scheme val="minor"/>
    </font>
    <font>
      <sz val="10"/>
      <color theme="1"/>
      <name val="Calibri"/>
      <family val="2"/>
      <scheme val="minor"/>
    </font>
    <font>
      <sz val="10"/>
      <color theme="1"/>
      <name val="Calibri"/>
      <family val="2"/>
    </font>
    <font>
      <u/>
      <sz val="10"/>
      <color indexed="12"/>
      <name val="Arial"/>
      <family val="2"/>
    </font>
    <font>
      <u/>
      <sz val="10"/>
      <name val="Calibri"/>
      <family val="2"/>
      <scheme val="minor"/>
    </font>
    <font>
      <sz val="10"/>
      <color theme="0"/>
      <name val="Calibri"/>
      <family val="2"/>
      <scheme val="minor"/>
    </font>
    <font>
      <sz val="10"/>
      <name val="Calibri"/>
      <family val="2"/>
    </font>
    <font>
      <sz val="9"/>
      <name val="Arial"/>
      <family val="2"/>
    </font>
    <font>
      <b/>
      <sz val="10"/>
      <name val="Helvetica-Narrow"/>
    </font>
    <font>
      <sz val="20"/>
      <color theme="1"/>
      <name val="Calibri"/>
      <family val="2"/>
      <scheme val="minor"/>
    </font>
    <font>
      <sz val="11"/>
      <color theme="1"/>
      <name val="Calibri"/>
      <family val="2"/>
      <scheme val="minor"/>
    </font>
    <font>
      <sz val="10"/>
      <color rgb="FFFF0000"/>
      <name val="Calibri"/>
      <family val="2"/>
      <scheme val="minor"/>
    </font>
    <font>
      <sz val="10"/>
      <color theme="0" tint="-0.34998626667073579"/>
      <name val="Calibri"/>
      <family val="2"/>
      <scheme val="minor"/>
    </font>
    <font>
      <sz val="10"/>
      <color theme="1" tint="0.499984740745262"/>
      <name val="Calibri"/>
      <family val="2"/>
      <scheme val="minor"/>
    </font>
    <font>
      <sz val="11"/>
      <color rgb="FF252525"/>
      <name val="Arial"/>
      <family val="2"/>
    </font>
    <font>
      <sz val="10"/>
      <name val="MS Reference Sans Serif"/>
      <family val="2"/>
    </font>
    <font>
      <sz val="10"/>
      <color rgb="FF0000FF"/>
      <name val="Calibri"/>
      <family val="2"/>
      <scheme val="minor"/>
    </font>
    <font>
      <b/>
      <sz val="10"/>
      <color rgb="FF0000FF"/>
      <name val="Calibri"/>
      <family val="2"/>
      <scheme val="minor"/>
    </font>
    <font>
      <sz val="9"/>
      <color theme="1"/>
      <name val="Calibri"/>
      <family val="2"/>
    </font>
    <font>
      <sz val="10"/>
      <color rgb="FFFF0000"/>
      <name val="Calibri"/>
      <family val="2"/>
    </font>
    <font>
      <sz val="10"/>
      <color theme="4" tint="-0.249977111117893"/>
      <name val="Calibri"/>
      <family val="2"/>
      <scheme val="minor"/>
    </font>
    <font>
      <vertAlign val="subscript"/>
      <sz val="10"/>
      <name val="Calibri"/>
      <family val="2"/>
    </font>
    <font>
      <vertAlign val="superscript"/>
      <sz val="10"/>
      <name val="Calibri"/>
      <family val="2"/>
      <scheme val="minor"/>
    </font>
    <font>
      <u/>
      <sz val="10"/>
      <color theme="1"/>
      <name val="Calibri"/>
      <family val="2"/>
      <scheme val="minor"/>
    </font>
    <font>
      <b/>
      <sz val="10"/>
      <name val="MS Reference Sans Serif"/>
      <family val="2"/>
    </font>
    <font>
      <b/>
      <sz val="10"/>
      <name val="Calibri"/>
      <family val="2"/>
    </font>
    <font>
      <i/>
      <sz val="10"/>
      <color theme="1"/>
      <name val="Calibri"/>
      <family val="2"/>
      <scheme val="minor"/>
    </font>
    <font>
      <sz val="10"/>
      <color theme="0" tint="-0.249977111117893"/>
      <name val="Calibri"/>
      <family val="2"/>
      <scheme val="minor"/>
    </font>
  </fonts>
  <fills count="1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rgb="FF99CCFF"/>
        <bgColor indexed="64"/>
      </patternFill>
    </fill>
    <fill>
      <patternFill patternType="solid">
        <fgColor theme="0"/>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rgb="FFFF0000"/>
        <bgColor indexed="64"/>
      </patternFill>
    </fill>
    <fill>
      <patternFill patternType="solid">
        <fgColor theme="0" tint="-0.14999847407452621"/>
        <bgColor indexed="64"/>
      </patternFill>
    </fill>
    <fill>
      <patternFill patternType="solid">
        <fgColor indexed="42"/>
        <bgColor indexed="64"/>
      </patternFill>
    </fill>
    <fill>
      <patternFill patternType="solid">
        <fgColor indexed="13"/>
      </patternFill>
    </fill>
    <fill>
      <patternFill patternType="solid">
        <fgColor rgb="FFFFFF99"/>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00B050"/>
        <bgColor indexed="64"/>
      </patternFill>
    </fill>
  </fills>
  <borders count="22">
    <border>
      <left/>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diagonal/>
    </border>
    <border>
      <left style="hair">
        <color indexed="64"/>
      </left>
      <right/>
      <top/>
      <bottom/>
      <diagonal/>
    </border>
    <border>
      <left style="hair">
        <color indexed="64"/>
      </left>
      <right/>
      <top/>
      <bottom style="hair">
        <color indexed="64"/>
      </bottom>
      <diagonal/>
    </border>
    <border>
      <left/>
      <right/>
      <top style="hair">
        <color indexed="64"/>
      </top>
      <bottom/>
      <diagonal/>
    </border>
    <border>
      <left/>
      <right/>
      <top/>
      <bottom style="hair">
        <color indexed="64"/>
      </bottom>
      <diagonal/>
    </border>
    <border>
      <left/>
      <right style="hair">
        <color indexed="64"/>
      </right>
      <top/>
      <bottom style="hair">
        <color indexed="64"/>
      </bottom>
      <diagonal/>
    </border>
    <border>
      <left/>
      <right style="hair">
        <color indexed="64"/>
      </right>
      <top style="hair">
        <color indexed="64"/>
      </top>
      <bottom/>
      <diagonal/>
    </border>
    <border>
      <left/>
      <right style="hair">
        <color indexed="64"/>
      </right>
      <top/>
      <bottom/>
      <diagonal/>
    </border>
    <border>
      <left style="hair">
        <color indexed="64"/>
      </left>
      <right style="hair">
        <color theme="0"/>
      </right>
      <top style="hair">
        <color indexed="64"/>
      </top>
      <bottom style="hair">
        <color indexed="64"/>
      </bottom>
      <diagonal/>
    </border>
    <border>
      <left style="hair">
        <color theme="0"/>
      </left>
      <right style="hair">
        <color theme="0"/>
      </right>
      <top style="hair">
        <color indexed="64"/>
      </top>
      <bottom style="hair">
        <color indexed="64"/>
      </bottom>
      <diagonal/>
    </border>
    <border>
      <left style="hair">
        <color theme="0"/>
      </left>
      <right style="hair">
        <color indexed="64"/>
      </right>
      <top style="hair">
        <color indexed="64"/>
      </top>
      <bottom style="hair">
        <color indexed="64"/>
      </bottom>
      <diagonal/>
    </border>
    <border>
      <left style="hair">
        <color theme="1"/>
      </left>
      <right style="hair">
        <color theme="1"/>
      </right>
      <top style="hair">
        <color theme="1"/>
      </top>
      <bottom style="hair">
        <color theme="1"/>
      </bottom>
      <diagonal/>
    </border>
    <border>
      <left style="hair">
        <color theme="1"/>
      </left>
      <right/>
      <top/>
      <bottom/>
      <diagonal/>
    </border>
    <border>
      <left style="hair">
        <color indexed="64"/>
      </left>
      <right style="hair">
        <color indexed="64"/>
      </right>
      <top/>
      <bottom/>
      <diagonal/>
    </border>
  </borders>
  <cellStyleXfs count="10">
    <xf numFmtId="0" fontId="0" fillId="0" borderId="0"/>
    <xf numFmtId="0" fontId="1" fillId="0" borderId="0"/>
    <xf numFmtId="0" fontId="4" fillId="0" borderId="0"/>
    <xf numFmtId="0" fontId="4" fillId="0" borderId="0"/>
    <xf numFmtId="0" fontId="22" fillId="0" borderId="0" applyNumberFormat="0" applyFill="0" applyBorder="0" applyAlignment="0" applyProtection="0">
      <alignment vertical="top"/>
      <protection locked="0"/>
    </xf>
    <xf numFmtId="164" fontId="4" fillId="0" borderId="0" applyFont="0" applyFill="0" applyBorder="0" applyAlignment="0" applyProtection="0"/>
    <xf numFmtId="3" fontId="26" fillId="10" borderId="7" applyNumberFormat="0">
      <alignment horizontal="center" vertical="center" wrapText="1"/>
    </xf>
    <xf numFmtId="9" fontId="4" fillId="0" borderId="0" applyFont="0" applyFill="0" applyBorder="0" applyAlignment="0" applyProtection="0"/>
    <xf numFmtId="0" fontId="27" fillId="11" borderId="4" applyNumberFormat="0">
      <protection locked="0"/>
    </xf>
    <xf numFmtId="9" fontId="29" fillId="0" borderId="0" applyFont="0" applyFill="0" applyBorder="0" applyAlignment="0" applyProtection="0"/>
  </cellStyleXfs>
  <cellXfs count="344">
    <xf numFmtId="0" fontId="0" fillId="0" borderId="0" xfId="0"/>
    <xf numFmtId="0" fontId="7" fillId="2" borderId="0" xfId="2" applyFont="1" applyFill="1" applyAlignment="1">
      <alignment vertical="top" wrapText="1"/>
    </xf>
    <xf numFmtId="0" fontId="5" fillId="0" borderId="0" xfId="2" applyFont="1" applyAlignment="1">
      <alignment horizontal="left" vertical="top"/>
    </xf>
    <xf numFmtId="0" fontId="23" fillId="0" borderId="0" xfId="2" applyFont="1" applyAlignment="1">
      <alignment horizontal="left" vertical="top"/>
    </xf>
    <xf numFmtId="0" fontId="5" fillId="9" borderId="0" xfId="2" applyFont="1" applyFill="1" applyAlignment="1">
      <alignment horizontal="left" vertical="top"/>
    </xf>
    <xf numFmtId="0" fontId="22" fillId="9" borderId="0" xfId="4" applyFill="1" applyAlignment="1" applyProtection="1">
      <alignment horizontal="left" vertical="top"/>
    </xf>
    <xf numFmtId="0" fontId="20" fillId="0" borderId="0" xfId="0" applyFont="1" applyAlignment="1">
      <alignment horizontal="left" vertical="center"/>
    </xf>
    <xf numFmtId="0" fontId="20" fillId="0" borderId="0" xfId="0" applyFont="1" applyAlignment="1">
      <alignment horizontal="center" vertical="center"/>
    </xf>
    <xf numFmtId="0" fontId="20" fillId="9" borderId="4" xfId="0" applyFont="1" applyFill="1" applyBorder="1" applyAlignment="1">
      <alignment horizontal="left" vertical="center"/>
    </xf>
    <xf numFmtId="0" fontId="20" fillId="0" borderId="0" xfId="0" applyFont="1" applyAlignment="1">
      <alignment horizontal="left" vertical="center"/>
    </xf>
    <xf numFmtId="2" fontId="20" fillId="0" borderId="4" xfId="0" applyNumberFormat="1" applyFont="1" applyFill="1" applyBorder="1" applyAlignment="1">
      <alignment horizontal="center" vertical="center"/>
    </xf>
    <xf numFmtId="1" fontId="20" fillId="0" borderId="4" xfId="0" applyNumberFormat="1" applyFont="1" applyBorder="1" applyAlignment="1">
      <alignment horizontal="center" vertical="center"/>
    </xf>
    <xf numFmtId="0" fontId="20" fillId="0" borderId="4" xfId="0" applyFont="1" applyBorder="1" applyAlignment="1">
      <alignment horizontal="center" vertical="center"/>
    </xf>
    <xf numFmtId="0" fontId="21" fillId="9" borderId="5" xfId="0" applyFont="1" applyFill="1" applyBorder="1" applyAlignment="1">
      <alignment horizontal="center" vertical="center"/>
    </xf>
    <xf numFmtId="0" fontId="20" fillId="9" borderId="5" xfId="0" applyFont="1" applyFill="1" applyBorder="1" applyAlignment="1">
      <alignment horizontal="center" vertical="center"/>
    </xf>
    <xf numFmtId="0" fontId="21" fillId="9" borderId="6" xfId="0" applyFont="1" applyFill="1" applyBorder="1" applyAlignment="1">
      <alignment horizontal="center" vertical="center"/>
    </xf>
    <xf numFmtId="0" fontId="20" fillId="9" borderId="6" xfId="0" applyFont="1" applyFill="1" applyBorder="1" applyAlignment="1">
      <alignment horizontal="center" vertical="center"/>
    </xf>
    <xf numFmtId="0" fontId="20" fillId="13" borderId="4" xfId="0" applyFont="1" applyFill="1" applyBorder="1" applyAlignment="1">
      <alignment horizontal="left" vertical="center"/>
    </xf>
    <xf numFmtId="0" fontId="20" fillId="13" borderId="4" xfId="0" applyFont="1" applyFill="1" applyBorder="1" applyAlignment="1">
      <alignment horizontal="center" vertical="center"/>
    </xf>
    <xf numFmtId="2" fontId="20" fillId="0" borderId="4" xfId="0" applyNumberFormat="1" applyFont="1" applyFill="1" applyBorder="1" applyAlignment="1">
      <alignment horizontal="center" vertical="center"/>
    </xf>
    <xf numFmtId="0" fontId="28" fillId="0" borderId="0" xfId="0" applyFont="1" applyAlignment="1">
      <alignment horizontal="left" vertical="center"/>
    </xf>
    <xf numFmtId="0" fontId="20" fillId="0" borderId="0" xfId="0" applyFont="1" applyBorder="1" applyAlignment="1">
      <alignment horizontal="left" vertical="center"/>
    </xf>
    <xf numFmtId="0" fontId="24" fillId="0" borderId="0" xfId="0" applyFont="1" applyFill="1" applyBorder="1" applyAlignment="1">
      <alignment horizontal="center" vertical="center"/>
    </xf>
    <xf numFmtId="1" fontId="20" fillId="0" borderId="4" xfId="0" applyNumberFormat="1" applyFont="1" applyFill="1" applyBorder="1" applyAlignment="1">
      <alignment horizontal="center" vertical="center"/>
    </xf>
    <xf numFmtId="2" fontId="20" fillId="0" borderId="4" xfId="0" applyNumberFormat="1"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Border="1" applyAlignment="1">
      <alignment horizontal="center" vertical="center"/>
    </xf>
    <xf numFmtId="0" fontId="20" fillId="0" borderId="4" xfId="0" applyFont="1" applyFill="1" applyBorder="1" applyAlignment="1">
      <alignment horizontal="left" vertical="center" wrapText="1"/>
    </xf>
    <xf numFmtId="2" fontId="20" fillId="0" borderId="4" xfId="0" applyNumberFormat="1" applyFont="1" applyBorder="1" applyAlignment="1">
      <alignment horizontal="center" vertical="center"/>
    </xf>
    <xf numFmtId="0" fontId="20" fillId="0" borderId="4" xfId="0" applyFont="1" applyBorder="1" applyAlignment="1">
      <alignment horizontal="left" vertical="center"/>
    </xf>
    <xf numFmtId="2" fontId="20" fillId="13" borderId="4" xfId="0" applyNumberFormat="1" applyFont="1" applyFill="1" applyBorder="1" applyAlignment="1">
      <alignment horizontal="center" vertical="center"/>
    </xf>
    <xf numFmtId="0" fontId="31" fillId="0" borderId="0" xfId="0" applyFont="1" applyAlignment="1">
      <alignment horizontal="left" vertical="center"/>
    </xf>
    <xf numFmtId="0" fontId="20" fillId="0" borderId="0" xfId="0" applyFont="1" applyFill="1" applyBorder="1" applyAlignment="1">
      <alignment horizontal="center" vertical="center" wrapText="1"/>
    </xf>
    <xf numFmtId="0" fontId="20" fillId="0" borderId="0" xfId="0" applyFont="1" applyFill="1" applyBorder="1" applyAlignment="1">
      <alignment horizontal="left" vertical="center"/>
    </xf>
    <xf numFmtId="2" fontId="20" fillId="0" borderId="0" xfId="0" applyNumberFormat="1" applyFont="1" applyFill="1" applyBorder="1" applyAlignment="1">
      <alignment horizontal="center" vertical="center"/>
    </xf>
    <xf numFmtId="2" fontId="24" fillId="0" borderId="0" xfId="0" applyNumberFormat="1" applyFont="1" applyFill="1" applyBorder="1" applyAlignment="1">
      <alignment horizontal="center" vertical="center"/>
    </xf>
    <xf numFmtId="2" fontId="20" fillId="12" borderId="4" xfId="0" applyNumberFormat="1" applyFont="1" applyFill="1" applyBorder="1" applyAlignment="1">
      <alignment horizontal="center" vertical="center"/>
    </xf>
    <xf numFmtId="10" fontId="20" fillId="12" borderId="4" xfId="9" applyNumberFormat="1" applyFont="1" applyFill="1" applyBorder="1" applyAlignment="1">
      <alignment horizontal="left" vertical="center"/>
    </xf>
    <xf numFmtId="0" fontId="5" fillId="0" borderId="0" xfId="2" applyFont="1" applyAlignment="1">
      <alignment horizontal="left" vertical="top" wrapText="1"/>
    </xf>
    <xf numFmtId="0" fontId="2" fillId="2" borderId="0" xfId="1" applyFont="1" applyFill="1" applyAlignment="1">
      <alignment vertical="top"/>
    </xf>
    <xf numFmtId="0" fontId="3" fillId="2" borderId="0" xfId="1" applyFont="1" applyFill="1" applyAlignment="1">
      <alignment vertical="top"/>
    </xf>
    <xf numFmtId="0" fontId="5" fillId="0" borderId="0" xfId="2" applyFont="1" applyAlignment="1">
      <alignment vertical="top"/>
    </xf>
    <xf numFmtId="0" fontId="6" fillId="2" borderId="0" xfId="1" applyFont="1" applyFill="1" applyAlignment="1">
      <alignment horizontal="left" vertical="top"/>
    </xf>
    <xf numFmtId="0" fontId="7" fillId="2" borderId="0" xfId="1" applyFont="1" applyFill="1" applyAlignment="1">
      <alignment horizontal="left" vertical="top"/>
    </xf>
    <xf numFmtId="0" fontId="8" fillId="2" borderId="0" xfId="2" quotePrefix="1" applyFont="1" applyFill="1" applyAlignment="1">
      <alignment horizontal="left" vertical="top" wrapText="1"/>
    </xf>
    <xf numFmtId="0" fontId="7" fillId="2" borderId="0" xfId="1" quotePrefix="1" applyFont="1" applyFill="1" applyAlignment="1">
      <alignment horizontal="left" vertical="top"/>
    </xf>
    <xf numFmtId="0" fontId="7" fillId="2" borderId="0" xfId="1" applyFont="1" applyFill="1" applyAlignment="1">
      <alignment vertical="top"/>
    </xf>
    <xf numFmtId="0" fontId="5" fillId="2" borderId="0" xfId="1" applyFont="1" applyFill="1" applyAlignment="1">
      <alignment vertical="top"/>
    </xf>
    <xf numFmtId="0" fontId="3" fillId="2" borderId="0" xfId="1" quotePrefix="1" applyFont="1" applyFill="1" applyAlignment="1">
      <alignment horizontal="left" vertical="top"/>
    </xf>
    <xf numFmtId="0" fontId="5" fillId="2" borderId="0" xfId="1" quotePrefix="1" applyFont="1" applyFill="1" applyAlignment="1">
      <alignment horizontal="left" vertical="top"/>
    </xf>
    <xf numFmtId="0" fontId="3" fillId="2" borderId="0" xfId="1" applyFont="1" applyFill="1" applyAlignment="1">
      <alignment horizontal="left" vertical="top"/>
    </xf>
    <xf numFmtId="0" fontId="15" fillId="2" borderId="0" xfId="1" applyFont="1" applyFill="1" applyAlignment="1">
      <alignment horizontal="left" vertical="top"/>
    </xf>
    <xf numFmtId="14" fontId="16" fillId="2" borderId="0" xfId="1" applyNumberFormat="1" applyFont="1" applyFill="1" applyAlignment="1">
      <alignment horizontal="left" vertical="top"/>
    </xf>
    <xf numFmtId="14" fontId="17" fillId="2" borderId="0" xfId="1" applyNumberFormat="1" applyFont="1" applyFill="1" applyAlignment="1">
      <alignment horizontal="left" vertical="top"/>
    </xf>
    <xf numFmtId="14" fontId="18" fillId="2" borderId="0" xfId="1" applyNumberFormat="1" applyFont="1" applyFill="1" applyAlignment="1">
      <alignment horizontal="left" vertical="top"/>
    </xf>
    <xf numFmtId="165" fontId="15" fillId="2" borderId="0" xfId="1" applyNumberFormat="1" applyFont="1" applyFill="1" applyAlignment="1">
      <alignment horizontal="left" vertical="top"/>
    </xf>
    <xf numFmtId="49" fontId="3" fillId="2" borderId="0" xfId="1" applyNumberFormat="1" applyFont="1" applyFill="1" applyAlignment="1">
      <alignment horizontal="left" vertical="top"/>
    </xf>
    <xf numFmtId="0" fontId="7" fillId="0" borderId="0" xfId="1" applyFont="1" applyAlignment="1">
      <alignment horizontal="left" vertical="top"/>
    </xf>
    <xf numFmtId="0" fontId="35" fillId="0" borderId="0" xfId="2" applyFont="1" applyAlignment="1">
      <alignment horizontal="left" vertical="top" wrapText="1"/>
    </xf>
    <xf numFmtId="0" fontId="35" fillId="0" borderId="0" xfId="2" applyFont="1" applyAlignment="1">
      <alignment horizontal="left" vertical="top"/>
    </xf>
    <xf numFmtId="0" fontId="33" fillId="0" borderId="0" xfId="0" applyFont="1" applyAlignment="1">
      <alignment vertical="top"/>
    </xf>
    <xf numFmtId="0" fontId="0" fillId="0" borderId="0" xfId="0" applyAlignment="1">
      <alignment vertical="top"/>
    </xf>
    <xf numFmtId="0" fontId="29" fillId="0" borderId="0" xfId="0" applyFont="1" applyAlignment="1">
      <alignment vertical="top"/>
    </xf>
    <xf numFmtId="0" fontId="25" fillId="0" borderId="0" xfId="2" applyFont="1" applyAlignment="1">
      <alignment horizontal="left" vertical="top" wrapText="1"/>
    </xf>
    <xf numFmtId="0" fontId="5" fillId="0" borderId="0" xfId="2" applyFont="1" applyAlignment="1">
      <alignment horizontal="left" vertical="top" wrapText="1"/>
    </xf>
    <xf numFmtId="0" fontId="7" fillId="2" borderId="0" xfId="2" applyFont="1" applyFill="1" applyAlignment="1">
      <alignment horizontal="left" vertical="top" wrapText="1"/>
    </xf>
    <xf numFmtId="0" fontId="5" fillId="0" borderId="0" xfId="2" applyFont="1" applyAlignment="1">
      <alignment horizontal="left" vertical="top" wrapText="1"/>
    </xf>
    <xf numFmtId="0" fontId="17" fillId="9" borderId="19" xfId="0" applyFont="1" applyFill="1" applyBorder="1" applyAlignment="1">
      <alignment horizontal="center" vertical="center"/>
    </xf>
    <xf numFmtId="0" fontId="3" fillId="0" borderId="0" xfId="2" applyFont="1" applyAlignment="1">
      <alignment horizontal="left" vertical="top" wrapText="1"/>
    </xf>
    <xf numFmtId="0" fontId="5" fillId="0" borderId="0" xfId="0" applyFont="1" applyAlignment="1">
      <alignment horizontal="left" vertical="top"/>
    </xf>
    <xf numFmtId="0" fontId="5" fillId="0" borderId="0" xfId="0" applyFont="1" applyBorder="1" applyAlignment="1">
      <alignment vertical="center"/>
    </xf>
    <xf numFmtId="0" fontId="7" fillId="8" borderId="1" xfId="1" applyFont="1" applyFill="1" applyBorder="1" applyAlignment="1">
      <alignment horizontal="center" vertical="top"/>
    </xf>
    <xf numFmtId="0" fontId="7" fillId="8" borderId="2" xfId="1" applyFont="1" applyFill="1" applyBorder="1" applyAlignment="1">
      <alignment horizontal="center" vertical="top"/>
    </xf>
    <xf numFmtId="0" fontId="7" fillId="8" borderId="3" xfId="1" applyFont="1" applyFill="1" applyBorder="1" applyAlignment="1">
      <alignment horizontal="center" vertical="top"/>
    </xf>
    <xf numFmtId="0" fontId="21" fillId="0" borderId="0" xfId="0" applyFont="1" applyFill="1" applyBorder="1" applyAlignment="1">
      <alignment horizontal="center" vertical="center"/>
    </xf>
    <xf numFmtId="0" fontId="20" fillId="0" borderId="0" xfId="0" applyFont="1" applyFill="1" applyBorder="1" applyAlignment="1">
      <alignment horizontal="center" vertical="center"/>
    </xf>
    <xf numFmtId="1" fontId="20" fillId="0" borderId="0" xfId="0" applyNumberFormat="1" applyFont="1" applyFill="1" applyBorder="1" applyAlignment="1">
      <alignment horizontal="center" vertical="center"/>
    </xf>
    <xf numFmtId="0" fontId="20" fillId="0" borderId="0" xfId="2" applyFont="1" applyAlignment="1">
      <alignment horizontal="left" vertical="top" wrapText="1"/>
    </xf>
    <xf numFmtId="0" fontId="20" fillId="9" borderId="4" xfId="0" applyFont="1" applyFill="1" applyBorder="1" applyAlignment="1">
      <alignment horizontal="left" vertical="center"/>
    </xf>
    <xf numFmtId="0" fontId="20" fillId="9" borderId="4" xfId="0" applyFont="1" applyFill="1" applyBorder="1" applyAlignment="1">
      <alignment horizontal="center" vertical="center"/>
    </xf>
    <xf numFmtId="0" fontId="20" fillId="0" borderId="0" xfId="2" applyFont="1" applyAlignment="1">
      <alignment horizontal="left" vertical="top"/>
    </xf>
    <xf numFmtId="2" fontId="20" fillId="0" borderId="4" xfId="0" applyNumberFormat="1" applyFont="1" applyFill="1" applyBorder="1" applyAlignment="1">
      <alignment horizontal="center" vertical="center" wrapText="1"/>
    </xf>
    <xf numFmtId="0" fontId="25" fillId="0" borderId="0" xfId="2" applyFont="1" applyAlignment="1">
      <alignment horizontal="left" vertical="top"/>
    </xf>
    <xf numFmtId="10" fontId="17" fillId="0" borderId="19" xfId="9" applyNumberFormat="1" applyFont="1" applyBorder="1" applyAlignment="1">
      <alignment horizontal="left" vertical="center" indent="2"/>
    </xf>
    <xf numFmtId="10" fontId="14" fillId="0" borderId="19" xfId="9" applyNumberFormat="1" applyFont="1" applyBorder="1" applyAlignment="1">
      <alignment horizontal="left" vertical="center" indent="2"/>
    </xf>
    <xf numFmtId="168" fontId="17" fillId="9" borderId="19" xfId="9" applyNumberFormat="1" applyFont="1" applyFill="1" applyBorder="1" applyAlignment="1">
      <alignment horizontal="left" vertical="center" indent="2"/>
    </xf>
    <xf numFmtId="168" fontId="14" fillId="9" borderId="19" xfId="9" applyNumberFormat="1" applyFont="1" applyFill="1" applyBorder="1" applyAlignment="1">
      <alignment horizontal="left" vertical="center" indent="2"/>
    </xf>
    <xf numFmtId="0" fontId="20" fillId="0" borderId="11" xfId="0" applyFont="1" applyBorder="1" applyAlignment="1">
      <alignment horizontal="left" vertical="center"/>
    </xf>
    <xf numFmtId="0" fontId="20" fillId="0" borderId="11" xfId="0" applyFont="1" applyFill="1" applyBorder="1" applyAlignment="1">
      <alignment horizontal="left" vertical="center"/>
    </xf>
    <xf numFmtId="0" fontId="20" fillId="9" borderId="9" xfId="0" applyFont="1" applyFill="1" applyBorder="1" applyAlignment="1">
      <alignment horizontal="left" vertical="center"/>
    </xf>
    <xf numFmtId="0" fontId="20" fillId="9" borderId="0" xfId="0" applyFont="1" applyFill="1" applyBorder="1" applyAlignment="1">
      <alignment horizontal="left" vertical="center"/>
    </xf>
    <xf numFmtId="0" fontId="20" fillId="9" borderId="15" xfId="0" applyFont="1" applyFill="1" applyBorder="1" applyAlignment="1">
      <alignment horizontal="left" vertical="center"/>
    </xf>
    <xf numFmtId="0" fontId="20" fillId="9" borderId="10" xfId="0" applyFont="1" applyFill="1" applyBorder="1" applyAlignment="1">
      <alignment horizontal="left" vertical="center"/>
    </xf>
    <xf numFmtId="0" fontId="20" fillId="9" borderId="12" xfId="0" applyFont="1" applyFill="1" applyBorder="1" applyAlignment="1">
      <alignment horizontal="left" vertical="center"/>
    </xf>
    <xf numFmtId="0" fontId="20" fillId="9" borderId="13" xfId="0" applyFont="1" applyFill="1" applyBorder="1" applyAlignment="1">
      <alignment horizontal="left" vertical="center"/>
    </xf>
    <xf numFmtId="1" fontId="20" fillId="0" borderId="4" xfId="0" applyNumberFormat="1" applyFont="1" applyFill="1" applyBorder="1" applyAlignment="1">
      <alignment horizontal="center" vertical="center" wrapText="1"/>
    </xf>
    <xf numFmtId="9" fontId="24" fillId="0" borderId="0" xfId="9" applyFont="1" applyAlignment="1">
      <alignment horizontal="left" vertical="center"/>
    </xf>
    <xf numFmtId="0" fontId="30" fillId="0" borderId="11" xfId="0" applyFont="1" applyBorder="1" applyAlignment="1">
      <alignment horizontal="left" vertical="center"/>
    </xf>
    <xf numFmtId="2" fontId="20" fillId="0" borderId="1" xfId="0" applyNumberFormat="1" applyFont="1" applyBorder="1" applyAlignment="1">
      <alignment horizontal="center" vertical="center" wrapText="1"/>
    </xf>
    <xf numFmtId="2" fontId="20" fillId="0" borderId="4" xfId="0" applyNumberFormat="1" applyFont="1" applyFill="1" applyBorder="1" applyAlignment="1">
      <alignment horizontal="center" vertical="center" wrapText="1"/>
    </xf>
    <xf numFmtId="0" fontId="5" fillId="0" borderId="0" xfId="2" applyFont="1" applyAlignment="1">
      <alignment horizontal="left" vertical="top" wrapText="1"/>
    </xf>
    <xf numFmtId="0" fontId="20" fillId="0" borderId="0" xfId="2" applyFont="1" applyAlignment="1">
      <alignment horizontal="left" vertical="top" wrapText="1"/>
    </xf>
    <xf numFmtId="0" fontId="5" fillId="0" borderId="0" xfId="2" applyFont="1" applyAlignment="1">
      <alignment horizontal="left" vertical="top" wrapText="1"/>
    </xf>
    <xf numFmtId="2" fontId="20" fillId="0" borderId="4" xfId="0" applyNumberFormat="1" applyFont="1" applyBorder="1" applyAlignment="1">
      <alignment horizontal="center" vertical="center"/>
    </xf>
    <xf numFmtId="0" fontId="30" fillId="0" borderId="0" xfId="0" applyFont="1" applyAlignment="1">
      <alignment horizontal="left" vertical="center"/>
    </xf>
    <xf numFmtId="0" fontId="46" fillId="9" borderId="4" xfId="0" applyFont="1" applyFill="1" applyBorder="1" applyAlignment="1">
      <alignment horizontal="left" vertical="center"/>
    </xf>
    <xf numFmtId="0" fontId="46" fillId="9" borderId="4" xfId="0" applyFont="1" applyFill="1" applyBorder="1" applyAlignment="1">
      <alignment horizontal="center" vertical="center"/>
    </xf>
    <xf numFmtId="0" fontId="46" fillId="0" borderId="0" xfId="0" applyFont="1" applyAlignment="1">
      <alignment horizontal="left" vertical="center"/>
    </xf>
    <xf numFmtId="10" fontId="46" fillId="0" borderId="4" xfId="9" applyNumberFormat="1" applyFont="1" applyFill="1" applyBorder="1" applyAlignment="1">
      <alignment horizontal="left" vertical="center"/>
    </xf>
    <xf numFmtId="2" fontId="46" fillId="0" borderId="4" xfId="0" applyNumberFormat="1" applyFont="1" applyBorder="1" applyAlignment="1">
      <alignment horizontal="center" vertical="center"/>
    </xf>
    <xf numFmtId="1" fontId="46" fillId="0" borderId="4" xfId="0" applyNumberFormat="1" applyFont="1" applyBorder="1" applyAlignment="1">
      <alignment horizontal="center" vertical="center"/>
    </xf>
    <xf numFmtId="10" fontId="46" fillId="0" borderId="4" xfId="9" applyNumberFormat="1" applyFont="1" applyBorder="1" applyAlignment="1">
      <alignment horizontal="left" vertical="center"/>
    </xf>
    <xf numFmtId="10" fontId="46" fillId="0" borderId="4" xfId="0" applyNumberFormat="1" applyFont="1" applyBorder="1" applyAlignment="1">
      <alignment horizontal="left" vertical="center"/>
    </xf>
    <xf numFmtId="0" fontId="46" fillId="0" borderId="4" xfId="0" applyFont="1" applyBorder="1" applyAlignment="1">
      <alignment horizontal="center" vertical="center"/>
    </xf>
    <xf numFmtId="0" fontId="46" fillId="0" borderId="0" xfId="0" applyFont="1" applyAlignment="1">
      <alignment horizontal="center" vertical="center"/>
    </xf>
    <xf numFmtId="0" fontId="46" fillId="0" borderId="4" xfId="0" applyFont="1" applyBorder="1" applyAlignment="1">
      <alignment horizontal="left" vertical="center"/>
    </xf>
    <xf numFmtId="168" fontId="46" fillId="0" borderId="4" xfId="9" applyNumberFormat="1" applyFont="1" applyBorder="1" applyAlignment="1">
      <alignment horizontal="center" vertical="center"/>
    </xf>
    <xf numFmtId="0" fontId="24" fillId="0" borderId="0" xfId="0" applyFont="1" applyAlignment="1">
      <alignment horizontal="left" vertical="center"/>
    </xf>
    <xf numFmtId="0" fontId="24" fillId="0" borderId="0" xfId="0" applyFont="1" applyFill="1" applyAlignment="1">
      <alignment horizontal="left" vertical="center"/>
    </xf>
    <xf numFmtId="9" fontId="24" fillId="0" borderId="0" xfId="9" applyFont="1" applyFill="1" applyAlignment="1">
      <alignment horizontal="left" vertical="center"/>
    </xf>
    <xf numFmtId="169" fontId="20" fillId="0" borderId="0" xfId="0" applyNumberFormat="1" applyFont="1" applyAlignment="1">
      <alignment horizontal="center" vertical="center"/>
    </xf>
    <xf numFmtId="0" fontId="7" fillId="9" borderId="4" xfId="2" applyFont="1" applyFill="1" applyBorder="1" applyAlignment="1">
      <alignment horizontal="center" vertical="center"/>
    </xf>
    <xf numFmtId="165" fontId="7" fillId="0" borderId="4" xfId="2" applyNumberFormat="1" applyFont="1" applyBorder="1" applyAlignment="1">
      <alignment horizontal="center" vertical="center"/>
    </xf>
    <xf numFmtId="0" fontId="5" fillId="0" borderId="0" xfId="2" applyFont="1" applyAlignment="1">
      <alignment horizontal="left" vertical="top" wrapText="1"/>
    </xf>
    <xf numFmtId="0" fontId="20" fillId="0" borderId="1" xfId="0" applyFont="1" applyBorder="1" applyAlignment="1">
      <alignment horizontal="left" vertical="center"/>
    </xf>
    <xf numFmtId="0" fontId="20" fillId="0" borderId="2" xfId="0" applyFont="1" applyBorder="1" applyAlignment="1">
      <alignment horizontal="left" vertical="center"/>
    </xf>
    <xf numFmtId="0" fontId="20" fillId="0" borderId="3" xfId="0" applyFont="1" applyBorder="1" applyAlignment="1">
      <alignment horizontal="left" vertical="center"/>
    </xf>
    <xf numFmtId="2" fontId="20" fillId="0" borderId="4" xfId="0" applyNumberFormat="1" applyFont="1" applyBorder="1" applyAlignment="1">
      <alignment horizontal="center" vertical="center"/>
    </xf>
    <xf numFmtId="2" fontId="20" fillId="0" borderId="4" xfId="0" applyNumberFormat="1" applyFont="1" applyFill="1" applyBorder="1" applyAlignment="1">
      <alignment horizontal="center" vertical="center"/>
    </xf>
    <xf numFmtId="0" fontId="20" fillId="9" borderId="5" xfId="0" applyFont="1" applyFill="1" applyBorder="1" applyAlignment="1">
      <alignment horizontal="center" vertical="center" wrapText="1"/>
    </xf>
    <xf numFmtId="0" fontId="20" fillId="9" borderId="6" xfId="0" applyFont="1" applyFill="1" applyBorder="1" applyAlignment="1">
      <alignment horizontal="center" vertical="center" wrapText="1"/>
    </xf>
    <xf numFmtId="2" fontId="20" fillId="0" borderId="5" xfId="0" applyNumberFormat="1" applyFont="1" applyFill="1" applyBorder="1" applyAlignment="1">
      <alignment horizontal="center" vertical="center" wrapText="1"/>
    </xf>
    <xf numFmtId="2" fontId="20" fillId="0" borderId="6" xfId="0" applyNumberFormat="1" applyFont="1" applyFill="1" applyBorder="1" applyAlignment="1">
      <alignment horizontal="center" vertical="center" wrapText="1"/>
    </xf>
    <xf numFmtId="0" fontId="20" fillId="0" borderId="0" xfId="2" applyFont="1" applyAlignment="1">
      <alignment horizontal="left" vertical="top" wrapText="1"/>
    </xf>
    <xf numFmtId="1" fontId="46" fillId="0" borderId="0" xfId="0" applyNumberFormat="1" applyFont="1" applyBorder="1" applyAlignment="1">
      <alignment horizontal="center" vertical="center"/>
    </xf>
    <xf numFmtId="168" fontId="46" fillId="0" borderId="0" xfId="9" applyNumberFormat="1" applyFont="1" applyBorder="1" applyAlignment="1">
      <alignment horizontal="center" vertical="center"/>
    </xf>
    <xf numFmtId="2" fontId="20" fillId="0" borderId="6" xfId="0" applyNumberFormat="1" applyFont="1" applyFill="1" applyBorder="1" applyAlignment="1">
      <alignment horizontal="center" vertical="center"/>
    </xf>
    <xf numFmtId="2" fontId="20" fillId="12" borderId="6" xfId="0" applyNumberFormat="1" applyFont="1" applyFill="1" applyBorder="1" applyAlignment="1">
      <alignment horizontal="center" vertical="center"/>
    </xf>
    <xf numFmtId="0" fontId="20" fillId="9" borderId="13" xfId="0" applyFont="1" applyFill="1" applyBorder="1" applyAlignment="1">
      <alignment horizontal="center" vertical="center" wrapText="1"/>
    </xf>
    <xf numFmtId="0" fontId="20" fillId="9" borderId="14" xfId="0" applyFont="1" applyFill="1" applyBorder="1" applyAlignment="1">
      <alignment horizontal="center" vertical="center" wrapText="1"/>
    </xf>
    <xf numFmtId="0" fontId="24" fillId="9" borderId="8" xfId="0" applyFont="1" applyFill="1" applyBorder="1" applyAlignment="1">
      <alignment horizontal="center" vertical="center"/>
    </xf>
    <xf numFmtId="0" fontId="24" fillId="9" borderId="10" xfId="0" applyFont="1" applyFill="1" applyBorder="1" applyAlignment="1">
      <alignment horizontal="center" vertical="center"/>
    </xf>
    <xf numFmtId="0" fontId="20" fillId="9" borderId="10" xfId="0" applyFont="1" applyFill="1" applyBorder="1" applyAlignment="1">
      <alignment vertical="center" wrapText="1"/>
    </xf>
    <xf numFmtId="0" fontId="20" fillId="9" borderId="13" xfId="0" applyFont="1" applyFill="1" applyBorder="1" applyAlignment="1">
      <alignment vertical="center" wrapText="1"/>
    </xf>
    <xf numFmtId="168" fontId="24" fillId="0" borderId="0" xfId="9" applyNumberFormat="1" applyFont="1" applyAlignment="1">
      <alignment horizontal="left" vertical="center"/>
    </xf>
    <xf numFmtId="168" fontId="24" fillId="0" borderId="0" xfId="0" applyNumberFormat="1" applyFont="1" applyAlignment="1">
      <alignment horizontal="left" vertical="center"/>
    </xf>
    <xf numFmtId="0" fontId="5" fillId="0" borderId="0" xfId="2" applyFont="1" applyAlignment="1">
      <alignment horizontal="left" vertical="top" wrapText="1"/>
    </xf>
    <xf numFmtId="0" fontId="5" fillId="0" borderId="1" xfId="2" applyFont="1" applyBorder="1" applyAlignment="1">
      <alignment horizontal="center" vertical="top"/>
    </xf>
    <xf numFmtId="0" fontId="5" fillId="0" borderId="3" xfId="2" applyFont="1" applyBorder="1" applyAlignment="1">
      <alignment horizontal="center" vertical="top"/>
    </xf>
    <xf numFmtId="0" fontId="25" fillId="0" borderId="0" xfId="2" applyFont="1" applyAlignment="1">
      <alignment horizontal="left" vertical="top" wrapText="1"/>
    </xf>
    <xf numFmtId="0" fontId="5" fillId="9" borderId="10" xfId="2" applyFont="1" applyFill="1" applyBorder="1" applyAlignment="1">
      <alignment horizontal="left" vertical="top"/>
    </xf>
    <xf numFmtId="0" fontId="5" fillId="9" borderId="12" xfId="2" applyFont="1" applyFill="1" applyBorder="1" applyAlignment="1">
      <alignment horizontal="left" vertical="top"/>
    </xf>
    <xf numFmtId="0" fontId="5" fillId="9" borderId="13" xfId="2" applyFont="1" applyFill="1" applyBorder="1" applyAlignment="1">
      <alignment horizontal="left" vertical="top"/>
    </xf>
    <xf numFmtId="0" fontId="5" fillId="9" borderId="10" xfId="2" applyFont="1" applyFill="1" applyBorder="1" applyAlignment="1">
      <alignment horizontal="center" vertical="top"/>
    </xf>
    <xf numFmtId="0" fontId="5" fillId="9" borderId="13" xfId="2" applyFont="1" applyFill="1" applyBorder="1" applyAlignment="1">
      <alignment horizontal="center" vertical="top"/>
    </xf>
    <xf numFmtId="0" fontId="5" fillId="0" borderId="1" xfId="2" applyFont="1" applyBorder="1" applyAlignment="1">
      <alignment horizontal="left" vertical="top"/>
    </xf>
    <xf numFmtId="0" fontId="5" fillId="0" borderId="2" xfId="2" applyFont="1" applyBorder="1" applyAlignment="1">
      <alignment horizontal="left" vertical="top"/>
    </xf>
    <xf numFmtId="0" fontId="5" fillId="0" borderId="3" xfId="2" applyFont="1" applyBorder="1" applyAlignment="1">
      <alignment horizontal="left" vertical="top"/>
    </xf>
    <xf numFmtId="0" fontId="30" fillId="0" borderId="0" xfId="2" applyFont="1" applyAlignment="1">
      <alignment horizontal="left" vertical="top" wrapText="1"/>
    </xf>
    <xf numFmtId="0" fontId="5" fillId="9" borderId="8" xfId="2" applyFont="1" applyFill="1" applyBorder="1" applyAlignment="1">
      <alignment horizontal="center" vertical="top"/>
    </xf>
    <xf numFmtId="0" fontId="5" fillId="9" borderId="14" xfId="2" applyFont="1" applyFill="1" applyBorder="1" applyAlignment="1">
      <alignment horizontal="center" vertical="top"/>
    </xf>
    <xf numFmtId="0" fontId="5" fillId="9" borderId="11" xfId="2" applyFont="1" applyFill="1" applyBorder="1" applyAlignment="1">
      <alignment horizontal="center" vertical="top"/>
    </xf>
    <xf numFmtId="0" fontId="20" fillId="0" borderId="0" xfId="2" applyFont="1" applyAlignment="1">
      <alignment horizontal="left" vertical="top" wrapText="1"/>
    </xf>
    <xf numFmtId="0" fontId="34" fillId="0" borderId="0" xfId="2" applyFont="1" applyAlignment="1">
      <alignment horizontal="left" vertical="top" wrapText="1"/>
    </xf>
    <xf numFmtId="0" fontId="7" fillId="0" borderId="8" xfId="2" applyFont="1" applyBorder="1" applyAlignment="1">
      <alignment horizontal="center" vertical="center"/>
    </xf>
    <xf numFmtId="0" fontId="7" fillId="0" borderId="14" xfId="2" applyFont="1" applyBorder="1" applyAlignment="1">
      <alignment horizontal="center" vertical="center"/>
    </xf>
    <xf numFmtId="0" fontId="7" fillId="0" borderId="9" xfId="2" applyFont="1" applyBorder="1" applyAlignment="1">
      <alignment horizontal="center" vertical="center"/>
    </xf>
    <xf numFmtId="0" fontId="7" fillId="0" borderId="15" xfId="2" applyFont="1" applyBorder="1" applyAlignment="1">
      <alignment horizontal="center" vertical="center"/>
    </xf>
    <xf numFmtId="0" fontId="7" fillId="0" borderId="10" xfId="2" applyFont="1" applyBorder="1" applyAlignment="1">
      <alignment horizontal="center" vertical="center"/>
    </xf>
    <xf numFmtId="0" fontId="7" fillId="0" borderId="13" xfId="2" applyFont="1" applyBorder="1" applyAlignment="1">
      <alignment horizontal="center" vertical="center"/>
    </xf>
    <xf numFmtId="165" fontId="7" fillId="0" borderId="8" xfId="2" applyNumberFormat="1" applyFont="1" applyBorder="1" applyAlignment="1">
      <alignment horizontal="center" vertical="center"/>
    </xf>
    <xf numFmtId="165" fontId="7" fillId="0" borderId="11" xfId="2" applyNumberFormat="1" applyFont="1" applyBorder="1" applyAlignment="1">
      <alignment horizontal="center" vertical="center"/>
    </xf>
    <xf numFmtId="165" fontId="7" fillId="0" borderId="14" xfId="2" applyNumberFormat="1" applyFont="1" applyBorder="1" applyAlignment="1">
      <alignment horizontal="center" vertical="center"/>
    </xf>
    <xf numFmtId="165" fontId="7" fillId="0" borderId="9" xfId="2" applyNumberFormat="1" applyFont="1" applyBorder="1" applyAlignment="1">
      <alignment horizontal="center" vertical="center"/>
    </xf>
    <xf numFmtId="165" fontId="7" fillId="0" borderId="0" xfId="2" applyNumberFormat="1" applyFont="1" applyBorder="1" applyAlignment="1">
      <alignment horizontal="center" vertical="center"/>
    </xf>
    <xf numFmtId="165" fontId="7" fillId="0" borderId="15" xfId="2" applyNumberFormat="1" applyFont="1" applyBorder="1" applyAlignment="1">
      <alignment horizontal="center" vertical="center"/>
    </xf>
    <xf numFmtId="165" fontId="7" fillId="0" borderId="10" xfId="2" applyNumberFormat="1" applyFont="1" applyBorder="1" applyAlignment="1">
      <alignment horizontal="center" vertical="center"/>
    </xf>
    <xf numFmtId="165" fontId="7" fillId="0" borderId="12" xfId="2" applyNumberFormat="1" applyFont="1" applyBorder="1" applyAlignment="1">
      <alignment horizontal="center" vertical="center"/>
    </xf>
    <xf numFmtId="165" fontId="7" fillId="0" borderId="13" xfId="2" applyNumberFormat="1" applyFont="1" applyBorder="1" applyAlignment="1">
      <alignment horizontal="center" vertical="center"/>
    </xf>
    <xf numFmtId="165" fontId="7" fillId="0" borderId="5" xfId="2" applyNumberFormat="1" applyFont="1" applyBorder="1" applyAlignment="1">
      <alignment horizontal="center" vertical="center"/>
    </xf>
    <xf numFmtId="165" fontId="7" fillId="0" borderId="21" xfId="2" applyNumberFormat="1" applyFont="1" applyBorder="1" applyAlignment="1">
      <alignment horizontal="center" vertical="center"/>
    </xf>
    <xf numFmtId="165" fontId="7" fillId="0" borderId="6" xfId="2" applyNumberFormat="1" applyFont="1" applyBorder="1" applyAlignment="1">
      <alignment horizontal="center" vertical="center"/>
    </xf>
    <xf numFmtId="0" fontId="7" fillId="0" borderId="1" xfId="2" quotePrefix="1" applyFont="1" applyBorder="1" applyAlignment="1">
      <alignment horizontal="left" vertical="center" wrapText="1"/>
    </xf>
    <xf numFmtId="0" fontId="7" fillId="0" borderId="2" xfId="2" quotePrefix="1" applyFont="1" applyBorder="1" applyAlignment="1">
      <alignment horizontal="left" vertical="center" wrapText="1"/>
    </xf>
    <xf numFmtId="0" fontId="7" fillId="0" borderId="3" xfId="2" quotePrefix="1" applyFont="1" applyBorder="1" applyAlignment="1">
      <alignment horizontal="left" vertical="center" wrapText="1"/>
    </xf>
    <xf numFmtId="0" fontId="17" fillId="0" borderId="19" xfId="0" applyFont="1" applyFill="1" applyBorder="1" applyAlignment="1">
      <alignment horizontal="center" vertical="center"/>
    </xf>
    <xf numFmtId="0" fontId="19" fillId="6" borderId="0" xfId="3" applyFont="1" applyFill="1" applyAlignment="1">
      <alignment horizontal="left" vertical="top"/>
    </xf>
    <xf numFmtId="0" fontId="7" fillId="5" borderId="1" xfId="1" applyFont="1" applyFill="1" applyBorder="1" applyAlignment="1">
      <alignment horizontal="center" vertical="top"/>
    </xf>
    <xf numFmtId="0" fontId="7" fillId="5" borderId="2" xfId="1" applyFont="1" applyFill="1" applyBorder="1" applyAlignment="1">
      <alignment horizontal="center" vertical="top"/>
    </xf>
    <xf numFmtId="0" fontId="7" fillId="5" borderId="3" xfId="1" applyFont="1" applyFill="1" applyBorder="1" applyAlignment="1">
      <alignment horizontal="center" vertical="top"/>
    </xf>
    <xf numFmtId="0" fontId="8" fillId="2" borderId="0" xfId="2" applyFont="1" applyFill="1" applyAlignment="1">
      <alignment horizontal="left" vertical="top" wrapText="1"/>
    </xf>
    <xf numFmtId="0" fontId="7" fillId="3" borderId="1" xfId="1" applyFont="1" applyFill="1" applyBorder="1" applyAlignment="1">
      <alignment horizontal="center" vertical="top"/>
    </xf>
    <xf numFmtId="0" fontId="7" fillId="3" borderId="2" xfId="1" applyFont="1" applyFill="1" applyBorder="1" applyAlignment="1">
      <alignment horizontal="center" vertical="top"/>
    </xf>
    <xf numFmtId="0" fontId="7" fillId="3" borderId="3" xfId="1" applyFont="1" applyFill="1" applyBorder="1" applyAlignment="1">
      <alignment horizontal="center" vertical="top"/>
    </xf>
    <xf numFmtId="0" fontId="7" fillId="4" borderId="1" xfId="1" applyFont="1" applyFill="1" applyBorder="1" applyAlignment="1">
      <alignment horizontal="center" vertical="top"/>
    </xf>
    <xf numFmtId="0" fontId="7" fillId="4" borderId="2" xfId="1" applyFont="1" applyFill="1" applyBorder="1" applyAlignment="1">
      <alignment horizontal="center" vertical="top"/>
    </xf>
    <xf numFmtId="0" fontId="7" fillId="4" borderId="3" xfId="1" applyFont="1" applyFill="1" applyBorder="1" applyAlignment="1">
      <alignment horizontal="center" vertical="top"/>
    </xf>
    <xf numFmtId="0" fontId="7" fillId="15" borderId="1" xfId="1" applyFont="1" applyFill="1" applyBorder="1" applyAlignment="1">
      <alignment horizontal="center" vertical="top"/>
    </xf>
    <xf numFmtId="0" fontId="7" fillId="15" borderId="2" xfId="1" applyFont="1" applyFill="1" applyBorder="1" applyAlignment="1">
      <alignment horizontal="center" vertical="top"/>
    </xf>
    <xf numFmtId="0" fontId="7" fillId="15" borderId="3" xfId="1" applyFont="1" applyFill="1" applyBorder="1" applyAlignment="1">
      <alignment horizontal="center" vertical="top"/>
    </xf>
    <xf numFmtId="0" fontId="11" fillId="0" borderId="1" xfId="1" applyFont="1" applyFill="1" applyBorder="1" applyAlignment="1">
      <alignment horizontal="center" vertical="top"/>
    </xf>
    <xf numFmtId="0" fontId="11" fillId="0" borderId="2" xfId="1" applyFont="1" applyFill="1" applyBorder="1" applyAlignment="1">
      <alignment horizontal="center" vertical="top"/>
    </xf>
    <xf numFmtId="0" fontId="11" fillId="0" borderId="3" xfId="1" applyFont="1" applyFill="1" applyBorder="1" applyAlignment="1">
      <alignment horizontal="center" vertical="top"/>
    </xf>
    <xf numFmtId="0" fontId="14" fillId="0" borderId="1" xfId="1" applyFont="1" applyFill="1" applyBorder="1" applyAlignment="1">
      <alignment horizontal="center" vertical="top"/>
    </xf>
    <xf numFmtId="0" fontId="14" fillId="0" borderId="2" xfId="1" applyFont="1" applyFill="1" applyBorder="1" applyAlignment="1">
      <alignment horizontal="center" vertical="top"/>
    </xf>
    <xf numFmtId="0" fontId="14" fillId="0" borderId="3" xfId="1" applyFont="1" applyFill="1" applyBorder="1" applyAlignment="1">
      <alignment horizontal="center" vertical="top"/>
    </xf>
    <xf numFmtId="170" fontId="16" fillId="2" borderId="0" xfId="1" applyNumberFormat="1" applyFont="1" applyFill="1" applyAlignment="1">
      <alignment horizontal="left" vertical="top"/>
    </xf>
    <xf numFmtId="0" fontId="17" fillId="9" borderId="19" xfId="0" applyFont="1" applyFill="1" applyBorder="1" applyAlignment="1">
      <alignment horizontal="center" vertical="center"/>
    </xf>
    <xf numFmtId="0" fontId="39" fillId="0" borderId="20" xfId="2" applyFont="1" applyBorder="1" applyAlignment="1">
      <alignment horizontal="left" vertical="top" wrapText="1" indent="3"/>
    </xf>
    <xf numFmtId="0" fontId="39" fillId="0" borderId="0" xfId="2" applyFont="1" applyAlignment="1">
      <alignment horizontal="left" vertical="top" wrapText="1" indent="3"/>
    </xf>
    <xf numFmtId="0" fontId="39" fillId="0" borderId="20" xfId="2" applyFont="1" applyBorder="1" applyAlignment="1">
      <alignment horizontal="left" vertical="center" wrapText="1" indent="3"/>
    </xf>
    <xf numFmtId="0" fontId="39" fillId="0" borderId="0" xfId="2" applyFont="1" applyBorder="1" applyAlignment="1">
      <alignment horizontal="left" vertical="center" wrapText="1" indent="3"/>
    </xf>
    <xf numFmtId="0" fontId="37" fillId="9" borderId="19" xfId="0" applyFont="1" applyFill="1" applyBorder="1" applyAlignment="1">
      <alignment horizontal="center" vertical="center"/>
    </xf>
    <xf numFmtId="0" fontId="14" fillId="0" borderId="19" xfId="0" applyFont="1" applyFill="1" applyBorder="1" applyAlignment="1">
      <alignment horizontal="center" vertical="center"/>
    </xf>
    <xf numFmtId="0" fontId="42" fillId="0" borderId="0" xfId="2" applyFont="1" applyAlignment="1">
      <alignment horizontal="left" vertical="top" wrapText="1"/>
    </xf>
    <xf numFmtId="0" fontId="45" fillId="0" borderId="0" xfId="2" applyFont="1" applyFill="1" applyAlignment="1">
      <alignment horizontal="left" vertical="top" wrapText="1"/>
    </xf>
    <xf numFmtId="0" fontId="7" fillId="0" borderId="1" xfId="2" applyFont="1" applyBorder="1" applyAlignment="1">
      <alignment horizontal="center" vertical="center"/>
    </xf>
    <xf numFmtId="0" fontId="7" fillId="0" borderId="3" xfId="2" applyFont="1" applyBorder="1" applyAlignment="1">
      <alignment horizontal="center" vertical="center"/>
    </xf>
    <xf numFmtId="165" fontId="7" fillId="0" borderId="1" xfId="2" applyNumberFormat="1" applyFont="1" applyBorder="1" applyAlignment="1">
      <alignment horizontal="center" vertical="center"/>
    </xf>
    <xf numFmtId="165" fontId="7" fillId="0" borderId="2" xfId="2" applyNumberFormat="1" applyFont="1" applyBorder="1" applyAlignment="1">
      <alignment horizontal="center" vertical="center"/>
    </xf>
    <xf numFmtId="165" fontId="7" fillId="0" borderId="3" xfId="2" applyNumberFormat="1" applyFont="1" applyBorder="1" applyAlignment="1">
      <alignment horizontal="center" vertical="center"/>
    </xf>
    <xf numFmtId="0" fontId="7" fillId="0" borderId="1" xfId="2" applyFont="1" applyBorder="1" applyAlignment="1">
      <alignment horizontal="left" vertical="center" wrapText="1"/>
    </xf>
    <xf numFmtId="0" fontId="7" fillId="0" borderId="2" xfId="2" applyFont="1" applyBorder="1" applyAlignment="1">
      <alignment horizontal="left" vertical="center" wrapText="1"/>
    </xf>
    <xf numFmtId="0" fontId="7" fillId="0" borderId="3" xfId="2" applyFont="1" applyBorder="1" applyAlignment="1">
      <alignment horizontal="left" vertical="center" wrapText="1"/>
    </xf>
    <xf numFmtId="0" fontId="16" fillId="0" borderId="0" xfId="2" applyFont="1" applyAlignment="1">
      <alignment horizontal="left" vertical="top" wrapText="1"/>
    </xf>
    <xf numFmtId="0" fontId="7" fillId="9" borderId="4" xfId="2" applyFont="1" applyFill="1" applyBorder="1" applyAlignment="1">
      <alignment horizontal="center" vertical="center"/>
    </xf>
    <xf numFmtId="165" fontId="7" fillId="9" borderId="4" xfId="2" applyNumberFormat="1" applyFont="1" applyFill="1" applyBorder="1" applyAlignment="1">
      <alignment horizontal="center" vertical="center"/>
    </xf>
    <xf numFmtId="0" fontId="7" fillId="9" borderId="1" xfId="2" applyFont="1" applyFill="1" applyBorder="1" applyAlignment="1">
      <alignment horizontal="center" vertical="center"/>
    </xf>
    <xf numFmtId="0" fontId="7" fillId="9" borderId="2" xfId="2" applyFont="1" applyFill="1" applyBorder="1" applyAlignment="1">
      <alignment horizontal="center" vertical="center"/>
    </xf>
    <xf numFmtId="0" fontId="7" fillId="9" borderId="3" xfId="2" applyFont="1" applyFill="1" applyBorder="1" applyAlignment="1">
      <alignment horizontal="center" vertical="center"/>
    </xf>
    <xf numFmtId="166" fontId="20" fillId="4" borderId="1" xfId="0" applyNumberFormat="1" applyFont="1" applyFill="1" applyBorder="1" applyAlignment="1">
      <alignment horizontal="left" vertical="center"/>
    </xf>
    <xf numFmtId="166" fontId="20" fillId="4" borderId="3" xfId="0" applyNumberFormat="1" applyFont="1" applyFill="1" applyBorder="1" applyAlignment="1">
      <alignment horizontal="left" vertical="center"/>
    </xf>
    <xf numFmtId="0" fontId="20" fillId="4" borderId="1" xfId="0" applyFont="1" applyFill="1" applyBorder="1" applyAlignment="1">
      <alignment horizontal="left" vertical="center"/>
    </xf>
    <xf numFmtId="0" fontId="20" fillId="4" borderId="3" xfId="0" applyFont="1" applyFill="1" applyBorder="1" applyAlignment="1">
      <alignment horizontal="left" vertical="center"/>
    </xf>
    <xf numFmtId="2" fontId="24" fillId="8" borderId="4" xfId="0" applyNumberFormat="1" applyFont="1" applyFill="1" applyBorder="1" applyAlignment="1">
      <alignment horizontal="center" vertical="center"/>
    </xf>
    <xf numFmtId="0" fontId="20" fillId="14" borderId="8" xfId="0" applyFont="1" applyFill="1" applyBorder="1" applyAlignment="1">
      <alignment horizontal="left" vertical="center" wrapText="1"/>
    </xf>
    <xf numFmtId="0" fontId="20" fillId="14" borderId="11" xfId="0" applyFont="1" applyFill="1" applyBorder="1" applyAlignment="1">
      <alignment horizontal="left" vertical="center" wrapText="1"/>
    </xf>
    <xf numFmtId="0" fontId="20" fillId="14" borderId="9" xfId="0" applyFont="1" applyFill="1" applyBorder="1" applyAlignment="1">
      <alignment horizontal="left" vertical="center" wrapText="1"/>
    </xf>
    <xf numFmtId="0" fontId="20" fillId="14" borderId="0" xfId="0" applyFont="1" applyFill="1" applyBorder="1" applyAlignment="1">
      <alignment horizontal="left" vertical="center" wrapText="1"/>
    </xf>
    <xf numFmtId="0" fontId="20" fillId="14" borderId="10" xfId="0" applyFont="1" applyFill="1" applyBorder="1" applyAlignment="1">
      <alignment horizontal="left" vertical="center" wrapText="1"/>
    </xf>
    <xf numFmtId="0" fontId="20" fillId="14" borderId="12" xfId="0" applyFont="1" applyFill="1" applyBorder="1" applyAlignment="1">
      <alignment horizontal="left" vertical="center" wrapText="1"/>
    </xf>
    <xf numFmtId="0" fontId="20" fillId="0" borderId="2" xfId="0" applyFont="1" applyBorder="1" applyAlignment="1">
      <alignment horizontal="left" vertical="center"/>
    </xf>
    <xf numFmtId="0" fontId="20" fillId="0" borderId="3" xfId="0" applyFont="1" applyBorder="1" applyAlignment="1">
      <alignment horizontal="left" vertical="center"/>
    </xf>
    <xf numFmtId="0" fontId="20" fillId="14" borderId="1" xfId="0" applyFont="1" applyFill="1" applyBorder="1" applyAlignment="1">
      <alignment horizontal="left" vertical="center"/>
    </xf>
    <xf numFmtId="0" fontId="20" fillId="14" borderId="2" xfId="0" applyFont="1" applyFill="1" applyBorder="1" applyAlignment="1">
      <alignment horizontal="left" vertical="center"/>
    </xf>
    <xf numFmtId="0" fontId="20" fillId="14" borderId="3" xfId="0" applyFont="1" applyFill="1" applyBorder="1" applyAlignment="1">
      <alignment horizontal="left" vertical="center"/>
    </xf>
    <xf numFmtId="2" fontId="20" fillId="0" borderId="4" xfId="0" applyNumberFormat="1" applyFont="1" applyFill="1" applyBorder="1" applyAlignment="1">
      <alignment horizontal="center" vertical="center"/>
    </xf>
    <xf numFmtId="2" fontId="20" fillId="0" borderId="4" xfId="0" applyNumberFormat="1" applyFont="1" applyBorder="1" applyAlignment="1">
      <alignment horizontal="center" vertical="center"/>
    </xf>
    <xf numFmtId="167" fontId="20" fillId="12" borderId="4" xfId="0" applyNumberFormat="1" applyFont="1" applyFill="1" applyBorder="1" applyAlignment="1">
      <alignment horizontal="center" vertical="center"/>
    </xf>
    <xf numFmtId="2" fontId="20" fillId="0" borderId="1" xfId="0" applyNumberFormat="1" applyFont="1" applyBorder="1" applyAlignment="1">
      <alignment horizontal="center" vertical="center"/>
    </xf>
    <xf numFmtId="2" fontId="20" fillId="0" borderId="3" xfId="0" applyNumberFormat="1" applyFont="1" applyBorder="1" applyAlignment="1">
      <alignment horizontal="center" vertical="center"/>
    </xf>
    <xf numFmtId="166" fontId="20" fillId="0" borderId="1" xfId="0" applyNumberFormat="1" applyFont="1" applyBorder="1" applyAlignment="1">
      <alignment horizontal="center" vertical="center"/>
    </xf>
    <xf numFmtId="166" fontId="20" fillId="0" borderId="3" xfId="0" applyNumberFormat="1" applyFont="1" applyBorder="1" applyAlignment="1">
      <alignment horizontal="center" vertical="center"/>
    </xf>
    <xf numFmtId="2" fontId="20" fillId="12" borderId="1" xfId="0" applyNumberFormat="1" applyFont="1" applyFill="1" applyBorder="1" applyAlignment="1">
      <alignment horizontal="center" vertical="center"/>
    </xf>
    <xf numFmtId="2" fontId="20" fillId="12" borderId="3" xfId="0" applyNumberFormat="1" applyFont="1" applyFill="1" applyBorder="1" applyAlignment="1">
      <alignment horizontal="center" vertical="center"/>
    </xf>
    <xf numFmtId="0" fontId="20" fillId="0" borderId="1" xfId="0" applyFont="1" applyBorder="1" applyAlignment="1">
      <alignment horizontal="left" vertical="center"/>
    </xf>
    <xf numFmtId="0" fontId="24" fillId="7" borderId="1" xfId="0" applyFont="1" applyFill="1" applyBorder="1" applyAlignment="1">
      <alignment horizontal="center" vertical="center"/>
    </xf>
    <xf numFmtId="0" fontId="24" fillId="7" borderId="3" xfId="0" applyFont="1" applyFill="1" applyBorder="1" applyAlignment="1">
      <alignment horizontal="center" vertical="center"/>
    </xf>
    <xf numFmtId="0" fontId="20" fillId="9" borderId="1" xfId="0" applyFont="1" applyFill="1" applyBorder="1" applyAlignment="1">
      <alignment horizontal="center" vertical="top" wrapText="1"/>
    </xf>
    <xf numFmtId="0" fontId="20" fillId="9" borderId="3" xfId="0" applyFont="1" applyFill="1" applyBorder="1" applyAlignment="1">
      <alignment horizontal="center" vertical="top" wrapText="1"/>
    </xf>
    <xf numFmtId="0" fontId="20" fillId="0" borderId="4" xfId="0" applyFont="1" applyFill="1" applyBorder="1" applyAlignment="1">
      <alignment horizontal="left" vertical="center"/>
    </xf>
    <xf numFmtId="0" fontId="20" fillId="0" borderId="11" xfId="0" applyFont="1" applyFill="1" applyBorder="1" applyAlignment="1">
      <alignment horizontal="left" vertical="center"/>
    </xf>
    <xf numFmtId="14" fontId="20" fillId="0" borderId="4" xfId="0" applyNumberFormat="1" applyFont="1" applyFill="1" applyBorder="1" applyAlignment="1">
      <alignment horizontal="left" vertical="center"/>
    </xf>
    <xf numFmtId="0" fontId="20" fillId="9" borderId="4" xfId="0" applyFont="1" applyFill="1" applyBorder="1" applyAlignment="1">
      <alignment horizontal="left" vertical="center"/>
    </xf>
    <xf numFmtId="0" fontId="28" fillId="0" borderId="0" xfId="0" applyFont="1" applyAlignment="1">
      <alignment horizontal="left" vertical="center"/>
    </xf>
    <xf numFmtId="0" fontId="20" fillId="0" borderId="8" xfId="0" applyFont="1" applyBorder="1" applyAlignment="1">
      <alignment horizontal="left" vertical="center"/>
    </xf>
    <xf numFmtId="0" fontId="20" fillId="0" borderId="9" xfId="0" applyFont="1" applyBorder="1" applyAlignment="1">
      <alignment horizontal="left" vertical="center"/>
    </xf>
    <xf numFmtId="0" fontId="20" fillId="0" borderId="10" xfId="0" applyFont="1" applyBorder="1" applyAlignment="1">
      <alignment horizontal="left" vertical="center"/>
    </xf>
    <xf numFmtId="1" fontId="20" fillId="0" borderId="13"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0" fillId="0" borderId="3" xfId="0" applyNumberFormat="1" applyFont="1" applyBorder="1" applyAlignment="1">
      <alignment horizontal="center" vertical="center" wrapText="1"/>
    </xf>
    <xf numFmtId="2" fontId="20" fillId="0" borderId="3" xfId="0" applyNumberFormat="1" applyFont="1" applyBorder="1" applyAlignment="1">
      <alignment horizontal="center" vertical="center" wrapText="1"/>
    </xf>
    <xf numFmtId="0" fontId="20" fillId="9" borderId="1" xfId="0" applyFont="1" applyFill="1" applyBorder="1" applyAlignment="1">
      <alignment horizontal="center" vertical="center"/>
    </xf>
    <xf numFmtId="0" fontId="20" fillId="9" borderId="2" xfId="0" applyFont="1" applyFill="1" applyBorder="1" applyAlignment="1">
      <alignment horizontal="center" vertical="center"/>
    </xf>
    <xf numFmtId="0" fontId="20" fillId="9" borderId="3" xfId="0" applyFont="1" applyFill="1" applyBorder="1" applyAlignment="1">
      <alignment horizontal="center" vertical="center"/>
    </xf>
    <xf numFmtId="0" fontId="20" fillId="0" borderId="1" xfId="0" applyFont="1" applyFill="1" applyBorder="1" applyAlignment="1">
      <alignment horizontal="left" vertical="center"/>
    </xf>
    <xf numFmtId="0" fontId="20" fillId="0" borderId="2" xfId="0" applyFont="1" applyFill="1" applyBorder="1" applyAlignment="1">
      <alignment horizontal="left" vertical="center"/>
    </xf>
    <xf numFmtId="0" fontId="20" fillId="0" borderId="3" xfId="0" applyFont="1" applyFill="1" applyBorder="1" applyAlignment="1">
      <alignment horizontal="left" vertical="center"/>
    </xf>
    <xf numFmtId="14" fontId="20" fillId="0" borderId="1" xfId="0" applyNumberFormat="1" applyFont="1" applyFill="1" applyBorder="1" applyAlignment="1">
      <alignment horizontal="left" vertical="center"/>
    </xf>
    <xf numFmtId="14" fontId="20" fillId="0" borderId="2" xfId="0" applyNumberFormat="1" applyFont="1" applyFill="1" applyBorder="1" applyAlignment="1">
      <alignment horizontal="left" vertical="center"/>
    </xf>
    <xf numFmtId="14" fontId="20" fillId="0" borderId="3" xfId="0" applyNumberFormat="1" applyFont="1" applyFill="1" applyBorder="1" applyAlignment="1">
      <alignment horizontal="left" vertical="center"/>
    </xf>
    <xf numFmtId="0" fontId="20" fillId="12" borderId="1" xfId="0" applyFont="1" applyFill="1" applyBorder="1" applyAlignment="1">
      <alignment horizontal="left" vertical="center"/>
    </xf>
    <xf numFmtId="0" fontId="20" fillId="12" borderId="2" xfId="0" applyFont="1" applyFill="1" applyBorder="1" applyAlignment="1">
      <alignment horizontal="left" vertical="center"/>
    </xf>
    <xf numFmtId="0" fontId="20" fillId="12" borderId="3" xfId="0" applyFont="1" applyFill="1" applyBorder="1" applyAlignment="1">
      <alignment horizontal="left" vertical="center"/>
    </xf>
    <xf numFmtId="0" fontId="20" fillId="4" borderId="2" xfId="0" applyFont="1" applyFill="1" applyBorder="1" applyAlignment="1">
      <alignment horizontal="left" vertical="center"/>
    </xf>
    <xf numFmtId="166" fontId="20" fillId="12" borderId="1" xfId="0" applyNumberFormat="1" applyFont="1" applyFill="1" applyBorder="1" applyAlignment="1">
      <alignment horizontal="left" vertical="center"/>
    </xf>
    <xf numFmtId="166" fontId="20" fillId="12" borderId="2" xfId="0" applyNumberFormat="1" applyFont="1" applyFill="1" applyBorder="1" applyAlignment="1">
      <alignment horizontal="left" vertical="center"/>
    </xf>
    <xf numFmtId="166" fontId="20" fillId="12" borderId="3" xfId="0" applyNumberFormat="1" applyFont="1" applyFill="1" applyBorder="1" applyAlignment="1">
      <alignment horizontal="left" vertical="center"/>
    </xf>
    <xf numFmtId="0" fontId="24" fillId="7" borderId="2" xfId="0" applyFont="1" applyFill="1" applyBorder="1" applyAlignment="1">
      <alignment horizontal="center" vertical="center"/>
    </xf>
    <xf numFmtId="166" fontId="20" fillId="4" borderId="2" xfId="0" applyNumberFormat="1" applyFont="1" applyFill="1" applyBorder="1" applyAlignment="1">
      <alignment horizontal="left" vertical="center"/>
    </xf>
    <xf numFmtId="0" fontId="20" fillId="0" borderId="1" xfId="0" applyFont="1" applyBorder="1" applyAlignment="1">
      <alignment horizontal="left" vertical="center" wrapText="1"/>
    </xf>
    <xf numFmtId="0" fontId="20" fillId="0" borderId="3" xfId="0" applyFont="1" applyBorder="1" applyAlignment="1">
      <alignment horizontal="left" vertical="center" wrapText="1"/>
    </xf>
    <xf numFmtId="0" fontId="20" fillId="9" borderId="5" xfId="0" applyFont="1" applyFill="1" applyBorder="1" applyAlignment="1">
      <alignment horizontal="center" vertical="center" wrapText="1"/>
    </xf>
    <xf numFmtId="0" fontId="20" fillId="9" borderId="21" xfId="0" applyFont="1" applyFill="1" applyBorder="1" applyAlignment="1">
      <alignment horizontal="center" vertical="center" wrapText="1"/>
    </xf>
    <xf numFmtId="0" fontId="20" fillId="9" borderId="6" xfId="0" applyFont="1" applyFill="1" applyBorder="1" applyAlignment="1">
      <alignment horizontal="center" vertical="center" wrapText="1"/>
    </xf>
    <xf numFmtId="0" fontId="20" fillId="9" borderId="8" xfId="0" applyFont="1" applyFill="1" applyBorder="1" applyAlignment="1">
      <alignment horizontal="center" vertical="center" wrapText="1"/>
    </xf>
    <xf numFmtId="0" fontId="20" fillId="9" borderId="14" xfId="0" applyFont="1" applyFill="1" applyBorder="1" applyAlignment="1">
      <alignment horizontal="center" vertical="center" wrapText="1"/>
    </xf>
    <xf numFmtId="2" fontId="20" fillId="8" borderId="1" xfId="0" applyNumberFormat="1" applyFont="1" applyFill="1" applyBorder="1" applyAlignment="1">
      <alignment horizontal="center" vertical="center" wrapText="1"/>
    </xf>
    <xf numFmtId="2" fontId="20" fillId="8" borderId="3" xfId="0" applyNumberFormat="1" applyFont="1" applyFill="1" applyBorder="1" applyAlignment="1">
      <alignment horizontal="center" vertical="center" wrapText="1"/>
    </xf>
    <xf numFmtId="0" fontId="20" fillId="0" borderId="0" xfId="0" applyFont="1" applyFill="1" applyAlignment="1">
      <alignment horizontal="left" vertical="center" textRotation="90" wrapText="1"/>
    </xf>
    <xf numFmtId="0" fontId="20" fillId="0" borderId="0" xfId="0" applyFont="1" applyFill="1" applyAlignment="1">
      <alignment horizontal="left" vertical="center" textRotation="90"/>
    </xf>
    <xf numFmtId="2" fontId="20" fillId="0" borderId="1" xfId="0" applyNumberFormat="1" applyFont="1" applyFill="1" applyBorder="1" applyAlignment="1">
      <alignment horizontal="center" vertical="center" wrapText="1"/>
    </xf>
    <xf numFmtId="2" fontId="20" fillId="0" borderId="3" xfId="0" applyNumberFormat="1" applyFont="1" applyFill="1" applyBorder="1" applyAlignment="1">
      <alignment horizontal="center" vertical="center" wrapText="1"/>
    </xf>
    <xf numFmtId="2" fontId="20" fillId="0" borderId="4" xfId="0" applyNumberFormat="1" applyFont="1" applyBorder="1" applyAlignment="1">
      <alignment horizontal="center" vertical="center" wrapText="1"/>
    </xf>
    <xf numFmtId="0" fontId="20" fillId="9" borderId="11" xfId="0" applyFont="1" applyFill="1" applyBorder="1" applyAlignment="1">
      <alignment horizontal="center" vertical="center" wrapText="1"/>
    </xf>
    <xf numFmtId="0" fontId="20" fillId="9" borderId="10" xfId="0" applyFont="1" applyFill="1" applyBorder="1" applyAlignment="1">
      <alignment horizontal="center" vertical="center" wrapText="1"/>
    </xf>
    <xf numFmtId="0" fontId="20" fillId="9" borderId="13" xfId="0" applyFont="1" applyFill="1" applyBorder="1" applyAlignment="1">
      <alignment horizontal="center" vertical="center" wrapText="1"/>
    </xf>
    <xf numFmtId="2" fontId="20" fillId="0" borderId="5" xfId="0" applyNumberFormat="1" applyFont="1" applyFill="1" applyBorder="1" applyAlignment="1">
      <alignment horizontal="center" vertical="center" wrapText="1"/>
    </xf>
    <xf numFmtId="2" fontId="20" fillId="0" borderId="21" xfId="0" applyNumberFormat="1" applyFont="1" applyFill="1" applyBorder="1" applyAlignment="1">
      <alignment horizontal="center" vertical="center" wrapText="1"/>
    </xf>
    <xf numFmtId="2" fontId="20" fillId="0" borderId="6" xfId="0" applyNumberFormat="1" applyFont="1" applyFill="1" applyBorder="1" applyAlignment="1">
      <alignment horizontal="center" vertical="center" wrapText="1"/>
    </xf>
    <xf numFmtId="2" fontId="20" fillId="0" borderId="5" xfId="0" applyNumberFormat="1" applyFont="1" applyBorder="1" applyAlignment="1">
      <alignment horizontal="center" vertical="center" wrapText="1"/>
    </xf>
    <xf numFmtId="2" fontId="20" fillId="0" borderId="21" xfId="0" applyNumberFormat="1" applyFont="1" applyBorder="1" applyAlignment="1">
      <alignment horizontal="center" vertical="center" wrapText="1"/>
    </xf>
    <xf numFmtId="2" fontId="20" fillId="0" borderId="6" xfId="0" applyNumberFormat="1" applyFont="1" applyBorder="1" applyAlignment="1">
      <alignment horizontal="center" vertical="center" wrapText="1"/>
    </xf>
    <xf numFmtId="0" fontId="16" fillId="0" borderId="0" xfId="0" applyFont="1" applyBorder="1" applyAlignment="1">
      <alignment horizontal="center" vertical="center"/>
    </xf>
    <xf numFmtId="2" fontId="24" fillId="8" borderId="8" xfId="0" applyNumberFormat="1" applyFont="1" applyFill="1" applyBorder="1" applyAlignment="1">
      <alignment horizontal="center" vertical="center" wrapText="1"/>
    </xf>
    <xf numFmtId="2" fontId="24" fillId="8" borderId="14" xfId="0" applyNumberFormat="1" applyFont="1" applyFill="1" applyBorder="1" applyAlignment="1">
      <alignment horizontal="center" vertical="center" wrapText="1"/>
    </xf>
    <xf numFmtId="2" fontId="24" fillId="8" borderId="9" xfId="0" applyNumberFormat="1" applyFont="1" applyFill="1" applyBorder="1" applyAlignment="1">
      <alignment horizontal="center" vertical="center" wrapText="1"/>
    </xf>
    <xf numFmtId="2" fontId="24" fillId="8" borderId="15" xfId="0" applyNumberFormat="1" applyFont="1" applyFill="1" applyBorder="1" applyAlignment="1">
      <alignment horizontal="center" vertical="center" wrapText="1"/>
    </xf>
    <xf numFmtId="2" fontId="24" fillId="8" borderId="10" xfId="0" applyNumberFormat="1" applyFont="1" applyFill="1" applyBorder="1" applyAlignment="1">
      <alignment horizontal="center" vertical="center" wrapText="1"/>
    </xf>
    <xf numFmtId="2" fontId="24" fillId="8" borderId="13" xfId="0" applyNumberFormat="1" applyFont="1" applyFill="1" applyBorder="1" applyAlignment="1">
      <alignment horizontal="center" vertical="center" wrapText="1"/>
    </xf>
    <xf numFmtId="0" fontId="24" fillId="8" borderId="8" xfId="0" applyFont="1" applyFill="1" applyBorder="1" applyAlignment="1">
      <alignment horizontal="center" vertical="center" wrapText="1"/>
    </xf>
    <xf numFmtId="0" fontId="24" fillId="8" borderId="14" xfId="0" applyFont="1" applyFill="1" applyBorder="1" applyAlignment="1">
      <alignment horizontal="center" vertical="center" wrapText="1"/>
    </xf>
    <xf numFmtId="0" fontId="24" fillId="8" borderId="9" xfId="0" applyFont="1" applyFill="1" applyBorder="1" applyAlignment="1">
      <alignment horizontal="center" vertical="center" wrapText="1"/>
    </xf>
    <xf numFmtId="0" fontId="24" fillId="8" borderId="15" xfId="0" applyFont="1" applyFill="1" applyBorder="1" applyAlignment="1">
      <alignment horizontal="center" vertical="center" wrapText="1"/>
    </xf>
    <xf numFmtId="0" fontId="24" fillId="8" borderId="10" xfId="0" applyFont="1" applyFill="1" applyBorder="1" applyAlignment="1">
      <alignment horizontal="center" vertical="center" wrapText="1"/>
    </xf>
    <xf numFmtId="0" fontId="24" fillId="8" borderId="13" xfId="0" applyFont="1" applyFill="1" applyBorder="1" applyAlignment="1">
      <alignment horizontal="center" vertical="center" wrapText="1"/>
    </xf>
    <xf numFmtId="0" fontId="24" fillId="7" borderId="17" xfId="0" applyFont="1" applyFill="1" applyBorder="1" applyAlignment="1">
      <alignment horizontal="center" vertical="center"/>
    </xf>
    <xf numFmtId="0" fontId="24" fillId="7" borderId="18" xfId="0" applyFont="1" applyFill="1" applyBorder="1" applyAlignment="1">
      <alignment horizontal="center" vertical="center"/>
    </xf>
    <xf numFmtId="0" fontId="24" fillId="7" borderId="16" xfId="0" applyFont="1" applyFill="1" applyBorder="1" applyAlignment="1">
      <alignment horizontal="center" vertical="center"/>
    </xf>
    <xf numFmtId="0" fontId="20" fillId="9" borderId="1" xfId="0" applyFont="1" applyFill="1" applyBorder="1" applyAlignment="1">
      <alignment horizontal="left" vertical="center" wrapText="1"/>
    </xf>
    <xf numFmtId="0" fontId="20" fillId="9" borderId="3" xfId="0" applyFont="1" applyFill="1" applyBorder="1" applyAlignment="1">
      <alignment horizontal="left" vertical="center" wrapText="1"/>
    </xf>
    <xf numFmtId="0" fontId="20" fillId="9" borderId="1" xfId="0" applyFont="1" applyFill="1" applyBorder="1" applyAlignment="1">
      <alignment horizontal="left" vertical="center"/>
    </xf>
    <xf numFmtId="0" fontId="20" fillId="9" borderId="3" xfId="0" applyFont="1" applyFill="1" applyBorder="1" applyAlignment="1">
      <alignment horizontal="left" vertical="center"/>
    </xf>
    <xf numFmtId="0" fontId="20" fillId="9" borderId="1" xfId="0" applyFont="1" applyFill="1" applyBorder="1" applyAlignment="1">
      <alignment vertical="center"/>
    </xf>
    <xf numFmtId="0" fontId="20" fillId="9" borderId="3" xfId="0" applyFont="1" applyFill="1" applyBorder="1" applyAlignment="1">
      <alignment vertical="center"/>
    </xf>
    <xf numFmtId="171" fontId="20" fillId="4" borderId="1" xfId="0" applyNumberFormat="1" applyFont="1" applyFill="1" applyBorder="1" applyAlignment="1">
      <alignment horizontal="left" vertical="center"/>
    </xf>
    <xf numFmtId="171" fontId="20" fillId="4" borderId="2" xfId="0" applyNumberFormat="1" applyFont="1" applyFill="1" applyBorder="1" applyAlignment="1">
      <alignment horizontal="left" vertical="center"/>
    </xf>
    <xf numFmtId="171" fontId="20" fillId="4" borderId="3" xfId="0" applyNumberFormat="1" applyFont="1" applyFill="1" applyBorder="1" applyAlignment="1">
      <alignment horizontal="left" vertical="center"/>
    </xf>
    <xf numFmtId="0" fontId="24" fillId="15" borderId="8" xfId="0" applyFont="1" applyFill="1" applyBorder="1" applyAlignment="1">
      <alignment horizontal="left" vertical="center" wrapText="1"/>
    </xf>
    <xf numFmtId="0" fontId="24" fillId="15" borderId="11" xfId="0" applyFont="1" applyFill="1" applyBorder="1" applyAlignment="1">
      <alignment horizontal="left" vertical="center" wrapText="1"/>
    </xf>
    <xf numFmtId="0" fontId="24" fillId="15" borderId="14" xfId="0" applyFont="1" applyFill="1" applyBorder="1" applyAlignment="1">
      <alignment horizontal="left" vertical="center" wrapText="1"/>
    </xf>
    <xf numFmtId="0" fontId="24" fillId="15" borderId="10" xfId="0" applyFont="1" applyFill="1" applyBorder="1" applyAlignment="1">
      <alignment horizontal="left" vertical="center" wrapText="1"/>
    </xf>
    <xf numFmtId="0" fontId="24" fillId="15" borderId="12" xfId="0" applyFont="1" applyFill="1" applyBorder="1" applyAlignment="1">
      <alignment horizontal="left" vertical="center" wrapText="1"/>
    </xf>
    <xf numFmtId="0" fontId="24" fillId="15" borderId="13" xfId="0" applyFont="1" applyFill="1" applyBorder="1" applyAlignment="1">
      <alignment horizontal="left" vertical="center" wrapText="1"/>
    </xf>
  </cellXfs>
  <cellStyles count="10">
    <cellStyle name="Comma 2" xfId="5"/>
    <cellStyle name="FormulaString" xfId="6"/>
    <cellStyle name="Hyperlink" xfId="4" builtinId="8"/>
    <cellStyle name="Normal" xfId="0" builtinId="0"/>
    <cellStyle name="Normal 2" xfId="2"/>
    <cellStyle name="Normal 4" xfId="3"/>
    <cellStyle name="Normal_Pre-blending System Calculation" xfId="1"/>
    <cellStyle name="Percent" xfId="9" builtinId="5"/>
    <cellStyle name="Percent 2" xfId="7"/>
    <cellStyle name="Zelle" xfId="8"/>
  </cellStyles>
  <dxfs count="11">
    <dxf>
      <font>
        <color theme="1"/>
      </font>
      <fill>
        <patternFill>
          <bgColor theme="0" tint="-0.14996795556505021"/>
        </patternFill>
      </fill>
    </dxf>
    <dxf>
      <font>
        <color theme="1"/>
      </font>
      <fill>
        <patternFill>
          <bgColor theme="0" tint="-0.14996795556505021"/>
        </patternFill>
      </fill>
    </dxf>
    <dxf>
      <font>
        <color theme="0"/>
      </font>
      <fill>
        <patternFill>
          <bgColor rgb="FF00B050"/>
        </patternFill>
      </fill>
    </dxf>
    <dxf>
      <font>
        <color theme="0"/>
      </font>
      <fill>
        <patternFill>
          <bgColor rgb="FF00B050"/>
        </patternFill>
      </fill>
    </dxf>
    <dxf>
      <font>
        <color theme="0"/>
      </font>
      <fill>
        <patternFill patternType="none">
          <bgColor auto="1"/>
        </patternFill>
      </fill>
    </dxf>
    <dxf>
      <fill>
        <patternFill>
          <bgColor rgb="FF00B050"/>
        </patternFill>
      </fill>
    </dxf>
    <dxf>
      <fill>
        <patternFill>
          <bgColor rgb="FF00B050"/>
        </patternFill>
      </fill>
    </dxf>
    <dxf>
      <fill>
        <patternFill>
          <bgColor rgb="FF00B050"/>
        </patternFill>
      </fill>
    </dxf>
    <dxf>
      <font>
        <color theme="1"/>
      </font>
      <fill>
        <patternFill>
          <bgColor theme="0" tint="-0.14996795556505021"/>
        </patternFill>
      </fill>
    </dxf>
    <dxf>
      <font>
        <color theme="0"/>
      </font>
      <fill>
        <patternFill>
          <bgColor rgb="FF00B050"/>
        </patternFill>
      </fill>
    </dxf>
    <dxf>
      <font>
        <color theme="1"/>
      </font>
      <fill>
        <patternFill>
          <bgColor theme="0" tint="-0.14996795556505021"/>
        </patternFill>
      </fill>
    </dxf>
  </dxfs>
  <tableStyles count="0" defaultTableStyle="TableStyleMedium2" defaultPivotStyle="PivotStyleLight16"/>
  <colors>
    <mruColors>
      <color rgb="FF0000FF"/>
      <color rgb="FF99CC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de-AT"/>
  <c:chart>
    <c:autoTitleDeleted val="1"/>
    <c:plotArea>
      <c:layout>
        <c:manualLayout>
          <c:layoutTarget val="inner"/>
          <c:xMode val="edge"/>
          <c:yMode val="edge"/>
          <c:x val="0.13220026419617006"/>
          <c:y val="0.10522250998852364"/>
          <c:w val="0.85048386391272768"/>
          <c:h val="0.66435673514221461"/>
        </c:manualLayout>
      </c:layout>
      <c:barChart>
        <c:barDir val="col"/>
        <c:grouping val="clustered"/>
        <c:ser>
          <c:idx val="0"/>
          <c:order val="0"/>
          <c:dLbls>
            <c:txPr>
              <a:bodyPr/>
              <a:lstStyle/>
              <a:p>
                <a:pPr>
                  <a:defRPr sz="800"/>
                </a:pPr>
                <a:endParaRPr lang="de-DE"/>
              </a:p>
            </c:txPr>
            <c:dLblPos val="outEnd"/>
            <c:showVal val="1"/>
          </c:dLbls>
          <c:cat>
            <c:strRef>
              <c:f>Stability!$A$647:$A$651</c:f>
              <c:strCache>
                <c:ptCount val="5"/>
                <c:pt idx="0">
                  <c:v>Avg. ±5.00%</c:v>
                </c:pt>
                <c:pt idx="1">
                  <c:v>5.00-10.00%</c:v>
                </c:pt>
                <c:pt idx="2">
                  <c:v>10.00-15.00%</c:v>
                </c:pt>
                <c:pt idx="3">
                  <c:v>15.00-20.00%</c:v>
                </c:pt>
                <c:pt idx="4">
                  <c:v>&gt;20.00%</c:v>
                </c:pt>
              </c:strCache>
            </c:strRef>
          </c:cat>
          <c:val>
            <c:numRef>
              <c:f>Stability!$D$647:$D$651</c:f>
              <c:numCache>
                <c:formatCode>0.0%</c:formatCode>
                <c:ptCount val="5"/>
                <c:pt idx="0">
                  <c:v>0</c:v>
                </c:pt>
                <c:pt idx="1">
                  <c:v>0</c:v>
                </c:pt>
                <c:pt idx="2">
                  <c:v>0</c:v>
                </c:pt>
                <c:pt idx="3">
                  <c:v>0</c:v>
                </c:pt>
                <c:pt idx="4">
                  <c:v>0</c:v>
                </c:pt>
              </c:numCache>
            </c:numRef>
          </c:val>
        </c:ser>
        <c:dLbls>
          <c:showVal val="1"/>
        </c:dLbls>
        <c:axId val="131721088"/>
        <c:axId val="131722624"/>
      </c:barChart>
      <c:catAx>
        <c:axId val="131721088"/>
        <c:scaling>
          <c:orientation val="minMax"/>
        </c:scaling>
        <c:axPos val="b"/>
        <c:tickLblPos val="nextTo"/>
        <c:txPr>
          <a:bodyPr rot="-900000"/>
          <a:lstStyle/>
          <a:p>
            <a:pPr>
              <a:defRPr sz="700"/>
            </a:pPr>
            <a:endParaRPr lang="de-DE"/>
          </a:p>
        </c:txPr>
        <c:crossAx val="131722624"/>
        <c:crosses val="autoZero"/>
        <c:auto val="1"/>
        <c:lblAlgn val="ctr"/>
        <c:lblOffset val="100"/>
      </c:catAx>
      <c:valAx>
        <c:axId val="131722624"/>
        <c:scaling>
          <c:orientation val="minMax"/>
        </c:scaling>
        <c:axPos val="l"/>
        <c:majorGridlines>
          <c:spPr>
            <a:ln>
              <a:solidFill>
                <a:schemeClr val="bg2">
                  <a:lumMod val="90000"/>
                </a:schemeClr>
              </a:solidFill>
            </a:ln>
          </c:spPr>
        </c:majorGridlines>
        <c:numFmt formatCode="0%" sourceLinked="0"/>
        <c:tickLblPos val="nextTo"/>
        <c:txPr>
          <a:bodyPr/>
          <a:lstStyle/>
          <a:p>
            <a:pPr>
              <a:defRPr sz="800"/>
            </a:pPr>
            <a:endParaRPr lang="de-DE"/>
          </a:p>
        </c:txPr>
        <c:crossAx val="131721088"/>
        <c:crosses val="autoZero"/>
        <c:crossBetween val="between"/>
      </c:valAx>
    </c:plotArea>
    <c:plotVisOnly val="1"/>
    <c:dispBlanksAs val="gap"/>
  </c:chart>
  <c:spPr>
    <a:ln>
      <a:solidFill>
        <a:schemeClr val="bg1">
          <a:lumMod val="75000"/>
        </a:schemeClr>
      </a:solidFill>
    </a:ln>
  </c:spPr>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AT"/>
  <c:chart>
    <c:plotArea>
      <c:layout>
        <c:manualLayout>
          <c:layoutTarget val="inner"/>
          <c:xMode val="edge"/>
          <c:yMode val="edge"/>
          <c:x val="0.13117182374091277"/>
          <c:y val="9.2394179894179904E-2"/>
          <c:w val="0.81994313658592077"/>
          <c:h val="0.61959589947089966"/>
        </c:manualLayout>
      </c:layout>
      <c:lineChart>
        <c:grouping val="standard"/>
        <c:ser>
          <c:idx val="0"/>
          <c:order val="0"/>
          <c:spPr>
            <a:ln w="12700"/>
          </c:spPr>
          <c:marker>
            <c:symbol val="dot"/>
            <c:size val="2"/>
            <c:spPr>
              <a:ln w="12700"/>
            </c:spPr>
          </c:marker>
          <c:cat>
            <c:strRef>
              <c:f>Stability!$A$635:$A$644</c:f>
              <c:strCache>
                <c:ptCount val="10"/>
                <c:pt idx="0">
                  <c:v>-20.00%</c:v>
                </c:pt>
                <c:pt idx="1">
                  <c:v>-15.00%</c:v>
                </c:pt>
                <c:pt idx="2">
                  <c:v>-10.00%</c:v>
                </c:pt>
                <c:pt idx="3">
                  <c:v>-5.00%</c:v>
                </c:pt>
                <c:pt idx="4">
                  <c:v>0.00%</c:v>
                </c:pt>
                <c:pt idx="5">
                  <c:v>5.00%</c:v>
                </c:pt>
                <c:pt idx="6">
                  <c:v>10.00%</c:v>
                </c:pt>
                <c:pt idx="7">
                  <c:v>15.00%</c:v>
                </c:pt>
                <c:pt idx="8">
                  <c:v>20.00%</c:v>
                </c:pt>
                <c:pt idx="9">
                  <c:v>&gt;20%</c:v>
                </c:pt>
              </c:strCache>
            </c:strRef>
          </c:cat>
          <c:val>
            <c:numRef>
              <c:f>Stability!$B$635:$B$644</c:f>
              <c:numCache>
                <c:formatCode>0%</c:formatCode>
                <c:ptCount val="10"/>
                <c:pt idx="0">
                  <c:v>0</c:v>
                </c:pt>
                <c:pt idx="1">
                  <c:v>0</c:v>
                </c:pt>
                <c:pt idx="2">
                  <c:v>0</c:v>
                </c:pt>
                <c:pt idx="3">
                  <c:v>0</c:v>
                </c:pt>
                <c:pt idx="4">
                  <c:v>0</c:v>
                </c:pt>
                <c:pt idx="5">
                  <c:v>0</c:v>
                </c:pt>
                <c:pt idx="6">
                  <c:v>0</c:v>
                </c:pt>
                <c:pt idx="7">
                  <c:v>0</c:v>
                </c:pt>
                <c:pt idx="8">
                  <c:v>0</c:v>
                </c:pt>
                <c:pt idx="9">
                  <c:v>0</c:v>
                </c:pt>
              </c:numCache>
            </c:numRef>
          </c:val>
          <c:smooth val="1"/>
        </c:ser>
        <c:dLbls/>
        <c:marker val="1"/>
        <c:axId val="133315200"/>
        <c:axId val="133337472"/>
      </c:lineChart>
      <c:catAx>
        <c:axId val="133315200"/>
        <c:scaling>
          <c:orientation val="minMax"/>
        </c:scaling>
        <c:axPos val="b"/>
        <c:numFmt formatCode="0.00" sourceLinked="1"/>
        <c:tickLblPos val="nextTo"/>
        <c:txPr>
          <a:bodyPr/>
          <a:lstStyle/>
          <a:p>
            <a:pPr>
              <a:defRPr sz="800"/>
            </a:pPr>
            <a:endParaRPr lang="de-DE"/>
          </a:p>
        </c:txPr>
        <c:crossAx val="133337472"/>
        <c:crosses val="autoZero"/>
        <c:auto val="1"/>
        <c:lblAlgn val="ctr"/>
        <c:lblOffset val="100"/>
        <c:noMultiLvlLbl val="1"/>
      </c:catAx>
      <c:valAx>
        <c:axId val="133337472"/>
        <c:scaling>
          <c:orientation val="minMax"/>
          <c:min val="0"/>
        </c:scaling>
        <c:axPos val="l"/>
        <c:majorGridlines>
          <c:spPr>
            <a:ln>
              <a:solidFill>
                <a:schemeClr val="bg2">
                  <a:lumMod val="90000"/>
                </a:schemeClr>
              </a:solidFill>
            </a:ln>
          </c:spPr>
        </c:majorGridlines>
        <c:numFmt formatCode="0%" sourceLinked="0"/>
        <c:tickLblPos val="nextTo"/>
        <c:txPr>
          <a:bodyPr/>
          <a:lstStyle/>
          <a:p>
            <a:pPr>
              <a:defRPr sz="800"/>
            </a:pPr>
            <a:endParaRPr lang="de-DE"/>
          </a:p>
        </c:txPr>
        <c:crossAx val="133315200"/>
        <c:crosses val="autoZero"/>
        <c:crossBetween val="between"/>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AT"/>
  <c:chart>
    <c:plotArea>
      <c:layout>
        <c:manualLayout>
          <c:layoutTarget val="inner"/>
          <c:xMode val="edge"/>
          <c:yMode val="edge"/>
          <c:x val="0.13117182374091277"/>
          <c:y val="9.2394179894179904E-2"/>
          <c:w val="0.81994313658592077"/>
          <c:h val="0.61959589947089966"/>
        </c:manualLayout>
      </c:layout>
      <c:lineChart>
        <c:grouping val="standard"/>
        <c:ser>
          <c:idx val="0"/>
          <c:order val="0"/>
          <c:spPr>
            <a:ln w="12700"/>
          </c:spPr>
          <c:marker>
            <c:symbol val="dot"/>
            <c:size val="2"/>
            <c:spPr>
              <a:ln w="12700"/>
            </c:spPr>
          </c:marker>
          <c:cat>
            <c:strRef>
              <c:f>Stability!$A$635:$A$644</c:f>
              <c:strCache>
                <c:ptCount val="10"/>
                <c:pt idx="0">
                  <c:v>-20.00%</c:v>
                </c:pt>
                <c:pt idx="1">
                  <c:v>-15.00%</c:v>
                </c:pt>
                <c:pt idx="2">
                  <c:v>-10.00%</c:v>
                </c:pt>
                <c:pt idx="3">
                  <c:v>-5.00%</c:v>
                </c:pt>
                <c:pt idx="4">
                  <c:v>0.00%</c:v>
                </c:pt>
                <c:pt idx="5">
                  <c:v>5.00%</c:v>
                </c:pt>
                <c:pt idx="6">
                  <c:v>10.00%</c:v>
                </c:pt>
                <c:pt idx="7">
                  <c:v>15.00%</c:v>
                </c:pt>
                <c:pt idx="8">
                  <c:v>20.00%</c:v>
                </c:pt>
                <c:pt idx="9">
                  <c:v>&gt;20%</c:v>
                </c:pt>
              </c:strCache>
            </c:strRef>
          </c:cat>
          <c:val>
            <c:numRef>
              <c:f>Stability!$F$635:$F$644</c:f>
              <c:numCache>
                <c:formatCode>0%</c:formatCode>
                <c:ptCount val="10"/>
                <c:pt idx="0">
                  <c:v>0</c:v>
                </c:pt>
                <c:pt idx="1">
                  <c:v>0</c:v>
                </c:pt>
                <c:pt idx="2">
                  <c:v>0</c:v>
                </c:pt>
                <c:pt idx="3">
                  <c:v>0</c:v>
                </c:pt>
                <c:pt idx="4">
                  <c:v>0</c:v>
                </c:pt>
                <c:pt idx="5">
                  <c:v>0</c:v>
                </c:pt>
                <c:pt idx="6">
                  <c:v>0</c:v>
                </c:pt>
                <c:pt idx="7">
                  <c:v>0</c:v>
                </c:pt>
                <c:pt idx="8">
                  <c:v>0</c:v>
                </c:pt>
                <c:pt idx="9">
                  <c:v>0</c:v>
                </c:pt>
              </c:numCache>
            </c:numRef>
          </c:val>
          <c:smooth val="1"/>
        </c:ser>
        <c:dLbls/>
        <c:marker val="1"/>
        <c:axId val="133352832"/>
        <c:axId val="133358720"/>
      </c:lineChart>
      <c:catAx>
        <c:axId val="133352832"/>
        <c:scaling>
          <c:orientation val="minMax"/>
        </c:scaling>
        <c:axPos val="b"/>
        <c:numFmt formatCode="0.00" sourceLinked="1"/>
        <c:tickLblPos val="nextTo"/>
        <c:txPr>
          <a:bodyPr/>
          <a:lstStyle/>
          <a:p>
            <a:pPr>
              <a:defRPr sz="800"/>
            </a:pPr>
            <a:endParaRPr lang="de-DE"/>
          </a:p>
        </c:txPr>
        <c:crossAx val="133358720"/>
        <c:crosses val="autoZero"/>
        <c:auto val="1"/>
        <c:lblAlgn val="ctr"/>
        <c:lblOffset val="100"/>
        <c:noMultiLvlLbl val="1"/>
      </c:catAx>
      <c:valAx>
        <c:axId val="133358720"/>
        <c:scaling>
          <c:orientation val="minMax"/>
          <c:min val="0"/>
        </c:scaling>
        <c:axPos val="l"/>
        <c:majorGridlines>
          <c:spPr>
            <a:ln>
              <a:solidFill>
                <a:schemeClr val="bg2">
                  <a:lumMod val="90000"/>
                </a:schemeClr>
              </a:solidFill>
            </a:ln>
          </c:spPr>
        </c:majorGridlines>
        <c:numFmt formatCode="0%" sourceLinked="0"/>
        <c:tickLblPos val="nextTo"/>
        <c:txPr>
          <a:bodyPr/>
          <a:lstStyle/>
          <a:p>
            <a:pPr>
              <a:defRPr sz="800"/>
            </a:pPr>
            <a:endParaRPr lang="de-DE"/>
          </a:p>
        </c:txPr>
        <c:crossAx val="133352832"/>
        <c:crosses val="autoZero"/>
        <c:crossBetween val="between"/>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AT"/>
  <c:chart>
    <c:plotArea>
      <c:layout>
        <c:manualLayout>
          <c:layoutTarget val="inner"/>
          <c:xMode val="edge"/>
          <c:yMode val="edge"/>
          <c:x val="0.13117182374091277"/>
          <c:y val="9.2394179894179904E-2"/>
          <c:w val="0.81994313658592077"/>
          <c:h val="0.61959589947089966"/>
        </c:manualLayout>
      </c:layout>
      <c:lineChart>
        <c:grouping val="standard"/>
        <c:ser>
          <c:idx val="0"/>
          <c:order val="0"/>
          <c:spPr>
            <a:ln w="12700"/>
          </c:spPr>
          <c:marker>
            <c:symbol val="dot"/>
            <c:size val="2"/>
            <c:spPr>
              <a:ln w="12700"/>
            </c:spPr>
          </c:marker>
          <c:cat>
            <c:strRef>
              <c:f>Stability!$A$635:$A$644</c:f>
              <c:strCache>
                <c:ptCount val="10"/>
                <c:pt idx="0">
                  <c:v>-20.00%</c:v>
                </c:pt>
                <c:pt idx="1">
                  <c:v>-15.00%</c:v>
                </c:pt>
                <c:pt idx="2">
                  <c:v>-10.00%</c:v>
                </c:pt>
                <c:pt idx="3">
                  <c:v>-5.00%</c:v>
                </c:pt>
                <c:pt idx="4">
                  <c:v>0.00%</c:v>
                </c:pt>
                <c:pt idx="5">
                  <c:v>5.00%</c:v>
                </c:pt>
                <c:pt idx="6">
                  <c:v>10.00%</c:v>
                </c:pt>
                <c:pt idx="7">
                  <c:v>15.00%</c:v>
                </c:pt>
                <c:pt idx="8">
                  <c:v>20.00%</c:v>
                </c:pt>
                <c:pt idx="9">
                  <c:v>&gt;20%</c:v>
                </c:pt>
              </c:strCache>
            </c:strRef>
          </c:cat>
          <c:val>
            <c:numRef>
              <c:f>Stability!$J$635:$J$644</c:f>
              <c:numCache>
                <c:formatCode>0%</c:formatCode>
                <c:ptCount val="10"/>
                <c:pt idx="0">
                  <c:v>0</c:v>
                </c:pt>
                <c:pt idx="1">
                  <c:v>0</c:v>
                </c:pt>
                <c:pt idx="2">
                  <c:v>0</c:v>
                </c:pt>
                <c:pt idx="3">
                  <c:v>0</c:v>
                </c:pt>
                <c:pt idx="4">
                  <c:v>0</c:v>
                </c:pt>
                <c:pt idx="5">
                  <c:v>0</c:v>
                </c:pt>
                <c:pt idx="6">
                  <c:v>0</c:v>
                </c:pt>
                <c:pt idx="7">
                  <c:v>0</c:v>
                </c:pt>
                <c:pt idx="8">
                  <c:v>0</c:v>
                </c:pt>
                <c:pt idx="9">
                  <c:v>0</c:v>
                </c:pt>
              </c:numCache>
            </c:numRef>
          </c:val>
          <c:smooth val="1"/>
        </c:ser>
        <c:dLbls/>
        <c:marker val="1"/>
        <c:axId val="133480832"/>
        <c:axId val="133482368"/>
      </c:lineChart>
      <c:catAx>
        <c:axId val="133480832"/>
        <c:scaling>
          <c:orientation val="minMax"/>
        </c:scaling>
        <c:axPos val="b"/>
        <c:numFmt formatCode="0.00" sourceLinked="1"/>
        <c:tickLblPos val="nextTo"/>
        <c:txPr>
          <a:bodyPr/>
          <a:lstStyle/>
          <a:p>
            <a:pPr>
              <a:defRPr sz="800"/>
            </a:pPr>
            <a:endParaRPr lang="de-DE"/>
          </a:p>
        </c:txPr>
        <c:crossAx val="133482368"/>
        <c:crosses val="autoZero"/>
        <c:auto val="1"/>
        <c:lblAlgn val="ctr"/>
        <c:lblOffset val="100"/>
        <c:noMultiLvlLbl val="1"/>
      </c:catAx>
      <c:valAx>
        <c:axId val="133482368"/>
        <c:scaling>
          <c:orientation val="minMax"/>
          <c:min val="0"/>
        </c:scaling>
        <c:axPos val="l"/>
        <c:majorGridlines>
          <c:spPr>
            <a:ln>
              <a:solidFill>
                <a:schemeClr val="bg2">
                  <a:lumMod val="90000"/>
                </a:schemeClr>
              </a:solidFill>
            </a:ln>
          </c:spPr>
        </c:majorGridlines>
        <c:numFmt formatCode="0%" sourceLinked="0"/>
        <c:tickLblPos val="nextTo"/>
        <c:txPr>
          <a:bodyPr/>
          <a:lstStyle/>
          <a:p>
            <a:pPr>
              <a:defRPr sz="800"/>
            </a:pPr>
            <a:endParaRPr lang="de-DE"/>
          </a:p>
        </c:txPr>
        <c:crossAx val="133480832"/>
        <c:crosses val="autoZero"/>
        <c:crossBetween val="between"/>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AT"/>
  <c:chart>
    <c:plotArea>
      <c:layout>
        <c:manualLayout>
          <c:layoutTarget val="inner"/>
          <c:xMode val="edge"/>
          <c:yMode val="edge"/>
          <c:x val="0.18853388622068254"/>
          <c:y val="9.1407407407407423E-2"/>
          <c:w val="0.75328171884978445"/>
          <c:h val="0.66213756613756614"/>
        </c:manualLayout>
      </c:layout>
      <c:scatterChart>
        <c:scatterStyle val="lineMarker"/>
        <c:ser>
          <c:idx val="0"/>
          <c:order val="0"/>
          <c:spPr>
            <a:ln w="25400">
              <a:noFill/>
            </a:ln>
          </c:spPr>
          <c:marker>
            <c:symbol val="diamond"/>
            <c:size val="2"/>
          </c:marker>
          <c:xVal>
            <c:numRef>
              <c:f>Summary!Yaxis1PV</c:f>
              <c:numCache>
                <c:formatCode>0.00</c:formatCode>
                <c:ptCount val="17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numCache>
            </c:numRef>
          </c:xVal>
          <c:yVal>
            <c:numRef>
              <c:f>Summary!Yaxis1rpm</c:f>
              <c:numCache>
                <c:formatCode>0.00</c:formatCode>
                <c:ptCount val="17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numCache>
            </c:numRef>
          </c:yVal>
        </c:ser>
        <c:dLbls/>
        <c:axId val="133584000"/>
        <c:axId val="133585920"/>
      </c:scatterChart>
      <c:valAx>
        <c:axId val="133584000"/>
        <c:scaling>
          <c:orientation val="minMax"/>
        </c:scaling>
        <c:axPos val="b"/>
        <c:title>
          <c:tx>
            <c:rich>
              <a:bodyPr/>
              <a:lstStyle/>
              <a:p>
                <a:pPr>
                  <a:defRPr sz="800" b="0"/>
                </a:pPr>
                <a:r>
                  <a:rPr lang="en-US" sz="800" b="0"/>
                  <a:t>Mass flow</a:t>
                </a:r>
              </a:p>
            </c:rich>
          </c:tx>
        </c:title>
        <c:numFmt formatCode="0.00" sourceLinked="1"/>
        <c:tickLblPos val="nextTo"/>
        <c:txPr>
          <a:bodyPr/>
          <a:lstStyle/>
          <a:p>
            <a:pPr>
              <a:defRPr sz="800"/>
            </a:pPr>
            <a:endParaRPr lang="de-DE"/>
          </a:p>
        </c:txPr>
        <c:crossAx val="133585920"/>
        <c:crosses val="autoZero"/>
        <c:crossBetween val="midCat"/>
      </c:valAx>
      <c:valAx>
        <c:axId val="133585920"/>
        <c:scaling>
          <c:orientation val="minMax"/>
        </c:scaling>
        <c:axPos val="l"/>
        <c:majorGridlines>
          <c:spPr>
            <a:ln>
              <a:solidFill>
                <a:schemeClr val="bg2">
                  <a:lumMod val="90000"/>
                </a:schemeClr>
              </a:solidFill>
            </a:ln>
          </c:spPr>
        </c:majorGridlines>
        <c:title>
          <c:tx>
            <c:rich>
              <a:bodyPr rot="-5400000" vert="horz"/>
              <a:lstStyle/>
              <a:p>
                <a:pPr>
                  <a:defRPr sz="800" b="0"/>
                </a:pPr>
                <a:r>
                  <a:rPr lang="de-CH" sz="800" b="0"/>
                  <a:t>Speed</a:t>
                </a:r>
              </a:p>
            </c:rich>
          </c:tx>
          <c:layout>
            <c:manualLayout>
              <c:xMode val="edge"/>
              <c:yMode val="edge"/>
              <c:x val="1.578738332064842E-2"/>
              <c:y val="0.35509126984126982"/>
            </c:manualLayout>
          </c:layout>
        </c:title>
        <c:numFmt formatCode="#,##0.00" sourceLinked="0"/>
        <c:tickLblPos val="nextTo"/>
        <c:txPr>
          <a:bodyPr/>
          <a:lstStyle/>
          <a:p>
            <a:pPr>
              <a:defRPr sz="800"/>
            </a:pPr>
            <a:endParaRPr lang="de-DE"/>
          </a:p>
        </c:txPr>
        <c:crossAx val="133584000"/>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AT"/>
  <c:chart>
    <c:plotArea>
      <c:layout>
        <c:manualLayout>
          <c:layoutTarget val="inner"/>
          <c:xMode val="edge"/>
          <c:yMode val="edge"/>
          <c:x val="0.18853388622068254"/>
          <c:y val="9.1407407407407423E-2"/>
          <c:w val="0.75328171884978445"/>
          <c:h val="0.66213756613756614"/>
        </c:manualLayout>
      </c:layout>
      <c:scatterChart>
        <c:scatterStyle val="lineMarker"/>
        <c:ser>
          <c:idx val="0"/>
          <c:order val="0"/>
          <c:spPr>
            <a:ln w="25400">
              <a:noFill/>
            </a:ln>
          </c:spPr>
          <c:marker>
            <c:symbol val="diamond"/>
            <c:size val="2"/>
          </c:marker>
          <c:xVal>
            <c:numRef>
              <c:f>Summary!Yaxis2PV</c:f>
              <c:numCache>
                <c:formatCode>0.00</c:formatCode>
                <c:ptCount val="17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numCache>
            </c:numRef>
          </c:xVal>
          <c:yVal>
            <c:numRef>
              <c:f>Summary!Yaxis2rpm</c:f>
              <c:numCache>
                <c:formatCode>0.00</c:formatCode>
                <c:ptCount val="17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numCache>
            </c:numRef>
          </c:yVal>
        </c:ser>
        <c:dLbls/>
        <c:axId val="133610112"/>
        <c:axId val="133616384"/>
      </c:scatterChart>
      <c:valAx>
        <c:axId val="133610112"/>
        <c:scaling>
          <c:orientation val="minMax"/>
        </c:scaling>
        <c:axPos val="b"/>
        <c:title>
          <c:tx>
            <c:rich>
              <a:bodyPr/>
              <a:lstStyle/>
              <a:p>
                <a:pPr>
                  <a:defRPr sz="800" b="0"/>
                </a:pPr>
                <a:r>
                  <a:rPr lang="en-US" sz="800" b="0"/>
                  <a:t>Mass flow</a:t>
                </a:r>
              </a:p>
            </c:rich>
          </c:tx>
        </c:title>
        <c:numFmt formatCode="0.00" sourceLinked="1"/>
        <c:tickLblPos val="nextTo"/>
        <c:txPr>
          <a:bodyPr/>
          <a:lstStyle/>
          <a:p>
            <a:pPr>
              <a:defRPr sz="800"/>
            </a:pPr>
            <a:endParaRPr lang="de-DE"/>
          </a:p>
        </c:txPr>
        <c:crossAx val="133616384"/>
        <c:crosses val="autoZero"/>
        <c:crossBetween val="midCat"/>
      </c:valAx>
      <c:valAx>
        <c:axId val="133616384"/>
        <c:scaling>
          <c:orientation val="minMax"/>
        </c:scaling>
        <c:axPos val="l"/>
        <c:majorGridlines>
          <c:spPr>
            <a:ln>
              <a:solidFill>
                <a:schemeClr val="bg2">
                  <a:lumMod val="90000"/>
                </a:schemeClr>
              </a:solidFill>
            </a:ln>
          </c:spPr>
        </c:majorGridlines>
        <c:title>
          <c:tx>
            <c:rich>
              <a:bodyPr rot="-5400000" vert="horz"/>
              <a:lstStyle/>
              <a:p>
                <a:pPr>
                  <a:defRPr sz="800" b="0"/>
                </a:pPr>
                <a:r>
                  <a:rPr lang="de-CH" sz="800" b="0"/>
                  <a:t>Speed</a:t>
                </a:r>
              </a:p>
            </c:rich>
          </c:tx>
          <c:layout>
            <c:manualLayout>
              <c:xMode val="edge"/>
              <c:yMode val="edge"/>
              <c:x val="1.578738332064842E-2"/>
              <c:y val="0.35509126984126982"/>
            </c:manualLayout>
          </c:layout>
        </c:title>
        <c:numFmt formatCode="#,##0.00" sourceLinked="0"/>
        <c:tickLblPos val="nextTo"/>
        <c:txPr>
          <a:bodyPr/>
          <a:lstStyle/>
          <a:p>
            <a:pPr>
              <a:defRPr sz="800"/>
            </a:pPr>
            <a:endParaRPr lang="de-DE"/>
          </a:p>
        </c:txPr>
        <c:crossAx val="133610112"/>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AT"/>
  <c:chart>
    <c:plotArea>
      <c:layout>
        <c:manualLayout>
          <c:layoutTarget val="inner"/>
          <c:xMode val="edge"/>
          <c:yMode val="edge"/>
          <c:x val="0.18853388622068254"/>
          <c:y val="9.1407407407407423E-2"/>
          <c:w val="0.75328171884978445"/>
          <c:h val="0.66213756613756614"/>
        </c:manualLayout>
      </c:layout>
      <c:scatterChart>
        <c:scatterStyle val="lineMarker"/>
        <c:ser>
          <c:idx val="0"/>
          <c:order val="0"/>
          <c:spPr>
            <a:ln w="25400">
              <a:noFill/>
            </a:ln>
          </c:spPr>
          <c:marker>
            <c:symbol val="diamond"/>
            <c:size val="2"/>
          </c:marker>
          <c:xVal>
            <c:numRef>
              <c:f>Summary!Yaxis3PV</c:f>
              <c:numCache>
                <c:formatCode>0.00</c:formatCode>
                <c:ptCount val="17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numCache>
            </c:numRef>
          </c:xVal>
          <c:yVal>
            <c:numRef>
              <c:f>Summary!Yaxis3rpm</c:f>
              <c:numCache>
                <c:formatCode>0.00</c:formatCode>
                <c:ptCount val="17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numCache>
            </c:numRef>
          </c:yVal>
        </c:ser>
        <c:dLbls/>
        <c:axId val="133525888"/>
        <c:axId val="133527808"/>
      </c:scatterChart>
      <c:valAx>
        <c:axId val="133525888"/>
        <c:scaling>
          <c:orientation val="minMax"/>
        </c:scaling>
        <c:axPos val="b"/>
        <c:title>
          <c:tx>
            <c:rich>
              <a:bodyPr/>
              <a:lstStyle/>
              <a:p>
                <a:pPr>
                  <a:defRPr sz="800" b="0"/>
                </a:pPr>
                <a:r>
                  <a:rPr lang="en-US" sz="800" b="0"/>
                  <a:t>Mass flow</a:t>
                </a:r>
              </a:p>
            </c:rich>
          </c:tx>
        </c:title>
        <c:numFmt formatCode="0.00" sourceLinked="1"/>
        <c:tickLblPos val="nextTo"/>
        <c:txPr>
          <a:bodyPr/>
          <a:lstStyle/>
          <a:p>
            <a:pPr>
              <a:defRPr sz="800"/>
            </a:pPr>
            <a:endParaRPr lang="de-DE"/>
          </a:p>
        </c:txPr>
        <c:crossAx val="133527808"/>
        <c:crosses val="autoZero"/>
        <c:crossBetween val="midCat"/>
      </c:valAx>
      <c:valAx>
        <c:axId val="133527808"/>
        <c:scaling>
          <c:orientation val="minMax"/>
        </c:scaling>
        <c:axPos val="l"/>
        <c:majorGridlines>
          <c:spPr>
            <a:ln>
              <a:solidFill>
                <a:schemeClr val="bg2">
                  <a:lumMod val="90000"/>
                </a:schemeClr>
              </a:solidFill>
            </a:ln>
          </c:spPr>
        </c:majorGridlines>
        <c:title>
          <c:tx>
            <c:rich>
              <a:bodyPr rot="-5400000" vert="horz"/>
              <a:lstStyle/>
              <a:p>
                <a:pPr>
                  <a:defRPr sz="800" b="0"/>
                </a:pPr>
                <a:r>
                  <a:rPr lang="de-CH" sz="800" b="0"/>
                  <a:t>Speed</a:t>
                </a:r>
              </a:p>
            </c:rich>
          </c:tx>
          <c:layout>
            <c:manualLayout>
              <c:xMode val="edge"/>
              <c:yMode val="edge"/>
              <c:x val="1.578738332064842E-2"/>
              <c:y val="0.35509126984126982"/>
            </c:manualLayout>
          </c:layout>
        </c:title>
        <c:numFmt formatCode="#,##0.00" sourceLinked="0"/>
        <c:tickLblPos val="nextTo"/>
        <c:txPr>
          <a:bodyPr/>
          <a:lstStyle/>
          <a:p>
            <a:pPr>
              <a:defRPr sz="800"/>
            </a:pPr>
            <a:endParaRPr lang="de-DE"/>
          </a:p>
        </c:txPr>
        <c:crossAx val="133525888"/>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AT"/>
  <c:chart>
    <c:autoTitleDeleted val="1"/>
    <c:plotArea>
      <c:layout>
        <c:manualLayout>
          <c:layoutTarget val="inner"/>
          <c:xMode val="edge"/>
          <c:yMode val="edge"/>
          <c:x val="0.14026370851370851"/>
          <c:y val="0.10522250998852364"/>
          <c:w val="0.84242027417027432"/>
          <c:h val="0.66435673514221461"/>
        </c:manualLayout>
      </c:layout>
      <c:barChart>
        <c:barDir val="col"/>
        <c:grouping val="clustered"/>
        <c:ser>
          <c:idx val="0"/>
          <c:order val="0"/>
          <c:dLbls>
            <c:txPr>
              <a:bodyPr/>
              <a:lstStyle/>
              <a:p>
                <a:pPr>
                  <a:defRPr sz="800"/>
                </a:pPr>
                <a:endParaRPr lang="de-DE"/>
              </a:p>
            </c:txPr>
            <c:dLblPos val="outEnd"/>
            <c:showVal val="1"/>
          </c:dLbls>
          <c:cat>
            <c:strRef>
              <c:f>Stability!$A$647:$A$651</c:f>
              <c:strCache>
                <c:ptCount val="5"/>
                <c:pt idx="0">
                  <c:v>Avg. ±5.00%</c:v>
                </c:pt>
                <c:pt idx="1">
                  <c:v>5.00-10.00%</c:v>
                </c:pt>
                <c:pt idx="2">
                  <c:v>10.00-15.00%</c:v>
                </c:pt>
                <c:pt idx="3">
                  <c:v>15.00-20.00%</c:v>
                </c:pt>
                <c:pt idx="4">
                  <c:v>&gt;20.00%</c:v>
                </c:pt>
              </c:strCache>
            </c:strRef>
          </c:cat>
          <c:val>
            <c:numRef>
              <c:f>Stability!$H$647:$H$651</c:f>
              <c:numCache>
                <c:formatCode>0.0%</c:formatCode>
                <c:ptCount val="5"/>
                <c:pt idx="0">
                  <c:v>0</c:v>
                </c:pt>
                <c:pt idx="1">
                  <c:v>0</c:v>
                </c:pt>
                <c:pt idx="2">
                  <c:v>0</c:v>
                </c:pt>
                <c:pt idx="3">
                  <c:v>0</c:v>
                </c:pt>
                <c:pt idx="4">
                  <c:v>0</c:v>
                </c:pt>
              </c:numCache>
            </c:numRef>
          </c:val>
        </c:ser>
        <c:dLbls>
          <c:showVal val="1"/>
        </c:dLbls>
        <c:axId val="131759104"/>
        <c:axId val="131781376"/>
      </c:barChart>
      <c:catAx>
        <c:axId val="131759104"/>
        <c:scaling>
          <c:orientation val="minMax"/>
        </c:scaling>
        <c:axPos val="b"/>
        <c:tickLblPos val="nextTo"/>
        <c:txPr>
          <a:bodyPr rot="-900000"/>
          <a:lstStyle/>
          <a:p>
            <a:pPr>
              <a:defRPr sz="700"/>
            </a:pPr>
            <a:endParaRPr lang="de-DE"/>
          </a:p>
        </c:txPr>
        <c:crossAx val="131781376"/>
        <c:crosses val="autoZero"/>
        <c:auto val="1"/>
        <c:lblAlgn val="ctr"/>
        <c:lblOffset val="100"/>
      </c:catAx>
      <c:valAx>
        <c:axId val="131781376"/>
        <c:scaling>
          <c:orientation val="minMax"/>
        </c:scaling>
        <c:axPos val="l"/>
        <c:majorGridlines>
          <c:spPr>
            <a:ln>
              <a:solidFill>
                <a:schemeClr val="bg2">
                  <a:lumMod val="90000"/>
                </a:schemeClr>
              </a:solidFill>
            </a:ln>
          </c:spPr>
        </c:majorGridlines>
        <c:numFmt formatCode="0%" sourceLinked="0"/>
        <c:tickLblPos val="nextTo"/>
        <c:txPr>
          <a:bodyPr/>
          <a:lstStyle/>
          <a:p>
            <a:pPr>
              <a:defRPr sz="800"/>
            </a:pPr>
            <a:endParaRPr lang="de-DE"/>
          </a:p>
        </c:txPr>
        <c:crossAx val="131759104"/>
        <c:crosses val="autoZero"/>
        <c:crossBetween val="between"/>
      </c:valAx>
    </c:plotArea>
    <c:plotVisOnly val="1"/>
    <c:dispBlanksAs val="gap"/>
  </c:chart>
  <c:spPr>
    <a:ln>
      <a:solidFill>
        <a:schemeClr val="bg1">
          <a:lumMod val="75000"/>
        </a:schemeClr>
      </a:solidFill>
    </a:ln>
  </c:sp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AT"/>
  <c:chart>
    <c:plotArea>
      <c:layout>
        <c:manualLayout>
          <c:layoutTarget val="inner"/>
          <c:xMode val="edge"/>
          <c:yMode val="edge"/>
          <c:x val="0.12876839826839831"/>
          <c:y val="0.12319775132275133"/>
          <c:w val="0.82083477633477653"/>
          <c:h val="0.78440806878306868"/>
        </c:manualLayout>
      </c:layout>
      <c:lineChart>
        <c:grouping val="standard"/>
        <c:ser>
          <c:idx val="0"/>
          <c:order val="0"/>
          <c:tx>
            <c:v>PV</c:v>
          </c:tx>
          <c:spPr>
            <a:ln w="12700"/>
          </c:spPr>
          <c:marker>
            <c:symbol val="none"/>
          </c:marker>
          <c:cat>
            <c:numRef>
              <c:f>Summary!Xaxis</c:f>
              <c:numCache>
                <c:formatCode>General</c:formatCode>
                <c:ptCount val="17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numCache>
            </c:numRef>
          </c:cat>
          <c:val>
            <c:numRef>
              <c:f>Summary!Yaxis1PV</c:f>
              <c:numCache>
                <c:formatCode>0.00</c:formatCode>
                <c:ptCount val="17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numCache>
            </c:numRef>
          </c:val>
        </c:ser>
        <c:ser>
          <c:idx val="1"/>
          <c:order val="1"/>
          <c:tx>
            <c:v>SP</c:v>
          </c:tx>
          <c:spPr>
            <a:ln w="25400"/>
          </c:spPr>
          <c:marker>
            <c:symbol val="none"/>
          </c:marker>
          <c:cat>
            <c:numRef>
              <c:f>Summary!Xaxis</c:f>
              <c:numCache>
                <c:formatCode>General</c:formatCode>
                <c:ptCount val="17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numCache>
            </c:numRef>
          </c:cat>
          <c:val>
            <c:numRef>
              <c:f>Summary!Yaxis1SP</c:f>
              <c:numCache>
                <c:formatCode>0.00</c:formatCode>
                <c:ptCount val="17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numCache>
            </c:numRef>
          </c:val>
        </c:ser>
        <c:ser>
          <c:idx val="2"/>
          <c:order val="2"/>
          <c:tx>
            <c:v>AVG</c:v>
          </c:tx>
          <c:spPr>
            <a:ln w="25400"/>
          </c:spPr>
          <c:marker>
            <c:symbol val="none"/>
          </c:marker>
          <c:cat>
            <c:numRef>
              <c:f>Summary!Xaxis</c:f>
              <c:numCache>
                <c:formatCode>General</c:formatCode>
                <c:ptCount val="17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numCache>
            </c:numRef>
          </c:cat>
          <c:val>
            <c:numRef>
              <c:f>[0]!Yaxis1AVG</c:f>
              <c:numCache>
                <c:formatCode>0.00</c:formatCode>
                <c:ptCount val="17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numCache>
            </c:numRef>
          </c:val>
        </c:ser>
        <c:dLbls/>
        <c:marker val="1"/>
        <c:axId val="132933888"/>
        <c:axId val="132947968"/>
      </c:lineChart>
      <c:catAx>
        <c:axId val="132933888"/>
        <c:scaling>
          <c:orientation val="minMax"/>
        </c:scaling>
        <c:axPos val="b"/>
        <c:numFmt formatCode="General" sourceLinked="1"/>
        <c:majorTickMark val="none"/>
        <c:tickLblPos val="none"/>
        <c:txPr>
          <a:bodyPr/>
          <a:lstStyle/>
          <a:p>
            <a:pPr>
              <a:defRPr sz="800"/>
            </a:pPr>
            <a:endParaRPr lang="de-DE"/>
          </a:p>
        </c:txPr>
        <c:crossAx val="132947968"/>
        <c:crosses val="autoZero"/>
        <c:auto val="1"/>
        <c:lblAlgn val="ctr"/>
        <c:lblOffset val="100"/>
      </c:catAx>
      <c:valAx>
        <c:axId val="132947968"/>
        <c:scaling>
          <c:orientation val="minMax"/>
        </c:scaling>
        <c:axPos val="l"/>
        <c:majorGridlines>
          <c:spPr>
            <a:ln>
              <a:solidFill>
                <a:schemeClr val="bg2">
                  <a:lumMod val="90000"/>
                </a:schemeClr>
              </a:solidFill>
            </a:ln>
          </c:spPr>
        </c:majorGridlines>
        <c:numFmt formatCode="0.00" sourceLinked="0"/>
        <c:tickLblPos val="nextTo"/>
        <c:txPr>
          <a:bodyPr/>
          <a:lstStyle/>
          <a:p>
            <a:pPr>
              <a:defRPr sz="800"/>
            </a:pPr>
            <a:endParaRPr lang="de-DE"/>
          </a:p>
        </c:txPr>
        <c:crossAx val="132933888"/>
        <c:crosses val="autoZero"/>
        <c:crossBetween val="between"/>
      </c:valAx>
    </c:plotArea>
    <c:legend>
      <c:legendPos val="t"/>
      <c:layout>
        <c:manualLayout>
          <c:xMode val="edge"/>
          <c:yMode val="edge"/>
          <c:x val="0.21768578643578643"/>
          <c:y val="0"/>
          <c:w val="0.56462842712842731"/>
          <c:h val="0.13159722222222225"/>
        </c:manualLayout>
      </c:layout>
      <c:txPr>
        <a:bodyPr/>
        <a:lstStyle/>
        <a:p>
          <a:pPr>
            <a:defRPr sz="800"/>
          </a:pPr>
          <a:endParaRPr lang="de-DE"/>
        </a:p>
      </c:txPr>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AT"/>
  <c:chart>
    <c:plotArea>
      <c:layout>
        <c:manualLayout>
          <c:layoutTarget val="inner"/>
          <c:xMode val="edge"/>
          <c:yMode val="edge"/>
          <c:x val="0.14734668109668111"/>
          <c:y val="0.12319775132275133"/>
          <c:w val="0.80225649350649364"/>
          <c:h val="0.78440806878306868"/>
        </c:manualLayout>
      </c:layout>
      <c:lineChart>
        <c:grouping val="standard"/>
        <c:ser>
          <c:idx val="0"/>
          <c:order val="0"/>
          <c:tx>
            <c:v>PV</c:v>
          </c:tx>
          <c:spPr>
            <a:ln w="12700"/>
          </c:spPr>
          <c:marker>
            <c:symbol val="none"/>
          </c:marker>
          <c:cat>
            <c:numRef>
              <c:f>Summary!Xaxis</c:f>
              <c:numCache>
                <c:formatCode>General</c:formatCode>
                <c:ptCount val="17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numCache>
            </c:numRef>
          </c:cat>
          <c:val>
            <c:numRef>
              <c:f>Summary!Yaxis2PV</c:f>
              <c:numCache>
                <c:formatCode>0.00</c:formatCode>
                <c:ptCount val="17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numCache>
            </c:numRef>
          </c:val>
        </c:ser>
        <c:ser>
          <c:idx val="1"/>
          <c:order val="1"/>
          <c:tx>
            <c:v>SP</c:v>
          </c:tx>
          <c:spPr>
            <a:ln w="25400"/>
          </c:spPr>
          <c:marker>
            <c:symbol val="none"/>
          </c:marker>
          <c:cat>
            <c:numRef>
              <c:f>Summary!Xaxis</c:f>
              <c:numCache>
                <c:formatCode>General</c:formatCode>
                <c:ptCount val="17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numCache>
            </c:numRef>
          </c:cat>
          <c:val>
            <c:numRef>
              <c:f>Summary!Yaxis2SP</c:f>
              <c:numCache>
                <c:formatCode>0.00</c:formatCode>
                <c:ptCount val="17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numCache>
            </c:numRef>
          </c:val>
        </c:ser>
        <c:ser>
          <c:idx val="2"/>
          <c:order val="2"/>
          <c:tx>
            <c:v>Avg.</c:v>
          </c:tx>
          <c:spPr>
            <a:ln w="25400"/>
          </c:spPr>
          <c:marker>
            <c:symbol val="none"/>
          </c:marker>
          <c:cat>
            <c:numRef>
              <c:f>Summary!Xaxis</c:f>
              <c:numCache>
                <c:formatCode>General</c:formatCode>
                <c:ptCount val="17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numCache>
            </c:numRef>
          </c:cat>
          <c:val>
            <c:numRef>
              <c:f>Summary!Yaxis2AVG</c:f>
              <c:numCache>
                <c:formatCode>0.00</c:formatCode>
                <c:ptCount val="17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numCache>
            </c:numRef>
          </c:val>
        </c:ser>
        <c:dLbls/>
        <c:marker val="1"/>
        <c:axId val="133048192"/>
        <c:axId val="133049728"/>
      </c:lineChart>
      <c:catAx>
        <c:axId val="133048192"/>
        <c:scaling>
          <c:orientation val="minMax"/>
        </c:scaling>
        <c:axPos val="b"/>
        <c:numFmt formatCode="General" sourceLinked="1"/>
        <c:majorTickMark val="none"/>
        <c:tickLblPos val="none"/>
        <c:txPr>
          <a:bodyPr/>
          <a:lstStyle/>
          <a:p>
            <a:pPr>
              <a:defRPr sz="800"/>
            </a:pPr>
            <a:endParaRPr lang="de-DE"/>
          </a:p>
        </c:txPr>
        <c:crossAx val="133049728"/>
        <c:crosses val="autoZero"/>
        <c:auto val="1"/>
        <c:lblAlgn val="ctr"/>
        <c:lblOffset val="100"/>
      </c:catAx>
      <c:valAx>
        <c:axId val="133049728"/>
        <c:scaling>
          <c:orientation val="minMax"/>
        </c:scaling>
        <c:axPos val="l"/>
        <c:majorGridlines>
          <c:spPr>
            <a:ln>
              <a:solidFill>
                <a:schemeClr val="bg2">
                  <a:lumMod val="90000"/>
                </a:schemeClr>
              </a:solidFill>
            </a:ln>
          </c:spPr>
        </c:majorGridlines>
        <c:numFmt formatCode="0.00" sourceLinked="0"/>
        <c:tickLblPos val="nextTo"/>
        <c:txPr>
          <a:bodyPr/>
          <a:lstStyle/>
          <a:p>
            <a:pPr>
              <a:defRPr sz="800"/>
            </a:pPr>
            <a:endParaRPr lang="de-DE"/>
          </a:p>
        </c:txPr>
        <c:crossAx val="133048192"/>
        <c:crosses val="autoZero"/>
        <c:crossBetween val="between"/>
      </c:valAx>
    </c:plotArea>
    <c:legend>
      <c:legendPos val="t"/>
      <c:layout>
        <c:manualLayout>
          <c:xMode val="edge"/>
          <c:yMode val="edge"/>
          <c:x val="0.21819408369408372"/>
          <c:y val="0"/>
          <c:w val="0.56361147186147198"/>
          <c:h val="0.13159722222222225"/>
        </c:manualLayout>
      </c:layout>
      <c:txPr>
        <a:bodyPr/>
        <a:lstStyle/>
        <a:p>
          <a:pPr>
            <a:defRPr sz="800"/>
          </a:pPr>
          <a:endParaRPr lang="de-DE"/>
        </a:p>
      </c:txPr>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AT"/>
  <c:chart>
    <c:plotArea>
      <c:layout>
        <c:manualLayout>
          <c:layoutTarget val="inner"/>
          <c:xMode val="edge"/>
          <c:yMode val="edge"/>
          <c:x val="0.14734668109668111"/>
          <c:y val="0.12319775132275133"/>
          <c:w val="0.80225649350649364"/>
          <c:h val="0.78440806878306868"/>
        </c:manualLayout>
      </c:layout>
      <c:lineChart>
        <c:grouping val="standard"/>
        <c:ser>
          <c:idx val="0"/>
          <c:order val="0"/>
          <c:tx>
            <c:v>PV</c:v>
          </c:tx>
          <c:spPr>
            <a:ln w="12700"/>
          </c:spPr>
          <c:marker>
            <c:symbol val="none"/>
          </c:marker>
          <c:cat>
            <c:numRef>
              <c:f>Summary!Xaxis</c:f>
              <c:numCache>
                <c:formatCode>General</c:formatCode>
                <c:ptCount val="17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numCache>
            </c:numRef>
          </c:cat>
          <c:val>
            <c:numRef>
              <c:f>Summary!Yaxis3PV</c:f>
              <c:numCache>
                <c:formatCode>0.00</c:formatCode>
                <c:ptCount val="17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numCache>
            </c:numRef>
          </c:val>
        </c:ser>
        <c:ser>
          <c:idx val="1"/>
          <c:order val="1"/>
          <c:tx>
            <c:v>SP</c:v>
          </c:tx>
          <c:spPr>
            <a:ln w="25400"/>
          </c:spPr>
          <c:marker>
            <c:symbol val="none"/>
          </c:marker>
          <c:cat>
            <c:numRef>
              <c:f>Summary!Xaxis</c:f>
              <c:numCache>
                <c:formatCode>General</c:formatCode>
                <c:ptCount val="17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numCache>
            </c:numRef>
          </c:cat>
          <c:val>
            <c:numRef>
              <c:f>Summary!Yaxis3SP</c:f>
              <c:numCache>
                <c:formatCode>0.00</c:formatCode>
                <c:ptCount val="17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numCache>
            </c:numRef>
          </c:val>
        </c:ser>
        <c:ser>
          <c:idx val="2"/>
          <c:order val="2"/>
          <c:tx>
            <c:v>Avg.</c:v>
          </c:tx>
          <c:spPr>
            <a:ln w="25400"/>
          </c:spPr>
          <c:marker>
            <c:symbol val="none"/>
          </c:marker>
          <c:cat>
            <c:numRef>
              <c:f>Summary!Xaxis</c:f>
              <c:numCache>
                <c:formatCode>General</c:formatCode>
                <c:ptCount val="17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numCache>
            </c:numRef>
          </c:cat>
          <c:val>
            <c:numRef>
              <c:f>Summary!Yaxis3AVG</c:f>
              <c:numCache>
                <c:formatCode>0.00</c:formatCode>
                <c:ptCount val="17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numCache>
            </c:numRef>
          </c:val>
        </c:ser>
        <c:dLbls/>
        <c:marker val="1"/>
        <c:axId val="133178496"/>
        <c:axId val="133180032"/>
      </c:lineChart>
      <c:catAx>
        <c:axId val="133178496"/>
        <c:scaling>
          <c:orientation val="minMax"/>
        </c:scaling>
        <c:axPos val="b"/>
        <c:numFmt formatCode="General" sourceLinked="1"/>
        <c:majorTickMark val="none"/>
        <c:tickLblPos val="none"/>
        <c:txPr>
          <a:bodyPr/>
          <a:lstStyle/>
          <a:p>
            <a:pPr>
              <a:defRPr sz="800"/>
            </a:pPr>
            <a:endParaRPr lang="de-DE"/>
          </a:p>
        </c:txPr>
        <c:crossAx val="133180032"/>
        <c:crosses val="autoZero"/>
        <c:auto val="1"/>
        <c:lblAlgn val="ctr"/>
        <c:lblOffset val="100"/>
      </c:catAx>
      <c:valAx>
        <c:axId val="133180032"/>
        <c:scaling>
          <c:orientation val="minMax"/>
        </c:scaling>
        <c:axPos val="l"/>
        <c:majorGridlines>
          <c:spPr>
            <a:ln>
              <a:solidFill>
                <a:schemeClr val="bg2">
                  <a:lumMod val="90000"/>
                </a:schemeClr>
              </a:solidFill>
            </a:ln>
          </c:spPr>
        </c:majorGridlines>
        <c:numFmt formatCode="0.00" sourceLinked="0"/>
        <c:tickLblPos val="nextTo"/>
        <c:txPr>
          <a:bodyPr/>
          <a:lstStyle/>
          <a:p>
            <a:pPr>
              <a:defRPr sz="800"/>
            </a:pPr>
            <a:endParaRPr lang="de-DE"/>
          </a:p>
        </c:txPr>
        <c:crossAx val="133178496"/>
        <c:crosses val="autoZero"/>
        <c:crossBetween val="between"/>
      </c:valAx>
    </c:plotArea>
    <c:legend>
      <c:legendPos val="t"/>
      <c:layout>
        <c:manualLayout>
          <c:xMode val="edge"/>
          <c:yMode val="edge"/>
          <c:x val="0.21819408369408372"/>
          <c:y val="0"/>
          <c:w val="0.56361147186147198"/>
          <c:h val="0.13159722222222225"/>
        </c:manualLayout>
      </c:layout>
      <c:txPr>
        <a:bodyPr/>
        <a:lstStyle/>
        <a:p>
          <a:pPr>
            <a:defRPr sz="800"/>
          </a:pPr>
          <a:endParaRPr lang="de-DE"/>
        </a:p>
      </c:txPr>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AT"/>
  <c:chart>
    <c:autoTitleDeleted val="1"/>
    <c:plotArea>
      <c:layout>
        <c:manualLayout>
          <c:layoutTarget val="inner"/>
          <c:xMode val="edge"/>
          <c:yMode val="edge"/>
          <c:x val="0.14484523809523814"/>
          <c:y val="9.688917118712019E-2"/>
          <c:w val="0.83783874458874463"/>
          <c:h val="0.67269007394361835"/>
        </c:manualLayout>
      </c:layout>
      <c:barChart>
        <c:barDir val="col"/>
        <c:grouping val="clustered"/>
        <c:ser>
          <c:idx val="0"/>
          <c:order val="0"/>
          <c:dLbls>
            <c:txPr>
              <a:bodyPr/>
              <a:lstStyle/>
              <a:p>
                <a:pPr>
                  <a:defRPr sz="800"/>
                </a:pPr>
                <a:endParaRPr lang="de-DE"/>
              </a:p>
            </c:txPr>
            <c:dLblPos val="outEnd"/>
            <c:showVal val="1"/>
          </c:dLbls>
          <c:cat>
            <c:strRef>
              <c:f>Stability!$A$647:$A$651</c:f>
              <c:strCache>
                <c:ptCount val="5"/>
                <c:pt idx="0">
                  <c:v>Avg. ±5.00%</c:v>
                </c:pt>
                <c:pt idx="1">
                  <c:v>5.00-10.00%</c:v>
                </c:pt>
                <c:pt idx="2">
                  <c:v>10.00-15.00%</c:v>
                </c:pt>
                <c:pt idx="3">
                  <c:v>15.00-20.00%</c:v>
                </c:pt>
                <c:pt idx="4">
                  <c:v>&gt;20.00%</c:v>
                </c:pt>
              </c:strCache>
            </c:strRef>
          </c:cat>
          <c:val>
            <c:numRef>
              <c:f>Stability!$L$647:$L$651</c:f>
              <c:numCache>
                <c:formatCode>0.0%</c:formatCode>
                <c:ptCount val="5"/>
                <c:pt idx="0">
                  <c:v>0</c:v>
                </c:pt>
                <c:pt idx="1">
                  <c:v>0</c:v>
                </c:pt>
                <c:pt idx="2">
                  <c:v>0</c:v>
                </c:pt>
                <c:pt idx="3">
                  <c:v>0</c:v>
                </c:pt>
                <c:pt idx="4">
                  <c:v>0</c:v>
                </c:pt>
              </c:numCache>
            </c:numRef>
          </c:val>
        </c:ser>
        <c:dLbls>
          <c:showVal val="1"/>
        </c:dLbls>
        <c:axId val="133208320"/>
        <c:axId val="133218304"/>
      </c:barChart>
      <c:catAx>
        <c:axId val="133208320"/>
        <c:scaling>
          <c:orientation val="minMax"/>
        </c:scaling>
        <c:axPos val="b"/>
        <c:tickLblPos val="nextTo"/>
        <c:txPr>
          <a:bodyPr rot="-900000"/>
          <a:lstStyle/>
          <a:p>
            <a:pPr>
              <a:defRPr sz="700"/>
            </a:pPr>
            <a:endParaRPr lang="de-DE"/>
          </a:p>
        </c:txPr>
        <c:crossAx val="133218304"/>
        <c:crosses val="autoZero"/>
        <c:auto val="1"/>
        <c:lblAlgn val="ctr"/>
        <c:lblOffset val="100"/>
      </c:catAx>
      <c:valAx>
        <c:axId val="133218304"/>
        <c:scaling>
          <c:orientation val="minMax"/>
        </c:scaling>
        <c:axPos val="l"/>
        <c:majorGridlines>
          <c:spPr>
            <a:ln>
              <a:solidFill>
                <a:schemeClr val="bg2">
                  <a:lumMod val="90000"/>
                </a:schemeClr>
              </a:solidFill>
            </a:ln>
          </c:spPr>
        </c:majorGridlines>
        <c:numFmt formatCode="0%" sourceLinked="0"/>
        <c:tickLblPos val="nextTo"/>
        <c:txPr>
          <a:bodyPr/>
          <a:lstStyle/>
          <a:p>
            <a:pPr>
              <a:defRPr sz="800"/>
            </a:pPr>
            <a:endParaRPr lang="de-DE"/>
          </a:p>
        </c:txPr>
        <c:crossAx val="133208320"/>
        <c:crosses val="autoZero"/>
        <c:crossBetween val="between"/>
      </c:valAx>
    </c:plotArea>
    <c:plotVisOnly val="1"/>
    <c:dispBlanksAs val="gap"/>
  </c:chart>
  <c:spPr>
    <a:ln>
      <a:solidFill>
        <a:schemeClr val="bg1">
          <a:lumMod val="75000"/>
        </a:schemeClr>
      </a:solidFill>
    </a:ln>
  </c:sp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AT"/>
  <c:chart>
    <c:plotArea>
      <c:layout>
        <c:manualLayout>
          <c:layoutTarget val="inner"/>
          <c:xMode val="edge"/>
          <c:yMode val="edge"/>
          <c:x val="0.13117182374091277"/>
          <c:y val="9.2394179894179904E-2"/>
          <c:w val="0.81994313658592077"/>
          <c:h val="0.82958267195767188"/>
        </c:manualLayout>
      </c:layout>
      <c:lineChart>
        <c:grouping val="standard"/>
        <c:ser>
          <c:idx val="0"/>
          <c:order val="0"/>
          <c:spPr>
            <a:ln w="12700"/>
          </c:spPr>
          <c:marker>
            <c:symbol val="none"/>
          </c:marker>
          <c:cat>
            <c:numRef>
              <c:f>Summary!Xaxis</c:f>
              <c:numCache>
                <c:formatCode>General</c:formatCode>
                <c:ptCount val="17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numCache>
            </c:numRef>
          </c:cat>
          <c:val>
            <c:numRef>
              <c:f>Summary!Yaxis1rpm</c:f>
              <c:numCache>
                <c:formatCode>0.00</c:formatCode>
                <c:ptCount val="17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numCache>
            </c:numRef>
          </c:val>
          <c:smooth val="1"/>
        </c:ser>
        <c:dLbls/>
        <c:marker val="1"/>
        <c:axId val="133245952"/>
        <c:axId val="133260032"/>
      </c:lineChart>
      <c:catAx>
        <c:axId val="133245952"/>
        <c:scaling>
          <c:orientation val="minMax"/>
        </c:scaling>
        <c:delete val="1"/>
        <c:axPos val="b"/>
        <c:numFmt formatCode="General" sourceLinked="1"/>
        <c:tickLblPos val="none"/>
        <c:crossAx val="133260032"/>
        <c:crosses val="autoZero"/>
        <c:auto val="1"/>
        <c:lblAlgn val="ctr"/>
        <c:lblOffset val="100"/>
        <c:noMultiLvlLbl val="1"/>
      </c:catAx>
      <c:valAx>
        <c:axId val="133260032"/>
        <c:scaling>
          <c:orientation val="minMax"/>
        </c:scaling>
        <c:axPos val="l"/>
        <c:majorGridlines>
          <c:spPr>
            <a:ln>
              <a:solidFill>
                <a:schemeClr val="bg2">
                  <a:lumMod val="90000"/>
                </a:schemeClr>
              </a:solidFill>
            </a:ln>
          </c:spPr>
        </c:majorGridlines>
        <c:numFmt formatCode="#,##0.0" sourceLinked="0"/>
        <c:tickLblPos val="nextTo"/>
        <c:txPr>
          <a:bodyPr/>
          <a:lstStyle/>
          <a:p>
            <a:pPr>
              <a:defRPr sz="800"/>
            </a:pPr>
            <a:endParaRPr lang="de-DE"/>
          </a:p>
        </c:txPr>
        <c:crossAx val="133245952"/>
        <c:crosses val="autoZero"/>
        <c:crossBetween val="between"/>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AT"/>
  <c:chart>
    <c:plotArea>
      <c:layout>
        <c:manualLayout>
          <c:layoutTarget val="inner"/>
          <c:xMode val="edge"/>
          <c:yMode val="edge"/>
          <c:x val="0.13117182374091277"/>
          <c:y val="9.2394179894179904E-2"/>
          <c:w val="0.81994313658592077"/>
          <c:h val="0.82958267195767188"/>
        </c:manualLayout>
      </c:layout>
      <c:lineChart>
        <c:grouping val="standard"/>
        <c:ser>
          <c:idx val="0"/>
          <c:order val="0"/>
          <c:spPr>
            <a:ln w="12700"/>
          </c:spPr>
          <c:marker>
            <c:symbol val="none"/>
          </c:marker>
          <c:cat>
            <c:numRef>
              <c:f>Summary!Xaxis</c:f>
              <c:numCache>
                <c:formatCode>General</c:formatCode>
                <c:ptCount val="17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numCache>
            </c:numRef>
          </c:cat>
          <c:val>
            <c:numRef>
              <c:f>Summary!Yaxis2rpm</c:f>
              <c:numCache>
                <c:formatCode>0.00</c:formatCode>
                <c:ptCount val="17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numCache>
            </c:numRef>
          </c:val>
          <c:smooth val="1"/>
        </c:ser>
        <c:dLbls/>
        <c:marker val="1"/>
        <c:axId val="133399680"/>
        <c:axId val="133401216"/>
      </c:lineChart>
      <c:catAx>
        <c:axId val="133399680"/>
        <c:scaling>
          <c:orientation val="minMax"/>
        </c:scaling>
        <c:delete val="1"/>
        <c:axPos val="b"/>
        <c:numFmt formatCode="General" sourceLinked="1"/>
        <c:tickLblPos val="none"/>
        <c:crossAx val="133401216"/>
        <c:crosses val="autoZero"/>
        <c:auto val="1"/>
        <c:lblAlgn val="ctr"/>
        <c:lblOffset val="100"/>
        <c:noMultiLvlLbl val="1"/>
      </c:catAx>
      <c:valAx>
        <c:axId val="133401216"/>
        <c:scaling>
          <c:orientation val="minMax"/>
        </c:scaling>
        <c:axPos val="l"/>
        <c:majorGridlines>
          <c:spPr>
            <a:ln>
              <a:solidFill>
                <a:schemeClr val="bg2">
                  <a:lumMod val="90000"/>
                </a:schemeClr>
              </a:solidFill>
            </a:ln>
          </c:spPr>
        </c:majorGridlines>
        <c:numFmt formatCode="#,##0.0" sourceLinked="0"/>
        <c:tickLblPos val="nextTo"/>
        <c:txPr>
          <a:bodyPr/>
          <a:lstStyle/>
          <a:p>
            <a:pPr>
              <a:defRPr sz="800"/>
            </a:pPr>
            <a:endParaRPr lang="de-DE"/>
          </a:p>
        </c:txPr>
        <c:crossAx val="133399680"/>
        <c:crosses val="autoZero"/>
        <c:crossBetween val="between"/>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AT"/>
  <c:chart>
    <c:plotArea>
      <c:layout>
        <c:manualLayout>
          <c:layoutTarget val="inner"/>
          <c:xMode val="edge"/>
          <c:yMode val="edge"/>
          <c:x val="0.13117182374091277"/>
          <c:y val="9.2394179894179904E-2"/>
          <c:w val="0.81994313658592077"/>
          <c:h val="0.82958267195767188"/>
        </c:manualLayout>
      </c:layout>
      <c:lineChart>
        <c:grouping val="standard"/>
        <c:ser>
          <c:idx val="0"/>
          <c:order val="0"/>
          <c:spPr>
            <a:ln w="12700"/>
          </c:spPr>
          <c:marker>
            <c:symbol val="none"/>
          </c:marker>
          <c:cat>
            <c:numRef>
              <c:f>Summary!Xaxis</c:f>
              <c:numCache>
                <c:formatCode>General</c:formatCode>
                <c:ptCount val="17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numCache>
            </c:numRef>
          </c:cat>
          <c:val>
            <c:numRef>
              <c:f>Summary!Yaxis3rpm</c:f>
              <c:numCache>
                <c:formatCode>0.00</c:formatCode>
                <c:ptCount val="17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numCache>
            </c:numRef>
          </c:val>
          <c:smooth val="1"/>
        </c:ser>
        <c:dLbls/>
        <c:marker val="1"/>
        <c:axId val="133420928"/>
        <c:axId val="133422464"/>
      </c:lineChart>
      <c:catAx>
        <c:axId val="133420928"/>
        <c:scaling>
          <c:orientation val="minMax"/>
        </c:scaling>
        <c:delete val="1"/>
        <c:axPos val="b"/>
        <c:numFmt formatCode="General" sourceLinked="1"/>
        <c:tickLblPos val="none"/>
        <c:crossAx val="133422464"/>
        <c:crosses val="autoZero"/>
        <c:auto val="1"/>
        <c:lblAlgn val="ctr"/>
        <c:lblOffset val="100"/>
        <c:noMultiLvlLbl val="1"/>
      </c:catAx>
      <c:valAx>
        <c:axId val="133422464"/>
        <c:scaling>
          <c:orientation val="minMax"/>
        </c:scaling>
        <c:axPos val="l"/>
        <c:majorGridlines>
          <c:spPr>
            <a:ln>
              <a:solidFill>
                <a:schemeClr val="bg2">
                  <a:lumMod val="90000"/>
                </a:schemeClr>
              </a:solidFill>
            </a:ln>
          </c:spPr>
        </c:majorGridlines>
        <c:numFmt formatCode="#,##0.0" sourceLinked="0"/>
        <c:tickLblPos val="nextTo"/>
        <c:txPr>
          <a:bodyPr/>
          <a:lstStyle/>
          <a:p>
            <a:pPr>
              <a:defRPr sz="800"/>
            </a:pPr>
            <a:endParaRPr lang="de-DE"/>
          </a:p>
        </c:txPr>
        <c:crossAx val="133420928"/>
        <c:crosses val="autoZero"/>
        <c:crossBetween val="between"/>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gif"/><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8" Type="http://schemas.openxmlformats.org/officeDocument/2006/relationships/image" Target="../media/image4.jpeg"/><Relationship Id="rId13" Type="http://schemas.openxmlformats.org/officeDocument/2006/relationships/chart" Target="../charts/chart12.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1.xml"/><Relationship Id="rId2" Type="http://schemas.openxmlformats.org/officeDocument/2006/relationships/chart" Target="../charts/chart2.xml"/><Relationship Id="rId16" Type="http://schemas.openxmlformats.org/officeDocument/2006/relationships/chart" Target="../charts/chart15.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5" Type="http://schemas.openxmlformats.org/officeDocument/2006/relationships/chart" Target="../charts/chart14.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 Id="rId1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15</xdr:col>
      <xdr:colOff>0</xdr:colOff>
      <xdr:row>19</xdr:row>
      <xdr:rowOff>0</xdr:rowOff>
    </xdr:to>
    <xdr:sp macro="" textlink="">
      <xdr:nvSpPr>
        <xdr:cNvPr id="2" name="Rectangle 1"/>
        <xdr:cNvSpPr>
          <a:spLocks noChangeArrowheads="1"/>
        </xdr:cNvSpPr>
      </xdr:nvSpPr>
      <xdr:spPr bwMode="auto">
        <a:xfrm>
          <a:off x="180975" y="161925"/>
          <a:ext cx="6305550" cy="3733800"/>
        </a:xfrm>
        <a:prstGeom prst="rect">
          <a:avLst/>
        </a:prstGeom>
        <a:noFill/>
        <a:ln w="9525">
          <a:solidFill>
            <a:srgbClr val="000000"/>
          </a:solidFill>
          <a:miter lim="800000"/>
          <a:headEnd/>
          <a:tailEnd/>
        </a:ln>
        <a:effectLst>
          <a:outerShdw dist="35921" dir="2700000" algn="ctr" rotWithShape="0">
            <a:srgbClr val="000000"/>
          </a:outerShdw>
        </a:effectLst>
        <a:extLst>
          <a:ext uri="{909E8E84-426E-40DD-AFC4-6F175D3DCCD1}">
            <a14:hiddenFill xmlns:a14="http://schemas.microsoft.com/office/drawing/2010/main" xmlns="">
              <a:solidFill>
                <a:srgbClr xmlns:mc="http://schemas.openxmlformats.org/markup-compatibility/2006" val="808080" mc:Ignorable="a14" a14:legacySpreadsheetColorIndex="23">
                  <a:alpha val="50195"/>
                </a:srgbClr>
              </a:solidFill>
            </a14:hiddenFill>
          </a:ext>
          <a:ext uri="{53640926-AAD7-44D8-BBD7-CCE9431645EC}">
            <a14:shadowObscured xmlns:a14="http://schemas.microsoft.com/office/drawing/2010/main" xmlns="" val="1"/>
          </a:ext>
        </a:extLst>
      </xdr:spPr>
    </xdr:sp>
    <xdr:clientData/>
  </xdr:twoCellAnchor>
  <xdr:oneCellAnchor>
    <xdr:from>
      <xdr:col>1</xdr:col>
      <xdr:colOff>219074</xdr:colOff>
      <xdr:row>54</xdr:row>
      <xdr:rowOff>161924</xdr:rowOff>
    </xdr:from>
    <xdr:ext cx="1584000" cy="522000"/>
    <mc:AlternateContent xmlns:mc="http://schemas.openxmlformats.org/markup-compatibility/2006">
      <mc:Choice xmlns:a14="http://schemas.microsoft.com/office/drawing/2010/main" xmlns="" Requires="a14">
        <xdr:sp macro="" textlink="">
          <xdr:nvSpPr>
            <xdr:cNvPr id="18" name="TextBox 17"/>
            <xdr:cNvSpPr txBox="1"/>
          </xdr:nvSpPr>
          <xdr:spPr>
            <a:xfrm>
              <a:off x="400049" y="7572374"/>
              <a:ext cx="1584000" cy="522000"/>
            </a:xfrm>
            <a:prstGeom prst="rect">
              <a:avLst/>
            </a:prstGeom>
            <a:solidFill>
              <a:srgbClr val="FFFF99"/>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1">
              <a:noAutofit/>
            </a:bodyPr>
            <a:lstStyle/>
            <a:p>
              <a:r>
                <a:rPr lang="de-DE" sz="1100" b="0" i="1">
                  <a:latin typeface="MS Reference Sans Serif"/>
                </a:rPr>
                <a:t></a:t>
              </a:r>
              <a:r>
                <a:rPr lang="de-DE" sz="1600" b="0">
                  <a:latin typeface="MS Reference Sans Serif"/>
                </a:rPr>
                <a:t> </a:t>
              </a:r>
              <a14:m>
                <m:oMath xmlns:m="http://schemas.openxmlformats.org/officeDocument/2006/math">
                  <m:r>
                    <a:rPr lang="de-DE" sz="1600" b="0" i="1">
                      <a:latin typeface="Cambria Math"/>
                    </a:rPr>
                    <m:t>= </m:t>
                  </m:r>
                  <m:f>
                    <m:fPr>
                      <m:ctrlPr>
                        <a:rPr lang="de-DE" sz="1600" b="0" i="1">
                          <a:latin typeface="Cambria Math"/>
                        </a:rPr>
                      </m:ctrlPr>
                    </m:fPr>
                    <m:num>
                      <m:sSub>
                        <m:sSubPr>
                          <m:ctrlPr>
                            <a:rPr lang="de-DE" sz="1600" b="0" i="1">
                              <a:latin typeface="Cambria Math"/>
                            </a:rPr>
                          </m:ctrlPr>
                        </m:sSubPr>
                        <m:e>
                          <m:r>
                            <a:rPr lang="de-DE" sz="1600" b="0" i="1">
                              <a:latin typeface="Cambria Math"/>
                            </a:rPr>
                            <m:t>𝑥</m:t>
                          </m:r>
                        </m:e>
                        <m:sub>
                          <m:r>
                            <a:rPr lang="de-DE" sz="1600" b="0" i="1">
                              <a:latin typeface="Cambria Math"/>
                            </a:rPr>
                            <m:t>1</m:t>
                          </m:r>
                        </m:sub>
                      </m:sSub>
                      <m:r>
                        <a:rPr lang="de-DE" sz="1600" b="0" i="1">
                          <a:latin typeface="Cambria Math"/>
                        </a:rPr>
                        <m:t>+</m:t>
                      </m:r>
                      <m:sSub>
                        <m:sSubPr>
                          <m:ctrlPr>
                            <a:rPr lang="de-DE" sz="1600" b="0" i="1">
                              <a:latin typeface="Cambria Math"/>
                            </a:rPr>
                          </m:ctrlPr>
                        </m:sSubPr>
                        <m:e>
                          <m:r>
                            <a:rPr lang="de-DE" sz="1600" b="0" i="1">
                              <a:latin typeface="Cambria Math"/>
                            </a:rPr>
                            <m:t>𝑥</m:t>
                          </m:r>
                        </m:e>
                        <m:sub>
                          <m:r>
                            <a:rPr lang="de-DE" sz="1600" b="0" i="1">
                              <a:latin typeface="Cambria Math"/>
                            </a:rPr>
                            <m:t>2</m:t>
                          </m:r>
                        </m:sub>
                      </m:sSub>
                      <m:r>
                        <a:rPr lang="de-DE" sz="1600" b="0" i="1">
                          <a:latin typeface="Cambria Math"/>
                        </a:rPr>
                        <m:t>+ …+</m:t>
                      </m:r>
                      <m:sSub>
                        <m:sSubPr>
                          <m:ctrlPr>
                            <a:rPr lang="de-DE" sz="1600" b="0" i="1">
                              <a:latin typeface="Cambria Math"/>
                            </a:rPr>
                          </m:ctrlPr>
                        </m:sSubPr>
                        <m:e>
                          <m:r>
                            <a:rPr lang="de-DE" sz="1600" b="0" i="1">
                              <a:latin typeface="Cambria Math"/>
                            </a:rPr>
                            <m:t>𝑥</m:t>
                          </m:r>
                        </m:e>
                        <m:sub>
                          <m:r>
                            <a:rPr lang="de-DE" sz="1600" b="0" i="1">
                              <a:latin typeface="Cambria Math"/>
                            </a:rPr>
                            <m:t>𝑛</m:t>
                          </m:r>
                        </m:sub>
                      </m:sSub>
                    </m:num>
                    <m:den>
                      <m:r>
                        <a:rPr lang="de-DE" sz="1600" b="0" i="1">
                          <a:latin typeface="Cambria Math"/>
                        </a:rPr>
                        <m:t>𝑛</m:t>
                      </m:r>
                    </m:den>
                  </m:f>
                </m:oMath>
              </a14:m>
              <a:endParaRPr lang="de-CH" sz="1600"/>
            </a:p>
          </xdr:txBody>
        </xdr:sp>
      </mc:Choice>
      <mc:Fallback>
        <xdr:sp macro="" textlink="">
          <xdr:nvSpPr>
            <xdr:cNvPr id="18" name="TextBox 17"/>
            <xdr:cNvSpPr txBox="1"/>
          </xdr:nvSpPr>
          <xdr:spPr>
            <a:xfrm>
              <a:off x="400049" y="7572374"/>
              <a:ext cx="1584000" cy="522000"/>
            </a:xfrm>
            <a:prstGeom prst="rect">
              <a:avLst/>
            </a:prstGeom>
            <a:solidFill>
              <a:srgbClr val="FFFF99"/>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1">
              <a:noAutofit/>
            </a:bodyPr>
            <a:lstStyle/>
            <a:p>
              <a:r>
                <a:rPr lang="de-DE" sz="1100" b="0" i="1">
                  <a:latin typeface="MS Reference Sans Serif"/>
                </a:rPr>
                <a:t></a:t>
              </a:r>
              <a:r>
                <a:rPr lang="de-DE" sz="1600" b="0">
                  <a:latin typeface="MS Reference Sans Serif"/>
                </a:rPr>
                <a:t> </a:t>
              </a:r>
              <a:r>
                <a:rPr lang="de-DE" sz="1600" b="0" i="0">
                  <a:latin typeface="Cambria Math"/>
                </a:rPr>
                <a:t>=  (𝑥_1+𝑥_2+ …+𝑥_𝑛)/𝑛</a:t>
              </a:r>
              <a:endParaRPr lang="de-CH" sz="1600"/>
            </a:p>
          </xdr:txBody>
        </xdr:sp>
      </mc:Fallback>
    </mc:AlternateContent>
    <xdr:clientData/>
  </xdr:oneCellAnchor>
  <xdr:oneCellAnchor>
    <xdr:from>
      <xdr:col>1</xdr:col>
      <xdr:colOff>219074</xdr:colOff>
      <xdr:row>66</xdr:row>
      <xdr:rowOff>161922</xdr:rowOff>
    </xdr:from>
    <xdr:ext cx="1548000" cy="522000"/>
    <mc:AlternateContent xmlns:mc="http://schemas.openxmlformats.org/markup-compatibility/2006">
      <mc:Choice xmlns:a14="http://schemas.microsoft.com/office/drawing/2010/main" xmlns="" Requires="a14">
        <xdr:sp macro="" textlink="">
          <xdr:nvSpPr>
            <xdr:cNvPr id="19" name="TextBox 18"/>
            <xdr:cNvSpPr txBox="1"/>
          </xdr:nvSpPr>
          <xdr:spPr>
            <a:xfrm>
              <a:off x="400049" y="9715497"/>
              <a:ext cx="1548000" cy="522000"/>
            </a:xfrm>
            <a:prstGeom prst="rect">
              <a:avLst/>
            </a:prstGeom>
            <a:solidFill>
              <a:srgbClr val="FFFF99"/>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1">
              <a:noAutofit/>
            </a:bodyPr>
            <a:lstStyle/>
            <a:p>
              <a:pPr/>
              <a14:m>
                <m:oMathPara xmlns:m="http://schemas.openxmlformats.org/officeDocument/2006/math">
                  <m:oMathParaPr>
                    <m:jc m:val="centerGroup"/>
                  </m:oMathParaPr>
                  <m:oMath xmlns:m="http://schemas.openxmlformats.org/officeDocument/2006/math">
                    <m:r>
                      <a:rPr lang="de-DE" sz="1100" b="0" i="1">
                        <a:latin typeface="Cambria Math"/>
                        <a:ea typeface="Cambria Math"/>
                      </a:rPr>
                      <m:t>𝜇</m:t>
                    </m:r>
                    <m:r>
                      <a:rPr lang="de-DE" sz="1100" b="0" i="1">
                        <a:latin typeface="Cambria Math"/>
                      </a:rPr>
                      <m:t>= </m:t>
                    </m:r>
                    <m:f>
                      <m:fPr>
                        <m:ctrlPr>
                          <a:rPr lang="de-DE" sz="1100" b="0" i="1">
                            <a:latin typeface="Cambria Math"/>
                          </a:rPr>
                        </m:ctrlPr>
                      </m:fPr>
                      <m:num>
                        <m:sSub>
                          <m:sSubPr>
                            <m:ctrlPr>
                              <a:rPr lang="de-DE" sz="1100" b="0" i="1">
                                <a:latin typeface="Cambria Math"/>
                              </a:rPr>
                            </m:ctrlPr>
                          </m:sSubPr>
                          <m:e>
                            <m:r>
                              <a:rPr lang="de-DE" sz="1100" b="0" i="1">
                                <a:latin typeface="Cambria Math"/>
                              </a:rPr>
                              <m:t>𝑥</m:t>
                            </m:r>
                          </m:e>
                          <m:sub>
                            <m:r>
                              <a:rPr lang="de-DE" sz="1100" b="0" i="1">
                                <a:latin typeface="Cambria Math"/>
                              </a:rPr>
                              <m:t>1</m:t>
                            </m:r>
                          </m:sub>
                        </m:sSub>
                        <m:r>
                          <a:rPr lang="de-DE" sz="1100" b="0" i="1">
                            <a:latin typeface="Cambria Math"/>
                          </a:rPr>
                          <m:t>+</m:t>
                        </m:r>
                        <m:sSub>
                          <m:sSubPr>
                            <m:ctrlPr>
                              <a:rPr lang="de-DE" sz="1100" b="0" i="1">
                                <a:latin typeface="Cambria Math"/>
                              </a:rPr>
                            </m:ctrlPr>
                          </m:sSubPr>
                          <m:e>
                            <m:r>
                              <a:rPr lang="de-DE" sz="1100" b="0" i="1">
                                <a:latin typeface="Cambria Math"/>
                              </a:rPr>
                              <m:t>𝑥</m:t>
                            </m:r>
                          </m:e>
                          <m:sub>
                            <m:r>
                              <a:rPr lang="de-DE" sz="1100" b="0" i="1">
                                <a:latin typeface="Cambria Math"/>
                              </a:rPr>
                              <m:t>2</m:t>
                            </m:r>
                          </m:sub>
                        </m:sSub>
                        <m:r>
                          <a:rPr lang="de-DE" sz="1100" b="0" i="1">
                            <a:latin typeface="Cambria Math"/>
                          </a:rPr>
                          <m:t>+ …+</m:t>
                        </m:r>
                        <m:sSub>
                          <m:sSubPr>
                            <m:ctrlPr>
                              <a:rPr lang="de-DE" sz="1100" b="0" i="1">
                                <a:latin typeface="Cambria Math"/>
                              </a:rPr>
                            </m:ctrlPr>
                          </m:sSubPr>
                          <m:e>
                            <m:r>
                              <a:rPr lang="de-DE" sz="1100" b="0" i="1">
                                <a:latin typeface="Cambria Math"/>
                              </a:rPr>
                              <m:t>𝑥</m:t>
                            </m:r>
                          </m:e>
                          <m:sub>
                            <m:r>
                              <a:rPr lang="de-DE" sz="1100" b="0" i="1">
                                <a:latin typeface="Cambria Math"/>
                              </a:rPr>
                              <m:t>𝑁</m:t>
                            </m:r>
                          </m:sub>
                        </m:sSub>
                      </m:num>
                      <m:den>
                        <m:r>
                          <a:rPr lang="de-DE" sz="1100" b="0" i="1">
                            <a:latin typeface="Cambria Math"/>
                          </a:rPr>
                          <m:t>𝑁</m:t>
                        </m:r>
                      </m:den>
                    </m:f>
                  </m:oMath>
                </m:oMathPara>
              </a14:m>
              <a:endParaRPr lang="de-CH" sz="1100"/>
            </a:p>
          </xdr:txBody>
        </xdr:sp>
      </mc:Choice>
      <mc:Fallback>
        <xdr:sp macro="" textlink="">
          <xdr:nvSpPr>
            <xdr:cNvPr id="19" name="TextBox 18"/>
            <xdr:cNvSpPr txBox="1"/>
          </xdr:nvSpPr>
          <xdr:spPr>
            <a:xfrm>
              <a:off x="400049" y="9715497"/>
              <a:ext cx="1548000" cy="522000"/>
            </a:xfrm>
            <a:prstGeom prst="rect">
              <a:avLst/>
            </a:prstGeom>
            <a:solidFill>
              <a:srgbClr val="FFFF99"/>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1">
              <a:noAutofit/>
            </a:bodyPr>
            <a:lstStyle/>
            <a:p>
              <a:r>
                <a:rPr lang="de-DE" sz="1100" b="0" i="0">
                  <a:latin typeface="Cambria Math"/>
                  <a:ea typeface="Cambria Math"/>
                </a:rPr>
                <a:t>𝜇</a:t>
              </a:r>
              <a:r>
                <a:rPr lang="de-DE" sz="1100" b="0" i="0">
                  <a:latin typeface="Cambria Math"/>
                </a:rPr>
                <a:t>=  (𝑥_1+𝑥_2+ …+𝑥_𝑁)/𝑁</a:t>
              </a:r>
              <a:endParaRPr lang="de-CH" sz="1100"/>
            </a:p>
          </xdr:txBody>
        </xdr:sp>
      </mc:Fallback>
    </mc:AlternateContent>
    <xdr:clientData/>
  </xdr:oneCellAnchor>
  <xdr:twoCellAnchor editAs="oneCell">
    <xdr:from>
      <xdr:col>2</xdr:col>
      <xdr:colOff>9525</xdr:colOff>
      <xdr:row>85</xdr:row>
      <xdr:rowOff>9525</xdr:rowOff>
    </xdr:from>
    <xdr:to>
      <xdr:col>10</xdr:col>
      <xdr:colOff>161925</xdr:colOff>
      <xdr:row>96</xdr:row>
      <xdr:rowOff>28575</xdr:rowOff>
    </xdr:to>
    <xdr:pic>
      <xdr:nvPicPr>
        <xdr:cNvPr id="32" name="Picture 31" descr="http://www.mathsisfun.com/data/images/normal-distribution-1.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409575" y="11858625"/>
          <a:ext cx="3467100" cy="1828800"/>
        </a:xfrm>
        <a:prstGeom prst="rect">
          <a:avLst/>
        </a:prstGeom>
        <a:noFill/>
        <a:ln>
          <a:solidFill>
            <a:srgbClr val="FF0000"/>
          </a:solidFill>
        </a:ln>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9525</xdr:colOff>
      <xdr:row>112</xdr:row>
      <xdr:rowOff>9525</xdr:rowOff>
    </xdr:from>
    <xdr:to>
      <xdr:col>7</xdr:col>
      <xdr:colOff>330165</xdr:colOff>
      <xdr:row>130</xdr:row>
      <xdr:rowOff>133725</xdr:rowOff>
    </xdr:to>
    <xdr:pic>
      <xdr:nvPicPr>
        <xdr:cNvPr id="33" name="Picture 32" descr="http://www.mathsisfun.com/data/images/normal-distrubution-3sds.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409575" y="16154400"/>
          <a:ext cx="1806540" cy="3096000"/>
        </a:xfrm>
        <a:prstGeom prst="rect">
          <a:avLst/>
        </a:prstGeom>
        <a:noFill/>
        <a:ln>
          <a:solidFill>
            <a:srgbClr val="FF0000"/>
          </a:solidFill>
        </a:ln>
        <a:extLst>
          <a:ext uri="{909E8E84-426E-40DD-AFC4-6F175D3DCCD1}">
            <a14:hiddenFill xmlns:a14="http://schemas.microsoft.com/office/drawing/2010/main" xmlns="">
              <a:solidFill>
                <a:srgbClr val="FFFFFF"/>
              </a:solidFill>
            </a14:hiddenFill>
          </a:ext>
        </a:extLst>
      </xdr:spPr>
    </xdr:pic>
    <xdr:clientData/>
  </xdr:twoCellAnchor>
  <xdr:twoCellAnchor>
    <xdr:from>
      <xdr:col>12</xdr:col>
      <xdr:colOff>38100</xdr:colOff>
      <xdr:row>169</xdr:row>
      <xdr:rowOff>19050</xdr:rowOff>
    </xdr:from>
    <xdr:to>
      <xdr:col>12</xdr:col>
      <xdr:colOff>209550</xdr:colOff>
      <xdr:row>177</xdr:row>
      <xdr:rowOff>187050</xdr:rowOff>
    </xdr:to>
    <xdr:sp macro="" textlink="">
      <xdr:nvSpPr>
        <xdr:cNvPr id="9" name="Right Brace 8"/>
        <xdr:cNvSpPr/>
      </xdr:nvSpPr>
      <xdr:spPr>
        <a:xfrm>
          <a:off x="5019675" y="25993725"/>
          <a:ext cx="171450" cy="1692000"/>
        </a:xfrm>
        <a:prstGeom prst="rightBrace">
          <a:avLst>
            <a:gd name="adj1" fmla="val 29762"/>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CH" sz="1100"/>
        </a:p>
      </xdr:txBody>
    </xdr:sp>
    <xdr:clientData/>
  </xdr:twoCellAnchor>
  <xdr:twoCellAnchor>
    <xdr:from>
      <xdr:col>12</xdr:col>
      <xdr:colOff>38100</xdr:colOff>
      <xdr:row>168</xdr:row>
      <xdr:rowOff>9525</xdr:rowOff>
    </xdr:from>
    <xdr:to>
      <xdr:col>12</xdr:col>
      <xdr:colOff>209550</xdr:colOff>
      <xdr:row>168</xdr:row>
      <xdr:rowOff>189525</xdr:rowOff>
    </xdr:to>
    <xdr:sp macro="" textlink="">
      <xdr:nvSpPr>
        <xdr:cNvPr id="22" name="Right Brace 21"/>
        <xdr:cNvSpPr/>
      </xdr:nvSpPr>
      <xdr:spPr>
        <a:xfrm>
          <a:off x="5019675" y="25793700"/>
          <a:ext cx="171450" cy="180000"/>
        </a:xfrm>
        <a:prstGeom prst="rightBrace">
          <a:avLst>
            <a:gd name="adj1" fmla="val 29762"/>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CH" sz="1100"/>
        </a:p>
      </xdr:txBody>
    </xdr:sp>
    <xdr:clientData/>
  </xdr:twoCellAnchor>
  <xdr:twoCellAnchor>
    <xdr:from>
      <xdr:col>2</xdr:col>
      <xdr:colOff>9525</xdr:colOff>
      <xdr:row>197</xdr:row>
      <xdr:rowOff>161924</xdr:rowOff>
    </xdr:from>
    <xdr:to>
      <xdr:col>11</xdr:col>
      <xdr:colOff>435830</xdr:colOff>
      <xdr:row>220</xdr:row>
      <xdr:rowOff>1649</xdr:rowOff>
    </xdr:to>
    <xdr:grpSp>
      <xdr:nvGrpSpPr>
        <xdr:cNvPr id="8" name="Group 7"/>
        <xdr:cNvGrpSpPr/>
      </xdr:nvGrpSpPr>
      <xdr:grpSpPr>
        <a:xfrm>
          <a:off x="409575" y="33223199"/>
          <a:ext cx="4350605" cy="3564000"/>
          <a:chOff x="409575" y="32899349"/>
          <a:chExt cx="4350605" cy="3564000"/>
        </a:xfrm>
      </xdr:grpSpPr>
      <xdr:pic>
        <xdr:nvPicPr>
          <xdr:cNvPr id="20" name="Picture 19" descr="https://lh6.googleusercontent.com/exgd26VXa6ptm521o5m7PWN-NioNB0Fh5HV3NQz-5tEF1ITVBE9JHInGINSso04sgzvxqHCB5p8YiZvH3alCbZ4KTmdsY0Sl_ATdxAwH_mp3Wc9vaTJ4fB2u8ivaVdJL5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409575" y="32899349"/>
            <a:ext cx="4350605" cy="3564000"/>
          </a:xfrm>
          <a:prstGeom prst="rect">
            <a:avLst/>
          </a:prstGeom>
          <a:noFill/>
          <a:extLst>
            <a:ext uri="{909E8E84-426E-40DD-AFC4-6F175D3DCCD1}">
              <a14:hiddenFill xmlns:a14="http://schemas.microsoft.com/office/drawing/2010/main" xmlns="">
                <a:solidFill>
                  <a:srgbClr val="FFFFFF"/>
                </a:solidFill>
              </a14:hiddenFill>
            </a:ext>
          </a:extLst>
        </xdr:spPr>
      </xdr:pic>
      <xdr:sp macro="" textlink="">
        <xdr:nvSpPr>
          <xdr:cNvPr id="7" name="TextBox 6"/>
          <xdr:cNvSpPr txBox="1"/>
        </xdr:nvSpPr>
        <xdr:spPr>
          <a:xfrm>
            <a:off x="2571750" y="34861500"/>
            <a:ext cx="562846"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800">
                <a:solidFill>
                  <a:srgbClr val="0000FF"/>
                </a:solidFill>
              </a:rPr>
              <a:t>See Note</a:t>
            </a:r>
          </a:p>
        </xdr:txBody>
      </xdr:sp>
    </xdr:grpSp>
    <xdr:clientData/>
  </xdr:twoCellAnchor>
  <xdr:twoCellAnchor>
    <xdr:from>
      <xdr:col>8</xdr:col>
      <xdr:colOff>0</xdr:colOff>
      <xdr:row>167</xdr:row>
      <xdr:rowOff>161925</xdr:rowOff>
    </xdr:from>
    <xdr:to>
      <xdr:col>11</xdr:col>
      <xdr:colOff>254942</xdr:colOff>
      <xdr:row>178</xdr:row>
      <xdr:rowOff>45485</xdr:rowOff>
    </xdr:to>
    <xdr:grpSp>
      <xdr:nvGrpSpPr>
        <xdr:cNvPr id="12" name="Group 11"/>
        <xdr:cNvGrpSpPr/>
      </xdr:nvGrpSpPr>
      <xdr:grpSpPr>
        <a:xfrm>
          <a:off x="2495550" y="28051125"/>
          <a:ext cx="2083742" cy="1979060"/>
          <a:chOff x="2505075" y="27727275"/>
          <a:chExt cx="2083742" cy="1979060"/>
        </a:xfrm>
      </xdr:grpSpPr>
      <xdr:grpSp>
        <xdr:nvGrpSpPr>
          <xdr:cNvPr id="11" name="Group 10"/>
          <xdr:cNvGrpSpPr/>
        </xdr:nvGrpSpPr>
        <xdr:grpSpPr>
          <a:xfrm>
            <a:off x="4333875" y="27727275"/>
            <a:ext cx="254942" cy="1979060"/>
            <a:chOff x="4333875" y="27717750"/>
            <a:chExt cx="254942" cy="1979060"/>
          </a:xfrm>
        </xdr:grpSpPr>
        <xdr:sp macro="" textlink="">
          <xdr:nvSpPr>
            <xdr:cNvPr id="24" name="TextBox 23"/>
            <xdr:cNvSpPr txBox="1"/>
          </xdr:nvSpPr>
          <xdr:spPr>
            <a:xfrm>
              <a:off x="4333875" y="277177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25" name="TextBox 24"/>
            <xdr:cNvSpPr txBox="1"/>
          </xdr:nvSpPr>
          <xdr:spPr>
            <a:xfrm>
              <a:off x="4333875" y="279082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26" name="TextBox 25"/>
            <xdr:cNvSpPr txBox="1"/>
          </xdr:nvSpPr>
          <xdr:spPr>
            <a:xfrm>
              <a:off x="4333875" y="280987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27" name="TextBox 26"/>
            <xdr:cNvSpPr txBox="1"/>
          </xdr:nvSpPr>
          <xdr:spPr>
            <a:xfrm>
              <a:off x="4333875" y="282892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28" name="TextBox 27"/>
            <xdr:cNvSpPr txBox="1"/>
          </xdr:nvSpPr>
          <xdr:spPr>
            <a:xfrm>
              <a:off x="4333875" y="284797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29" name="TextBox 28"/>
            <xdr:cNvSpPr txBox="1"/>
          </xdr:nvSpPr>
          <xdr:spPr>
            <a:xfrm>
              <a:off x="4333875" y="286702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30" name="TextBox 29"/>
            <xdr:cNvSpPr txBox="1"/>
          </xdr:nvSpPr>
          <xdr:spPr>
            <a:xfrm>
              <a:off x="4333875" y="288607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31" name="TextBox 30"/>
            <xdr:cNvSpPr txBox="1"/>
          </xdr:nvSpPr>
          <xdr:spPr>
            <a:xfrm>
              <a:off x="4333875" y="290512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34" name="TextBox 33"/>
            <xdr:cNvSpPr txBox="1"/>
          </xdr:nvSpPr>
          <xdr:spPr>
            <a:xfrm>
              <a:off x="4333875" y="292417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35" name="TextBox 34"/>
            <xdr:cNvSpPr txBox="1"/>
          </xdr:nvSpPr>
          <xdr:spPr>
            <a:xfrm>
              <a:off x="4333875" y="294322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grpSp>
      <xdr:grpSp>
        <xdr:nvGrpSpPr>
          <xdr:cNvPr id="36" name="Group 35"/>
          <xdr:cNvGrpSpPr/>
        </xdr:nvGrpSpPr>
        <xdr:grpSpPr>
          <a:xfrm>
            <a:off x="3724275" y="27727275"/>
            <a:ext cx="254942" cy="1979060"/>
            <a:chOff x="4333875" y="27717750"/>
            <a:chExt cx="254942" cy="1979060"/>
          </a:xfrm>
        </xdr:grpSpPr>
        <xdr:sp macro="" textlink="">
          <xdr:nvSpPr>
            <xdr:cNvPr id="37" name="TextBox 36"/>
            <xdr:cNvSpPr txBox="1"/>
          </xdr:nvSpPr>
          <xdr:spPr>
            <a:xfrm>
              <a:off x="4333875" y="277177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38" name="TextBox 37"/>
            <xdr:cNvSpPr txBox="1"/>
          </xdr:nvSpPr>
          <xdr:spPr>
            <a:xfrm>
              <a:off x="4333875" y="279082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39" name="TextBox 38"/>
            <xdr:cNvSpPr txBox="1"/>
          </xdr:nvSpPr>
          <xdr:spPr>
            <a:xfrm>
              <a:off x="4333875" y="280987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40" name="TextBox 39"/>
            <xdr:cNvSpPr txBox="1"/>
          </xdr:nvSpPr>
          <xdr:spPr>
            <a:xfrm>
              <a:off x="4333875" y="282892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41" name="TextBox 40"/>
            <xdr:cNvSpPr txBox="1"/>
          </xdr:nvSpPr>
          <xdr:spPr>
            <a:xfrm>
              <a:off x="4333875" y="284797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42" name="TextBox 41"/>
            <xdr:cNvSpPr txBox="1"/>
          </xdr:nvSpPr>
          <xdr:spPr>
            <a:xfrm>
              <a:off x="4333875" y="286702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43" name="TextBox 42"/>
            <xdr:cNvSpPr txBox="1"/>
          </xdr:nvSpPr>
          <xdr:spPr>
            <a:xfrm>
              <a:off x="4333875" y="288607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44" name="TextBox 43"/>
            <xdr:cNvSpPr txBox="1"/>
          </xdr:nvSpPr>
          <xdr:spPr>
            <a:xfrm>
              <a:off x="4333875" y="290512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45" name="TextBox 44"/>
            <xdr:cNvSpPr txBox="1"/>
          </xdr:nvSpPr>
          <xdr:spPr>
            <a:xfrm>
              <a:off x="4333875" y="292417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46" name="TextBox 45"/>
            <xdr:cNvSpPr txBox="1"/>
          </xdr:nvSpPr>
          <xdr:spPr>
            <a:xfrm>
              <a:off x="4333875" y="294322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grpSp>
      <xdr:grpSp>
        <xdr:nvGrpSpPr>
          <xdr:cNvPr id="47" name="Group 46"/>
          <xdr:cNvGrpSpPr/>
        </xdr:nvGrpSpPr>
        <xdr:grpSpPr>
          <a:xfrm>
            <a:off x="3114675" y="27727275"/>
            <a:ext cx="254942" cy="1979060"/>
            <a:chOff x="4333875" y="27717750"/>
            <a:chExt cx="254942" cy="1979060"/>
          </a:xfrm>
        </xdr:grpSpPr>
        <xdr:sp macro="" textlink="">
          <xdr:nvSpPr>
            <xdr:cNvPr id="48" name="TextBox 47"/>
            <xdr:cNvSpPr txBox="1"/>
          </xdr:nvSpPr>
          <xdr:spPr>
            <a:xfrm>
              <a:off x="4333875" y="277177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49" name="TextBox 48"/>
            <xdr:cNvSpPr txBox="1"/>
          </xdr:nvSpPr>
          <xdr:spPr>
            <a:xfrm>
              <a:off x="4333875" y="279082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50" name="TextBox 49"/>
            <xdr:cNvSpPr txBox="1"/>
          </xdr:nvSpPr>
          <xdr:spPr>
            <a:xfrm>
              <a:off x="4333875" y="280987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51" name="TextBox 50"/>
            <xdr:cNvSpPr txBox="1"/>
          </xdr:nvSpPr>
          <xdr:spPr>
            <a:xfrm>
              <a:off x="4333875" y="282892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52" name="TextBox 51"/>
            <xdr:cNvSpPr txBox="1"/>
          </xdr:nvSpPr>
          <xdr:spPr>
            <a:xfrm>
              <a:off x="4333875" y="284797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53" name="TextBox 52"/>
            <xdr:cNvSpPr txBox="1"/>
          </xdr:nvSpPr>
          <xdr:spPr>
            <a:xfrm>
              <a:off x="4333875" y="286702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54" name="TextBox 53"/>
            <xdr:cNvSpPr txBox="1"/>
          </xdr:nvSpPr>
          <xdr:spPr>
            <a:xfrm>
              <a:off x="4333875" y="288607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55" name="TextBox 54"/>
            <xdr:cNvSpPr txBox="1"/>
          </xdr:nvSpPr>
          <xdr:spPr>
            <a:xfrm>
              <a:off x="4333875" y="290512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56" name="TextBox 55"/>
            <xdr:cNvSpPr txBox="1"/>
          </xdr:nvSpPr>
          <xdr:spPr>
            <a:xfrm>
              <a:off x="4333875" y="292417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57" name="TextBox 56"/>
            <xdr:cNvSpPr txBox="1"/>
          </xdr:nvSpPr>
          <xdr:spPr>
            <a:xfrm>
              <a:off x="4333875" y="294322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grpSp>
      <xdr:grpSp>
        <xdr:nvGrpSpPr>
          <xdr:cNvPr id="58" name="Group 57"/>
          <xdr:cNvGrpSpPr/>
        </xdr:nvGrpSpPr>
        <xdr:grpSpPr>
          <a:xfrm>
            <a:off x="2505075" y="27727275"/>
            <a:ext cx="254942" cy="1979060"/>
            <a:chOff x="4333875" y="27717750"/>
            <a:chExt cx="254942" cy="1979060"/>
          </a:xfrm>
        </xdr:grpSpPr>
        <xdr:sp macro="" textlink="">
          <xdr:nvSpPr>
            <xdr:cNvPr id="59" name="TextBox 58"/>
            <xdr:cNvSpPr txBox="1"/>
          </xdr:nvSpPr>
          <xdr:spPr>
            <a:xfrm>
              <a:off x="4333875" y="277177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60" name="TextBox 59"/>
            <xdr:cNvSpPr txBox="1"/>
          </xdr:nvSpPr>
          <xdr:spPr>
            <a:xfrm>
              <a:off x="4333875" y="279082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61" name="TextBox 60"/>
            <xdr:cNvSpPr txBox="1"/>
          </xdr:nvSpPr>
          <xdr:spPr>
            <a:xfrm>
              <a:off x="4333875" y="280987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62" name="TextBox 61"/>
            <xdr:cNvSpPr txBox="1"/>
          </xdr:nvSpPr>
          <xdr:spPr>
            <a:xfrm>
              <a:off x="4333875" y="282892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63" name="TextBox 62"/>
            <xdr:cNvSpPr txBox="1"/>
          </xdr:nvSpPr>
          <xdr:spPr>
            <a:xfrm>
              <a:off x="4333875" y="284797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64" name="TextBox 63"/>
            <xdr:cNvSpPr txBox="1"/>
          </xdr:nvSpPr>
          <xdr:spPr>
            <a:xfrm>
              <a:off x="4333875" y="286702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65" name="TextBox 64"/>
            <xdr:cNvSpPr txBox="1"/>
          </xdr:nvSpPr>
          <xdr:spPr>
            <a:xfrm>
              <a:off x="4333875" y="288607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66" name="TextBox 65"/>
            <xdr:cNvSpPr txBox="1"/>
          </xdr:nvSpPr>
          <xdr:spPr>
            <a:xfrm>
              <a:off x="4333875" y="290512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67" name="TextBox 66"/>
            <xdr:cNvSpPr txBox="1"/>
          </xdr:nvSpPr>
          <xdr:spPr>
            <a:xfrm>
              <a:off x="4333875" y="292417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sp macro="" textlink="">
          <xdr:nvSpPr>
            <xdr:cNvPr id="68" name="TextBox 67"/>
            <xdr:cNvSpPr txBox="1"/>
          </xdr:nvSpPr>
          <xdr:spPr>
            <a:xfrm>
              <a:off x="4333875" y="29432250"/>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1100"/>
                <a:t>±</a:t>
              </a:r>
            </a:p>
          </xdr:txBody>
        </xdr:sp>
      </xdr:grpSp>
    </xdr:grpSp>
    <xdr:clientData/>
  </xdr:twoCellAnchor>
  <xdr:twoCellAnchor>
    <xdr:from>
      <xdr:col>2</xdr:col>
      <xdr:colOff>38100</xdr:colOff>
      <xdr:row>2</xdr:row>
      <xdr:rowOff>19050</xdr:rowOff>
    </xdr:from>
    <xdr:to>
      <xdr:col>9</xdr:col>
      <xdr:colOff>180975</xdr:colOff>
      <xdr:row>4</xdr:row>
      <xdr:rowOff>133350</xdr:rowOff>
    </xdr:to>
    <xdr:grpSp>
      <xdr:nvGrpSpPr>
        <xdr:cNvPr id="6" name="Group 5"/>
        <xdr:cNvGrpSpPr/>
      </xdr:nvGrpSpPr>
      <xdr:grpSpPr>
        <a:xfrm>
          <a:off x="438150" y="381000"/>
          <a:ext cx="2847975" cy="590550"/>
          <a:chOff x="438150" y="381000"/>
          <a:chExt cx="2847975" cy="590550"/>
        </a:xfrm>
      </xdr:grpSpPr>
      <xdr:grpSp>
        <xdr:nvGrpSpPr>
          <xdr:cNvPr id="3" name="Group 7"/>
          <xdr:cNvGrpSpPr>
            <a:grpSpLocks/>
          </xdr:cNvGrpSpPr>
        </xdr:nvGrpSpPr>
        <xdr:grpSpPr bwMode="auto">
          <a:xfrm>
            <a:off x="438150" y="381000"/>
            <a:ext cx="2847975" cy="590550"/>
            <a:chOff x="428625" y="266700"/>
            <a:chExt cx="2847976" cy="590550"/>
          </a:xfrm>
        </xdr:grpSpPr>
        <xdr:sp macro="" textlink="">
          <xdr:nvSpPr>
            <xdr:cNvPr id="4" name="AutoShape 4"/>
            <xdr:cNvSpPr>
              <a:spLocks noChangeAspect="1" noChangeArrowheads="1" noTextEdit="1"/>
            </xdr:cNvSpPr>
          </xdr:nvSpPr>
          <xdr:spPr bwMode="auto">
            <a:xfrm>
              <a:off x="428625" y="266700"/>
              <a:ext cx="2838450" cy="590550"/>
            </a:xfrm>
            <a:prstGeom prst="rect">
              <a:avLst/>
            </a:prstGeom>
            <a:solidFill>
              <a:srgbClr val="FFFFFF"/>
            </a:solidFill>
            <a:ln>
              <a:noFill/>
            </a:ln>
            <a:extLst>
              <a:ext uri="{91240B29-F687-4F45-9708-019B960494DF}">
                <a14:hiddenLine xmlns:a14="http://schemas.microsoft.com/office/drawing/2010/main" xmlns="" w="9525">
                  <a:solidFill>
                    <a:srgbClr val="000000"/>
                  </a:solidFill>
                  <a:miter lim="800000"/>
                  <a:headEnd/>
                  <a:tailEnd/>
                </a14:hiddenLine>
              </a:ext>
            </a:extLst>
          </xdr:spPr>
        </xdr:sp>
        <xdr:sp macro="" textlink="">
          <xdr:nvSpPr>
            <xdr:cNvPr id="5" name="Rectangle 5"/>
            <xdr:cNvSpPr>
              <a:spLocks noChangeArrowheads="1"/>
            </xdr:cNvSpPr>
          </xdr:nvSpPr>
          <xdr:spPr bwMode="auto">
            <a:xfrm>
              <a:off x="1543050" y="342900"/>
              <a:ext cx="1733551" cy="4572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wrap="none" lIns="0" tIns="0" rIns="0" bIns="0" anchor="t" upright="1">
              <a:noAutofit/>
            </a:bodyPr>
            <a:lstStyle/>
            <a:p>
              <a:pPr algn="l" rtl="0">
                <a:defRPr sz="1000"/>
              </a:pPr>
              <a:r>
                <a:rPr lang="de-CH" sz="1000" b="0" i="0" u="none" strike="noStrike" baseline="0">
                  <a:solidFill>
                    <a:srgbClr val="000000"/>
                  </a:solidFill>
                  <a:latin typeface="+mn-lt"/>
                  <a:cs typeface="Arial"/>
                </a:rPr>
                <a:t>Holcim Technology Ltd</a:t>
              </a:r>
            </a:p>
            <a:p>
              <a:pPr algn="l" rtl="0">
                <a:defRPr sz="1000"/>
              </a:pPr>
              <a:r>
                <a:rPr lang="de-CH" sz="1000" b="0" i="0" u="none" strike="noStrike" baseline="0">
                  <a:solidFill>
                    <a:srgbClr val="000000"/>
                  </a:solidFill>
                  <a:latin typeface="+mn-lt"/>
                  <a:cs typeface="Arial"/>
                </a:rPr>
                <a:t>Geocycle</a:t>
              </a:r>
            </a:p>
            <a:p>
              <a:pPr algn="l" rtl="0">
                <a:defRPr sz="1000"/>
              </a:pPr>
              <a:r>
                <a:rPr lang="de-CH" sz="1000" b="0" i="0" u="none" strike="noStrike" baseline="0">
                  <a:solidFill>
                    <a:srgbClr val="000000"/>
                  </a:solidFill>
                  <a:latin typeface="+mn-lt"/>
                  <a:cs typeface="Arial"/>
                </a:rPr>
                <a:t>Co-processing </a:t>
              </a:r>
            </a:p>
          </xdr:txBody>
        </xdr:sp>
      </xdr:grpSp>
      <xdr:pic>
        <xdr:nvPicPr>
          <xdr:cNvPr id="69" name="Picture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l="3474" t="26923" r="4758" b="27885"/>
          <a:stretch>
            <a:fillRect/>
          </a:stretch>
        </xdr:blipFill>
        <xdr:spPr bwMode="auto">
          <a:xfrm>
            <a:off x="476250" y="504825"/>
            <a:ext cx="1008000" cy="35093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590550</xdr:colOff>
      <xdr:row>0</xdr:row>
      <xdr:rowOff>95250</xdr:rowOff>
    </xdr:from>
    <xdr:to>
      <xdr:col>8</xdr:col>
      <xdr:colOff>47625</xdr:colOff>
      <xdr:row>2</xdr:row>
      <xdr:rowOff>28575</xdr:rowOff>
    </xdr:to>
    <xdr:grpSp>
      <xdr:nvGrpSpPr>
        <xdr:cNvPr id="2" name="Group 1"/>
        <xdr:cNvGrpSpPr/>
      </xdr:nvGrpSpPr>
      <xdr:grpSpPr>
        <a:xfrm>
          <a:off x="3448050" y="95250"/>
          <a:ext cx="2314575" cy="457200"/>
          <a:chOff x="2419350" y="295275"/>
          <a:chExt cx="2314575" cy="457200"/>
        </a:xfrm>
      </xdr:grpSpPr>
      <xdr:sp macro="" textlink="">
        <xdr:nvSpPr>
          <xdr:cNvPr id="11" name="Rectangle 5"/>
          <xdr:cNvSpPr>
            <a:spLocks noChangeArrowheads="1"/>
          </xdr:cNvSpPr>
        </xdr:nvSpPr>
        <xdr:spPr bwMode="auto">
          <a:xfrm>
            <a:off x="3495675" y="295275"/>
            <a:ext cx="1238250" cy="4572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wrap="none" lIns="0" tIns="0" rIns="0" bIns="0" anchor="t" upright="1">
            <a:noAutofit/>
          </a:bodyPr>
          <a:lstStyle/>
          <a:p>
            <a:pPr algn="l" rtl="0">
              <a:defRPr sz="1000"/>
            </a:pPr>
            <a:r>
              <a:rPr lang="de-CH" sz="1000" b="0" i="0" u="none" strike="noStrike" baseline="0">
                <a:solidFill>
                  <a:srgbClr val="000000"/>
                </a:solidFill>
                <a:latin typeface="+mn-lt"/>
                <a:cs typeface="Arial"/>
              </a:rPr>
              <a:t>Holcim Technology Ltd</a:t>
            </a:r>
          </a:p>
          <a:p>
            <a:pPr algn="l" rtl="0">
              <a:defRPr sz="1000"/>
            </a:pPr>
            <a:r>
              <a:rPr lang="de-CH" sz="1000" b="0" i="0" u="none" strike="noStrike" baseline="0">
                <a:solidFill>
                  <a:srgbClr val="000000"/>
                </a:solidFill>
                <a:latin typeface="+mn-lt"/>
                <a:cs typeface="Arial"/>
              </a:rPr>
              <a:t>Geocycle</a:t>
            </a:r>
          </a:p>
          <a:p>
            <a:pPr algn="l" rtl="0">
              <a:defRPr sz="1000"/>
            </a:pPr>
            <a:r>
              <a:rPr lang="de-CH" sz="1000" b="0" i="0" u="none" strike="noStrike" baseline="0">
                <a:solidFill>
                  <a:srgbClr val="000000"/>
                </a:solidFill>
                <a:latin typeface="+mn-lt"/>
                <a:cs typeface="Arial"/>
              </a:rPr>
              <a:t>Co-processing </a:t>
            </a:r>
          </a:p>
        </xdr:txBody>
      </xdr:sp>
      <xdr:pic>
        <xdr:nvPicPr>
          <xdr:cNvPr id="9"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l="3474" t="26923" r="4758" b="27885"/>
          <a:stretch>
            <a:fillRect/>
          </a:stretch>
        </xdr:blipFill>
        <xdr:spPr bwMode="auto">
          <a:xfrm>
            <a:off x="2419350" y="342900"/>
            <a:ext cx="1008000" cy="35093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0</xdr:colOff>
      <xdr:row>0</xdr:row>
      <xdr:rowOff>95250</xdr:rowOff>
    </xdr:from>
    <xdr:to>
      <xdr:col>13</xdr:col>
      <xdr:colOff>38100</xdr:colOff>
      <xdr:row>2</xdr:row>
      <xdr:rowOff>57150</xdr:rowOff>
    </xdr:to>
    <xdr:grpSp>
      <xdr:nvGrpSpPr>
        <xdr:cNvPr id="4" name="Group 3"/>
        <xdr:cNvGrpSpPr/>
      </xdr:nvGrpSpPr>
      <xdr:grpSpPr>
        <a:xfrm>
          <a:off x="6105525" y="95250"/>
          <a:ext cx="2352675" cy="457200"/>
          <a:chOff x="2419350" y="295275"/>
          <a:chExt cx="2305050" cy="457200"/>
        </a:xfrm>
      </xdr:grpSpPr>
      <xdr:sp macro="" textlink="">
        <xdr:nvSpPr>
          <xdr:cNvPr id="5" name="Rectangle 5"/>
          <xdr:cNvSpPr>
            <a:spLocks noChangeArrowheads="1"/>
          </xdr:cNvSpPr>
        </xdr:nvSpPr>
        <xdr:spPr bwMode="auto">
          <a:xfrm>
            <a:off x="3495675" y="295275"/>
            <a:ext cx="1228725" cy="4572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wrap="none" lIns="0" tIns="0" rIns="0" bIns="0" anchor="t" upright="1">
            <a:noAutofit/>
          </a:bodyPr>
          <a:lstStyle/>
          <a:p>
            <a:pPr algn="l" rtl="0">
              <a:defRPr sz="1000"/>
            </a:pPr>
            <a:r>
              <a:rPr lang="de-CH" sz="1000" b="0" i="0" u="none" strike="noStrike" baseline="0">
                <a:solidFill>
                  <a:srgbClr val="000000"/>
                </a:solidFill>
                <a:latin typeface="+mn-lt"/>
                <a:cs typeface="Arial"/>
              </a:rPr>
              <a:t>Holcim Technology Ltd</a:t>
            </a:r>
          </a:p>
          <a:p>
            <a:pPr algn="l" rtl="0">
              <a:defRPr sz="1000"/>
            </a:pPr>
            <a:r>
              <a:rPr lang="de-CH" sz="1000" b="0" i="0" u="none" strike="noStrike" baseline="0">
                <a:solidFill>
                  <a:srgbClr val="000000"/>
                </a:solidFill>
                <a:latin typeface="+mn-lt"/>
                <a:cs typeface="Arial"/>
              </a:rPr>
              <a:t>Geocycle</a:t>
            </a:r>
          </a:p>
          <a:p>
            <a:pPr algn="l" rtl="0">
              <a:defRPr sz="1000"/>
            </a:pPr>
            <a:r>
              <a:rPr lang="de-CH" sz="1000" b="0" i="0" u="none" strike="noStrike" baseline="0">
                <a:solidFill>
                  <a:srgbClr val="000000"/>
                </a:solidFill>
                <a:latin typeface="+mn-lt"/>
                <a:cs typeface="Arial"/>
              </a:rPr>
              <a:t>Co-processing </a:t>
            </a:r>
          </a:p>
        </xdr:txBody>
      </xdr:sp>
      <xdr:pic>
        <xdr:nvPicPr>
          <xdr:cNvPr id="6"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l="3474" t="26923" r="4758" b="27885"/>
          <a:stretch>
            <a:fillRect/>
          </a:stretch>
        </xdr:blipFill>
        <xdr:spPr bwMode="auto">
          <a:xfrm>
            <a:off x="2419350" y="342900"/>
            <a:ext cx="1008000" cy="35093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24</xdr:row>
      <xdr:rowOff>19050</xdr:rowOff>
    </xdr:from>
    <xdr:to>
      <xdr:col>7</xdr:col>
      <xdr:colOff>371700</xdr:colOff>
      <xdr:row>31</xdr:row>
      <xdr:rowOff>178501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24</xdr:row>
      <xdr:rowOff>19049</xdr:rowOff>
    </xdr:from>
    <xdr:to>
      <xdr:col>15</xdr:col>
      <xdr:colOff>371700</xdr:colOff>
      <xdr:row>31</xdr:row>
      <xdr:rowOff>178500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15</xdr:row>
      <xdr:rowOff>0</xdr:rowOff>
    </xdr:from>
    <xdr:to>
      <xdr:col>7</xdr:col>
      <xdr:colOff>371700</xdr:colOff>
      <xdr:row>22</xdr:row>
      <xdr:rowOff>160500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15</xdr:row>
      <xdr:rowOff>0</xdr:rowOff>
    </xdr:from>
    <xdr:to>
      <xdr:col>15</xdr:col>
      <xdr:colOff>371700</xdr:colOff>
      <xdr:row>22</xdr:row>
      <xdr:rowOff>160500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15</xdr:row>
      <xdr:rowOff>0</xdr:rowOff>
    </xdr:from>
    <xdr:to>
      <xdr:col>23</xdr:col>
      <xdr:colOff>371700</xdr:colOff>
      <xdr:row>22</xdr:row>
      <xdr:rowOff>160500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24</xdr:row>
      <xdr:rowOff>19049</xdr:rowOff>
    </xdr:from>
    <xdr:to>
      <xdr:col>23</xdr:col>
      <xdr:colOff>371700</xdr:colOff>
      <xdr:row>31</xdr:row>
      <xdr:rowOff>178500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33</xdr:row>
      <xdr:rowOff>0</xdr:rowOff>
    </xdr:from>
    <xdr:to>
      <xdr:col>7</xdr:col>
      <xdr:colOff>371700</xdr:colOff>
      <xdr:row>40</xdr:row>
      <xdr:rowOff>178500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66675</xdr:colOff>
      <xdr:row>0</xdr:row>
      <xdr:rowOff>85725</xdr:rowOff>
    </xdr:from>
    <xdr:to>
      <xdr:col>23</xdr:col>
      <xdr:colOff>323850</xdr:colOff>
      <xdr:row>2</xdr:row>
      <xdr:rowOff>19050</xdr:rowOff>
    </xdr:to>
    <xdr:grpSp>
      <xdr:nvGrpSpPr>
        <xdr:cNvPr id="13" name="Group 12"/>
        <xdr:cNvGrpSpPr/>
      </xdr:nvGrpSpPr>
      <xdr:grpSpPr>
        <a:xfrm>
          <a:off x="7429500" y="85725"/>
          <a:ext cx="2257425" cy="457200"/>
          <a:chOff x="2419350" y="295275"/>
          <a:chExt cx="2257425" cy="457200"/>
        </a:xfrm>
      </xdr:grpSpPr>
      <xdr:sp macro="" textlink="">
        <xdr:nvSpPr>
          <xdr:cNvPr id="14" name="Rectangle 5"/>
          <xdr:cNvSpPr>
            <a:spLocks noChangeArrowheads="1"/>
          </xdr:cNvSpPr>
        </xdr:nvSpPr>
        <xdr:spPr bwMode="auto">
          <a:xfrm>
            <a:off x="3495675" y="295275"/>
            <a:ext cx="1181100" cy="4572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wrap="none" lIns="0" tIns="0" rIns="0" bIns="0" anchor="t" upright="1">
            <a:noAutofit/>
          </a:bodyPr>
          <a:lstStyle/>
          <a:p>
            <a:pPr algn="l" rtl="0">
              <a:defRPr sz="1000"/>
            </a:pPr>
            <a:r>
              <a:rPr lang="de-CH" sz="1000" b="0" i="0" u="none" strike="noStrike" baseline="0">
                <a:solidFill>
                  <a:srgbClr val="000000"/>
                </a:solidFill>
                <a:latin typeface="+mn-lt"/>
                <a:cs typeface="Arial"/>
              </a:rPr>
              <a:t>Holcim Technology Ltd</a:t>
            </a:r>
          </a:p>
          <a:p>
            <a:pPr algn="l" rtl="0">
              <a:defRPr sz="1000"/>
            </a:pPr>
            <a:r>
              <a:rPr lang="de-CH" sz="1000" b="0" i="0" u="none" strike="noStrike" baseline="0">
                <a:solidFill>
                  <a:srgbClr val="000000"/>
                </a:solidFill>
                <a:latin typeface="+mn-lt"/>
                <a:cs typeface="Arial"/>
              </a:rPr>
              <a:t>Geocycle</a:t>
            </a:r>
          </a:p>
          <a:p>
            <a:pPr algn="l" rtl="0">
              <a:defRPr sz="1000"/>
            </a:pPr>
            <a:r>
              <a:rPr lang="de-CH" sz="1000" b="0" i="0" u="none" strike="noStrike" baseline="0">
                <a:solidFill>
                  <a:srgbClr val="000000"/>
                </a:solidFill>
                <a:latin typeface="+mn-lt"/>
                <a:cs typeface="Arial"/>
              </a:rPr>
              <a:t>Co-processing </a:t>
            </a:r>
          </a:p>
        </xdr:txBody>
      </xdr:sp>
      <xdr:pic>
        <xdr:nvPicPr>
          <xdr:cNvPr id="16" name="Picture 3"/>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xmlns="" val="0"/>
              </a:ext>
            </a:extLst>
          </a:blip>
          <a:srcRect l="3474" t="26923" r="4758" b="27885"/>
          <a:stretch>
            <a:fillRect/>
          </a:stretch>
        </xdr:blipFill>
        <xdr:spPr bwMode="auto">
          <a:xfrm>
            <a:off x="2419350" y="342900"/>
            <a:ext cx="1008000" cy="35093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grpSp>
    <xdr:clientData/>
  </xdr:twoCellAnchor>
  <xdr:twoCellAnchor>
    <xdr:from>
      <xdr:col>9</xdr:col>
      <xdr:colOff>0</xdr:colOff>
      <xdr:row>33</xdr:row>
      <xdr:rowOff>0</xdr:rowOff>
    </xdr:from>
    <xdr:to>
      <xdr:col>15</xdr:col>
      <xdr:colOff>371700</xdr:colOff>
      <xdr:row>40</xdr:row>
      <xdr:rowOff>178500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33</xdr:row>
      <xdr:rowOff>0</xdr:rowOff>
    </xdr:from>
    <xdr:to>
      <xdr:col>23</xdr:col>
      <xdr:colOff>371700</xdr:colOff>
      <xdr:row>40</xdr:row>
      <xdr:rowOff>178500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42</xdr:row>
      <xdr:rowOff>0</xdr:rowOff>
    </xdr:from>
    <xdr:to>
      <xdr:col>7</xdr:col>
      <xdr:colOff>371700</xdr:colOff>
      <xdr:row>49</xdr:row>
      <xdr:rowOff>178500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0</xdr:colOff>
      <xdr:row>42</xdr:row>
      <xdr:rowOff>0</xdr:rowOff>
    </xdr:from>
    <xdr:to>
      <xdr:col>15</xdr:col>
      <xdr:colOff>371700</xdr:colOff>
      <xdr:row>49</xdr:row>
      <xdr:rowOff>178500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0</xdr:colOff>
      <xdr:row>42</xdr:row>
      <xdr:rowOff>0</xdr:rowOff>
    </xdr:from>
    <xdr:to>
      <xdr:col>23</xdr:col>
      <xdr:colOff>371700</xdr:colOff>
      <xdr:row>49</xdr:row>
      <xdr:rowOff>178500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51</xdr:row>
      <xdr:rowOff>0</xdr:rowOff>
    </xdr:from>
    <xdr:to>
      <xdr:col>7</xdr:col>
      <xdr:colOff>371700</xdr:colOff>
      <xdr:row>58</xdr:row>
      <xdr:rowOff>178500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0</xdr:colOff>
      <xdr:row>51</xdr:row>
      <xdr:rowOff>0</xdr:rowOff>
    </xdr:from>
    <xdr:to>
      <xdr:col>15</xdr:col>
      <xdr:colOff>371700</xdr:colOff>
      <xdr:row>58</xdr:row>
      <xdr:rowOff>178500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0</xdr:colOff>
      <xdr:row>51</xdr:row>
      <xdr:rowOff>0</xdr:rowOff>
    </xdr:from>
    <xdr:to>
      <xdr:col>23</xdr:col>
      <xdr:colOff>371700</xdr:colOff>
      <xdr:row>58</xdr:row>
      <xdr:rowOff>178500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xdr:col>
      <xdr:colOff>314325</xdr:colOff>
      <xdr:row>39</xdr:row>
      <xdr:rowOff>76200</xdr:rowOff>
    </xdr:from>
    <xdr:ext cx="507960" cy="217560"/>
    <xdr:sp macro="" textlink="Stability!C29">
      <xdr:nvSpPr>
        <xdr:cNvPr id="2" name="TextBox 1"/>
        <xdr:cNvSpPr txBox="1"/>
      </xdr:nvSpPr>
      <xdr:spPr>
        <a:xfrm>
          <a:off x="742950" y="7505700"/>
          <a:ext cx="50796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84CBFCE-F835-4566-978A-4A01426C5E13}" type="TxLink">
            <a:rPr lang="en-US" sz="800" b="0" i="0" u="none" strike="noStrike">
              <a:solidFill>
                <a:srgbClr val="000000"/>
              </a:solidFill>
              <a:latin typeface="Calibri"/>
            </a:rPr>
            <a:pPr/>
            <a:t>#DIV/0!</a:t>
          </a:fld>
          <a:endParaRPr lang="de-CH" sz="800">
            <a:solidFill>
              <a:schemeClr val="tx1"/>
            </a:solidFill>
          </a:endParaRPr>
        </a:p>
      </xdr:txBody>
    </xdr:sp>
    <xdr:clientData/>
  </xdr:oneCellAnchor>
  <xdr:oneCellAnchor>
    <xdr:from>
      <xdr:col>9</xdr:col>
      <xdr:colOff>304800</xdr:colOff>
      <xdr:row>39</xdr:row>
      <xdr:rowOff>76200</xdr:rowOff>
    </xdr:from>
    <xdr:ext cx="507960" cy="217560"/>
    <xdr:sp macro="" textlink="Stability!G29">
      <xdr:nvSpPr>
        <xdr:cNvPr id="24" name="TextBox 23"/>
        <xdr:cNvSpPr txBox="1"/>
      </xdr:nvSpPr>
      <xdr:spPr>
        <a:xfrm>
          <a:off x="4019550" y="7505700"/>
          <a:ext cx="50796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E1E7305-912D-488F-B7F3-0E62E58B5828}" type="TxLink">
            <a:rPr lang="en-US" sz="800" b="0" i="0" u="none" strike="noStrike">
              <a:solidFill>
                <a:srgbClr val="000000"/>
              </a:solidFill>
              <a:latin typeface="Calibri"/>
            </a:rPr>
            <a:pPr/>
            <a:t>#DIV/0!</a:t>
          </a:fld>
          <a:endParaRPr lang="de-CH" sz="800">
            <a:solidFill>
              <a:schemeClr val="tx1"/>
            </a:solidFill>
          </a:endParaRPr>
        </a:p>
      </xdr:txBody>
    </xdr:sp>
    <xdr:clientData/>
  </xdr:oneCellAnchor>
  <xdr:oneCellAnchor>
    <xdr:from>
      <xdr:col>17</xdr:col>
      <xdr:colOff>304800</xdr:colOff>
      <xdr:row>39</xdr:row>
      <xdr:rowOff>76200</xdr:rowOff>
    </xdr:from>
    <xdr:ext cx="507960" cy="217560"/>
    <xdr:sp macro="" textlink="Stability!K29">
      <xdr:nvSpPr>
        <xdr:cNvPr id="27" name="TextBox 26"/>
        <xdr:cNvSpPr txBox="1"/>
      </xdr:nvSpPr>
      <xdr:spPr>
        <a:xfrm>
          <a:off x="7219950" y="7505700"/>
          <a:ext cx="50796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9702A93-722A-4FA2-9F2E-323268D44243}" type="TxLink">
            <a:rPr lang="en-US" sz="800" b="0" i="0" u="none" strike="noStrike">
              <a:solidFill>
                <a:srgbClr val="000000"/>
              </a:solidFill>
              <a:latin typeface="Calibri"/>
            </a:rPr>
            <a:pPr/>
            <a:t>#DIV/0!</a:t>
          </a:fld>
          <a:endParaRPr lang="de-CH" sz="800">
            <a:solidFill>
              <a:schemeClr val="tx1"/>
            </a:solidFill>
          </a:endParaRPr>
        </a:p>
      </xdr:txBody>
    </xdr:sp>
    <xdr:clientData/>
  </xdr:oneCellAnchor>
  <xdr:oneCellAnchor>
    <xdr:from>
      <xdr:col>1</xdr:col>
      <xdr:colOff>304800</xdr:colOff>
      <xdr:row>21</xdr:row>
      <xdr:rowOff>28575</xdr:rowOff>
    </xdr:from>
    <xdr:ext cx="507960" cy="217560"/>
    <xdr:sp macro="" textlink="Stability!C17">
      <xdr:nvSpPr>
        <xdr:cNvPr id="28" name="TextBox 27"/>
        <xdr:cNvSpPr txBox="1"/>
      </xdr:nvSpPr>
      <xdr:spPr>
        <a:xfrm>
          <a:off x="733425" y="4057650"/>
          <a:ext cx="50796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17D489F-0C69-4F3B-9276-42FE837ECE44}" type="TxLink">
            <a:rPr lang="en-US" sz="800" b="0" i="0" u="none" strike="noStrike">
              <a:solidFill>
                <a:srgbClr val="000000"/>
              </a:solidFill>
              <a:latin typeface="Calibri"/>
            </a:rPr>
            <a:pPr/>
            <a:t>#DIV/0!</a:t>
          </a:fld>
          <a:endParaRPr lang="de-CH" sz="800">
            <a:solidFill>
              <a:schemeClr val="tx1"/>
            </a:solidFill>
          </a:endParaRPr>
        </a:p>
      </xdr:txBody>
    </xdr:sp>
    <xdr:clientData/>
  </xdr:oneCellAnchor>
  <xdr:oneCellAnchor>
    <xdr:from>
      <xdr:col>9</xdr:col>
      <xdr:colOff>342900</xdr:colOff>
      <xdr:row>21</xdr:row>
      <xdr:rowOff>28575</xdr:rowOff>
    </xdr:from>
    <xdr:ext cx="507960" cy="217560"/>
    <xdr:sp macro="" textlink="Stability!G17">
      <xdr:nvSpPr>
        <xdr:cNvPr id="29" name="TextBox 28"/>
        <xdr:cNvSpPr txBox="1"/>
      </xdr:nvSpPr>
      <xdr:spPr>
        <a:xfrm>
          <a:off x="4057650" y="4057650"/>
          <a:ext cx="50796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7C7ABC6-7B9C-4DF0-BCDD-5486A679575F}" type="TxLink">
            <a:rPr lang="en-US" sz="800" b="0" i="0" u="none" strike="noStrike">
              <a:solidFill>
                <a:srgbClr val="000000"/>
              </a:solidFill>
              <a:latin typeface="Calibri"/>
            </a:rPr>
            <a:pPr/>
            <a:t>#DIV/0!</a:t>
          </a:fld>
          <a:endParaRPr lang="de-CH" sz="800">
            <a:solidFill>
              <a:schemeClr val="tx1"/>
            </a:solidFill>
          </a:endParaRPr>
        </a:p>
      </xdr:txBody>
    </xdr:sp>
    <xdr:clientData/>
  </xdr:oneCellAnchor>
  <xdr:oneCellAnchor>
    <xdr:from>
      <xdr:col>17</xdr:col>
      <xdr:colOff>342900</xdr:colOff>
      <xdr:row>21</xdr:row>
      <xdr:rowOff>28575</xdr:rowOff>
    </xdr:from>
    <xdr:ext cx="507960" cy="217560"/>
    <xdr:sp macro="" textlink="Stability!K17">
      <xdr:nvSpPr>
        <xdr:cNvPr id="30" name="TextBox 29"/>
        <xdr:cNvSpPr txBox="1"/>
      </xdr:nvSpPr>
      <xdr:spPr>
        <a:xfrm>
          <a:off x="7258050" y="4057650"/>
          <a:ext cx="50796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7FE6453-055B-46A0-A8FC-45B4DDB6EB02}" type="TxLink">
            <a:rPr lang="en-US" sz="800" b="0" i="0" u="none" strike="noStrike">
              <a:solidFill>
                <a:srgbClr val="000000"/>
              </a:solidFill>
              <a:latin typeface="Calibri"/>
            </a:rPr>
            <a:pPr/>
            <a:t>#DIV/0!</a:t>
          </a:fld>
          <a:endParaRPr lang="de-CH" sz="800">
            <a:solidFill>
              <a:schemeClr val="tx1"/>
            </a:solidFill>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57150</xdr:colOff>
      <xdr:row>4</xdr:row>
      <xdr:rowOff>95250</xdr:rowOff>
    </xdr:from>
    <xdr:to>
      <xdr:col>13</xdr:col>
      <xdr:colOff>539357</xdr:colOff>
      <xdr:row>26</xdr:row>
      <xdr:rowOff>26211</xdr:rowOff>
    </xdr:to>
    <xdr:pic>
      <xdr:nvPicPr>
        <xdr:cNvPr id="4" name="Picture 3"/>
        <xdr:cNvPicPr>
          <a:picLocks noChangeAspect="1"/>
        </xdr:cNvPicPr>
      </xdr:nvPicPr>
      <xdr:blipFill>
        <a:blip xmlns:r="http://schemas.openxmlformats.org/officeDocument/2006/relationships" r:embed="rId1" cstate="print"/>
        <a:stretch>
          <a:fillRect/>
        </a:stretch>
      </xdr:blipFill>
      <xdr:spPr>
        <a:xfrm>
          <a:off x="352425" y="742950"/>
          <a:ext cx="7187807" cy="34933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4.bin"/><Relationship Id="rId3" Type="http://schemas.openxmlformats.org/officeDocument/2006/relationships/drawing" Target="../drawings/drawing1.xml"/><Relationship Id="rId7" Type="http://schemas.openxmlformats.org/officeDocument/2006/relationships/oleObject" Target="../embeddings/oleObject3.bin"/><Relationship Id="rId2" Type="http://schemas.openxmlformats.org/officeDocument/2006/relationships/printerSettings" Target="../printerSettings/printerSettings1.bin"/><Relationship Id="rId1" Type="http://schemas.openxmlformats.org/officeDocument/2006/relationships/hyperlink" Target="mailto:rupinder.phougat@holcim.com" TargetMode="External"/><Relationship Id="rId6" Type="http://schemas.openxmlformats.org/officeDocument/2006/relationships/oleObject" Target="../embeddings/oleObject2.bin"/><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sheetPr>
    <pageSetUpPr fitToPage="1"/>
  </sheetPr>
  <dimension ref="B2:S763"/>
  <sheetViews>
    <sheetView showGridLines="0" zoomScaleNormal="100" workbookViewId="0"/>
  </sheetViews>
  <sheetFormatPr defaultRowHeight="12.75"/>
  <cols>
    <col min="1" max="1" width="2.7109375" style="41" customWidth="1"/>
    <col min="2" max="6" width="3.28515625" style="41" customWidth="1"/>
    <col min="7" max="11" width="9.140625" style="41"/>
    <col min="12" max="12" width="9.85546875" style="41" bestFit="1" customWidth="1"/>
    <col min="13" max="14" width="9.140625" style="41"/>
    <col min="15" max="15" width="4.28515625" style="41" customWidth="1"/>
    <col min="16" max="16" width="2.7109375" style="41" customWidth="1"/>
    <col min="17" max="243" width="9.140625" style="41"/>
    <col min="244" max="244" width="2.7109375" style="41" customWidth="1"/>
    <col min="245" max="249" width="3.28515625" style="41" customWidth="1"/>
    <col min="250" max="254" width="9.140625" style="41"/>
    <col min="255" max="255" width="9.85546875" style="41" bestFit="1" customWidth="1"/>
    <col min="256" max="257" width="9.140625" style="41"/>
    <col min="258" max="258" width="4.28515625" style="41" customWidth="1"/>
    <col min="259" max="259" width="2.7109375" style="41" customWidth="1"/>
    <col min="260" max="499" width="9.140625" style="41"/>
    <col min="500" max="500" width="2.7109375" style="41" customWidth="1"/>
    <col min="501" max="505" width="3.28515625" style="41" customWidth="1"/>
    <col min="506" max="510" width="9.140625" style="41"/>
    <col min="511" max="511" width="9.85546875" style="41" bestFit="1" customWidth="1"/>
    <col min="512" max="513" width="9.140625" style="41"/>
    <col min="514" max="514" width="4.28515625" style="41" customWidth="1"/>
    <col min="515" max="515" width="2.7109375" style="41" customWidth="1"/>
    <col min="516" max="755" width="9.140625" style="41"/>
    <col min="756" max="756" width="2.7109375" style="41" customWidth="1"/>
    <col min="757" max="761" width="3.28515625" style="41" customWidth="1"/>
    <col min="762" max="766" width="9.140625" style="41"/>
    <col min="767" max="767" width="9.85546875" style="41" bestFit="1" customWidth="1"/>
    <col min="768" max="769" width="9.140625" style="41"/>
    <col min="770" max="770" width="4.28515625" style="41" customWidth="1"/>
    <col min="771" max="771" width="2.7109375" style="41" customWidth="1"/>
    <col min="772" max="1011" width="9.140625" style="41"/>
    <col min="1012" max="1012" width="2.7109375" style="41" customWidth="1"/>
    <col min="1013" max="1017" width="3.28515625" style="41" customWidth="1"/>
    <col min="1018" max="1022" width="9.140625" style="41"/>
    <col min="1023" max="1023" width="9.85546875" style="41" bestFit="1" customWidth="1"/>
    <col min="1024" max="1025" width="9.140625" style="41"/>
    <col min="1026" max="1026" width="4.28515625" style="41" customWidth="1"/>
    <col min="1027" max="1027" width="2.7109375" style="41" customWidth="1"/>
    <col min="1028" max="1267" width="9.140625" style="41"/>
    <col min="1268" max="1268" width="2.7109375" style="41" customWidth="1"/>
    <col min="1269" max="1273" width="3.28515625" style="41" customWidth="1"/>
    <col min="1274" max="1278" width="9.140625" style="41"/>
    <col min="1279" max="1279" width="9.85546875" style="41" bestFit="1" customWidth="1"/>
    <col min="1280" max="1281" width="9.140625" style="41"/>
    <col min="1282" max="1282" width="4.28515625" style="41" customWidth="1"/>
    <col min="1283" max="1283" width="2.7109375" style="41" customWidth="1"/>
    <col min="1284" max="1523" width="9.140625" style="41"/>
    <col min="1524" max="1524" width="2.7109375" style="41" customWidth="1"/>
    <col min="1525" max="1529" width="3.28515625" style="41" customWidth="1"/>
    <col min="1530" max="1534" width="9.140625" style="41"/>
    <col min="1535" max="1535" width="9.85546875" style="41" bestFit="1" customWidth="1"/>
    <col min="1536" max="1537" width="9.140625" style="41"/>
    <col min="1538" max="1538" width="4.28515625" style="41" customWidth="1"/>
    <col min="1539" max="1539" width="2.7109375" style="41" customWidth="1"/>
    <col min="1540" max="1779" width="9.140625" style="41"/>
    <col min="1780" max="1780" width="2.7109375" style="41" customWidth="1"/>
    <col min="1781" max="1785" width="3.28515625" style="41" customWidth="1"/>
    <col min="1786" max="1790" width="9.140625" style="41"/>
    <col min="1791" max="1791" width="9.85546875" style="41" bestFit="1" customWidth="1"/>
    <col min="1792" max="1793" width="9.140625" style="41"/>
    <col min="1794" max="1794" width="4.28515625" style="41" customWidth="1"/>
    <col min="1795" max="1795" width="2.7109375" style="41" customWidth="1"/>
    <col min="1796" max="2035" width="9.140625" style="41"/>
    <col min="2036" max="2036" width="2.7109375" style="41" customWidth="1"/>
    <col min="2037" max="2041" width="3.28515625" style="41" customWidth="1"/>
    <col min="2042" max="2046" width="9.140625" style="41"/>
    <col min="2047" max="2047" width="9.85546875" style="41" bestFit="1" customWidth="1"/>
    <col min="2048" max="2049" width="9.140625" style="41"/>
    <col min="2050" max="2050" width="4.28515625" style="41" customWidth="1"/>
    <col min="2051" max="2051" width="2.7109375" style="41" customWidth="1"/>
    <col min="2052" max="2291" width="9.140625" style="41"/>
    <col min="2292" max="2292" width="2.7109375" style="41" customWidth="1"/>
    <col min="2293" max="2297" width="3.28515625" style="41" customWidth="1"/>
    <col min="2298" max="2302" width="9.140625" style="41"/>
    <col min="2303" max="2303" width="9.85546875" style="41" bestFit="1" customWidth="1"/>
    <col min="2304" max="2305" width="9.140625" style="41"/>
    <col min="2306" max="2306" width="4.28515625" style="41" customWidth="1"/>
    <col min="2307" max="2307" width="2.7109375" style="41" customWidth="1"/>
    <col min="2308" max="2547" width="9.140625" style="41"/>
    <col min="2548" max="2548" width="2.7109375" style="41" customWidth="1"/>
    <col min="2549" max="2553" width="3.28515625" style="41" customWidth="1"/>
    <col min="2554" max="2558" width="9.140625" style="41"/>
    <col min="2559" max="2559" width="9.85546875" style="41" bestFit="1" customWidth="1"/>
    <col min="2560" max="2561" width="9.140625" style="41"/>
    <col min="2562" max="2562" width="4.28515625" style="41" customWidth="1"/>
    <col min="2563" max="2563" width="2.7109375" style="41" customWidth="1"/>
    <col min="2564" max="2803" width="9.140625" style="41"/>
    <col min="2804" max="2804" width="2.7109375" style="41" customWidth="1"/>
    <col min="2805" max="2809" width="3.28515625" style="41" customWidth="1"/>
    <col min="2810" max="2814" width="9.140625" style="41"/>
    <col min="2815" max="2815" width="9.85546875" style="41" bestFit="1" customWidth="1"/>
    <col min="2816" max="2817" width="9.140625" style="41"/>
    <col min="2818" max="2818" width="4.28515625" style="41" customWidth="1"/>
    <col min="2819" max="2819" width="2.7109375" style="41" customWidth="1"/>
    <col min="2820" max="3059" width="9.140625" style="41"/>
    <col min="3060" max="3060" width="2.7109375" style="41" customWidth="1"/>
    <col min="3061" max="3065" width="3.28515625" style="41" customWidth="1"/>
    <col min="3066" max="3070" width="9.140625" style="41"/>
    <col min="3071" max="3071" width="9.85546875" style="41" bestFit="1" customWidth="1"/>
    <col min="3072" max="3073" width="9.140625" style="41"/>
    <col min="3074" max="3074" width="4.28515625" style="41" customWidth="1"/>
    <col min="3075" max="3075" width="2.7109375" style="41" customWidth="1"/>
    <col min="3076" max="3315" width="9.140625" style="41"/>
    <col min="3316" max="3316" width="2.7109375" style="41" customWidth="1"/>
    <col min="3317" max="3321" width="3.28515625" style="41" customWidth="1"/>
    <col min="3322" max="3326" width="9.140625" style="41"/>
    <col min="3327" max="3327" width="9.85546875" style="41" bestFit="1" customWidth="1"/>
    <col min="3328" max="3329" width="9.140625" style="41"/>
    <col min="3330" max="3330" width="4.28515625" style="41" customWidth="1"/>
    <col min="3331" max="3331" width="2.7109375" style="41" customWidth="1"/>
    <col min="3332" max="3571" width="9.140625" style="41"/>
    <col min="3572" max="3572" width="2.7109375" style="41" customWidth="1"/>
    <col min="3573" max="3577" width="3.28515625" style="41" customWidth="1"/>
    <col min="3578" max="3582" width="9.140625" style="41"/>
    <col min="3583" max="3583" width="9.85546875" style="41" bestFit="1" customWidth="1"/>
    <col min="3584" max="3585" width="9.140625" style="41"/>
    <col min="3586" max="3586" width="4.28515625" style="41" customWidth="1"/>
    <col min="3587" max="3587" width="2.7109375" style="41" customWidth="1"/>
    <col min="3588" max="3827" width="9.140625" style="41"/>
    <col min="3828" max="3828" width="2.7109375" style="41" customWidth="1"/>
    <col min="3829" max="3833" width="3.28515625" style="41" customWidth="1"/>
    <col min="3834" max="3838" width="9.140625" style="41"/>
    <col min="3839" max="3839" width="9.85546875" style="41" bestFit="1" customWidth="1"/>
    <col min="3840" max="3841" width="9.140625" style="41"/>
    <col min="3842" max="3842" width="4.28515625" style="41" customWidth="1"/>
    <col min="3843" max="3843" width="2.7109375" style="41" customWidth="1"/>
    <col min="3844" max="4083" width="9.140625" style="41"/>
    <col min="4084" max="4084" width="2.7109375" style="41" customWidth="1"/>
    <col min="4085" max="4089" width="3.28515625" style="41" customWidth="1"/>
    <col min="4090" max="4094" width="9.140625" style="41"/>
    <col min="4095" max="4095" width="9.85546875" style="41" bestFit="1" customWidth="1"/>
    <col min="4096" max="4097" width="9.140625" style="41"/>
    <col min="4098" max="4098" width="4.28515625" style="41" customWidth="1"/>
    <col min="4099" max="4099" width="2.7109375" style="41" customWidth="1"/>
    <col min="4100" max="4339" width="9.140625" style="41"/>
    <col min="4340" max="4340" width="2.7109375" style="41" customWidth="1"/>
    <col min="4341" max="4345" width="3.28515625" style="41" customWidth="1"/>
    <col min="4346" max="4350" width="9.140625" style="41"/>
    <col min="4351" max="4351" width="9.85546875" style="41" bestFit="1" customWidth="1"/>
    <col min="4352" max="4353" width="9.140625" style="41"/>
    <col min="4354" max="4354" width="4.28515625" style="41" customWidth="1"/>
    <col min="4355" max="4355" width="2.7109375" style="41" customWidth="1"/>
    <col min="4356" max="4595" width="9.140625" style="41"/>
    <col min="4596" max="4596" width="2.7109375" style="41" customWidth="1"/>
    <col min="4597" max="4601" width="3.28515625" style="41" customWidth="1"/>
    <col min="4602" max="4606" width="9.140625" style="41"/>
    <col min="4607" max="4607" width="9.85546875" style="41" bestFit="1" customWidth="1"/>
    <col min="4608" max="4609" width="9.140625" style="41"/>
    <col min="4610" max="4610" width="4.28515625" style="41" customWidth="1"/>
    <col min="4611" max="4611" width="2.7109375" style="41" customWidth="1"/>
    <col min="4612" max="4851" width="9.140625" style="41"/>
    <col min="4852" max="4852" width="2.7109375" style="41" customWidth="1"/>
    <col min="4853" max="4857" width="3.28515625" style="41" customWidth="1"/>
    <col min="4858" max="4862" width="9.140625" style="41"/>
    <col min="4863" max="4863" width="9.85546875" style="41" bestFit="1" customWidth="1"/>
    <col min="4864" max="4865" width="9.140625" style="41"/>
    <col min="4866" max="4866" width="4.28515625" style="41" customWidth="1"/>
    <col min="4867" max="4867" width="2.7109375" style="41" customWidth="1"/>
    <col min="4868" max="5107" width="9.140625" style="41"/>
    <col min="5108" max="5108" width="2.7109375" style="41" customWidth="1"/>
    <col min="5109" max="5113" width="3.28515625" style="41" customWidth="1"/>
    <col min="5114" max="5118" width="9.140625" style="41"/>
    <col min="5119" max="5119" width="9.85546875" style="41" bestFit="1" customWidth="1"/>
    <col min="5120" max="5121" width="9.140625" style="41"/>
    <col min="5122" max="5122" width="4.28515625" style="41" customWidth="1"/>
    <col min="5123" max="5123" width="2.7109375" style="41" customWidth="1"/>
    <col min="5124" max="5363" width="9.140625" style="41"/>
    <col min="5364" max="5364" width="2.7109375" style="41" customWidth="1"/>
    <col min="5365" max="5369" width="3.28515625" style="41" customWidth="1"/>
    <col min="5370" max="5374" width="9.140625" style="41"/>
    <col min="5375" max="5375" width="9.85546875" style="41" bestFit="1" customWidth="1"/>
    <col min="5376" max="5377" width="9.140625" style="41"/>
    <col min="5378" max="5378" width="4.28515625" style="41" customWidth="1"/>
    <col min="5379" max="5379" width="2.7109375" style="41" customWidth="1"/>
    <col min="5380" max="5619" width="9.140625" style="41"/>
    <col min="5620" max="5620" width="2.7109375" style="41" customWidth="1"/>
    <col min="5621" max="5625" width="3.28515625" style="41" customWidth="1"/>
    <col min="5626" max="5630" width="9.140625" style="41"/>
    <col min="5631" max="5631" width="9.85546875" style="41" bestFit="1" customWidth="1"/>
    <col min="5632" max="5633" width="9.140625" style="41"/>
    <col min="5634" max="5634" width="4.28515625" style="41" customWidth="1"/>
    <col min="5635" max="5635" width="2.7109375" style="41" customWidth="1"/>
    <col min="5636" max="5875" width="9.140625" style="41"/>
    <col min="5876" max="5876" width="2.7109375" style="41" customWidth="1"/>
    <col min="5877" max="5881" width="3.28515625" style="41" customWidth="1"/>
    <col min="5882" max="5886" width="9.140625" style="41"/>
    <col min="5887" max="5887" width="9.85546875" style="41" bestFit="1" customWidth="1"/>
    <col min="5888" max="5889" width="9.140625" style="41"/>
    <col min="5890" max="5890" width="4.28515625" style="41" customWidth="1"/>
    <col min="5891" max="5891" width="2.7109375" style="41" customWidth="1"/>
    <col min="5892" max="6131" width="9.140625" style="41"/>
    <col min="6132" max="6132" width="2.7109375" style="41" customWidth="1"/>
    <col min="6133" max="6137" width="3.28515625" style="41" customWidth="1"/>
    <col min="6138" max="6142" width="9.140625" style="41"/>
    <col min="6143" max="6143" width="9.85546875" style="41" bestFit="1" customWidth="1"/>
    <col min="6144" max="6145" width="9.140625" style="41"/>
    <col min="6146" max="6146" width="4.28515625" style="41" customWidth="1"/>
    <col min="6147" max="6147" width="2.7109375" style="41" customWidth="1"/>
    <col min="6148" max="6387" width="9.140625" style="41"/>
    <col min="6388" max="6388" width="2.7109375" style="41" customWidth="1"/>
    <col min="6389" max="6393" width="3.28515625" style="41" customWidth="1"/>
    <col min="6394" max="6398" width="9.140625" style="41"/>
    <col min="6399" max="6399" width="9.85546875" style="41" bestFit="1" customWidth="1"/>
    <col min="6400" max="6401" width="9.140625" style="41"/>
    <col min="6402" max="6402" width="4.28515625" style="41" customWidth="1"/>
    <col min="6403" max="6403" width="2.7109375" style="41" customWidth="1"/>
    <col min="6404" max="6643" width="9.140625" style="41"/>
    <col min="6644" max="6644" width="2.7109375" style="41" customWidth="1"/>
    <col min="6645" max="6649" width="3.28515625" style="41" customWidth="1"/>
    <col min="6650" max="6654" width="9.140625" style="41"/>
    <col min="6655" max="6655" width="9.85546875" style="41" bestFit="1" customWidth="1"/>
    <col min="6656" max="6657" width="9.140625" style="41"/>
    <col min="6658" max="6658" width="4.28515625" style="41" customWidth="1"/>
    <col min="6659" max="6659" width="2.7109375" style="41" customWidth="1"/>
    <col min="6660" max="6899" width="9.140625" style="41"/>
    <col min="6900" max="6900" width="2.7109375" style="41" customWidth="1"/>
    <col min="6901" max="6905" width="3.28515625" style="41" customWidth="1"/>
    <col min="6906" max="6910" width="9.140625" style="41"/>
    <col min="6911" max="6911" width="9.85546875" style="41" bestFit="1" customWidth="1"/>
    <col min="6912" max="6913" width="9.140625" style="41"/>
    <col min="6914" max="6914" width="4.28515625" style="41" customWidth="1"/>
    <col min="6915" max="6915" width="2.7109375" style="41" customWidth="1"/>
    <col min="6916" max="7155" width="9.140625" style="41"/>
    <col min="7156" max="7156" width="2.7109375" style="41" customWidth="1"/>
    <col min="7157" max="7161" width="3.28515625" style="41" customWidth="1"/>
    <col min="7162" max="7166" width="9.140625" style="41"/>
    <col min="7167" max="7167" width="9.85546875" style="41" bestFit="1" customWidth="1"/>
    <col min="7168" max="7169" width="9.140625" style="41"/>
    <col min="7170" max="7170" width="4.28515625" style="41" customWidth="1"/>
    <col min="7171" max="7171" width="2.7109375" style="41" customWidth="1"/>
    <col min="7172" max="7411" width="9.140625" style="41"/>
    <col min="7412" max="7412" width="2.7109375" style="41" customWidth="1"/>
    <col min="7413" max="7417" width="3.28515625" style="41" customWidth="1"/>
    <col min="7418" max="7422" width="9.140625" style="41"/>
    <col min="7423" max="7423" width="9.85546875" style="41" bestFit="1" customWidth="1"/>
    <col min="7424" max="7425" width="9.140625" style="41"/>
    <col min="7426" max="7426" width="4.28515625" style="41" customWidth="1"/>
    <col min="7427" max="7427" width="2.7109375" style="41" customWidth="1"/>
    <col min="7428" max="7667" width="9.140625" style="41"/>
    <col min="7668" max="7668" width="2.7109375" style="41" customWidth="1"/>
    <col min="7669" max="7673" width="3.28515625" style="41" customWidth="1"/>
    <col min="7674" max="7678" width="9.140625" style="41"/>
    <col min="7679" max="7679" width="9.85546875" style="41" bestFit="1" customWidth="1"/>
    <col min="7680" max="7681" width="9.140625" style="41"/>
    <col min="7682" max="7682" width="4.28515625" style="41" customWidth="1"/>
    <col min="7683" max="7683" width="2.7109375" style="41" customWidth="1"/>
    <col min="7684" max="7923" width="9.140625" style="41"/>
    <col min="7924" max="7924" width="2.7109375" style="41" customWidth="1"/>
    <col min="7925" max="7929" width="3.28515625" style="41" customWidth="1"/>
    <col min="7930" max="7934" width="9.140625" style="41"/>
    <col min="7935" max="7935" width="9.85546875" style="41" bestFit="1" customWidth="1"/>
    <col min="7936" max="7937" width="9.140625" style="41"/>
    <col min="7938" max="7938" width="4.28515625" style="41" customWidth="1"/>
    <col min="7939" max="7939" width="2.7109375" style="41" customWidth="1"/>
    <col min="7940" max="8179" width="9.140625" style="41"/>
    <col min="8180" max="8180" width="2.7109375" style="41" customWidth="1"/>
    <col min="8181" max="8185" width="3.28515625" style="41" customWidth="1"/>
    <col min="8186" max="8190" width="9.140625" style="41"/>
    <col min="8191" max="8191" width="9.85546875" style="41" bestFit="1" customWidth="1"/>
    <col min="8192" max="8193" width="9.140625" style="41"/>
    <col min="8194" max="8194" width="4.28515625" style="41" customWidth="1"/>
    <col min="8195" max="8195" width="2.7109375" style="41" customWidth="1"/>
    <col min="8196" max="8435" width="9.140625" style="41"/>
    <col min="8436" max="8436" width="2.7109375" style="41" customWidth="1"/>
    <col min="8437" max="8441" width="3.28515625" style="41" customWidth="1"/>
    <col min="8442" max="8446" width="9.140625" style="41"/>
    <col min="8447" max="8447" width="9.85546875" style="41" bestFit="1" customWidth="1"/>
    <col min="8448" max="8449" width="9.140625" style="41"/>
    <col min="8450" max="8450" width="4.28515625" style="41" customWidth="1"/>
    <col min="8451" max="8451" width="2.7109375" style="41" customWidth="1"/>
    <col min="8452" max="8691" width="9.140625" style="41"/>
    <col min="8692" max="8692" width="2.7109375" style="41" customWidth="1"/>
    <col min="8693" max="8697" width="3.28515625" style="41" customWidth="1"/>
    <col min="8698" max="8702" width="9.140625" style="41"/>
    <col min="8703" max="8703" width="9.85546875" style="41" bestFit="1" customWidth="1"/>
    <col min="8704" max="8705" width="9.140625" style="41"/>
    <col min="8706" max="8706" width="4.28515625" style="41" customWidth="1"/>
    <col min="8707" max="8707" width="2.7109375" style="41" customWidth="1"/>
    <col min="8708" max="8947" width="9.140625" style="41"/>
    <col min="8948" max="8948" width="2.7109375" style="41" customWidth="1"/>
    <col min="8949" max="8953" width="3.28515625" style="41" customWidth="1"/>
    <col min="8954" max="8958" width="9.140625" style="41"/>
    <col min="8959" max="8959" width="9.85546875" style="41" bestFit="1" customWidth="1"/>
    <col min="8960" max="8961" width="9.140625" style="41"/>
    <col min="8962" max="8962" width="4.28515625" style="41" customWidth="1"/>
    <col min="8963" max="8963" width="2.7109375" style="41" customWidth="1"/>
    <col min="8964" max="9203" width="9.140625" style="41"/>
    <col min="9204" max="9204" width="2.7109375" style="41" customWidth="1"/>
    <col min="9205" max="9209" width="3.28515625" style="41" customWidth="1"/>
    <col min="9210" max="9214" width="9.140625" style="41"/>
    <col min="9215" max="9215" width="9.85546875" style="41" bestFit="1" customWidth="1"/>
    <col min="9216" max="9217" width="9.140625" style="41"/>
    <col min="9218" max="9218" width="4.28515625" style="41" customWidth="1"/>
    <col min="9219" max="9219" width="2.7109375" style="41" customWidth="1"/>
    <col min="9220" max="9459" width="9.140625" style="41"/>
    <col min="9460" max="9460" width="2.7109375" style="41" customWidth="1"/>
    <col min="9461" max="9465" width="3.28515625" style="41" customWidth="1"/>
    <col min="9466" max="9470" width="9.140625" style="41"/>
    <col min="9471" max="9471" width="9.85546875" style="41" bestFit="1" customWidth="1"/>
    <col min="9472" max="9473" width="9.140625" style="41"/>
    <col min="9474" max="9474" width="4.28515625" style="41" customWidth="1"/>
    <col min="9475" max="9475" width="2.7109375" style="41" customWidth="1"/>
    <col min="9476" max="9715" width="9.140625" style="41"/>
    <col min="9716" max="9716" width="2.7109375" style="41" customWidth="1"/>
    <col min="9717" max="9721" width="3.28515625" style="41" customWidth="1"/>
    <col min="9722" max="9726" width="9.140625" style="41"/>
    <col min="9727" max="9727" width="9.85546875" style="41" bestFit="1" customWidth="1"/>
    <col min="9728" max="9729" width="9.140625" style="41"/>
    <col min="9730" max="9730" width="4.28515625" style="41" customWidth="1"/>
    <col min="9731" max="9731" width="2.7109375" style="41" customWidth="1"/>
    <col min="9732" max="9971" width="9.140625" style="41"/>
    <col min="9972" max="9972" width="2.7109375" style="41" customWidth="1"/>
    <col min="9973" max="9977" width="3.28515625" style="41" customWidth="1"/>
    <col min="9978" max="9982" width="9.140625" style="41"/>
    <col min="9983" max="9983" width="9.85546875" style="41" bestFit="1" customWidth="1"/>
    <col min="9984" max="9985" width="9.140625" style="41"/>
    <col min="9986" max="9986" width="4.28515625" style="41" customWidth="1"/>
    <col min="9987" max="9987" width="2.7109375" style="41" customWidth="1"/>
    <col min="9988" max="10227" width="9.140625" style="41"/>
    <col min="10228" max="10228" width="2.7109375" style="41" customWidth="1"/>
    <col min="10229" max="10233" width="3.28515625" style="41" customWidth="1"/>
    <col min="10234" max="10238" width="9.140625" style="41"/>
    <col min="10239" max="10239" width="9.85546875" style="41" bestFit="1" customWidth="1"/>
    <col min="10240" max="10241" width="9.140625" style="41"/>
    <col min="10242" max="10242" width="4.28515625" style="41" customWidth="1"/>
    <col min="10243" max="10243" width="2.7109375" style="41" customWidth="1"/>
    <col min="10244" max="10483" width="9.140625" style="41"/>
    <col min="10484" max="10484" width="2.7109375" style="41" customWidth="1"/>
    <col min="10485" max="10489" width="3.28515625" style="41" customWidth="1"/>
    <col min="10490" max="10494" width="9.140625" style="41"/>
    <col min="10495" max="10495" width="9.85546875" style="41" bestFit="1" customWidth="1"/>
    <col min="10496" max="10497" width="9.140625" style="41"/>
    <col min="10498" max="10498" width="4.28515625" style="41" customWidth="1"/>
    <col min="10499" max="10499" width="2.7109375" style="41" customWidth="1"/>
    <col min="10500" max="10739" width="9.140625" style="41"/>
    <col min="10740" max="10740" width="2.7109375" style="41" customWidth="1"/>
    <col min="10741" max="10745" width="3.28515625" style="41" customWidth="1"/>
    <col min="10746" max="10750" width="9.140625" style="41"/>
    <col min="10751" max="10751" width="9.85546875" style="41" bestFit="1" customWidth="1"/>
    <col min="10752" max="10753" width="9.140625" style="41"/>
    <col min="10754" max="10754" width="4.28515625" style="41" customWidth="1"/>
    <col min="10755" max="10755" width="2.7109375" style="41" customWidth="1"/>
    <col min="10756" max="10995" width="9.140625" style="41"/>
    <col min="10996" max="10996" width="2.7109375" style="41" customWidth="1"/>
    <col min="10997" max="11001" width="3.28515625" style="41" customWidth="1"/>
    <col min="11002" max="11006" width="9.140625" style="41"/>
    <col min="11007" max="11007" width="9.85546875" style="41" bestFit="1" customWidth="1"/>
    <col min="11008" max="11009" width="9.140625" style="41"/>
    <col min="11010" max="11010" width="4.28515625" style="41" customWidth="1"/>
    <col min="11011" max="11011" width="2.7109375" style="41" customWidth="1"/>
    <col min="11012" max="11251" width="9.140625" style="41"/>
    <col min="11252" max="11252" width="2.7109375" style="41" customWidth="1"/>
    <col min="11253" max="11257" width="3.28515625" style="41" customWidth="1"/>
    <col min="11258" max="11262" width="9.140625" style="41"/>
    <col min="11263" max="11263" width="9.85546875" style="41" bestFit="1" customWidth="1"/>
    <col min="11264" max="11265" width="9.140625" style="41"/>
    <col min="11266" max="11266" width="4.28515625" style="41" customWidth="1"/>
    <col min="11267" max="11267" width="2.7109375" style="41" customWidth="1"/>
    <col min="11268" max="11507" width="9.140625" style="41"/>
    <col min="11508" max="11508" width="2.7109375" style="41" customWidth="1"/>
    <col min="11509" max="11513" width="3.28515625" style="41" customWidth="1"/>
    <col min="11514" max="11518" width="9.140625" style="41"/>
    <col min="11519" max="11519" width="9.85546875" style="41" bestFit="1" customWidth="1"/>
    <col min="11520" max="11521" width="9.140625" style="41"/>
    <col min="11522" max="11522" width="4.28515625" style="41" customWidth="1"/>
    <col min="11523" max="11523" width="2.7109375" style="41" customWidth="1"/>
    <col min="11524" max="11763" width="9.140625" style="41"/>
    <col min="11764" max="11764" width="2.7109375" style="41" customWidth="1"/>
    <col min="11765" max="11769" width="3.28515625" style="41" customWidth="1"/>
    <col min="11770" max="11774" width="9.140625" style="41"/>
    <col min="11775" max="11775" width="9.85546875" style="41" bestFit="1" customWidth="1"/>
    <col min="11776" max="11777" width="9.140625" style="41"/>
    <col min="11778" max="11778" width="4.28515625" style="41" customWidth="1"/>
    <col min="11779" max="11779" width="2.7109375" style="41" customWidth="1"/>
    <col min="11780" max="12019" width="9.140625" style="41"/>
    <col min="12020" max="12020" width="2.7109375" style="41" customWidth="1"/>
    <col min="12021" max="12025" width="3.28515625" style="41" customWidth="1"/>
    <col min="12026" max="12030" width="9.140625" style="41"/>
    <col min="12031" max="12031" width="9.85546875" style="41" bestFit="1" customWidth="1"/>
    <col min="12032" max="12033" width="9.140625" style="41"/>
    <col min="12034" max="12034" width="4.28515625" style="41" customWidth="1"/>
    <col min="12035" max="12035" width="2.7109375" style="41" customWidth="1"/>
    <col min="12036" max="12275" width="9.140625" style="41"/>
    <col min="12276" max="12276" width="2.7109375" style="41" customWidth="1"/>
    <col min="12277" max="12281" width="3.28515625" style="41" customWidth="1"/>
    <col min="12282" max="12286" width="9.140625" style="41"/>
    <col min="12287" max="12287" width="9.85546875" style="41" bestFit="1" customWidth="1"/>
    <col min="12288" max="12289" width="9.140625" style="41"/>
    <col min="12290" max="12290" width="4.28515625" style="41" customWidth="1"/>
    <col min="12291" max="12291" width="2.7109375" style="41" customWidth="1"/>
    <col min="12292" max="12531" width="9.140625" style="41"/>
    <col min="12532" max="12532" width="2.7109375" style="41" customWidth="1"/>
    <col min="12533" max="12537" width="3.28515625" style="41" customWidth="1"/>
    <col min="12538" max="12542" width="9.140625" style="41"/>
    <col min="12543" max="12543" width="9.85546875" style="41" bestFit="1" customWidth="1"/>
    <col min="12544" max="12545" width="9.140625" style="41"/>
    <col min="12546" max="12546" width="4.28515625" style="41" customWidth="1"/>
    <col min="12547" max="12547" width="2.7109375" style="41" customWidth="1"/>
    <col min="12548" max="12787" width="9.140625" style="41"/>
    <col min="12788" max="12788" width="2.7109375" style="41" customWidth="1"/>
    <col min="12789" max="12793" width="3.28515625" style="41" customWidth="1"/>
    <col min="12794" max="12798" width="9.140625" style="41"/>
    <col min="12799" max="12799" width="9.85546875" style="41" bestFit="1" customWidth="1"/>
    <col min="12800" max="12801" width="9.140625" style="41"/>
    <col min="12802" max="12802" width="4.28515625" style="41" customWidth="1"/>
    <col min="12803" max="12803" width="2.7109375" style="41" customWidth="1"/>
    <col min="12804" max="13043" width="9.140625" style="41"/>
    <col min="13044" max="13044" width="2.7109375" style="41" customWidth="1"/>
    <col min="13045" max="13049" width="3.28515625" style="41" customWidth="1"/>
    <col min="13050" max="13054" width="9.140625" style="41"/>
    <col min="13055" max="13055" width="9.85546875" style="41" bestFit="1" customWidth="1"/>
    <col min="13056" max="13057" width="9.140625" style="41"/>
    <col min="13058" max="13058" width="4.28515625" style="41" customWidth="1"/>
    <col min="13059" max="13059" width="2.7109375" style="41" customWidth="1"/>
    <col min="13060" max="13299" width="9.140625" style="41"/>
    <col min="13300" max="13300" width="2.7109375" style="41" customWidth="1"/>
    <col min="13301" max="13305" width="3.28515625" style="41" customWidth="1"/>
    <col min="13306" max="13310" width="9.140625" style="41"/>
    <col min="13311" max="13311" width="9.85546875" style="41" bestFit="1" customWidth="1"/>
    <col min="13312" max="13313" width="9.140625" style="41"/>
    <col min="13314" max="13314" width="4.28515625" style="41" customWidth="1"/>
    <col min="13315" max="13315" width="2.7109375" style="41" customWidth="1"/>
    <col min="13316" max="13555" width="9.140625" style="41"/>
    <col min="13556" max="13556" width="2.7109375" style="41" customWidth="1"/>
    <col min="13557" max="13561" width="3.28515625" style="41" customWidth="1"/>
    <col min="13562" max="13566" width="9.140625" style="41"/>
    <col min="13567" max="13567" width="9.85546875" style="41" bestFit="1" customWidth="1"/>
    <col min="13568" max="13569" width="9.140625" style="41"/>
    <col min="13570" max="13570" width="4.28515625" style="41" customWidth="1"/>
    <col min="13571" max="13571" width="2.7109375" style="41" customWidth="1"/>
    <col min="13572" max="13811" width="9.140625" style="41"/>
    <col min="13812" max="13812" width="2.7109375" style="41" customWidth="1"/>
    <col min="13813" max="13817" width="3.28515625" style="41" customWidth="1"/>
    <col min="13818" max="13822" width="9.140625" style="41"/>
    <col min="13823" max="13823" width="9.85546875" style="41" bestFit="1" customWidth="1"/>
    <col min="13824" max="13825" width="9.140625" style="41"/>
    <col min="13826" max="13826" width="4.28515625" style="41" customWidth="1"/>
    <col min="13827" max="13827" width="2.7109375" style="41" customWidth="1"/>
    <col min="13828" max="14067" width="9.140625" style="41"/>
    <col min="14068" max="14068" width="2.7109375" style="41" customWidth="1"/>
    <col min="14069" max="14073" width="3.28515625" style="41" customWidth="1"/>
    <col min="14074" max="14078" width="9.140625" style="41"/>
    <col min="14079" max="14079" width="9.85546875" style="41" bestFit="1" customWidth="1"/>
    <col min="14080" max="14081" width="9.140625" style="41"/>
    <col min="14082" max="14082" width="4.28515625" style="41" customWidth="1"/>
    <col min="14083" max="14083" width="2.7109375" style="41" customWidth="1"/>
    <col min="14084" max="14323" width="9.140625" style="41"/>
    <col min="14324" max="14324" width="2.7109375" style="41" customWidth="1"/>
    <col min="14325" max="14329" width="3.28515625" style="41" customWidth="1"/>
    <col min="14330" max="14334" width="9.140625" style="41"/>
    <col min="14335" max="14335" width="9.85546875" style="41" bestFit="1" customWidth="1"/>
    <col min="14336" max="14337" width="9.140625" style="41"/>
    <col min="14338" max="14338" width="4.28515625" style="41" customWidth="1"/>
    <col min="14339" max="14339" width="2.7109375" style="41" customWidth="1"/>
    <col min="14340" max="14579" width="9.140625" style="41"/>
    <col min="14580" max="14580" width="2.7109375" style="41" customWidth="1"/>
    <col min="14581" max="14585" width="3.28515625" style="41" customWidth="1"/>
    <col min="14586" max="14590" width="9.140625" style="41"/>
    <col min="14591" max="14591" width="9.85546875" style="41" bestFit="1" customWidth="1"/>
    <col min="14592" max="14593" width="9.140625" style="41"/>
    <col min="14594" max="14594" width="4.28515625" style="41" customWidth="1"/>
    <col min="14595" max="14595" width="2.7109375" style="41" customWidth="1"/>
    <col min="14596" max="14835" width="9.140625" style="41"/>
    <col min="14836" max="14836" width="2.7109375" style="41" customWidth="1"/>
    <col min="14837" max="14841" width="3.28515625" style="41" customWidth="1"/>
    <col min="14842" max="14846" width="9.140625" style="41"/>
    <col min="14847" max="14847" width="9.85546875" style="41" bestFit="1" customWidth="1"/>
    <col min="14848" max="14849" width="9.140625" style="41"/>
    <col min="14850" max="14850" width="4.28515625" style="41" customWidth="1"/>
    <col min="14851" max="14851" width="2.7109375" style="41" customWidth="1"/>
    <col min="14852" max="15091" width="9.140625" style="41"/>
    <col min="15092" max="15092" width="2.7109375" style="41" customWidth="1"/>
    <col min="15093" max="15097" width="3.28515625" style="41" customWidth="1"/>
    <col min="15098" max="15102" width="9.140625" style="41"/>
    <col min="15103" max="15103" width="9.85546875" style="41" bestFit="1" customWidth="1"/>
    <col min="15104" max="15105" width="9.140625" style="41"/>
    <col min="15106" max="15106" width="4.28515625" style="41" customWidth="1"/>
    <col min="15107" max="15107" width="2.7109375" style="41" customWidth="1"/>
    <col min="15108" max="15347" width="9.140625" style="41"/>
    <col min="15348" max="15348" width="2.7109375" style="41" customWidth="1"/>
    <col min="15349" max="15353" width="3.28515625" style="41" customWidth="1"/>
    <col min="15354" max="15358" width="9.140625" style="41"/>
    <col min="15359" max="15359" width="9.85546875" style="41" bestFit="1" customWidth="1"/>
    <col min="15360" max="15361" width="9.140625" style="41"/>
    <col min="15362" max="15362" width="4.28515625" style="41" customWidth="1"/>
    <col min="15363" max="15363" width="2.7109375" style="41" customWidth="1"/>
    <col min="15364" max="15603" width="9.140625" style="41"/>
    <col min="15604" max="15604" width="2.7109375" style="41" customWidth="1"/>
    <col min="15605" max="15609" width="3.28515625" style="41" customWidth="1"/>
    <col min="15610" max="15614" width="9.140625" style="41"/>
    <col min="15615" max="15615" width="9.85546875" style="41" bestFit="1" customWidth="1"/>
    <col min="15616" max="15617" width="9.140625" style="41"/>
    <col min="15618" max="15618" width="4.28515625" style="41" customWidth="1"/>
    <col min="15619" max="15619" width="2.7109375" style="41" customWidth="1"/>
    <col min="15620" max="15859" width="9.140625" style="41"/>
    <col min="15860" max="15860" width="2.7109375" style="41" customWidth="1"/>
    <col min="15861" max="15865" width="3.28515625" style="41" customWidth="1"/>
    <col min="15866" max="15870" width="9.140625" style="41"/>
    <col min="15871" max="15871" width="9.85546875" style="41" bestFit="1" customWidth="1"/>
    <col min="15872" max="15873" width="9.140625" style="41"/>
    <col min="15874" max="15874" width="4.28515625" style="41" customWidth="1"/>
    <col min="15875" max="15875" width="2.7109375" style="41" customWidth="1"/>
    <col min="15876" max="16115" width="9.140625" style="41"/>
    <col min="16116" max="16116" width="2.7109375" style="41" customWidth="1"/>
    <col min="16117" max="16121" width="3.28515625" style="41" customWidth="1"/>
    <col min="16122" max="16126" width="9.140625" style="41"/>
    <col min="16127" max="16127" width="9.85546875" style="41" bestFit="1" customWidth="1"/>
    <col min="16128" max="16129" width="9.140625" style="41"/>
    <col min="16130" max="16130" width="4.28515625" style="41" customWidth="1"/>
    <col min="16131" max="16131" width="2.7109375" style="41" customWidth="1"/>
    <col min="16132" max="16384" width="9.140625" style="41"/>
  </cols>
  <sheetData>
    <row r="2" spans="2:15" ht="15.75">
      <c r="B2" s="39"/>
      <c r="C2" s="39"/>
      <c r="D2" s="39"/>
      <c r="E2" s="39"/>
      <c r="F2" s="40"/>
      <c r="G2" s="40"/>
      <c r="H2" s="39"/>
      <c r="I2" s="39"/>
      <c r="J2" s="39"/>
      <c r="K2" s="39"/>
      <c r="L2" s="39"/>
      <c r="M2" s="39"/>
      <c r="N2" s="39"/>
      <c r="O2" s="39"/>
    </row>
    <row r="3" spans="2:15" ht="18.75">
      <c r="B3" s="39"/>
      <c r="C3" s="39"/>
      <c r="D3" s="39"/>
      <c r="E3" s="39"/>
      <c r="F3" s="42"/>
      <c r="G3" s="42"/>
      <c r="H3" s="39"/>
      <c r="I3" s="39"/>
      <c r="J3" s="39"/>
      <c r="K3" s="39"/>
      <c r="L3" s="39"/>
      <c r="M3" s="39"/>
      <c r="N3" s="39"/>
      <c r="O3" s="39"/>
    </row>
    <row r="4" spans="2:15" ht="18.75">
      <c r="B4" s="39"/>
      <c r="C4" s="39"/>
      <c r="D4" s="39"/>
      <c r="E4" s="39"/>
      <c r="F4" s="42"/>
      <c r="G4" s="42"/>
      <c r="H4" s="39"/>
      <c r="I4" s="39"/>
      <c r="J4" s="39"/>
      <c r="K4" s="39"/>
      <c r="L4" s="39"/>
      <c r="M4" s="39"/>
      <c r="N4" s="39"/>
      <c r="O4" s="39"/>
    </row>
    <row r="5" spans="2:15" ht="15.75">
      <c r="B5" s="39"/>
      <c r="C5" s="39"/>
      <c r="D5" s="39"/>
      <c r="E5" s="39"/>
      <c r="F5" s="39"/>
      <c r="G5" s="39"/>
      <c r="H5" s="39"/>
      <c r="I5" s="39"/>
      <c r="J5" s="39"/>
      <c r="K5" s="39"/>
      <c r="L5" s="39"/>
      <c r="M5" s="39"/>
      <c r="N5" s="39"/>
      <c r="O5" s="39"/>
    </row>
    <row r="6" spans="2:15" ht="21" customHeight="1">
      <c r="B6" s="43"/>
      <c r="C6" s="190" t="s">
        <v>114</v>
      </c>
      <c r="D6" s="190"/>
      <c r="E6" s="190"/>
      <c r="F6" s="190"/>
      <c r="G6" s="190"/>
      <c r="H6" s="190"/>
      <c r="I6" s="190"/>
      <c r="J6" s="190"/>
      <c r="K6" s="190"/>
      <c r="L6" s="190"/>
      <c r="M6" s="190"/>
      <c r="N6" s="190"/>
      <c r="O6" s="44"/>
    </row>
    <row r="7" spans="2:15" ht="12.75" customHeight="1">
      <c r="B7" s="43"/>
      <c r="C7" s="65"/>
      <c r="D7" s="65"/>
      <c r="E7" s="65"/>
      <c r="F7" s="65"/>
      <c r="G7" s="65"/>
      <c r="H7" s="65"/>
      <c r="I7" s="65"/>
      <c r="J7" s="65"/>
      <c r="K7" s="65"/>
      <c r="L7" s="65"/>
      <c r="M7" s="65"/>
      <c r="N7" s="65"/>
      <c r="O7" s="1"/>
    </row>
    <row r="8" spans="2:15">
      <c r="B8" s="43"/>
      <c r="C8" s="191"/>
      <c r="D8" s="192"/>
      <c r="E8" s="193"/>
      <c r="F8" s="45" t="s">
        <v>0</v>
      </c>
      <c r="G8" s="45"/>
      <c r="H8" s="45"/>
      <c r="I8" s="43"/>
      <c r="J8" s="43"/>
      <c r="K8" s="45"/>
      <c r="L8" s="43"/>
      <c r="M8" s="43"/>
      <c r="N8" s="43"/>
      <c r="O8" s="46"/>
    </row>
    <row r="9" spans="2:15">
      <c r="B9" s="43"/>
      <c r="C9" s="194"/>
      <c r="D9" s="195"/>
      <c r="E9" s="196"/>
      <c r="F9" s="45" t="s">
        <v>1</v>
      </c>
      <c r="G9" s="45"/>
      <c r="H9" s="45"/>
      <c r="I9" s="43"/>
      <c r="J9" s="43"/>
      <c r="K9" s="45"/>
      <c r="L9" s="43"/>
      <c r="M9" s="43"/>
      <c r="N9" s="43"/>
      <c r="O9" s="46"/>
    </row>
    <row r="10" spans="2:15">
      <c r="B10" s="43"/>
      <c r="C10" s="197"/>
      <c r="D10" s="198"/>
      <c r="E10" s="199"/>
      <c r="F10" s="45" t="s">
        <v>140</v>
      </c>
      <c r="G10" s="45"/>
      <c r="H10" s="45"/>
      <c r="I10" s="43"/>
      <c r="J10" s="43"/>
      <c r="K10" s="45"/>
      <c r="L10" s="43"/>
      <c r="M10" s="43"/>
      <c r="N10" s="43"/>
      <c r="O10" s="46"/>
    </row>
    <row r="11" spans="2:15">
      <c r="B11" s="43"/>
      <c r="C11" s="71"/>
      <c r="D11" s="72"/>
      <c r="E11" s="73"/>
      <c r="F11" s="45" t="s">
        <v>141</v>
      </c>
      <c r="G11" s="45"/>
      <c r="H11" s="45"/>
      <c r="I11" s="43"/>
      <c r="J11" s="43"/>
      <c r="K11" s="45"/>
      <c r="L11" s="43"/>
      <c r="M11" s="43"/>
      <c r="N11" s="43"/>
      <c r="O11" s="46"/>
    </row>
    <row r="12" spans="2:15">
      <c r="B12" s="43"/>
      <c r="C12" s="187"/>
      <c r="D12" s="188"/>
      <c r="E12" s="189"/>
      <c r="F12" s="45" t="s">
        <v>2</v>
      </c>
      <c r="G12" s="45"/>
      <c r="H12" s="45"/>
      <c r="I12" s="43"/>
      <c r="J12" s="43"/>
      <c r="K12" s="45"/>
      <c r="L12" s="43"/>
      <c r="M12" s="43"/>
      <c r="N12" s="43"/>
      <c r="O12" s="46"/>
    </row>
    <row r="13" spans="2:15">
      <c r="B13" s="43"/>
      <c r="C13" s="200" t="s">
        <v>3</v>
      </c>
      <c r="D13" s="201"/>
      <c r="E13" s="202"/>
      <c r="F13" s="45" t="s">
        <v>4</v>
      </c>
      <c r="G13" s="45"/>
      <c r="H13" s="45"/>
      <c r="I13" s="43"/>
      <c r="J13" s="43"/>
      <c r="K13" s="45"/>
      <c r="L13" s="43"/>
      <c r="M13" s="43"/>
      <c r="N13" s="43"/>
      <c r="O13" s="46"/>
    </row>
    <row r="14" spans="2:15">
      <c r="B14" s="43"/>
      <c r="C14" s="203" t="s">
        <v>5</v>
      </c>
      <c r="D14" s="204"/>
      <c r="E14" s="205"/>
      <c r="F14" s="45" t="s">
        <v>6</v>
      </c>
      <c r="G14" s="45"/>
      <c r="H14" s="45"/>
      <c r="I14" s="43"/>
      <c r="J14" s="43"/>
      <c r="K14" s="45"/>
      <c r="L14" s="43"/>
      <c r="M14" s="43"/>
      <c r="N14" s="43"/>
      <c r="O14" s="46"/>
    </row>
    <row r="15" spans="2:15">
      <c r="B15" s="47"/>
      <c r="C15" s="47"/>
      <c r="D15" s="47"/>
      <c r="E15" s="47"/>
      <c r="F15" s="46"/>
      <c r="G15" s="46"/>
      <c r="H15" s="46"/>
      <c r="I15" s="46"/>
      <c r="J15" s="46"/>
      <c r="K15" s="46"/>
      <c r="L15" s="46"/>
      <c r="M15" s="46"/>
      <c r="N15" s="46"/>
      <c r="O15" s="46"/>
    </row>
    <row r="16" spans="2:15">
      <c r="B16" s="48"/>
      <c r="C16" s="48" t="s">
        <v>7</v>
      </c>
      <c r="D16" s="49"/>
      <c r="E16" s="49"/>
      <c r="F16" s="45"/>
      <c r="G16" s="45"/>
      <c r="H16" s="46"/>
      <c r="I16" s="46"/>
      <c r="J16" s="46"/>
      <c r="K16" s="46"/>
      <c r="L16" s="50" t="s">
        <v>223</v>
      </c>
      <c r="M16" s="43"/>
      <c r="N16" s="51"/>
      <c r="O16" s="51"/>
    </row>
    <row r="17" spans="2:19">
      <c r="B17" s="48"/>
      <c r="C17" s="48" t="s">
        <v>8</v>
      </c>
      <c r="D17" s="49"/>
      <c r="E17" s="49"/>
      <c r="F17" s="45"/>
      <c r="G17" s="45"/>
      <c r="H17" s="46"/>
      <c r="I17" s="46"/>
      <c r="J17" s="46"/>
      <c r="K17" s="46"/>
      <c r="L17" s="52" t="s">
        <v>227</v>
      </c>
      <c r="M17" s="53"/>
      <c r="N17" s="54"/>
      <c r="O17" s="55"/>
    </row>
    <row r="18" spans="2:19">
      <c r="B18" s="48"/>
      <c r="C18" s="48" t="s">
        <v>9</v>
      </c>
      <c r="D18" s="49"/>
      <c r="E18" s="49"/>
      <c r="F18" s="45"/>
      <c r="G18" s="45"/>
      <c r="H18" s="46"/>
      <c r="I18" s="46"/>
      <c r="J18" s="46"/>
      <c r="K18" s="46"/>
      <c r="L18" s="206">
        <v>41990</v>
      </c>
      <c r="M18" s="206"/>
      <c r="N18" s="54"/>
      <c r="O18" s="55"/>
    </row>
    <row r="19" spans="2:19">
      <c r="B19" s="48"/>
      <c r="C19" s="48"/>
      <c r="D19" s="48"/>
      <c r="E19" s="48"/>
      <c r="F19" s="47"/>
      <c r="G19" s="47"/>
      <c r="H19" s="47"/>
      <c r="I19" s="47"/>
      <c r="J19" s="47"/>
      <c r="K19" s="47"/>
      <c r="L19" s="47"/>
      <c r="M19" s="47"/>
      <c r="N19" s="47"/>
      <c r="O19" s="56"/>
    </row>
    <row r="20" spans="2:19">
      <c r="B20" s="57"/>
      <c r="C20" s="57"/>
      <c r="D20" s="57"/>
      <c r="E20" s="57"/>
      <c r="F20" s="57"/>
      <c r="G20" s="57"/>
      <c r="H20" s="57"/>
      <c r="I20" s="57"/>
      <c r="J20" s="57"/>
      <c r="K20" s="57"/>
      <c r="L20" s="57"/>
      <c r="M20" s="57"/>
      <c r="N20" s="57"/>
      <c r="O20" s="57"/>
    </row>
    <row r="21" spans="2:19">
      <c r="B21" s="57"/>
      <c r="C21" s="57"/>
      <c r="D21" s="57"/>
      <c r="E21" s="57"/>
      <c r="F21" s="57"/>
      <c r="G21" s="57"/>
      <c r="H21" s="57"/>
      <c r="I21" s="57"/>
      <c r="J21" s="57"/>
      <c r="K21" s="57"/>
      <c r="L21" s="57"/>
      <c r="M21" s="57"/>
      <c r="N21" s="57"/>
      <c r="O21" s="57"/>
    </row>
    <row r="22" spans="2:19" s="2" customFormat="1" ht="15.75">
      <c r="B22" s="186" t="s">
        <v>215</v>
      </c>
      <c r="C22" s="186"/>
      <c r="D22" s="186"/>
      <c r="E22" s="186"/>
      <c r="F22" s="186"/>
      <c r="G22" s="186"/>
      <c r="H22" s="186"/>
      <c r="I22" s="186"/>
      <c r="J22" s="186"/>
      <c r="K22" s="186"/>
      <c r="L22" s="186"/>
      <c r="M22" s="186"/>
      <c r="N22" s="186"/>
      <c r="O22" s="186"/>
      <c r="S22" s="41"/>
    </row>
    <row r="23" spans="2:19" s="2" customFormat="1">
      <c r="S23" s="41"/>
    </row>
    <row r="24" spans="2:19" s="2" customFormat="1">
      <c r="B24" s="2">
        <v>1</v>
      </c>
      <c r="C24" s="146" t="s">
        <v>144</v>
      </c>
      <c r="D24" s="146"/>
      <c r="E24" s="146"/>
      <c r="F24" s="146"/>
      <c r="G24" s="146"/>
      <c r="H24" s="146"/>
      <c r="I24" s="146"/>
      <c r="J24" s="146"/>
      <c r="K24" s="146"/>
      <c r="L24" s="146"/>
      <c r="M24" s="146"/>
      <c r="N24" s="146"/>
      <c r="O24" s="38"/>
      <c r="S24" s="41"/>
    </row>
    <row r="25" spans="2:19" s="2" customFormat="1">
      <c r="C25" s="146"/>
      <c r="D25" s="146"/>
      <c r="E25" s="146"/>
      <c r="F25" s="146"/>
      <c r="G25" s="146"/>
      <c r="H25" s="146"/>
      <c r="I25" s="146"/>
      <c r="J25" s="146"/>
      <c r="K25" s="146"/>
      <c r="L25" s="146"/>
      <c r="M25" s="146"/>
      <c r="N25" s="146"/>
      <c r="O25" s="66"/>
      <c r="S25" s="41"/>
    </row>
    <row r="26" spans="2:19" s="2" customFormat="1">
      <c r="C26" s="66" t="s">
        <v>10</v>
      </c>
      <c r="D26" s="146" t="s">
        <v>110</v>
      </c>
      <c r="E26" s="146"/>
      <c r="F26" s="146"/>
      <c r="G26" s="146"/>
      <c r="H26" s="146"/>
      <c r="I26" s="146"/>
      <c r="J26" s="146"/>
      <c r="K26" s="146"/>
      <c r="L26" s="146"/>
      <c r="M26" s="146"/>
      <c r="N26" s="146"/>
      <c r="O26" s="146"/>
      <c r="S26" s="41"/>
    </row>
    <row r="27" spans="2:19" s="2" customFormat="1">
      <c r="C27" s="66" t="s">
        <v>112</v>
      </c>
      <c r="D27" s="146" t="s">
        <v>111</v>
      </c>
      <c r="E27" s="146"/>
      <c r="F27" s="146"/>
      <c r="G27" s="146"/>
      <c r="H27" s="146"/>
      <c r="I27" s="146"/>
      <c r="J27" s="146"/>
      <c r="K27" s="146"/>
      <c r="L27" s="146"/>
      <c r="M27" s="146"/>
      <c r="N27" s="146"/>
      <c r="O27" s="146"/>
      <c r="S27" s="41"/>
    </row>
    <row r="28" spans="2:19" s="2" customFormat="1">
      <c r="C28" s="66"/>
      <c r="D28" s="66"/>
      <c r="E28" s="66"/>
      <c r="F28" s="66"/>
      <c r="G28" s="66"/>
      <c r="H28" s="66"/>
      <c r="I28" s="66"/>
      <c r="J28" s="66"/>
      <c r="K28" s="66"/>
      <c r="L28" s="66"/>
      <c r="M28" s="66"/>
      <c r="N28" s="66"/>
      <c r="O28" s="66"/>
      <c r="S28" s="41"/>
    </row>
    <row r="29" spans="2:19" s="2" customFormat="1">
      <c r="B29" s="2">
        <v>2</v>
      </c>
      <c r="C29" s="146" t="s">
        <v>150</v>
      </c>
      <c r="D29" s="146"/>
      <c r="E29" s="146"/>
      <c r="F29" s="146"/>
      <c r="G29" s="146"/>
      <c r="H29" s="146"/>
      <c r="I29" s="146"/>
      <c r="J29" s="146"/>
      <c r="K29" s="146"/>
      <c r="L29" s="146"/>
      <c r="M29" s="146"/>
      <c r="N29" s="146"/>
      <c r="O29" s="66"/>
    </row>
    <row r="30" spans="2:19" s="2" customFormat="1">
      <c r="C30" s="66" t="s">
        <v>10</v>
      </c>
      <c r="D30" s="146" t="s">
        <v>151</v>
      </c>
      <c r="E30" s="146"/>
      <c r="F30" s="146"/>
      <c r="G30" s="146"/>
      <c r="H30" s="146"/>
      <c r="I30" s="146"/>
      <c r="J30" s="146"/>
      <c r="K30" s="146"/>
      <c r="L30" s="146"/>
      <c r="M30" s="146"/>
      <c r="N30" s="146"/>
      <c r="O30" s="146"/>
    </row>
    <row r="31" spans="2:19" s="2" customFormat="1">
      <c r="C31" s="66" t="s">
        <v>112</v>
      </c>
      <c r="D31" s="146" t="s">
        <v>163</v>
      </c>
      <c r="E31" s="146"/>
      <c r="F31" s="146"/>
      <c r="G31" s="146"/>
      <c r="H31" s="146"/>
      <c r="I31" s="146"/>
      <c r="J31" s="146"/>
      <c r="K31" s="146"/>
      <c r="L31" s="146"/>
      <c r="M31" s="146"/>
      <c r="N31" s="146"/>
      <c r="O31" s="146"/>
    </row>
    <row r="32" spans="2:19" s="2" customFormat="1">
      <c r="C32" s="66" t="s">
        <v>147</v>
      </c>
      <c r="D32" s="146" t="s">
        <v>164</v>
      </c>
      <c r="E32" s="146"/>
      <c r="F32" s="146"/>
      <c r="G32" s="146"/>
      <c r="H32" s="146"/>
      <c r="I32" s="146"/>
      <c r="J32" s="146"/>
      <c r="K32" s="146"/>
      <c r="L32" s="146"/>
      <c r="M32" s="146"/>
      <c r="N32" s="146"/>
      <c r="O32" s="146"/>
    </row>
    <row r="33" spans="2:15" s="2" customFormat="1">
      <c r="C33" s="66"/>
      <c r="D33" s="146"/>
      <c r="E33" s="146"/>
      <c r="F33" s="146"/>
      <c r="G33" s="146"/>
      <c r="H33" s="146"/>
      <c r="I33" s="146"/>
      <c r="J33" s="146"/>
      <c r="K33" s="146"/>
      <c r="L33" s="146"/>
      <c r="M33" s="146"/>
      <c r="N33" s="146"/>
      <c r="O33" s="146"/>
    </row>
    <row r="34" spans="2:15" s="2" customFormat="1" ht="12.75" customHeight="1">
      <c r="C34" s="66" t="s">
        <v>15</v>
      </c>
      <c r="D34" s="146" t="s">
        <v>165</v>
      </c>
      <c r="E34" s="146"/>
      <c r="F34" s="146"/>
      <c r="G34" s="146"/>
      <c r="H34" s="146"/>
      <c r="I34" s="146"/>
      <c r="J34" s="146"/>
      <c r="K34" s="146"/>
      <c r="L34" s="146"/>
      <c r="M34" s="146"/>
      <c r="N34" s="146"/>
      <c r="O34" s="146"/>
    </row>
    <row r="35" spans="2:15" s="2" customFormat="1" ht="12.75" customHeight="1">
      <c r="C35" s="66"/>
      <c r="D35" s="146"/>
      <c r="E35" s="146"/>
      <c r="F35" s="146"/>
      <c r="G35" s="146"/>
      <c r="H35" s="146"/>
      <c r="I35" s="146"/>
      <c r="J35" s="146"/>
      <c r="K35" s="146"/>
      <c r="L35" s="146"/>
      <c r="M35" s="146"/>
      <c r="N35" s="146"/>
      <c r="O35" s="146"/>
    </row>
    <row r="36" spans="2:15" s="2" customFormat="1">
      <c r="C36" s="66" t="s">
        <v>153</v>
      </c>
      <c r="D36" s="146" t="s">
        <v>152</v>
      </c>
      <c r="E36" s="146"/>
      <c r="F36" s="146"/>
      <c r="G36" s="146"/>
      <c r="H36" s="146"/>
      <c r="I36" s="146"/>
      <c r="J36" s="146"/>
      <c r="K36" s="146"/>
      <c r="L36" s="146"/>
      <c r="M36" s="146"/>
      <c r="N36" s="146"/>
      <c r="O36" s="146"/>
    </row>
    <row r="37" spans="2:15" s="2" customFormat="1">
      <c r="C37" s="66"/>
      <c r="D37" s="66"/>
      <c r="E37" s="66"/>
      <c r="F37" s="66"/>
      <c r="G37" s="66"/>
      <c r="H37" s="66"/>
      <c r="I37" s="66"/>
      <c r="J37" s="66"/>
      <c r="K37" s="66"/>
      <c r="L37" s="66"/>
      <c r="M37" s="66"/>
      <c r="N37" s="66"/>
      <c r="O37" s="66"/>
    </row>
    <row r="38" spans="2:15" s="2" customFormat="1">
      <c r="C38" s="66"/>
      <c r="D38" s="66"/>
      <c r="E38" s="66"/>
      <c r="F38" s="66"/>
      <c r="G38" s="66"/>
      <c r="H38" s="66"/>
      <c r="I38" s="66"/>
      <c r="J38" s="66"/>
      <c r="K38" s="66"/>
      <c r="L38" s="66"/>
      <c r="M38" s="66"/>
      <c r="N38" s="66"/>
      <c r="O38" s="66"/>
    </row>
    <row r="39" spans="2:15" s="2" customFormat="1" ht="15.75">
      <c r="B39" s="186" t="s">
        <v>125</v>
      </c>
      <c r="C39" s="186"/>
      <c r="D39" s="186"/>
      <c r="E39" s="186"/>
      <c r="F39" s="186"/>
      <c r="G39" s="186"/>
      <c r="H39" s="186"/>
      <c r="I39" s="186"/>
      <c r="J39" s="186"/>
      <c r="K39" s="186"/>
      <c r="L39" s="186"/>
      <c r="M39" s="186"/>
      <c r="N39" s="186"/>
      <c r="O39" s="186"/>
    </row>
    <row r="40" spans="2:15" s="2" customFormat="1">
      <c r="C40" s="66"/>
      <c r="D40" s="66"/>
      <c r="E40" s="66"/>
      <c r="F40" s="66"/>
      <c r="G40" s="66"/>
      <c r="H40" s="66"/>
      <c r="I40" s="66"/>
      <c r="J40" s="66"/>
      <c r="K40" s="66"/>
      <c r="L40" s="66"/>
      <c r="M40" s="66"/>
      <c r="N40" s="66"/>
      <c r="O40" s="66"/>
    </row>
    <row r="41" spans="2:15" s="2" customFormat="1">
      <c r="C41" s="69" t="s">
        <v>126</v>
      </c>
      <c r="D41" s="69"/>
      <c r="E41" s="69"/>
      <c r="F41" s="70" t="s">
        <v>127</v>
      </c>
      <c r="G41" s="69"/>
      <c r="H41" s="69"/>
      <c r="I41" s="69"/>
      <c r="J41" s="69"/>
      <c r="K41" s="69"/>
      <c r="L41" s="70"/>
      <c r="M41" s="66"/>
      <c r="N41" s="66"/>
      <c r="O41" s="66"/>
    </row>
    <row r="42" spans="2:15" s="2" customFormat="1">
      <c r="C42" s="69" t="s">
        <v>132</v>
      </c>
      <c r="D42" s="69"/>
      <c r="E42" s="69"/>
      <c r="F42" s="70" t="s">
        <v>133</v>
      </c>
      <c r="G42" s="69"/>
      <c r="H42" s="69"/>
      <c r="I42" s="69"/>
      <c r="J42" s="69"/>
      <c r="K42" s="69"/>
      <c r="L42" s="70"/>
      <c r="M42" s="66"/>
      <c r="N42" s="66"/>
      <c r="O42" s="66"/>
    </row>
    <row r="43" spans="2:15" s="2" customFormat="1">
      <c r="C43" s="69" t="s">
        <v>98</v>
      </c>
      <c r="D43" s="69"/>
      <c r="E43" s="69"/>
      <c r="F43" s="70" t="s">
        <v>66</v>
      </c>
      <c r="G43" s="69"/>
      <c r="H43" s="69"/>
      <c r="I43" s="69"/>
      <c r="J43" s="69"/>
      <c r="K43" s="69"/>
      <c r="L43" s="70"/>
      <c r="M43" s="66"/>
      <c r="N43" s="66"/>
      <c r="O43" s="66"/>
    </row>
    <row r="44" spans="2:15" s="2" customFormat="1">
      <c r="C44" s="69" t="s">
        <v>166</v>
      </c>
      <c r="D44" s="69"/>
      <c r="E44" s="69"/>
      <c r="F44" s="70" t="s">
        <v>167</v>
      </c>
      <c r="G44" s="69"/>
      <c r="H44" s="69"/>
      <c r="I44" s="69"/>
      <c r="J44" s="69"/>
      <c r="K44" s="69"/>
      <c r="L44" s="70"/>
      <c r="M44" s="66"/>
      <c r="N44" s="66"/>
      <c r="O44" s="66"/>
    </row>
    <row r="45" spans="2:15" s="2" customFormat="1">
      <c r="C45" s="69" t="s">
        <v>142</v>
      </c>
      <c r="D45" s="69"/>
      <c r="E45" s="69"/>
      <c r="F45" s="70" t="s">
        <v>143</v>
      </c>
      <c r="G45" s="69"/>
      <c r="H45" s="69"/>
      <c r="I45" s="69"/>
      <c r="J45" s="69"/>
      <c r="K45" s="69"/>
      <c r="L45" s="70"/>
      <c r="M45" s="66"/>
      <c r="N45" s="66"/>
      <c r="O45" s="66"/>
    </row>
    <row r="46" spans="2:15" s="2" customFormat="1">
      <c r="C46" s="69" t="s">
        <v>128</v>
      </c>
      <c r="D46" s="69"/>
      <c r="E46" s="69"/>
      <c r="F46" s="70" t="s">
        <v>129</v>
      </c>
      <c r="G46" s="69"/>
      <c r="H46" s="69"/>
      <c r="I46" s="69"/>
      <c r="J46" s="69"/>
      <c r="K46" s="69"/>
      <c r="L46" s="70"/>
      <c r="M46" s="66"/>
      <c r="N46" s="66"/>
      <c r="O46" s="66"/>
    </row>
    <row r="47" spans="2:15" s="2" customFormat="1">
      <c r="C47" s="69" t="s">
        <v>130</v>
      </c>
      <c r="D47" s="69"/>
      <c r="E47" s="69"/>
      <c r="F47" s="70" t="s">
        <v>131</v>
      </c>
      <c r="G47" s="69"/>
      <c r="H47" s="69"/>
      <c r="I47" s="69"/>
      <c r="J47" s="69"/>
      <c r="K47" s="69"/>
      <c r="L47" s="69"/>
      <c r="M47" s="66"/>
      <c r="N47" s="66"/>
      <c r="O47" s="66"/>
    </row>
    <row r="48" spans="2:15" s="2" customFormat="1">
      <c r="C48" s="69"/>
      <c r="D48" s="69"/>
      <c r="E48" s="69"/>
      <c r="F48" s="70"/>
      <c r="G48" s="69"/>
      <c r="H48" s="69"/>
      <c r="I48" s="69"/>
      <c r="J48" s="69"/>
      <c r="K48" s="69"/>
      <c r="L48" s="69"/>
      <c r="M48" s="66"/>
      <c r="N48" s="66"/>
      <c r="O48" s="66"/>
    </row>
    <row r="49" spans="2:19" s="2" customFormat="1">
      <c r="C49" s="69"/>
      <c r="D49" s="69"/>
      <c r="E49" s="69"/>
      <c r="F49" s="70"/>
      <c r="G49" s="69"/>
      <c r="H49" s="69"/>
      <c r="I49" s="69"/>
      <c r="J49" s="69"/>
      <c r="K49" s="69"/>
      <c r="L49" s="69"/>
      <c r="M49" s="66"/>
      <c r="N49" s="66"/>
      <c r="O49" s="66"/>
    </row>
    <row r="50" spans="2:19" s="2" customFormat="1" ht="15.75">
      <c r="B50" s="186" t="s">
        <v>12</v>
      </c>
      <c r="C50" s="186"/>
      <c r="D50" s="186"/>
      <c r="E50" s="186"/>
      <c r="F50" s="186"/>
      <c r="G50" s="186"/>
      <c r="H50" s="186"/>
      <c r="I50" s="186"/>
      <c r="J50" s="186"/>
      <c r="K50" s="186"/>
      <c r="L50" s="186"/>
      <c r="M50" s="186"/>
      <c r="N50" s="186"/>
      <c r="O50" s="186"/>
    </row>
    <row r="51" spans="2:19" s="2" customFormat="1">
      <c r="C51" s="38"/>
      <c r="D51" s="38"/>
      <c r="E51" s="38"/>
      <c r="F51" s="38"/>
      <c r="G51" s="38"/>
      <c r="H51" s="38"/>
      <c r="I51" s="38"/>
      <c r="J51" s="38"/>
      <c r="K51" s="38"/>
      <c r="L51" s="38"/>
      <c r="M51" s="38"/>
      <c r="N51" s="38"/>
      <c r="O51" s="38"/>
    </row>
    <row r="52" spans="2:19" s="2" customFormat="1">
      <c r="B52" s="2">
        <v>1</v>
      </c>
      <c r="C52" s="3" t="s">
        <v>81</v>
      </c>
      <c r="D52" s="38"/>
      <c r="E52" s="38"/>
      <c r="F52" s="38"/>
      <c r="G52" s="38"/>
      <c r="H52" s="38"/>
      <c r="I52" s="38"/>
      <c r="J52" s="38"/>
      <c r="K52" s="38"/>
      <c r="L52" s="38"/>
      <c r="M52" s="38"/>
      <c r="N52" s="38"/>
      <c r="O52" s="38"/>
    </row>
    <row r="53" spans="2:19" s="2" customFormat="1" ht="12.75" customHeight="1">
      <c r="C53" s="146" t="s">
        <v>93</v>
      </c>
      <c r="D53" s="146"/>
      <c r="E53" s="146"/>
      <c r="F53" s="146"/>
      <c r="G53" s="146"/>
      <c r="H53" s="146"/>
      <c r="I53" s="146"/>
      <c r="J53" s="146"/>
      <c r="K53" s="146"/>
      <c r="L53" s="146"/>
      <c r="M53" s="146"/>
      <c r="N53" s="146"/>
      <c r="O53" s="146"/>
    </row>
    <row r="54" spans="2:19" s="2" customFormat="1">
      <c r="C54" s="146"/>
      <c r="D54" s="146"/>
      <c r="E54" s="146"/>
      <c r="F54" s="146"/>
      <c r="G54" s="146"/>
      <c r="H54" s="146"/>
      <c r="I54" s="146"/>
      <c r="J54" s="146"/>
      <c r="K54" s="146"/>
      <c r="L54" s="146"/>
      <c r="M54" s="146"/>
      <c r="N54" s="146"/>
      <c r="O54" s="146"/>
    </row>
    <row r="55" spans="2:19" s="2" customFormat="1">
      <c r="D55" s="38"/>
      <c r="E55" s="38"/>
      <c r="F55" s="38"/>
      <c r="G55" s="38"/>
      <c r="H55" s="38"/>
      <c r="I55" s="38"/>
      <c r="J55" s="38"/>
      <c r="K55" s="38"/>
      <c r="L55" s="38"/>
      <c r="M55" s="38"/>
      <c r="N55" s="38"/>
      <c r="O55" s="38"/>
    </row>
    <row r="56" spans="2:19" s="2" customFormat="1" ht="12.75" customHeight="1">
      <c r="D56" s="38"/>
      <c r="E56" s="38"/>
      <c r="F56" s="38"/>
      <c r="G56" s="38"/>
      <c r="H56" s="38"/>
      <c r="J56" s="59"/>
      <c r="K56" s="58"/>
      <c r="L56" s="58"/>
      <c r="M56" s="58"/>
      <c r="N56" s="38"/>
      <c r="O56" s="38"/>
    </row>
    <row r="57" spans="2:19" s="2" customFormat="1" ht="15">
      <c r="D57" s="38"/>
      <c r="E57" s="38"/>
      <c r="F57" s="38"/>
      <c r="G57" s="38"/>
      <c r="K57" s="58"/>
      <c r="L57" s="58"/>
      <c r="M57" s="58"/>
      <c r="N57" s="38"/>
      <c r="O57" s="38"/>
      <c r="S57"/>
    </row>
    <row r="58" spans="2:19" s="2" customFormat="1">
      <c r="D58" s="38"/>
      <c r="E58" s="38"/>
      <c r="F58" s="38"/>
      <c r="G58" s="38"/>
      <c r="M58" s="38"/>
      <c r="N58" s="38"/>
      <c r="O58" s="38"/>
    </row>
    <row r="59" spans="2:19" s="2" customFormat="1" ht="15">
      <c r="D59" s="38"/>
      <c r="E59" s="38"/>
      <c r="F59" s="38"/>
      <c r="G59" s="38"/>
      <c r="H59" s="38"/>
      <c r="I59" s="38"/>
      <c r="J59" s="60" t="s">
        <v>82</v>
      </c>
      <c r="K59" s="61"/>
      <c r="L59" s="38"/>
      <c r="M59" s="38"/>
      <c r="N59" s="38"/>
      <c r="O59" s="38"/>
      <c r="S59"/>
    </row>
    <row r="60" spans="2:19" s="2" customFormat="1" ht="15" customHeight="1">
      <c r="C60" s="2" t="s">
        <v>83</v>
      </c>
      <c r="D60" s="38"/>
      <c r="F60" s="163" t="s">
        <v>84</v>
      </c>
      <c r="G60" s="146"/>
      <c r="H60" s="146" t="s">
        <v>85</v>
      </c>
      <c r="I60" s="146"/>
      <c r="J60" s="146"/>
      <c r="K60" s="146"/>
      <c r="L60" s="146"/>
      <c r="M60" s="146"/>
      <c r="N60" s="146"/>
      <c r="O60" s="146"/>
    </row>
    <row r="61" spans="2:19" s="2" customFormat="1" ht="15" customHeight="1">
      <c r="D61" s="38"/>
      <c r="F61" s="146" t="s">
        <v>86</v>
      </c>
      <c r="G61" s="146"/>
      <c r="H61" s="146" t="s">
        <v>88</v>
      </c>
      <c r="I61" s="146"/>
      <c r="J61" s="146"/>
      <c r="K61" s="146"/>
      <c r="L61" s="146"/>
      <c r="M61" s="146"/>
      <c r="N61" s="146"/>
      <c r="O61" s="146"/>
      <c r="S61"/>
    </row>
    <row r="62" spans="2:19" s="2" customFormat="1" ht="15" customHeight="1">
      <c r="D62" s="38"/>
      <c r="F62" s="163" t="s">
        <v>87</v>
      </c>
      <c r="G62" s="146"/>
      <c r="H62" s="146" t="s">
        <v>92</v>
      </c>
      <c r="I62" s="146"/>
      <c r="J62" s="146"/>
      <c r="K62" s="146"/>
      <c r="L62" s="146"/>
      <c r="M62" s="146"/>
      <c r="N62" s="146"/>
      <c r="O62" s="146"/>
    </row>
    <row r="63" spans="2:19" s="2" customFormat="1" ht="15">
      <c r="D63" s="38"/>
      <c r="E63" s="38"/>
      <c r="F63" s="38"/>
      <c r="G63" s="38"/>
      <c r="H63" s="38"/>
      <c r="I63" s="38"/>
      <c r="J63" s="60"/>
      <c r="K63" s="61"/>
      <c r="L63" s="38"/>
      <c r="M63" s="38"/>
      <c r="N63" s="38"/>
      <c r="O63" s="38"/>
    </row>
    <row r="64" spans="2:19" s="2" customFormat="1" ht="15">
      <c r="C64" s="146" t="s">
        <v>192</v>
      </c>
      <c r="D64" s="146"/>
      <c r="E64" s="146"/>
      <c r="F64" s="146"/>
      <c r="G64" s="146"/>
      <c r="H64" s="146"/>
      <c r="I64" s="146"/>
      <c r="J64" s="146"/>
      <c r="K64" s="146"/>
      <c r="L64" s="146"/>
      <c r="M64" s="146"/>
      <c r="N64" s="146"/>
      <c r="O64" s="146"/>
      <c r="S64"/>
    </row>
    <row r="65" spans="2:19" s="2" customFormat="1">
      <c r="C65" s="146"/>
      <c r="D65" s="146"/>
      <c r="E65" s="146"/>
      <c r="F65" s="146"/>
      <c r="G65" s="146"/>
      <c r="H65" s="146"/>
      <c r="I65" s="146"/>
      <c r="J65" s="146"/>
      <c r="K65" s="146"/>
      <c r="L65" s="146"/>
      <c r="M65" s="146"/>
      <c r="N65" s="146"/>
      <c r="O65" s="146"/>
    </row>
    <row r="66" spans="2:19" s="2" customFormat="1">
      <c r="C66" s="146"/>
      <c r="D66" s="146"/>
      <c r="E66" s="146"/>
      <c r="F66" s="146"/>
      <c r="G66" s="146"/>
      <c r="H66" s="146"/>
      <c r="I66" s="146"/>
      <c r="J66" s="146"/>
      <c r="K66" s="146"/>
      <c r="L66" s="146"/>
      <c r="M66" s="146"/>
      <c r="N66" s="146"/>
      <c r="O66" s="146"/>
    </row>
    <row r="67" spans="2:19" s="2" customFormat="1"/>
    <row r="68" spans="2:19" s="2" customFormat="1">
      <c r="D68" s="38"/>
      <c r="E68" s="38"/>
      <c r="F68" s="38"/>
      <c r="G68" s="38"/>
      <c r="H68" s="38"/>
      <c r="J68" s="59"/>
      <c r="K68" s="58"/>
      <c r="L68" s="38"/>
      <c r="M68" s="38"/>
      <c r="N68" s="38"/>
      <c r="O68" s="38"/>
    </row>
    <row r="69" spans="2:19" s="2" customFormat="1">
      <c r="D69" s="38"/>
      <c r="E69" s="38"/>
      <c r="F69" s="38"/>
      <c r="G69" s="38"/>
      <c r="K69" s="58"/>
      <c r="L69" s="38"/>
      <c r="M69" s="38"/>
      <c r="N69" s="38"/>
      <c r="O69" s="38"/>
    </row>
    <row r="70" spans="2:19" s="2" customFormat="1" ht="15">
      <c r="D70" s="38"/>
      <c r="E70" s="38"/>
      <c r="F70" s="38"/>
      <c r="G70" s="38"/>
      <c r="L70" s="38"/>
      <c r="M70" s="38"/>
      <c r="N70" s="38"/>
      <c r="O70" s="38"/>
      <c r="S70"/>
    </row>
    <row r="71" spans="2:19" s="2" customFormat="1">
      <c r="D71" s="38"/>
      <c r="E71" s="38"/>
      <c r="F71" s="38"/>
      <c r="G71" s="38"/>
      <c r="H71" s="38"/>
      <c r="I71" s="38"/>
      <c r="J71" s="38"/>
      <c r="K71" s="38"/>
      <c r="L71" s="38"/>
      <c r="M71" s="38"/>
      <c r="N71" s="38"/>
      <c r="O71" s="38"/>
    </row>
    <row r="72" spans="2:19" s="2" customFormat="1">
      <c r="C72" s="2" t="s">
        <v>83</v>
      </c>
      <c r="D72" s="38"/>
      <c r="F72" s="149" t="s">
        <v>80</v>
      </c>
      <c r="G72" s="146"/>
      <c r="H72" s="146" t="s">
        <v>89</v>
      </c>
      <c r="I72" s="146"/>
      <c r="J72" s="146"/>
      <c r="K72" s="146"/>
      <c r="L72" s="146"/>
      <c r="M72" s="146"/>
      <c r="N72" s="146"/>
      <c r="O72" s="146"/>
    </row>
    <row r="73" spans="2:19" s="2" customFormat="1">
      <c r="D73" s="38"/>
      <c r="F73" s="146" t="s">
        <v>86</v>
      </c>
      <c r="G73" s="146"/>
      <c r="H73" s="146" t="s">
        <v>88</v>
      </c>
      <c r="I73" s="146"/>
      <c r="J73" s="146"/>
      <c r="K73" s="146"/>
      <c r="L73" s="146"/>
      <c r="M73" s="146"/>
      <c r="N73" s="146"/>
      <c r="O73" s="146"/>
    </row>
    <row r="74" spans="2:19" s="2" customFormat="1">
      <c r="D74" s="38"/>
      <c r="F74" s="163" t="s">
        <v>90</v>
      </c>
      <c r="G74" s="146"/>
      <c r="H74" s="146" t="s">
        <v>91</v>
      </c>
      <c r="I74" s="146"/>
      <c r="J74" s="146"/>
      <c r="K74" s="146"/>
      <c r="L74" s="146"/>
      <c r="M74" s="146"/>
      <c r="N74" s="146"/>
      <c r="O74" s="146"/>
    </row>
    <row r="75" spans="2:19" s="2" customFormat="1">
      <c r="D75" s="38"/>
      <c r="E75" s="38"/>
      <c r="F75" s="38"/>
      <c r="G75" s="38"/>
      <c r="H75" s="38"/>
      <c r="I75" s="38"/>
      <c r="J75" s="38"/>
      <c r="M75" s="38"/>
      <c r="N75" s="38"/>
      <c r="O75" s="38"/>
    </row>
    <row r="76" spans="2:19" s="2" customFormat="1">
      <c r="C76" s="2" t="s">
        <v>230</v>
      </c>
      <c r="D76" s="123"/>
      <c r="E76" s="123"/>
      <c r="F76" s="123"/>
      <c r="G76" s="123"/>
      <c r="H76" s="123"/>
      <c r="I76" s="123"/>
      <c r="J76" s="123"/>
      <c r="M76" s="123"/>
      <c r="N76" s="123"/>
      <c r="O76" s="123"/>
    </row>
    <row r="77" spans="2:19" s="2" customFormat="1">
      <c r="D77" s="123"/>
      <c r="E77" s="123"/>
      <c r="F77" s="123"/>
      <c r="G77" s="123"/>
      <c r="H77" s="123"/>
      <c r="I77" s="123"/>
      <c r="J77" s="123"/>
      <c r="M77" s="123"/>
      <c r="N77" s="123"/>
      <c r="O77" s="123"/>
    </row>
    <row r="78" spans="2:19" s="2" customFormat="1">
      <c r="B78" s="2">
        <v>2</v>
      </c>
      <c r="C78" s="3" t="s">
        <v>64</v>
      </c>
      <c r="D78" s="38"/>
      <c r="E78" s="38"/>
      <c r="F78" s="38"/>
      <c r="G78" s="38"/>
      <c r="H78" s="38"/>
      <c r="I78" s="38"/>
      <c r="J78" s="38"/>
      <c r="K78" s="38"/>
      <c r="L78" s="38"/>
      <c r="M78" s="38"/>
      <c r="N78" s="38"/>
      <c r="O78" s="38"/>
    </row>
    <row r="79" spans="2:19" s="2" customFormat="1">
      <c r="C79" s="146" t="s">
        <v>228</v>
      </c>
      <c r="D79" s="146"/>
      <c r="E79" s="146"/>
      <c r="F79" s="146"/>
      <c r="G79" s="146"/>
      <c r="H79" s="146"/>
      <c r="I79" s="146"/>
      <c r="J79" s="146"/>
      <c r="K79" s="146"/>
      <c r="L79" s="146"/>
      <c r="M79" s="146"/>
      <c r="N79" s="146"/>
      <c r="O79" s="146"/>
    </row>
    <row r="80" spans="2:19" s="2" customFormat="1">
      <c r="C80" s="146"/>
      <c r="D80" s="146"/>
      <c r="E80" s="146"/>
      <c r="F80" s="146"/>
      <c r="G80" s="146"/>
      <c r="H80" s="146"/>
      <c r="I80" s="146"/>
      <c r="J80" s="146"/>
      <c r="K80" s="146"/>
      <c r="L80" s="146"/>
      <c r="M80" s="146"/>
      <c r="N80" s="146"/>
      <c r="O80" s="146"/>
    </row>
    <row r="81" spans="3:15" s="2" customFormat="1">
      <c r="C81" s="146"/>
      <c r="D81" s="146"/>
      <c r="E81" s="146"/>
      <c r="F81" s="146"/>
      <c r="G81" s="146"/>
      <c r="H81" s="146"/>
      <c r="I81" s="146"/>
      <c r="J81" s="146"/>
      <c r="K81" s="146"/>
      <c r="L81" s="146"/>
      <c r="M81" s="146"/>
      <c r="N81" s="146"/>
      <c r="O81" s="146"/>
    </row>
    <row r="82" spans="3:15" s="2" customFormat="1">
      <c r="C82" s="146"/>
      <c r="D82" s="146"/>
      <c r="E82" s="146"/>
      <c r="F82" s="146"/>
      <c r="G82" s="146"/>
      <c r="H82" s="146"/>
      <c r="I82" s="146"/>
      <c r="J82" s="146"/>
      <c r="K82" s="146"/>
      <c r="L82" s="146"/>
      <c r="M82" s="146"/>
      <c r="N82" s="146"/>
      <c r="O82" s="146"/>
    </row>
    <row r="83" spans="3:15" s="2" customFormat="1">
      <c r="C83" s="146"/>
      <c r="D83" s="146"/>
      <c r="E83" s="146"/>
      <c r="F83" s="146"/>
      <c r="G83" s="146"/>
      <c r="H83" s="146"/>
      <c r="I83" s="146"/>
      <c r="J83" s="146"/>
      <c r="K83" s="146"/>
      <c r="L83" s="146"/>
      <c r="M83" s="146"/>
      <c r="N83" s="146"/>
      <c r="O83" s="146"/>
    </row>
    <row r="84" spans="3:15" s="2" customFormat="1">
      <c r="C84" s="146"/>
      <c r="D84" s="146"/>
      <c r="E84" s="146"/>
      <c r="F84" s="146"/>
      <c r="G84" s="146"/>
      <c r="H84" s="146"/>
      <c r="I84" s="146"/>
      <c r="J84" s="146"/>
      <c r="K84" s="146"/>
      <c r="L84" s="146"/>
      <c r="M84" s="146"/>
      <c r="N84" s="146"/>
      <c r="O84" s="146"/>
    </row>
    <row r="85" spans="3:15" s="2" customFormat="1">
      <c r="D85" s="38"/>
      <c r="E85" s="38"/>
      <c r="F85" s="38"/>
      <c r="G85" s="38"/>
      <c r="H85" s="38"/>
      <c r="I85" s="38"/>
      <c r="J85" s="38"/>
      <c r="M85" s="38"/>
      <c r="N85" s="38"/>
      <c r="O85" s="38"/>
    </row>
    <row r="86" spans="3:15" s="2" customFormat="1">
      <c r="D86" s="38"/>
      <c r="E86" s="38"/>
      <c r="F86" s="38"/>
      <c r="G86" s="38"/>
      <c r="H86" s="38"/>
      <c r="I86" s="38"/>
      <c r="J86" s="38"/>
      <c r="M86" s="38"/>
      <c r="N86" s="38"/>
      <c r="O86" s="38"/>
    </row>
    <row r="87" spans="3:15" s="2" customFormat="1" ht="15">
      <c r="D87" s="38"/>
      <c r="E87" s="38"/>
      <c r="F87" s="38"/>
      <c r="G87"/>
      <c r="H87" s="38"/>
      <c r="I87" s="38"/>
      <c r="J87" s="38"/>
      <c r="M87" s="38"/>
      <c r="N87" s="38"/>
      <c r="O87" s="38"/>
    </row>
    <row r="88" spans="3:15" s="2" customFormat="1">
      <c r="D88" s="38"/>
      <c r="E88" s="38"/>
      <c r="F88" s="38"/>
      <c r="G88" s="38"/>
      <c r="H88" s="38"/>
      <c r="I88" s="38"/>
      <c r="J88" s="38"/>
      <c r="M88" s="38"/>
      <c r="N88" s="38"/>
      <c r="O88" s="38"/>
    </row>
    <row r="89" spans="3:15" s="2" customFormat="1">
      <c r="D89" s="38"/>
      <c r="E89" s="38"/>
      <c r="F89" s="38"/>
      <c r="G89" s="38"/>
      <c r="H89" s="38"/>
      <c r="I89" s="38"/>
      <c r="J89" s="38"/>
      <c r="M89" s="38"/>
      <c r="N89" s="38"/>
      <c r="O89" s="38"/>
    </row>
    <row r="90" spans="3:15" s="2" customFormat="1">
      <c r="D90" s="38"/>
      <c r="E90" s="38"/>
      <c r="F90" s="38"/>
      <c r="G90" s="38"/>
      <c r="H90" s="38"/>
      <c r="I90" s="38"/>
      <c r="J90" s="38"/>
      <c r="M90" s="38"/>
      <c r="N90" s="38"/>
      <c r="O90" s="38"/>
    </row>
    <row r="91" spans="3:15" s="2" customFormat="1">
      <c r="D91" s="38"/>
      <c r="E91" s="38"/>
      <c r="F91" s="38"/>
      <c r="G91" s="38"/>
      <c r="H91" s="38"/>
      <c r="I91" s="38"/>
      <c r="J91" s="38"/>
      <c r="M91" s="38"/>
      <c r="N91" s="38"/>
      <c r="O91" s="38"/>
    </row>
    <row r="92" spans="3:15" s="2" customFormat="1">
      <c r="D92" s="38"/>
      <c r="E92" s="38"/>
      <c r="F92" s="38"/>
      <c r="G92" s="38"/>
      <c r="H92" s="38"/>
      <c r="I92" s="38"/>
      <c r="J92" s="38"/>
      <c r="M92" s="38"/>
      <c r="N92" s="38"/>
      <c r="O92" s="38"/>
    </row>
    <row r="93" spans="3:15" s="2" customFormat="1">
      <c r="D93" s="38"/>
      <c r="E93" s="38"/>
      <c r="F93" s="38"/>
      <c r="G93" s="38"/>
      <c r="H93" s="38"/>
      <c r="I93" s="38"/>
      <c r="J93" s="38"/>
      <c r="M93" s="38"/>
      <c r="N93" s="38"/>
      <c r="O93" s="38"/>
    </row>
    <row r="94" spans="3:15" s="2" customFormat="1">
      <c r="D94" s="38"/>
      <c r="E94" s="38"/>
      <c r="F94" s="38"/>
      <c r="G94" s="38"/>
      <c r="H94" s="38"/>
      <c r="I94" s="38"/>
      <c r="J94" s="38"/>
      <c r="M94" s="38"/>
      <c r="N94" s="38"/>
      <c r="O94" s="38"/>
    </row>
    <row r="95" spans="3:15" s="2" customFormat="1">
      <c r="D95" s="38"/>
      <c r="E95" s="38"/>
      <c r="F95" s="38"/>
      <c r="G95" s="38"/>
      <c r="H95" s="38"/>
      <c r="I95" s="38"/>
      <c r="J95" s="38"/>
      <c r="M95" s="38"/>
      <c r="N95" s="38"/>
      <c r="O95" s="38"/>
    </row>
    <row r="96" spans="3:15" s="2" customFormat="1">
      <c r="D96" s="38"/>
      <c r="E96" s="38"/>
      <c r="F96" s="38"/>
      <c r="G96" s="38"/>
      <c r="H96" s="38"/>
      <c r="I96" s="38"/>
      <c r="J96" s="38"/>
      <c r="M96" s="38"/>
      <c r="N96" s="38"/>
      <c r="O96" s="38"/>
    </row>
    <row r="97" spans="2:15" s="2" customFormat="1">
      <c r="D97" s="38"/>
      <c r="E97" s="38"/>
      <c r="F97" s="38"/>
      <c r="G97" s="38"/>
      <c r="H97" s="38"/>
      <c r="I97" s="38"/>
      <c r="J97" s="38"/>
      <c r="M97" s="38"/>
      <c r="N97" s="38"/>
      <c r="O97" s="38"/>
    </row>
    <row r="98" spans="2:15" s="2" customFormat="1">
      <c r="B98" s="2">
        <v>3</v>
      </c>
      <c r="C98" s="3" t="s">
        <v>65</v>
      </c>
      <c r="D98" s="38"/>
      <c r="E98" s="38"/>
      <c r="F98" s="38"/>
      <c r="G98" s="38"/>
      <c r="H98" s="38"/>
      <c r="I98" s="38"/>
      <c r="J98" s="38"/>
      <c r="K98" s="38"/>
      <c r="L98" s="38"/>
      <c r="M98" s="38"/>
      <c r="N98" s="38"/>
      <c r="O98" s="38"/>
    </row>
    <row r="99" spans="2:15" s="2" customFormat="1" ht="12.75" customHeight="1">
      <c r="C99" s="146" t="s">
        <v>94</v>
      </c>
      <c r="D99" s="146"/>
      <c r="E99" s="146"/>
      <c r="F99" s="146"/>
      <c r="G99" s="146"/>
      <c r="H99" s="146"/>
      <c r="I99" s="146"/>
      <c r="J99" s="146"/>
      <c r="K99" s="146"/>
      <c r="L99" s="146"/>
      <c r="M99" s="146"/>
      <c r="N99" s="146"/>
      <c r="O99" s="146"/>
    </row>
    <row r="100" spans="2:15" s="2" customFormat="1" ht="12.75" customHeight="1">
      <c r="C100" s="146"/>
      <c r="D100" s="146"/>
      <c r="E100" s="146"/>
      <c r="F100" s="146"/>
      <c r="G100" s="146"/>
      <c r="H100" s="146"/>
      <c r="I100" s="146"/>
      <c r="J100" s="146"/>
      <c r="K100" s="146"/>
      <c r="L100" s="146"/>
      <c r="M100" s="146"/>
      <c r="N100" s="146"/>
      <c r="O100" s="146"/>
    </row>
    <row r="101" spans="2:15" s="2" customFormat="1">
      <c r="C101" s="146"/>
      <c r="D101" s="146"/>
      <c r="E101" s="146"/>
      <c r="F101" s="146"/>
      <c r="G101" s="146"/>
      <c r="H101" s="146"/>
      <c r="I101" s="146"/>
      <c r="J101" s="146"/>
      <c r="K101" s="146"/>
      <c r="L101" s="146"/>
      <c r="M101" s="146"/>
      <c r="N101" s="146"/>
      <c r="O101" s="146"/>
    </row>
    <row r="102" spans="2:15" s="2" customFormat="1">
      <c r="D102" s="38"/>
      <c r="E102" s="38"/>
      <c r="F102" s="38"/>
      <c r="G102" s="38"/>
      <c r="H102" s="38"/>
      <c r="I102" s="38"/>
      <c r="J102" s="38"/>
      <c r="K102" s="38"/>
      <c r="L102" s="38"/>
      <c r="M102" s="38"/>
      <c r="N102" s="38"/>
      <c r="O102" s="38"/>
    </row>
    <row r="103" spans="2:15" s="2" customFormat="1">
      <c r="D103" s="38"/>
      <c r="E103" s="38"/>
      <c r="F103" s="38"/>
      <c r="G103" s="38"/>
      <c r="H103" s="38"/>
      <c r="J103" s="59"/>
      <c r="K103" s="38"/>
      <c r="L103" s="38"/>
      <c r="M103" s="38"/>
      <c r="N103" s="38"/>
      <c r="O103" s="38"/>
    </row>
    <row r="104" spans="2:15" s="2" customFormat="1" ht="15">
      <c r="D104" s="38"/>
      <c r="E104" s="38"/>
      <c r="F104" s="38"/>
      <c r="G104" s="38"/>
      <c r="H104" s="38"/>
      <c r="I104"/>
      <c r="J104" s="38"/>
      <c r="K104" s="38"/>
      <c r="L104" s="38"/>
      <c r="M104" s="38"/>
      <c r="N104" s="38"/>
      <c r="O104" s="38"/>
    </row>
    <row r="105" spans="2:15" s="2" customFormat="1">
      <c r="D105" s="38"/>
      <c r="E105" s="38"/>
      <c r="F105" s="38"/>
      <c r="G105" s="38"/>
      <c r="H105" s="38"/>
      <c r="I105" s="38"/>
      <c r="J105" s="38"/>
      <c r="K105" s="38"/>
      <c r="L105" s="38"/>
      <c r="M105" s="38"/>
      <c r="N105" s="38"/>
      <c r="O105" s="38"/>
    </row>
    <row r="106" spans="2:15" s="2" customFormat="1">
      <c r="D106" s="38"/>
      <c r="E106" s="38"/>
      <c r="F106" s="38"/>
      <c r="G106" s="38"/>
      <c r="H106" s="38"/>
      <c r="I106" s="38"/>
      <c r="J106" s="38"/>
      <c r="K106" s="38"/>
      <c r="L106" s="38"/>
      <c r="M106" s="38"/>
      <c r="N106" s="38"/>
      <c r="O106" s="38"/>
    </row>
    <row r="107" spans="2:15" s="2" customFormat="1" ht="15">
      <c r="D107" s="38"/>
      <c r="E107" s="38"/>
      <c r="F107" s="38"/>
      <c r="G107" s="38"/>
      <c r="H107" s="62"/>
      <c r="I107" s="38"/>
      <c r="J107" s="38"/>
      <c r="K107" s="38"/>
      <c r="L107" s="38"/>
      <c r="M107" s="38"/>
      <c r="N107" s="38"/>
      <c r="O107" s="38"/>
    </row>
    <row r="108" spans="2:15" s="2" customFormat="1">
      <c r="C108" s="2" t="s">
        <v>83</v>
      </c>
      <c r="D108" s="38"/>
      <c r="F108" s="149" t="s">
        <v>79</v>
      </c>
      <c r="G108" s="146"/>
      <c r="H108" s="146" t="s">
        <v>65</v>
      </c>
      <c r="I108" s="146"/>
      <c r="J108" s="146"/>
      <c r="K108" s="146"/>
      <c r="L108" s="146"/>
      <c r="M108" s="146"/>
      <c r="N108" s="146"/>
      <c r="O108" s="146"/>
    </row>
    <row r="109" spans="2:15" s="2" customFormat="1">
      <c r="D109" s="38"/>
      <c r="F109" s="163" t="s">
        <v>84</v>
      </c>
      <c r="G109" s="146"/>
      <c r="H109" s="146" t="s">
        <v>85</v>
      </c>
      <c r="I109" s="146"/>
      <c r="J109" s="146"/>
      <c r="K109" s="146"/>
      <c r="L109" s="146"/>
      <c r="M109" s="146"/>
      <c r="N109" s="146"/>
      <c r="O109" s="146"/>
    </row>
    <row r="110" spans="2:15" s="2" customFormat="1">
      <c r="D110" s="38"/>
      <c r="F110" s="146" t="s">
        <v>86</v>
      </c>
      <c r="G110" s="146"/>
      <c r="H110" s="146" t="s">
        <v>88</v>
      </c>
      <c r="I110" s="146"/>
      <c r="J110" s="146"/>
      <c r="K110" s="146"/>
      <c r="L110" s="146"/>
      <c r="M110" s="146"/>
      <c r="N110" s="146"/>
      <c r="O110" s="146"/>
    </row>
    <row r="111" spans="2:15" s="2" customFormat="1">
      <c r="D111" s="38"/>
      <c r="F111" s="163" t="s">
        <v>87</v>
      </c>
      <c r="G111" s="146"/>
      <c r="H111" s="146" t="s">
        <v>92</v>
      </c>
      <c r="I111" s="146"/>
      <c r="J111" s="146"/>
      <c r="K111" s="146"/>
      <c r="L111" s="146"/>
      <c r="M111" s="146"/>
      <c r="N111" s="146"/>
      <c r="O111" s="146"/>
    </row>
    <row r="112" spans="2:15" s="2" customFormat="1">
      <c r="D112" s="38"/>
      <c r="E112" s="38"/>
      <c r="F112" s="38"/>
      <c r="G112" s="38"/>
      <c r="H112" s="38"/>
      <c r="I112" s="38"/>
      <c r="J112" s="38"/>
      <c r="K112" s="38"/>
      <c r="L112" s="38"/>
      <c r="M112" s="38"/>
      <c r="N112" s="38"/>
      <c r="O112" s="38"/>
    </row>
    <row r="113" spans="4:15" s="2" customFormat="1" ht="12.75" customHeight="1">
      <c r="D113" s="38"/>
      <c r="E113" s="38"/>
      <c r="F113" s="38"/>
      <c r="G113" s="38"/>
      <c r="H113" s="38"/>
      <c r="I113" s="38"/>
      <c r="J113" s="38"/>
      <c r="K113" s="38"/>
      <c r="L113" s="38"/>
      <c r="M113" s="38"/>
      <c r="N113" s="38"/>
      <c r="O113" s="38"/>
    </row>
    <row r="114" spans="4:15" s="2" customFormat="1">
      <c r="D114" s="38"/>
      <c r="E114" s="38"/>
      <c r="F114" s="38"/>
      <c r="G114" s="38"/>
      <c r="H114" s="38"/>
      <c r="I114" s="146" t="s">
        <v>95</v>
      </c>
      <c r="J114" s="146"/>
      <c r="K114" s="146"/>
      <c r="L114" s="146"/>
      <c r="M114" s="146"/>
      <c r="N114" s="146"/>
      <c r="O114" s="146"/>
    </row>
    <row r="115" spans="4:15" s="2" customFormat="1" ht="15">
      <c r="D115" s="38"/>
      <c r="E115" s="38"/>
      <c r="F115" s="38"/>
      <c r="G115"/>
      <c r="H115" s="38"/>
      <c r="I115" s="146"/>
      <c r="J115" s="146"/>
      <c r="K115" s="146"/>
      <c r="L115" s="146"/>
      <c r="M115" s="146"/>
      <c r="N115" s="146"/>
      <c r="O115" s="146"/>
    </row>
    <row r="116" spans="4:15" s="2" customFormat="1" ht="15" customHeight="1">
      <c r="D116" s="38"/>
      <c r="E116" s="38"/>
      <c r="F116"/>
      <c r="G116" s="38"/>
      <c r="H116" s="38"/>
      <c r="I116" s="146"/>
      <c r="J116" s="146"/>
      <c r="K116" s="146"/>
      <c r="L116" s="146"/>
      <c r="M116" s="146"/>
      <c r="N116" s="146"/>
      <c r="O116" s="146"/>
    </row>
    <row r="117" spans="4:15" s="2" customFormat="1">
      <c r="D117" s="38"/>
      <c r="E117" s="38"/>
      <c r="F117" s="38"/>
      <c r="G117" s="38"/>
      <c r="H117" s="38"/>
      <c r="I117" s="38"/>
    </row>
    <row r="118" spans="4:15" s="2" customFormat="1">
      <c r="D118" s="38"/>
      <c r="E118" s="38"/>
      <c r="F118" s="38"/>
      <c r="G118" s="38"/>
      <c r="H118" s="38"/>
      <c r="I118" s="38"/>
      <c r="J118" s="38"/>
      <c r="K118" s="38"/>
      <c r="L118" s="38"/>
      <c r="M118" s="38"/>
      <c r="N118" s="38"/>
      <c r="O118" s="38"/>
    </row>
    <row r="119" spans="4:15" s="2" customFormat="1">
      <c r="D119" s="38"/>
      <c r="E119" s="38"/>
      <c r="F119" s="38"/>
      <c r="G119" s="38"/>
      <c r="H119" s="38"/>
      <c r="I119" s="38"/>
    </row>
    <row r="120" spans="4:15" s="2" customFormat="1">
      <c r="D120" s="38"/>
      <c r="E120" s="38"/>
      <c r="F120" s="38"/>
      <c r="G120" s="38"/>
      <c r="H120" s="38"/>
      <c r="I120" s="146" t="s">
        <v>96</v>
      </c>
      <c r="J120" s="146"/>
      <c r="K120" s="146"/>
      <c r="L120" s="146"/>
      <c r="M120" s="146"/>
      <c r="N120" s="146"/>
      <c r="O120" s="146"/>
    </row>
    <row r="121" spans="4:15" s="2" customFormat="1">
      <c r="D121" s="38"/>
      <c r="E121" s="38"/>
      <c r="F121" s="38"/>
      <c r="G121" s="38"/>
      <c r="H121" s="38"/>
      <c r="I121" s="146"/>
      <c r="J121" s="146"/>
      <c r="K121" s="146"/>
      <c r="L121" s="146"/>
      <c r="M121" s="146"/>
      <c r="N121" s="146"/>
      <c r="O121" s="146"/>
    </row>
    <row r="122" spans="4:15" s="2" customFormat="1">
      <c r="D122" s="38"/>
      <c r="E122" s="38"/>
      <c r="F122" s="38"/>
      <c r="G122" s="38"/>
      <c r="H122" s="38"/>
      <c r="I122" s="146"/>
      <c r="J122" s="146"/>
      <c r="K122" s="146"/>
      <c r="L122" s="146"/>
      <c r="M122" s="146"/>
      <c r="N122" s="146"/>
      <c r="O122" s="146"/>
    </row>
    <row r="123" spans="4:15" s="2" customFormat="1">
      <c r="D123" s="38"/>
      <c r="E123" s="38"/>
      <c r="F123" s="38"/>
      <c r="G123" s="38"/>
      <c r="H123" s="38"/>
      <c r="I123" s="38"/>
      <c r="J123" s="38"/>
      <c r="K123" s="38"/>
      <c r="L123" s="38"/>
      <c r="M123" s="38"/>
      <c r="N123" s="38"/>
      <c r="O123" s="38"/>
    </row>
    <row r="124" spans="4:15" s="2" customFormat="1" ht="12.75" customHeight="1">
      <c r="D124" s="38"/>
      <c r="E124" s="38"/>
      <c r="F124" s="38"/>
      <c r="G124" s="38"/>
      <c r="H124" s="38"/>
      <c r="I124" s="38"/>
    </row>
    <row r="125" spans="4:15" s="2" customFormat="1" ht="12.75" customHeight="1">
      <c r="D125" s="38"/>
      <c r="E125" s="38"/>
      <c r="F125" s="38"/>
      <c r="G125" s="38"/>
      <c r="H125" s="38"/>
      <c r="I125" s="38"/>
    </row>
    <row r="126" spans="4:15" s="2" customFormat="1">
      <c r="D126" s="38"/>
      <c r="E126" s="38"/>
      <c r="F126" s="38"/>
      <c r="G126" s="38"/>
      <c r="H126" s="38"/>
      <c r="I126" s="38"/>
    </row>
    <row r="127" spans="4:15" s="2" customFormat="1">
      <c r="D127" s="38"/>
      <c r="E127" s="38"/>
      <c r="F127" s="38"/>
      <c r="G127" s="38"/>
      <c r="H127" s="38"/>
      <c r="I127" s="146" t="s">
        <v>97</v>
      </c>
      <c r="J127" s="146"/>
      <c r="K127" s="146"/>
      <c r="L127" s="146"/>
      <c r="M127" s="146"/>
      <c r="N127" s="146"/>
      <c r="O127" s="146"/>
    </row>
    <row r="128" spans="4:15" s="2" customFormat="1">
      <c r="D128" s="38"/>
      <c r="E128" s="38"/>
      <c r="F128" s="38"/>
      <c r="G128" s="38"/>
      <c r="H128" s="38"/>
      <c r="I128" s="146"/>
      <c r="J128" s="146"/>
      <c r="K128" s="146"/>
      <c r="L128" s="146"/>
      <c r="M128" s="146"/>
      <c r="N128" s="146"/>
      <c r="O128" s="146"/>
    </row>
    <row r="129" spans="2:15" s="2" customFormat="1">
      <c r="D129" s="38"/>
      <c r="E129" s="38"/>
      <c r="F129" s="38"/>
      <c r="G129" s="38"/>
      <c r="H129" s="38"/>
      <c r="I129" s="146"/>
      <c r="J129" s="146"/>
      <c r="K129" s="146"/>
      <c r="L129" s="146"/>
      <c r="M129" s="146"/>
      <c r="N129" s="146"/>
      <c r="O129" s="146"/>
    </row>
    <row r="130" spans="2:15" s="2" customFormat="1">
      <c r="D130" s="38"/>
      <c r="E130" s="38"/>
      <c r="F130" s="38"/>
      <c r="G130" s="38"/>
      <c r="H130" s="38"/>
      <c r="I130" s="38"/>
      <c r="J130" s="38"/>
      <c r="K130" s="38"/>
      <c r="L130" s="38"/>
      <c r="M130" s="38"/>
      <c r="N130" s="38"/>
      <c r="O130" s="38"/>
    </row>
    <row r="131" spans="2:15" s="2" customFormat="1">
      <c r="D131" s="38"/>
      <c r="E131" s="38"/>
      <c r="F131" s="38"/>
      <c r="G131" s="38"/>
      <c r="H131" s="38"/>
      <c r="I131" s="38"/>
      <c r="J131" s="38"/>
      <c r="K131" s="38"/>
      <c r="L131" s="38"/>
      <c r="M131" s="38"/>
      <c r="N131" s="38"/>
      <c r="O131" s="38"/>
    </row>
    <row r="132" spans="2:15" s="2" customFormat="1">
      <c r="D132" s="38"/>
      <c r="E132" s="38"/>
      <c r="F132" s="38"/>
      <c r="G132" s="38"/>
      <c r="H132" s="38"/>
      <c r="I132" s="38"/>
      <c r="J132" s="38"/>
      <c r="K132" s="38"/>
      <c r="L132" s="38"/>
      <c r="M132" s="38"/>
      <c r="N132" s="38"/>
      <c r="O132" s="38"/>
    </row>
    <row r="133" spans="2:15" s="2" customFormat="1">
      <c r="C133" s="2" t="s">
        <v>231</v>
      </c>
      <c r="D133" s="123"/>
      <c r="E133" s="123"/>
      <c r="F133" s="123"/>
      <c r="G133" s="123"/>
      <c r="H133" s="123"/>
      <c r="I133" s="123"/>
      <c r="J133" s="123"/>
      <c r="K133" s="123"/>
      <c r="L133" s="123"/>
      <c r="M133" s="123"/>
      <c r="N133" s="123"/>
      <c r="O133" s="123"/>
    </row>
    <row r="134" spans="2:15" s="2" customFormat="1">
      <c r="D134" s="123"/>
      <c r="E134" s="123"/>
      <c r="F134" s="123"/>
      <c r="G134" s="123"/>
      <c r="H134" s="123"/>
      <c r="I134" s="123"/>
      <c r="J134" s="123"/>
      <c r="K134" s="123"/>
      <c r="L134" s="123"/>
      <c r="M134" s="123"/>
      <c r="N134" s="123"/>
      <c r="O134" s="123"/>
    </row>
    <row r="135" spans="2:15" s="2" customFormat="1">
      <c r="B135" s="2">
        <v>4</v>
      </c>
      <c r="C135" s="3" t="s">
        <v>66</v>
      </c>
      <c r="D135" s="38"/>
      <c r="E135" s="38"/>
      <c r="F135" s="38"/>
      <c r="G135" s="38"/>
      <c r="H135" s="38"/>
      <c r="I135" s="38"/>
      <c r="J135" s="38"/>
      <c r="K135" s="38"/>
      <c r="L135" s="38"/>
      <c r="M135" s="38"/>
      <c r="N135" s="38"/>
      <c r="O135" s="38"/>
    </row>
    <row r="136" spans="2:15" s="2" customFormat="1" ht="12.75" customHeight="1">
      <c r="C136" s="146" t="s">
        <v>100</v>
      </c>
      <c r="D136" s="146"/>
      <c r="E136" s="146"/>
      <c r="F136" s="146"/>
      <c r="G136" s="146"/>
      <c r="H136" s="146"/>
      <c r="I136" s="146"/>
      <c r="J136" s="146"/>
      <c r="K136" s="146"/>
      <c r="L136" s="146"/>
      <c r="M136" s="146"/>
      <c r="N136" s="146"/>
      <c r="O136" s="146"/>
    </row>
    <row r="137" spans="2:15" s="2" customFormat="1" ht="12.75" customHeight="1">
      <c r="C137" s="146"/>
      <c r="D137" s="146"/>
      <c r="E137" s="146"/>
      <c r="F137" s="146"/>
      <c r="G137" s="146"/>
      <c r="H137" s="146"/>
      <c r="I137" s="146"/>
      <c r="J137" s="146"/>
      <c r="K137" s="146"/>
      <c r="L137" s="146"/>
      <c r="M137" s="146"/>
      <c r="N137" s="146"/>
      <c r="O137" s="146"/>
    </row>
    <row r="138" spans="2:15" s="2" customFormat="1">
      <c r="C138" s="146"/>
      <c r="D138" s="146"/>
      <c r="E138" s="146"/>
      <c r="F138" s="146"/>
      <c r="G138" s="146"/>
      <c r="H138" s="146"/>
      <c r="I138" s="146"/>
      <c r="J138" s="146"/>
      <c r="K138" s="146"/>
      <c r="L138" s="146"/>
      <c r="M138" s="146"/>
      <c r="N138" s="146"/>
      <c r="O138" s="146"/>
    </row>
    <row r="139" spans="2:15" s="2" customFormat="1">
      <c r="D139" s="38"/>
      <c r="E139" s="38"/>
      <c r="F139" s="38"/>
      <c r="G139" s="38"/>
      <c r="H139" s="38"/>
      <c r="I139" s="38"/>
      <c r="J139" s="38"/>
      <c r="K139" s="38"/>
      <c r="L139" s="38"/>
      <c r="M139" s="38"/>
      <c r="N139" s="38"/>
      <c r="O139" s="38"/>
    </row>
    <row r="140" spans="2:15" s="2" customFormat="1">
      <c r="D140" s="38"/>
      <c r="E140" s="38"/>
      <c r="F140" s="38"/>
      <c r="G140" s="38"/>
      <c r="H140" s="38"/>
      <c r="I140" s="38"/>
      <c r="J140" s="59"/>
      <c r="K140" s="38"/>
      <c r="L140" s="38"/>
      <c r="M140" s="38"/>
      <c r="N140" s="38"/>
      <c r="O140" s="38"/>
    </row>
    <row r="141" spans="2:15" s="2" customFormat="1">
      <c r="D141" s="38"/>
      <c r="E141" s="38"/>
      <c r="F141" s="38"/>
      <c r="G141" s="38"/>
      <c r="H141" s="38"/>
      <c r="I141" s="38"/>
      <c r="J141" s="38"/>
      <c r="K141" s="38"/>
      <c r="L141" s="38"/>
      <c r="M141" s="38"/>
      <c r="N141" s="38"/>
      <c r="O141" s="38"/>
    </row>
    <row r="142" spans="2:15" s="2" customFormat="1">
      <c r="D142" s="38"/>
      <c r="E142" s="38"/>
      <c r="F142" s="38"/>
      <c r="G142" s="38"/>
      <c r="H142" s="38"/>
      <c r="I142" s="38"/>
      <c r="J142" s="38"/>
      <c r="K142" s="38"/>
      <c r="L142" s="38"/>
      <c r="M142" s="38"/>
      <c r="N142" s="38"/>
      <c r="O142" s="38"/>
    </row>
    <row r="143" spans="2:15" s="2" customFormat="1" ht="12.75" customHeight="1">
      <c r="D143" s="38"/>
      <c r="E143" s="38"/>
      <c r="F143" s="38"/>
      <c r="G143" s="38"/>
      <c r="H143" s="38"/>
      <c r="I143" s="38"/>
      <c r="J143" s="38"/>
      <c r="K143" s="38"/>
      <c r="L143" s="38"/>
      <c r="M143" s="38"/>
      <c r="N143" s="38"/>
      <c r="O143" s="38"/>
    </row>
    <row r="144" spans="2:15" s="2" customFormat="1">
      <c r="C144" s="2" t="s">
        <v>83</v>
      </c>
      <c r="D144" s="38"/>
      <c r="F144" s="149" t="s">
        <v>98</v>
      </c>
      <c r="G144" s="146"/>
      <c r="H144" s="146" t="s">
        <v>66</v>
      </c>
      <c r="I144" s="146"/>
      <c r="J144" s="146"/>
      <c r="K144" s="146"/>
      <c r="L144" s="146"/>
      <c r="M144" s="146"/>
      <c r="N144" s="146"/>
      <c r="O144" s="146"/>
    </row>
    <row r="145" spans="2:15" s="2" customFormat="1">
      <c r="D145" s="38"/>
      <c r="F145" s="149" t="s">
        <v>79</v>
      </c>
      <c r="G145" s="146"/>
      <c r="H145" s="146" t="s">
        <v>65</v>
      </c>
      <c r="I145" s="146"/>
      <c r="J145" s="146"/>
      <c r="K145" s="146"/>
      <c r="L145" s="146"/>
      <c r="M145" s="146"/>
      <c r="N145" s="146"/>
      <c r="O145" s="146"/>
    </row>
    <row r="146" spans="2:15" s="2" customFormat="1">
      <c r="D146" s="38"/>
      <c r="F146" s="163" t="s">
        <v>84</v>
      </c>
      <c r="G146" s="146"/>
      <c r="H146" s="146" t="s">
        <v>85</v>
      </c>
      <c r="I146" s="146"/>
      <c r="J146" s="146"/>
      <c r="K146" s="146"/>
      <c r="L146" s="146"/>
      <c r="M146" s="146"/>
      <c r="N146" s="146"/>
      <c r="O146" s="146"/>
    </row>
    <row r="147" spans="2:15" s="2" customFormat="1">
      <c r="D147" s="38"/>
      <c r="E147" s="38"/>
      <c r="F147" s="38"/>
      <c r="G147" s="38"/>
      <c r="H147" s="38"/>
      <c r="I147" s="38"/>
      <c r="J147" s="38"/>
      <c r="K147" s="38"/>
      <c r="L147" s="38"/>
      <c r="M147" s="38"/>
      <c r="N147" s="38"/>
      <c r="O147" s="38"/>
    </row>
    <row r="148" spans="2:15" s="2" customFormat="1">
      <c r="C148" s="146" t="s">
        <v>99</v>
      </c>
      <c r="D148" s="146"/>
      <c r="E148" s="146"/>
      <c r="F148" s="146"/>
      <c r="G148" s="146"/>
      <c r="H148" s="146"/>
      <c r="I148" s="146"/>
      <c r="J148" s="146"/>
      <c r="K148" s="146"/>
      <c r="L148" s="146"/>
      <c r="M148" s="146"/>
      <c r="N148" s="146"/>
      <c r="O148" s="146"/>
    </row>
    <row r="149" spans="2:15" s="2" customFormat="1">
      <c r="C149" s="146"/>
      <c r="D149" s="146"/>
      <c r="E149" s="146"/>
      <c r="F149" s="146"/>
      <c r="G149" s="146"/>
      <c r="H149" s="146"/>
      <c r="I149" s="146"/>
      <c r="J149" s="146"/>
      <c r="K149" s="146"/>
      <c r="L149" s="146"/>
      <c r="M149" s="146"/>
      <c r="N149" s="146"/>
      <c r="O149" s="146"/>
    </row>
    <row r="150" spans="2:15" s="2" customFormat="1">
      <c r="D150" s="38"/>
      <c r="E150" s="38"/>
      <c r="F150" s="38"/>
      <c r="G150" s="38"/>
      <c r="H150" s="38"/>
      <c r="I150" s="38"/>
      <c r="J150" s="38"/>
      <c r="K150" s="38"/>
      <c r="L150" s="38"/>
      <c r="M150" s="38"/>
      <c r="N150" s="38"/>
      <c r="O150" s="38"/>
    </row>
    <row r="151" spans="2:15" s="2" customFormat="1">
      <c r="B151" s="2">
        <v>5</v>
      </c>
      <c r="C151" s="3" t="s">
        <v>106</v>
      </c>
      <c r="D151" s="64"/>
      <c r="E151" s="64"/>
      <c r="F151" s="64"/>
      <c r="G151" s="64"/>
      <c r="H151" s="64"/>
      <c r="I151" s="64"/>
      <c r="J151" s="64"/>
      <c r="K151" s="64"/>
      <c r="L151" s="64"/>
      <c r="M151" s="64"/>
      <c r="N151" s="64"/>
      <c r="O151" s="64"/>
    </row>
    <row r="152" spans="2:15" s="2" customFormat="1">
      <c r="C152" s="146" t="s">
        <v>117</v>
      </c>
      <c r="D152" s="146"/>
      <c r="E152" s="146"/>
      <c r="F152" s="146"/>
      <c r="G152" s="146"/>
      <c r="H152" s="146"/>
      <c r="I152" s="146"/>
      <c r="J152" s="146"/>
      <c r="K152" s="146"/>
      <c r="L152" s="146"/>
      <c r="M152" s="146"/>
      <c r="N152" s="146"/>
      <c r="O152" s="146"/>
    </row>
    <row r="153" spans="2:15" s="2" customFormat="1">
      <c r="C153" s="146"/>
      <c r="D153" s="146"/>
      <c r="E153" s="146"/>
      <c r="F153" s="146"/>
      <c r="G153" s="146"/>
      <c r="H153" s="146"/>
      <c r="I153" s="146"/>
      <c r="J153" s="146"/>
      <c r="K153" s="146"/>
      <c r="L153" s="146"/>
      <c r="M153" s="146"/>
      <c r="N153" s="146"/>
      <c r="O153" s="146"/>
    </row>
    <row r="154" spans="2:15" s="2" customFormat="1">
      <c r="C154" s="146"/>
      <c r="D154" s="146"/>
      <c r="E154" s="146"/>
      <c r="F154" s="146"/>
      <c r="G154" s="146"/>
      <c r="H154" s="146"/>
      <c r="I154" s="146"/>
      <c r="J154" s="146"/>
      <c r="K154" s="146"/>
      <c r="L154" s="146"/>
      <c r="M154" s="146"/>
      <c r="N154" s="146"/>
      <c r="O154" s="146"/>
    </row>
    <row r="155" spans="2:15" s="2" customFormat="1">
      <c r="D155" s="64"/>
      <c r="E155" s="64"/>
      <c r="F155" s="64"/>
      <c r="G155" s="64"/>
      <c r="H155" s="64"/>
      <c r="I155" s="64"/>
      <c r="J155" s="64"/>
      <c r="K155" s="64"/>
      <c r="L155" s="64"/>
      <c r="M155" s="64"/>
      <c r="N155" s="64"/>
      <c r="O155" s="64"/>
    </row>
    <row r="156" spans="2:15" s="2" customFormat="1">
      <c r="D156" s="64"/>
      <c r="E156" s="64"/>
      <c r="F156" s="64"/>
      <c r="G156" s="64"/>
      <c r="H156" s="64"/>
      <c r="I156" s="64"/>
      <c r="J156" s="64"/>
      <c r="K156" s="64"/>
      <c r="L156" s="64"/>
      <c r="M156" s="64"/>
      <c r="N156" s="64"/>
      <c r="O156" s="64"/>
    </row>
    <row r="157" spans="2:15" s="2" customFormat="1">
      <c r="D157" s="64"/>
      <c r="E157" s="64"/>
      <c r="F157" s="64"/>
      <c r="G157" s="64"/>
      <c r="H157" s="64"/>
      <c r="I157" s="64"/>
      <c r="J157" s="64"/>
      <c r="K157" s="64"/>
      <c r="L157" s="64"/>
      <c r="M157" s="64"/>
      <c r="N157" s="64"/>
      <c r="O157" s="64"/>
    </row>
    <row r="158" spans="2:15" s="2" customFormat="1">
      <c r="D158" s="64"/>
      <c r="E158" s="64"/>
      <c r="F158" s="64"/>
      <c r="G158" s="64"/>
      <c r="H158" s="64"/>
      <c r="I158" s="64"/>
      <c r="J158" s="64"/>
      <c r="K158" s="64"/>
      <c r="L158" s="64"/>
      <c r="M158" s="64"/>
      <c r="N158" s="64"/>
      <c r="O158" s="64"/>
    </row>
    <row r="159" spans="2:15" s="2" customFormat="1">
      <c r="D159" s="64"/>
      <c r="E159" s="64"/>
      <c r="F159" s="64"/>
      <c r="G159" s="64"/>
      <c r="H159" s="64"/>
      <c r="I159" s="64"/>
      <c r="J159" s="64"/>
      <c r="K159" s="64"/>
      <c r="L159" s="64"/>
      <c r="M159" s="64"/>
      <c r="N159" s="64"/>
      <c r="O159" s="64"/>
    </row>
    <row r="160" spans="2:15" s="2" customFormat="1">
      <c r="C160" s="2" t="s">
        <v>83</v>
      </c>
      <c r="D160" s="64"/>
      <c r="F160" s="149" t="s">
        <v>98</v>
      </c>
      <c r="G160" s="146"/>
      <c r="H160" s="146" t="s">
        <v>66</v>
      </c>
      <c r="I160" s="146"/>
      <c r="J160" s="146"/>
      <c r="K160" s="146"/>
      <c r="L160" s="146"/>
      <c r="M160" s="146"/>
      <c r="N160" s="146"/>
      <c r="O160" s="146"/>
    </row>
    <row r="161" spans="3:19" s="2" customFormat="1">
      <c r="D161" s="64"/>
      <c r="E161" s="64"/>
      <c r="F161" s="149" t="s">
        <v>103</v>
      </c>
      <c r="G161" s="146"/>
      <c r="H161" s="146" t="s">
        <v>104</v>
      </c>
      <c r="I161" s="146"/>
      <c r="J161" s="146"/>
      <c r="K161" s="146"/>
      <c r="L161" s="146"/>
      <c r="M161" s="146"/>
      <c r="N161" s="146"/>
      <c r="O161" s="146"/>
    </row>
    <row r="162" spans="3:19" s="2" customFormat="1">
      <c r="D162" s="64"/>
      <c r="E162" s="64"/>
      <c r="F162" s="63" t="s">
        <v>102</v>
      </c>
      <c r="G162" s="64"/>
      <c r="H162" s="146" t="s">
        <v>105</v>
      </c>
      <c r="I162" s="146"/>
      <c r="J162" s="146"/>
      <c r="K162" s="146"/>
      <c r="L162" s="146"/>
      <c r="M162" s="146"/>
      <c r="N162" s="146"/>
      <c r="O162" s="146"/>
    </row>
    <row r="163" spans="3:19" s="2" customFormat="1">
      <c r="D163" s="64"/>
      <c r="E163" s="64"/>
      <c r="F163" s="64"/>
      <c r="G163" s="64"/>
      <c r="H163" s="64"/>
      <c r="I163" s="64"/>
      <c r="J163" s="64"/>
      <c r="K163" s="64"/>
      <c r="L163" s="64"/>
      <c r="M163" s="64"/>
      <c r="N163" s="64"/>
      <c r="O163" s="64"/>
    </row>
    <row r="164" spans="3:19" s="2" customFormat="1">
      <c r="C164" s="146" t="s">
        <v>107</v>
      </c>
      <c r="D164" s="146"/>
      <c r="E164" s="146"/>
      <c r="F164" s="146"/>
      <c r="G164" s="146"/>
      <c r="H164" s="146"/>
      <c r="I164" s="146"/>
      <c r="J164" s="146"/>
      <c r="K164" s="146"/>
      <c r="L164" s="146"/>
      <c r="M164" s="146"/>
      <c r="N164" s="146"/>
      <c r="O164" s="146"/>
    </row>
    <row r="165" spans="3:19" s="2" customFormat="1">
      <c r="C165" s="146"/>
      <c r="D165" s="146"/>
      <c r="E165" s="146"/>
      <c r="F165" s="146"/>
      <c r="G165" s="146"/>
      <c r="H165" s="146"/>
      <c r="I165" s="146"/>
      <c r="J165" s="146"/>
      <c r="K165" s="146"/>
      <c r="L165" s="146"/>
      <c r="M165" s="146"/>
      <c r="N165" s="146"/>
      <c r="O165" s="146"/>
    </row>
    <row r="166" spans="3:19" s="2" customFormat="1">
      <c r="C166" s="146"/>
      <c r="D166" s="146"/>
      <c r="E166" s="146"/>
      <c r="F166" s="146"/>
      <c r="G166" s="146"/>
      <c r="H166" s="146"/>
      <c r="I166" s="146"/>
      <c r="J166" s="146"/>
      <c r="K166" s="146"/>
      <c r="L166" s="146"/>
      <c r="M166" s="146"/>
      <c r="N166" s="146"/>
      <c r="O166" s="146"/>
    </row>
    <row r="167" spans="3:19" s="2" customFormat="1" ht="15">
      <c r="D167" s="64"/>
      <c r="E167" s="64"/>
      <c r="F167" s="64"/>
      <c r="G167" s="64"/>
      <c r="H167" s="64"/>
      <c r="I167" s="64"/>
      <c r="J167" s="64"/>
      <c r="K167" s="64"/>
      <c r="L167" s="64"/>
      <c r="M167" s="64"/>
      <c r="N167" s="64"/>
      <c r="O167" s="64"/>
      <c r="S167"/>
    </row>
    <row r="168" spans="3:19" s="2" customFormat="1" ht="15" customHeight="1">
      <c r="C168" s="212" t="s">
        <v>102</v>
      </c>
      <c r="D168" s="212"/>
      <c r="E168" s="212"/>
      <c r="F168" s="212"/>
      <c r="G168" s="207" t="s">
        <v>106</v>
      </c>
      <c r="H168" s="207"/>
      <c r="I168" s="207" t="s">
        <v>66</v>
      </c>
      <c r="J168" s="207"/>
      <c r="K168" s="207"/>
      <c r="L168" s="207"/>
      <c r="M168" s="210" t="s">
        <v>109</v>
      </c>
      <c r="N168" s="211"/>
      <c r="O168" s="211"/>
    </row>
    <row r="169" spans="3:19" s="2" customFormat="1" ht="15" customHeight="1">
      <c r="C169" s="212"/>
      <c r="D169" s="212"/>
      <c r="E169" s="212"/>
      <c r="F169" s="212"/>
      <c r="G169" s="67" t="s">
        <v>101</v>
      </c>
      <c r="H169" s="67" t="s">
        <v>108</v>
      </c>
      <c r="I169" s="85">
        <v>0.05</v>
      </c>
      <c r="J169" s="85">
        <v>2.5000000000000001E-2</v>
      </c>
      <c r="K169" s="85">
        <v>0.02</v>
      </c>
      <c r="L169" s="86">
        <v>0.01</v>
      </c>
      <c r="M169" s="210"/>
      <c r="N169" s="211"/>
      <c r="O169" s="211"/>
      <c r="R169" s="82"/>
    </row>
    <row r="170" spans="3:19" s="2" customFormat="1" ht="15" customHeight="1">
      <c r="C170" s="185">
        <v>3</v>
      </c>
      <c r="D170" s="185"/>
      <c r="E170" s="185"/>
      <c r="F170" s="185"/>
      <c r="G170" s="83">
        <f t="shared" ref="G170:G178" si="0">ERF(C170/SQRT(2))</f>
        <v>0.99730020393673979</v>
      </c>
      <c r="H170" s="83">
        <f>1-G170</f>
        <v>2.6997960632602069E-3</v>
      </c>
      <c r="I170" s="83">
        <f>I$169/$C170</f>
        <v>1.6666666666666666E-2</v>
      </c>
      <c r="J170" s="83">
        <f t="shared" ref="J170:L170" si="1">J$169/$C170</f>
        <v>8.3333333333333332E-3</v>
      </c>
      <c r="K170" s="83">
        <f t="shared" si="1"/>
        <v>6.6666666666666671E-3</v>
      </c>
      <c r="L170" s="83">
        <f t="shared" si="1"/>
        <v>3.3333333333333335E-3</v>
      </c>
      <c r="M170" s="210"/>
      <c r="N170" s="211"/>
      <c r="O170" s="211"/>
    </row>
    <row r="171" spans="3:19" s="2" customFormat="1" ht="15" customHeight="1">
      <c r="C171" s="185">
        <v>2.5760000000000001</v>
      </c>
      <c r="D171" s="185"/>
      <c r="E171" s="185"/>
      <c r="F171" s="185"/>
      <c r="G171" s="83">
        <f t="shared" si="0"/>
        <v>0.99000493536852996</v>
      </c>
      <c r="H171" s="83">
        <f t="shared" ref="H171:H178" si="2">1-G171</f>
        <v>9.9950646314700409E-3</v>
      </c>
      <c r="I171" s="83">
        <f t="shared" ref="I171:L178" si="3">I$169/$C171</f>
        <v>1.940993788819876E-2</v>
      </c>
      <c r="J171" s="83">
        <f t="shared" si="3"/>
        <v>9.7049689440993799E-3</v>
      </c>
      <c r="K171" s="83">
        <f t="shared" si="3"/>
        <v>7.763975155279503E-3</v>
      </c>
      <c r="L171" s="83">
        <f t="shared" si="3"/>
        <v>3.8819875776397515E-3</v>
      </c>
      <c r="M171" s="38"/>
      <c r="N171" s="38"/>
      <c r="O171" s="38"/>
    </row>
    <row r="172" spans="3:19" s="2" customFormat="1" ht="15" customHeight="1">
      <c r="C172" s="185">
        <v>2.3260000000000001</v>
      </c>
      <c r="D172" s="185"/>
      <c r="E172" s="185"/>
      <c r="F172" s="185"/>
      <c r="G172" s="83">
        <f t="shared" si="0"/>
        <v>0.9799814493182647</v>
      </c>
      <c r="H172" s="83">
        <f t="shared" si="2"/>
        <v>2.0018550681735303E-2</v>
      </c>
      <c r="I172" s="83">
        <f t="shared" si="3"/>
        <v>2.1496130696474634E-2</v>
      </c>
      <c r="J172" s="83">
        <f t="shared" si="3"/>
        <v>1.0748065348237317E-2</v>
      </c>
      <c r="K172" s="83">
        <f t="shared" si="3"/>
        <v>8.5984522785898538E-3</v>
      </c>
      <c r="L172" s="83">
        <f t="shared" si="3"/>
        <v>4.2992261392949269E-3</v>
      </c>
      <c r="M172" s="38"/>
      <c r="N172" s="38"/>
      <c r="O172" s="38"/>
    </row>
    <row r="173" spans="3:19" s="2" customFormat="1" ht="15" customHeight="1">
      <c r="C173" s="213">
        <v>2</v>
      </c>
      <c r="D173" s="213"/>
      <c r="E173" s="213"/>
      <c r="F173" s="213"/>
      <c r="G173" s="84">
        <f t="shared" si="0"/>
        <v>0.95449973610364158</v>
      </c>
      <c r="H173" s="83">
        <f t="shared" si="2"/>
        <v>4.5500263896358417E-2</v>
      </c>
      <c r="I173" s="83">
        <f t="shared" si="3"/>
        <v>2.5000000000000001E-2</v>
      </c>
      <c r="J173" s="83">
        <f t="shared" si="3"/>
        <v>1.2500000000000001E-2</v>
      </c>
      <c r="K173" s="83">
        <f t="shared" si="3"/>
        <v>0.01</v>
      </c>
      <c r="L173" s="84">
        <f t="shared" si="3"/>
        <v>5.0000000000000001E-3</v>
      </c>
      <c r="M173" s="38"/>
      <c r="N173" s="38"/>
      <c r="O173" s="38"/>
    </row>
    <row r="174" spans="3:19" s="2" customFormat="1" ht="15" customHeight="1">
      <c r="C174" s="185">
        <v>1.9590000000000001</v>
      </c>
      <c r="D174" s="185"/>
      <c r="E174" s="185"/>
      <c r="F174" s="185"/>
      <c r="G174" s="83">
        <f t="shared" si="0"/>
        <v>0.94988721321527803</v>
      </c>
      <c r="H174" s="83">
        <f t="shared" si="2"/>
        <v>5.0112786784721974E-2</v>
      </c>
      <c r="I174" s="83">
        <f t="shared" si="3"/>
        <v>2.5523226135783564E-2</v>
      </c>
      <c r="J174" s="83">
        <f t="shared" si="3"/>
        <v>1.2761613067891782E-2</v>
      </c>
      <c r="K174" s="83">
        <f t="shared" si="3"/>
        <v>1.0209290454313425E-2</v>
      </c>
      <c r="L174" s="83">
        <f t="shared" si="3"/>
        <v>5.1046452271567124E-3</v>
      </c>
      <c r="M174" s="208" t="s">
        <v>116</v>
      </c>
      <c r="N174" s="209"/>
      <c r="O174" s="209"/>
    </row>
    <row r="175" spans="3:19" s="2" customFormat="1" ht="15" customHeight="1">
      <c r="C175" s="185">
        <v>1.645</v>
      </c>
      <c r="D175" s="185"/>
      <c r="E175" s="185"/>
      <c r="F175" s="185"/>
      <c r="G175" s="83">
        <f t="shared" si="0"/>
        <v>0.90003018892175723</v>
      </c>
      <c r="H175" s="83">
        <f t="shared" si="2"/>
        <v>9.9969811078242765E-2</v>
      </c>
      <c r="I175" s="83">
        <f t="shared" si="3"/>
        <v>3.0395136778115502E-2</v>
      </c>
      <c r="J175" s="83">
        <f t="shared" si="3"/>
        <v>1.5197568389057751E-2</v>
      </c>
      <c r="K175" s="83">
        <f t="shared" si="3"/>
        <v>1.2158054711246201E-2</v>
      </c>
      <c r="L175" s="83">
        <f t="shared" si="3"/>
        <v>6.0790273556231003E-3</v>
      </c>
      <c r="M175" s="38"/>
      <c r="N175" s="38"/>
      <c r="O175" s="38"/>
    </row>
    <row r="176" spans="3:19" s="2" customFormat="1" ht="15" customHeight="1">
      <c r="C176" s="185">
        <v>1.286</v>
      </c>
      <c r="D176" s="185"/>
      <c r="E176" s="185"/>
      <c r="F176" s="185"/>
      <c r="G176" s="83">
        <f t="shared" si="0"/>
        <v>0.80155693832089647</v>
      </c>
      <c r="H176" s="83">
        <f t="shared" si="2"/>
        <v>0.19844306167910353</v>
      </c>
      <c r="I176" s="83">
        <f t="shared" si="3"/>
        <v>3.8880248833592534E-2</v>
      </c>
      <c r="J176" s="83">
        <f t="shared" si="3"/>
        <v>1.9440124416796267E-2</v>
      </c>
      <c r="K176" s="83">
        <f t="shared" si="3"/>
        <v>1.5552099533437013E-2</v>
      </c>
      <c r="L176" s="83">
        <f t="shared" si="3"/>
        <v>7.7760497667185065E-3</v>
      </c>
      <c r="M176" s="38"/>
      <c r="N176" s="38"/>
      <c r="O176" s="38"/>
    </row>
    <row r="177" spans="2:15" s="2" customFormat="1" ht="15" customHeight="1">
      <c r="C177" s="185">
        <v>1</v>
      </c>
      <c r="D177" s="185"/>
      <c r="E177" s="185"/>
      <c r="F177" s="185"/>
      <c r="G177" s="83">
        <f t="shared" si="0"/>
        <v>0.68268949213708574</v>
      </c>
      <c r="H177" s="83">
        <f t="shared" si="2"/>
        <v>0.31731050786291426</v>
      </c>
      <c r="I177" s="83">
        <f t="shared" si="3"/>
        <v>0.05</v>
      </c>
      <c r="J177" s="83">
        <f t="shared" si="3"/>
        <v>2.5000000000000001E-2</v>
      </c>
      <c r="K177" s="83">
        <f t="shared" si="3"/>
        <v>0.02</v>
      </c>
      <c r="L177" s="83">
        <f t="shared" si="3"/>
        <v>0.01</v>
      </c>
      <c r="M177" s="38"/>
      <c r="N177" s="38"/>
      <c r="O177" s="38"/>
    </row>
    <row r="178" spans="2:15" s="2" customFormat="1" ht="15" customHeight="1">
      <c r="C178" s="185">
        <v>0.67449999999999999</v>
      </c>
      <c r="D178" s="185"/>
      <c r="E178" s="185"/>
      <c r="F178" s="185"/>
      <c r="G178" s="83">
        <f t="shared" si="0"/>
        <v>0.50000651427260179</v>
      </c>
      <c r="H178" s="83">
        <f t="shared" si="2"/>
        <v>0.49999348572739821</v>
      </c>
      <c r="I178" s="83">
        <f t="shared" si="3"/>
        <v>7.412898443291327E-2</v>
      </c>
      <c r="J178" s="83">
        <f t="shared" si="3"/>
        <v>3.7064492216456635E-2</v>
      </c>
      <c r="K178" s="83">
        <f t="shared" si="3"/>
        <v>2.965159377316531E-2</v>
      </c>
      <c r="L178" s="83">
        <f t="shared" si="3"/>
        <v>1.4825796886582655E-2</v>
      </c>
      <c r="M178" s="38"/>
      <c r="N178" s="38"/>
      <c r="O178" s="38"/>
    </row>
    <row r="179" spans="2:15" s="2" customFormat="1">
      <c r="D179" s="38"/>
      <c r="E179" s="38"/>
      <c r="F179" s="38"/>
      <c r="G179" s="38"/>
      <c r="H179" s="38"/>
      <c r="I179" s="38"/>
      <c r="J179" s="38"/>
      <c r="K179" s="38"/>
      <c r="L179" s="38"/>
      <c r="M179" s="38"/>
      <c r="N179" s="38"/>
      <c r="O179" s="38"/>
    </row>
    <row r="180" spans="2:15" s="2" customFormat="1">
      <c r="B180" s="2">
        <v>6</v>
      </c>
      <c r="C180" s="3" t="s">
        <v>110</v>
      </c>
      <c r="D180" s="66"/>
      <c r="E180" s="66"/>
      <c r="F180" s="66"/>
      <c r="G180" s="66"/>
      <c r="H180" s="66"/>
      <c r="I180" s="66"/>
      <c r="J180" s="66"/>
      <c r="K180" s="66"/>
      <c r="L180" s="66"/>
      <c r="M180" s="66"/>
      <c r="N180" s="66"/>
      <c r="O180" s="66"/>
    </row>
    <row r="181" spans="2:15" s="2" customFormat="1">
      <c r="C181" s="146" t="s">
        <v>145</v>
      </c>
      <c r="D181" s="146"/>
      <c r="E181" s="146"/>
      <c r="F181" s="146"/>
      <c r="G181" s="146"/>
      <c r="H181" s="146"/>
      <c r="I181" s="146"/>
      <c r="J181" s="146"/>
      <c r="K181" s="146"/>
      <c r="L181" s="146"/>
      <c r="M181" s="146"/>
      <c r="N181" s="146"/>
      <c r="O181" s="146"/>
    </row>
    <row r="182" spans="2:15" s="2" customFormat="1">
      <c r="C182" s="146"/>
      <c r="D182" s="146"/>
      <c r="E182" s="146"/>
      <c r="F182" s="146"/>
      <c r="G182" s="146"/>
      <c r="H182" s="146"/>
      <c r="I182" s="146"/>
      <c r="J182" s="146"/>
      <c r="K182" s="146"/>
      <c r="L182" s="146"/>
      <c r="M182" s="146"/>
      <c r="N182" s="146"/>
      <c r="O182" s="146"/>
    </row>
    <row r="183" spans="2:15" s="2" customFormat="1">
      <c r="D183" s="66"/>
      <c r="E183" s="66"/>
      <c r="F183" s="66"/>
      <c r="G183" s="66"/>
      <c r="H183" s="66"/>
      <c r="I183" s="66"/>
      <c r="J183" s="66"/>
      <c r="K183" s="66"/>
      <c r="L183" s="66"/>
      <c r="M183" s="66"/>
      <c r="N183" s="66"/>
      <c r="O183" s="66"/>
    </row>
    <row r="184" spans="2:15" s="2" customFormat="1">
      <c r="D184" s="66"/>
      <c r="E184" s="66"/>
      <c r="F184" s="66"/>
      <c r="G184" s="66"/>
      <c r="H184" s="66"/>
      <c r="I184" s="66"/>
      <c r="J184" s="66"/>
      <c r="K184" s="66"/>
      <c r="L184" s="66"/>
      <c r="M184" s="66"/>
      <c r="N184" s="66"/>
      <c r="O184" s="66"/>
    </row>
    <row r="185" spans="2:15" s="2" customFormat="1">
      <c r="D185" s="66"/>
      <c r="E185" s="66"/>
      <c r="F185" s="66"/>
      <c r="G185" s="66"/>
      <c r="H185" s="66"/>
      <c r="I185" s="66"/>
      <c r="J185" s="66"/>
      <c r="K185" s="66"/>
      <c r="L185" s="66"/>
      <c r="M185" s="66"/>
      <c r="N185" s="66"/>
      <c r="O185" s="66"/>
    </row>
    <row r="186" spans="2:15" s="2" customFormat="1">
      <c r="D186" s="66"/>
      <c r="E186" s="66"/>
      <c r="F186" s="66"/>
      <c r="G186" s="66"/>
      <c r="H186" s="66"/>
      <c r="I186" s="66"/>
      <c r="J186" s="66"/>
      <c r="K186" s="66"/>
      <c r="L186" s="66"/>
      <c r="M186" s="66"/>
      <c r="N186" s="66"/>
      <c r="O186" s="66"/>
    </row>
    <row r="187" spans="2:15" s="2" customFormat="1">
      <c r="D187" s="66"/>
      <c r="E187" s="66"/>
      <c r="F187" s="66"/>
      <c r="G187" s="66"/>
      <c r="H187" s="66"/>
      <c r="I187" s="66"/>
      <c r="J187" s="66"/>
      <c r="K187" s="66"/>
      <c r="L187" s="66"/>
      <c r="M187" s="66"/>
      <c r="N187" s="66"/>
      <c r="O187" s="66"/>
    </row>
    <row r="188" spans="2:15" s="2" customFormat="1">
      <c r="D188" s="66"/>
      <c r="E188" s="66"/>
      <c r="F188" s="66"/>
      <c r="G188" s="66"/>
      <c r="H188" s="66"/>
      <c r="I188" s="66"/>
      <c r="J188" s="66"/>
      <c r="K188" s="66"/>
      <c r="L188" s="66"/>
      <c r="M188" s="66"/>
      <c r="N188" s="66"/>
      <c r="O188" s="66"/>
    </row>
    <row r="189" spans="2:15" s="2" customFormat="1" ht="12.75" customHeight="1">
      <c r="C189" s="2" t="s">
        <v>83</v>
      </c>
      <c r="E189" s="149" t="s">
        <v>118</v>
      </c>
      <c r="F189" s="149"/>
      <c r="G189" s="149"/>
      <c r="H189" s="146" t="s">
        <v>120</v>
      </c>
      <c r="I189" s="146"/>
      <c r="J189" s="146"/>
      <c r="K189" s="146"/>
      <c r="L189" s="146"/>
      <c r="M189" s="146"/>
      <c r="N189" s="146"/>
      <c r="O189" s="66"/>
    </row>
    <row r="190" spans="2:15" s="2" customFormat="1" ht="12.75" customHeight="1">
      <c r="C190" s="66"/>
      <c r="D190" s="66"/>
      <c r="E190" s="149" t="s">
        <v>119</v>
      </c>
      <c r="F190" s="149"/>
      <c r="G190" s="149"/>
      <c r="H190" s="146" t="s">
        <v>134</v>
      </c>
      <c r="I190" s="146"/>
      <c r="J190" s="146"/>
      <c r="K190" s="146"/>
      <c r="L190" s="146"/>
      <c r="M190" s="146"/>
      <c r="N190" s="146"/>
      <c r="O190" s="66"/>
    </row>
    <row r="191" spans="2:15" s="2" customFormat="1">
      <c r="D191" s="66"/>
      <c r="E191" s="66"/>
      <c r="F191" s="66"/>
      <c r="G191" s="66"/>
      <c r="H191" s="66"/>
      <c r="I191" s="66"/>
      <c r="J191" s="66"/>
      <c r="K191" s="66"/>
      <c r="L191" s="66"/>
      <c r="M191" s="66"/>
      <c r="N191" s="66"/>
      <c r="O191" s="66"/>
    </row>
    <row r="192" spans="2:15" s="2" customFormat="1">
      <c r="B192" s="2">
        <v>7</v>
      </c>
      <c r="C192" s="3" t="s">
        <v>111</v>
      </c>
      <c r="E192" s="66"/>
      <c r="F192" s="66"/>
      <c r="G192" s="66"/>
      <c r="H192" s="66"/>
      <c r="I192" s="66"/>
      <c r="J192" s="66"/>
      <c r="K192" s="66"/>
      <c r="L192" s="66"/>
      <c r="M192" s="66"/>
      <c r="N192" s="66"/>
      <c r="O192" s="66"/>
    </row>
    <row r="193" spans="2:15" s="2" customFormat="1">
      <c r="C193" s="146" t="s">
        <v>146</v>
      </c>
      <c r="D193" s="146"/>
      <c r="E193" s="146"/>
      <c r="F193" s="146"/>
      <c r="G193" s="146"/>
      <c r="H193" s="146"/>
      <c r="I193" s="146"/>
      <c r="J193" s="146"/>
      <c r="K193" s="146"/>
      <c r="L193" s="146"/>
      <c r="M193" s="146"/>
      <c r="N193" s="146"/>
      <c r="O193" s="146"/>
    </row>
    <row r="194" spans="2:15" s="2" customFormat="1">
      <c r="C194" s="146"/>
      <c r="D194" s="146"/>
      <c r="E194" s="146"/>
      <c r="F194" s="146"/>
      <c r="G194" s="146"/>
      <c r="H194" s="146"/>
      <c r="I194" s="146"/>
      <c r="J194" s="146"/>
      <c r="K194" s="146"/>
      <c r="L194" s="146"/>
      <c r="M194" s="146"/>
      <c r="N194" s="146"/>
      <c r="O194" s="146"/>
    </row>
    <row r="195" spans="2:15" s="2" customFormat="1">
      <c r="C195" s="3"/>
      <c r="E195" s="66"/>
      <c r="F195" s="66"/>
      <c r="G195" s="66"/>
      <c r="H195" s="66"/>
      <c r="I195" s="66"/>
      <c r="J195" s="66"/>
      <c r="K195" s="66"/>
      <c r="L195" s="66"/>
      <c r="M195" s="66"/>
      <c r="N195" s="66"/>
      <c r="O195" s="66"/>
    </row>
    <row r="196" spans="2:15" s="2" customFormat="1">
      <c r="B196" s="2">
        <v>8</v>
      </c>
      <c r="C196" s="3" t="s">
        <v>176</v>
      </c>
    </row>
    <row r="197" spans="2:15" s="2" customFormat="1">
      <c r="C197" s="2" t="s">
        <v>177</v>
      </c>
    </row>
    <row r="198" spans="2:15" s="2" customFormat="1"/>
    <row r="199" spans="2:15" s="2" customFormat="1">
      <c r="D199" s="38"/>
      <c r="E199" s="38"/>
      <c r="F199" s="38"/>
      <c r="G199" s="38"/>
      <c r="H199" s="38"/>
      <c r="I199" s="38"/>
      <c r="J199" s="38"/>
      <c r="K199" s="38"/>
      <c r="L199" s="38"/>
      <c r="M199" s="38"/>
      <c r="N199" s="38"/>
      <c r="O199" s="38"/>
    </row>
    <row r="200" spans="2:15" s="2" customFormat="1">
      <c r="D200" s="66"/>
      <c r="E200" s="66"/>
      <c r="F200" s="66"/>
      <c r="G200" s="66"/>
      <c r="H200" s="66"/>
      <c r="I200" s="66"/>
      <c r="J200" s="66"/>
      <c r="K200" s="66"/>
      <c r="L200" s="66"/>
      <c r="M200" s="66"/>
      <c r="N200" s="66"/>
      <c r="O200" s="66"/>
    </row>
    <row r="201" spans="2:15" s="2" customFormat="1">
      <c r="D201" s="66"/>
      <c r="E201" s="66"/>
      <c r="F201" s="66"/>
      <c r="G201" s="66"/>
      <c r="H201" s="66"/>
      <c r="I201" s="66"/>
      <c r="J201" s="66"/>
      <c r="K201" s="66"/>
      <c r="L201" s="66"/>
      <c r="M201" s="66"/>
      <c r="N201" s="66"/>
      <c r="O201" s="66"/>
    </row>
    <row r="202" spans="2:15" s="2" customFormat="1">
      <c r="D202" s="66"/>
      <c r="E202" s="66"/>
      <c r="F202" s="66"/>
      <c r="G202" s="66"/>
      <c r="H202" s="66"/>
      <c r="I202" s="66"/>
      <c r="J202" s="66"/>
      <c r="K202" s="66"/>
      <c r="L202" s="66"/>
      <c r="M202" s="66"/>
      <c r="N202" s="66"/>
      <c r="O202" s="66"/>
    </row>
    <row r="203" spans="2:15" s="2" customFormat="1">
      <c r="D203" s="66"/>
      <c r="E203" s="66"/>
      <c r="F203" s="66"/>
      <c r="G203" s="66"/>
      <c r="H203" s="66"/>
      <c r="I203" s="66"/>
      <c r="J203" s="66"/>
      <c r="K203" s="66"/>
      <c r="L203" s="66"/>
      <c r="M203" s="66"/>
      <c r="N203" s="66"/>
      <c r="O203" s="66"/>
    </row>
    <row r="204" spans="2:15" s="2" customFormat="1">
      <c r="D204" s="66"/>
      <c r="E204" s="66"/>
      <c r="F204" s="66"/>
      <c r="G204" s="66"/>
      <c r="H204" s="66"/>
      <c r="I204" s="66"/>
      <c r="J204" s="66"/>
      <c r="K204" s="66"/>
      <c r="L204" s="66"/>
      <c r="M204" s="66"/>
      <c r="N204" s="66"/>
      <c r="O204" s="66"/>
    </row>
    <row r="205" spans="2:15" s="2" customFormat="1">
      <c r="D205" s="66"/>
      <c r="E205" s="66"/>
      <c r="F205" s="66"/>
      <c r="G205" s="66"/>
      <c r="H205" s="66"/>
      <c r="I205" s="66"/>
      <c r="J205" s="66"/>
      <c r="K205" s="66"/>
      <c r="L205" s="66"/>
      <c r="M205" s="66"/>
      <c r="N205" s="66"/>
      <c r="O205" s="66"/>
    </row>
    <row r="206" spans="2:15" s="2" customFormat="1">
      <c r="D206" s="66"/>
      <c r="E206" s="66"/>
      <c r="F206" s="66"/>
      <c r="G206" s="66"/>
      <c r="H206" s="66"/>
      <c r="I206" s="66"/>
      <c r="J206" s="66"/>
      <c r="K206" s="66"/>
      <c r="L206" s="66"/>
      <c r="M206" s="66"/>
      <c r="N206" s="66"/>
      <c r="O206" s="66"/>
    </row>
    <row r="207" spans="2:15" s="2" customFormat="1">
      <c r="D207" s="66"/>
      <c r="E207" s="66"/>
      <c r="F207" s="66"/>
      <c r="G207" s="66"/>
      <c r="H207" s="66"/>
      <c r="I207" s="66"/>
      <c r="J207" s="66"/>
      <c r="K207" s="66"/>
      <c r="L207" s="66"/>
      <c r="M207" s="66"/>
      <c r="N207" s="66"/>
      <c r="O207" s="66"/>
    </row>
    <row r="208" spans="2:15" s="2" customFormat="1">
      <c r="D208" s="66"/>
      <c r="E208" s="66"/>
      <c r="F208" s="66"/>
      <c r="G208" s="66"/>
      <c r="H208" s="66"/>
      <c r="I208" s="66"/>
      <c r="J208" s="66"/>
      <c r="K208" s="66"/>
      <c r="L208" s="66"/>
      <c r="M208" s="66"/>
      <c r="N208" s="66"/>
      <c r="O208" s="66"/>
    </row>
    <row r="209" spans="3:15" s="2" customFormat="1">
      <c r="D209" s="66"/>
      <c r="E209" s="66"/>
      <c r="F209" s="66"/>
      <c r="G209" s="66"/>
      <c r="H209" s="66"/>
      <c r="I209" s="66"/>
      <c r="J209" s="66"/>
      <c r="K209" s="66"/>
      <c r="L209" s="66"/>
      <c r="M209" s="66"/>
      <c r="N209" s="66"/>
      <c r="O209" s="66"/>
    </row>
    <row r="210" spans="3:15" s="2" customFormat="1">
      <c r="D210" s="66"/>
      <c r="E210" s="66"/>
      <c r="F210" s="66"/>
      <c r="G210" s="66"/>
      <c r="H210" s="66"/>
      <c r="I210" s="66"/>
      <c r="J210" s="66"/>
      <c r="K210" s="66"/>
      <c r="L210" s="66"/>
      <c r="M210" s="66"/>
      <c r="N210" s="66"/>
      <c r="O210" s="66"/>
    </row>
    <row r="211" spans="3:15" s="2" customFormat="1">
      <c r="D211" s="66"/>
      <c r="E211" s="66"/>
      <c r="F211" s="66"/>
      <c r="G211" s="66"/>
      <c r="H211" s="66"/>
      <c r="I211" s="66"/>
      <c r="J211" s="66"/>
      <c r="K211" s="66"/>
      <c r="L211" s="66"/>
      <c r="M211" s="66"/>
      <c r="N211" s="66"/>
      <c r="O211" s="66"/>
    </row>
    <row r="212" spans="3:15" s="2" customFormat="1">
      <c r="D212" s="66"/>
      <c r="E212" s="66"/>
      <c r="F212" s="66"/>
      <c r="G212" s="66"/>
      <c r="H212" s="66"/>
      <c r="I212" s="66"/>
      <c r="J212" s="66"/>
      <c r="K212" s="66"/>
      <c r="L212" s="66"/>
      <c r="M212" s="66"/>
      <c r="N212" s="66"/>
      <c r="O212" s="66"/>
    </row>
    <row r="213" spans="3:15" s="2" customFormat="1">
      <c r="D213" s="66"/>
      <c r="E213" s="66"/>
      <c r="F213" s="66"/>
      <c r="G213" s="66"/>
      <c r="H213" s="66"/>
      <c r="I213" s="66"/>
      <c r="J213" s="66"/>
      <c r="K213" s="66"/>
      <c r="L213" s="66"/>
      <c r="M213" s="66"/>
      <c r="N213" s="66"/>
      <c r="O213" s="66"/>
    </row>
    <row r="214" spans="3:15" s="2" customFormat="1">
      <c r="D214" s="66"/>
      <c r="E214" s="66"/>
      <c r="F214" s="66"/>
      <c r="G214" s="66"/>
      <c r="H214" s="66"/>
      <c r="I214" s="66"/>
      <c r="J214" s="66"/>
      <c r="K214" s="66"/>
      <c r="L214" s="66"/>
      <c r="M214" s="66"/>
      <c r="N214" s="66"/>
      <c r="O214" s="66"/>
    </row>
    <row r="215" spans="3:15" s="2" customFormat="1">
      <c r="D215" s="66"/>
      <c r="E215" s="66"/>
      <c r="F215" s="66"/>
      <c r="G215" s="66"/>
      <c r="H215" s="66"/>
      <c r="I215" s="66"/>
      <c r="J215" s="66"/>
      <c r="K215" s="66"/>
      <c r="L215" s="66"/>
      <c r="M215" s="66"/>
      <c r="N215" s="66"/>
      <c r="O215" s="66"/>
    </row>
    <row r="216" spans="3:15" s="2" customFormat="1">
      <c r="D216" s="66"/>
      <c r="E216" s="66"/>
      <c r="F216" s="66"/>
      <c r="G216" s="66"/>
      <c r="H216" s="66"/>
      <c r="I216" s="66"/>
      <c r="J216" s="66"/>
      <c r="K216" s="66"/>
      <c r="L216" s="66"/>
      <c r="M216" s="66"/>
      <c r="N216" s="66"/>
      <c r="O216" s="66"/>
    </row>
    <row r="217" spans="3:15" s="2" customFormat="1">
      <c r="D217" s="66"/>
      <c r="E217" s="66"/>
      <c r="F217" s="66"/>
      <c r="G217" s="66"/>
      <c r="H217" s="66"/>
      <c r="I217" s="66"/>
      <c r="J217" s="66"/>
      <c r="K217" s="66"/>
      <c r="L217" s="66"/>
      <c r="M217" s="66"/>
      <c r="N217" s="66"/>
      <c r="O217" s="66"/>
    </row>
    <row r="218" spans="3:15" s="2" customFormat="1">
      <c r="D218" s="66"/>
      <c r="E218" s="66"/>
      <c r="F218" s="66"/>
      <c r="G218" s="66"/>
      <c r="H218" s="66"/>
      <c r="I218" s="66"/>
      <c r="J218" s="66"/>
      <c r="K218" s="66"/>
      <c r="L218" s="66"/>
      <c r="M218" s="66"/>
      <c r="N218" s="66"/>
      <c r="O218" s="66"/>
    </row>
    <row r="219" spans="3:15" s="2" customFormat="1">
      <c r="D219" s="66"/>
      <c r="E219" s="66"/>
      <c r="F219" s="66"/>
      <c r="G219" s="66"/>
      <c r="H219" s="66"/>
      <c r="I219" s="66"/>
      <c r="J219" s="66"/>
      <c r="K219" s="66"/>
      <c r="L219" s="66"/>
      <c r="M219" s="66"/>
      <c r="N219" s="66"/>
      <c r="O219" s="66"/>
    </row>
    <row r="220" spans="3:15" s="2" customFormat="1">
      <c r="D220" s="66"/>
      <c r="E220" s="66"/>
      <c r="F220" s="66"/>
      <c r="G220" s="66"/>
      <c r="H220" s="66"/>
      <c r="I220" s="66"/>
      <c r="J220" s="66"/>
      <c r="K220" s="66"/>
      <c r="L220" s="66"/>
      <c r="M220" s="66"/>
      <c r="N220" s="66"/>
      <c r="O220" s="66"/>
    </row>
    <row r="221" spans="3:15" s="2" customFormat="1">
      <c r="D221" s="66"/>
      <c r="E221" s="66"/>
      <c r="F221" s="66"/>
      <c r="G221" s="66"/>
      <c r="H221" s="66"/>
      <c r="I221" s="66"/>
      <c r="J221" s="66"/>
      <c r="K221" s="66"/>
      <c r="L221" s="66"/>
      <c r="M221" s="66"/>
      <c r="N221" s="66"/>
      <c r="O221" s="66"/>
    </row>
    <row r="222" spans="3:15" s="2" customFormat="1">
      <c r="C222" s="59" t="s">
        <v>148</v>
      </c>
      <c r="E222" s="66"/>
      <c r="F222" s="66"/>
      <c r="G222" s="66"/>
      <c r="H222" s="66"/>
      <c r="I222" s="66"/>
      <c r="J222" s="66"/>
      <c r="K222" s="66"/>
      <c r="L222" s="66"/>
      <c r="M222" s="66"/>
      <c r="N222" s="66"/>
      <c r="O222" s="66"/>
    </row>
    <row r="223" spans="3:15" s="2" customFormat="1" ht="12.75" customHeight="1">
      <c r="C223" s="146" t="s">
        <v>149</v>
      </c>
      <c r="D223" s="146"/>
      <c r="E223" s="146"/>
      <c r="F223" s="146"/>
      <c r="G223" s="146"/>
      <c r="H223" s="146"/>
      <c r="I223" s="146"/>
      <c r="J223" s="146"/>
      <c r="K223" s="146"/>
      <c r="L223" s="146"/>
      <c r="M223" s="146"/>
      <c r="N223" s="146"/>
      <c r="O223" s="146"/>
    </row>
    <row r="224" spans="3:15" s="2" customFormat="1">
      <c r="C224" s="146"/>
      <c r="D224" s="146"/>
      <c r="E224" s="146"/>
      <c r="F224" s="146"/>
      <c r="G224" s="146"/>
      <c r="H224" s="146"/>
      <c r="I224" s="146"/>
      <c r="J224" s="146"/>
      <c r="K224" s="146"/>
      <c r="L224" s="146"/>
      <c r="M224" s="146"/>
      <c r="N224" s="146"/>
      <c r="O224" s="146"/>
    </row>
    <row r="225" spans="2:15" s="2" customFormat="1">
      <c r="C225" s="146"/>
      <c r="D225" s="146"/>
      <c r="E225" s="146"/>
      <c r="F225" s="146"/>
      <c r="G225" s="146"/>
      <c r="H225" s="146"/>
      <c r="I225" s="146"/>
      <c r="J225" s="146"/>
      <c r="K225" s="146"/>
      <c r="L225" s="146"/>
      <c r="M225" s="146"/>
      <c r="N225" s="146"/>
      <c r="O225" s="146"/>
    </row>
    <row r="226" spans="2:15" s="2" customFormat="1">
      <c r="D226" s="66"/>
      <c r="E226" s="66"/>
      <c r="F226" s="66"/>
      <c r="G226" s="66"/>
      <c r="H226" s="66"/>
      <c r="I226" s="66"/>
      <c r="J226" s="66"/>
      <c r="K226" s="66"/>
      <c r="L226" s="66"/>
      <c r="M226" s="66"/>
      <c r="N226" s="66"/>
      <c r="O226" s="66"/>
    </row>
    <row r="227" spans="2:15" s="2" customFormat="1">
      <c r="D227" s="66"/>
      <c r="E227" s="66"/>
      <c r="F227" s="66"/>
      <c r="G227" s="66"/>
      <c r="H227" s="66"/>
      <c r="I227" s="66"/>
      <c r="J227" s="66"/>
      <c r="K227" s="66"/>
      <c r="L227" s="66"/>
      <c r="M227" s="66"/>
      <c r="N227" s="66"/>
      <c r="O227" s="66"/>
    </row>
    <row r="228" spans="2:15" s="2" customFormat="1" ht="15.75">
      <c r="B228" s="186" t="s">
        <v>216</v>
      </c>
      <c r="C228" s="186"/>
      <c r="D228" s="186"/>
      <c r="E228" s="186"/>
      <c r="F228" s="186"/>
      <c r="G228" s="186"/>
      <c r="H228" s="186"/>
      <c r="I228" s="186"/>
      <c r="J228" s="186"/>
      <c r="K228" s="186"/>
      <c r="L228" s="186"/>
      <c r="M228" s="186"/>
      <c r="N228" s="186"/>
      <c r="O228" s="186"/>
    </row>
    <row r="229" spans="2:15" s="2" customFormat="1"/>
    <row r="230" spans="2:15" s="2" customFormat="1">
      <c r="B230" s="2">
        <v>1</v>
      </c>
      <c r="C230" s="162" t="s">
        <v>168</v>
      </c>
      <c r="D230" s="162"/>
      <c r="E230" s="162"/>
      <c r="F230" s="162"/>
      <c r="G230" s="162"/>
      <c r="H230" s="162"/>
      <c r="I230" s="162"/>
      <c r="J230" s="162"/>
      <c r="K230" s="162"/>
      <c r="L230" s="162"/>
      <c r="M230" s="162"/>
      <c r="N230" s="162"/>
      <c r="O230" s="162"/>
    </row>
    <row r="231" spans="2:15" s="2" customFormat="1">
      <c r="C231" s="162"/>
      <c r="D231" s="162"/>
      <c r="E231" s="162"/>
      <c r="F231" s="162"/>
      <c r="G231" s="162"/>
      <c r="H231" s="162"/>
      <c r="I231" s="162"/>
      <c r="J231" s="162"/>
      <c r="K231" s="162"/>
      <c r="L231" s="162"/>
      <c r="M231" s="162"/>
      <c r="N231" s="162"/>
      <c r="O231" s="162"/>
    </row>
    <row r="232" spans="2:15" s="2" customFormat="1">
      <c r="C232" s="77"/>
      <c r="D232" s="77"/>
      <c r="E232" s="77"/>
      <c r="F232" s="77"/>
      <c r="G232" s="77"/>
      <c r="H232" s="77"/>
      <c r="I232" s="77"/>
      <c r="J232" s="77"/>
      <c r="K232" s="77"/>
      <c r="L232" s="77"/>
      <c r="M232" s="77"/>
      <c r="N232" s="77"/>
      <c r="O232" s="77"/>
    </row>
    <row r="233" spans="2:15" s="2" customFormat="1">
      <c r="B233" s="2">
        <v>2</v>
      </c>
      <c r="C233" s="214" t="s">
        <v>110</v>
      </c>
      <c r="D233" s="214"/>
      <c r="E233" s="214"/>
      <c r="F233" s="214"/>
      <c r="G233" s="214"/>
      <c r="H233" s="214"/>
      <c r="I233" s="214"/>
      <c r="J233" s="214"/>
      <c r="K233" s="214"/>
      <c r="L233" s="214"/>
      <c r="M233" s="214"/>
      <c r="N233" s="214"/>
      <c r="O233" s="214"/>
    </row>
    <row r="234" spans="2:15" s="2" customFormat="1">
      <c r="C234" s="2" t="s">
        <v>10</v>
      </c>
      <c r="D234" s="162" t="s">
        <v>169</v>
      </c>
      <c r="E234" s="162"/>
      <c r="F234" s="162"/>
      <c r="G234" s="162"/>
      <c r="H234" s="162"/>
      <c r="I234" s="162"/>
      <c r="J234" s="162"/>
      <c r="K234" s="162"/>
      <c r="L234" s="162"/>
      <c r="M234" s="162"/>
      <c r="N234" s="162"/>
      <c r="O234" s="162"/>
    </row>
    <row r="235" spans="2:15" s="2" customFormat="1">
      <c r="D235" s="162"/>
      <c r="E235" s="162"/>
      <c r="F235" s="162"/>
      <c r="G235" s="162"/>
      <c r="H235" s="162"/>
      <c r="I235" s="162"/>
      <c r="J235" s="162"/>
      <c r="K235" s="162"/>
      <c r="L235" s="162"/>
      <c r="M235" s="162"/>
      <c r="N235" s="162"/>
      <c r="O235" s="162"/>
    </row>
    <row r="236" spans="2:15" s="2" customFormat="1">
      <c r="C236" s="2" t="s">
        <v>112</v>
      </c>
      <c r="D236" s="146" t="s">
        <v>170</v>
      </c>
      <c r="E236" s="146"/>
      <c r="F236" s="146"/>
      <c r="G236" s="146"/>
      <c r="H236" s="146"/>
      <c r="I236" s="146"/>
      <c r="J236" s="146"/>
      <c r="K236" s="146"/>
      <c r="L236" s="146"/>
      <c r="M236" s="146"/>
      <c r="N236" s="146"/>
      <c r="O236" s="146"/>
    </row>
    <row r="237" spans="2:15" s="2" customFormat="1">
      <c r="D237" s="146"/>
      <c r="E237" s="146"/>
      <c r="F237" s="146"/>
      <c r="G237" s="146"/>
      <c r="H237" s="146"/>
      <c r="I237" s="146"/>
      <c r="J237" s="146"/>
      <c r="K237" s="146"/>
      <c r="L237" s="146"/>
      <c r="M237" s="146"/>
      <c r="N237" s="146"/>
      <c r="O237" s="146"/>
    </row>
    <row r="238" spans="2:15" s="2" customFormat="1">
      <c r="D238" s="66" t="s">
        <v>17</v>
      </c>
      <c r="E238" s="146" t="s">
        <v>135</v>
      </c>
      <c r="F238" s="146"/>
      <c r="G238" s="146"/>
      <c r="H238" s="146"/>
      <c r="I238" s="146"/>
      <c r="J238" s="146"/>
      <c r="K238" s="146"/>
      <c r="L238" s="146"/>
      <c r="M238" s="146"/>
      <c r="N238" s="146"/>
      <c r="O238" s="146"/>
    </row>
    <row r="239" spans="2:15" s="2" customFormat="1">
      <c r="D239" s="66"/>
      <c r="E239" s="146"/>
      <c r="F239" s="146"/>
      <c r="G239" s="146"/>
      <c r="H239" s="146"/>
      <c r="I239" s="146"/>
      <c r="J239" s="146"/>
      <c r="K239" s="146"/>
      <c r="L239" s="146"/>
      <c r="M239" s="146"/>
      <c r="N239" s="146"/>
      <c r="O239" s="146"/>
    </row>
    <row r="240" spans="2:15" s="2" customFormat="1">
      <c r="D240" s="66"/>
      <c r="E240" s="146"/>
      <c r="F240" s="146"/>
      <c r="G240" s="146"/>
      <c r="H240" s="146"/>
      <c r="I240" s="146"/>
      <c r="J240" s="146"/>
      <c r="K240" s="146"/>
      <c r="L240" s="146"/>
      <c r="M240" s="146"/>
      <c r="N240" s="146"/>
      <c r="O240" s="146"/>
    </row>
    <row r="241" spans="3:15" s="2" customFormat="1">
      <c r="D241" s="66" t="s">
        <v>17</v>
      </c>
      <c r="E241" s="146" t="s">
        <v>136</v>
      </c>
      <c r="F241" s="146"/>
      <c r="G241" s="146"/>
      <c r="H241" s="146"/>
      <c r="I241" s="146"/>
      <c r="J241" s="146"/>
      <c r="K241" s="146"/>
      <c r="L241" s="146"/>
      <c r="M241" s="146"/>
      <c r="N241" s="146"/>
      <c r="O241" s="146"/>
    </row>
    <row r="242" spans="3:15" s="2" customFormat="1">
      <c r="D242" s="66"/>
      <c r="E242" s="146"/>
      <c r="F242" s="146"/>
      <c r="G242" s="146"/>
      <c r="H242" s="146"/>
      <c r="I242" s="146"/>
      <c r="J242" s="146"/>
      <c r="K242" s="146"/>
      <c r="L242" s="146"/>
      <c r="M242" s="146"/>
      <c r="N242" s="146"/>
      <c r="O242" s="146"/>
    </row>
    <row r="243" spans="3:15" s="2" customFormat="1">
      <c r="D243" s="66" t="s">
        <v>17</v>
      </c>
      <c r="E243" s="146" t="s">
        <v>137</v>
      </c>
      <c r="F243" s="146"/>
      <c r="G243" s="146"/>
      <c r="H243" s="146"/>
      <c r="I243" s="146"/>
      <c r="J243" s="146"/>
      <c r="K243" s="146"/>
      <c r="L243" s="146"/>
      <c r="M243" s="146"/>
      <c r="N243" s="146"/>
      <c r="O243" s="146"/>
    </row>
    <row r="244" spans="3:15" s="2" customFormat="1">
      <c r="D244" s="66"/>
      <c r="E244" s="146"/>
      <c r="F244" s="146"/>
      <c r="G244" s="146"/>
      <c r="H244" s="146"/>
      <c r="I244" s="146"/>
      <c r="J244" s="146"/>
      <c r="K244" s="146"/>
      <c r="L244" s="146"/>
      <c r="M244" s="146"/>
      <c r="N244" s="146"/>
      <c r="O244" s="146"/>
    </row>
    <row r="245" spans="3:15" s="2" customFormat="1">
      <c r="D245" s="66"/>
      <c r="E245" s="146"/>
      <c r="F245" s="146"/>
      <c r="G245" s="146"/>
      <c r="H245" s="146"/>
      <c r="I245" s="146"/>
      <c r="J245" s="146"/>
      <c r="K245" s="146"/>
      <c r="L245" s="146"/>
      <c r="M245" s="146"/>
      <c r="N245" s="146"/>
      <c r="O245" s="146"/>
    </row>
    <row r="246" spans="3:15" s="2" customFormat="1">
      <c r="D246" s="100"/>
      <c r="E246" s="100"/>
      <c r="F246" s="100"/>
      <c r="G246" s="100"/>
      <c r="H246" s="100"/>
      <c r="I246" s="100"/>
      <c r="J246" s="100"/>
      <c r="K246" s="100"/>
      <c r="L246" s="100"/>
      <c r="M246" s="100"/>
      <c r="N246" s="100"/>
      <c r="O246" s="100"/>
    </row>
    <row r="247" spans="3:15" s="2" customFormat="1">
      <c r="C247" s="2" t="s">
        <v>147</v>
      </c>
      <c r="D247" s="158" t="s">
        <v>212</v>
      </c>
      <c r="E247" s="158"/>
      <c r="F247" s="158"/>
      <c r="G247" s="158"/>
      <c r="H247" s="158"/>
      <c r="I247" s="158"/>
      <c r="J247" s="158"/>
      <c r="K247" s="158"/>
      <c r="L247" s="158"/>
      <c r="M247" s="158"/>
      <c r="N247" s="158"/>
      <c r="O247" s="158"/>
    </row>
    <row r="248" spans="3:15" s="2" customFormat="1">
      <c r="D248" s="100" t="s">
        <v>17</v>
      </c>
      <c r="E248" s="162" t="s">
        <v>213</v>
      </c>
      <c r="F248" s="162"/>
      <c r="G248" s="162"/>
      <c r="H248" s="162"/>
      <c r="I248" s="162"/>
      <c r="J248" s="162"/>
      <c r="K248" s="162"/>
      <c r="L248" s="162"/>
      <c r="M248" s="162"/>
      <c r="N248" s="162"/>
      <c r="O248" s="162"/>
    </row>
    <row r="249" spans="3:15" s="2" customFormat="1">
      <c r="D249" s="100" t="s">
        <v>17</v>
      </c>
      <c r="E249" s="162" t="s">
        <v>214</v>
      </c>
      <c r="F249" s="162"/>
      <c r="G249" s="162"/>
      <c r="H249" s="162"/>
      <c r="I249" s="162"/>
      <c r="J249" s="162"/>
      <c r="K249" s="162"/>
      <c r="L249" s="162"/>
      <c r="M249" s="162"/>
      <c r="N249" s="162"/>
      <c r="O249" s="162"/>
    </row>
    <row r="250" spans="3:15" s="2" customFormat="1">
      <c r="D250" s="100"/>
      <c r="E250" s="100"/>
      <c r="F250" s="100"/>
      <c r="G250" s="100"/>
      <c r="H250" s="100"/>
      <c r="I250" s="100"/>
      <c r="J250" s="100"/>
      <c r="K250" s="100"/>
      <c r="L250" s="100"/>
      <c r="M250" s="100"/>
      <c r="N250" s="100"/>
      <c r="O250" s="100"/>
    </row>
    <row r="251" spans="3:15" s="2" customFormat="1">
      <c r="C251" s="2" t="s">
        <v>15</v>
      </c>
      <c r="D251" s="146" t="s">
        <v>174</v>
      </c>
      <c r="E251" s="146"/>
      <c r="F251" s="146"/>
      <c r="G251" s="146"/>
      <c r="H251" s="146"/>
      <c r="I251" s="146"/>
      <c r="J251" s="146"/>
      <c r="K251" s="146"/>
      <c r="L251" s="146"/>
      <c r="M251" s="146"/>
      <c r="N251" s="146"/>
      <c r="O251" s="146"/>
    </row>
    <row r="252" spans="3:15" s="2" customFormat="1">
      <c r="D252" s="146"/>
      <c r="E252" s="146"/>
      <c r="F252" s="146"/>
      <c r="G252" s="146"/>
      <c r="H252" s="146"/>
      <c r="I252" s="146"/>
      <c r="J252" s="146"/>
      <c r="K252" s="146"/>
      <c r="L252" s="146"/>
      <c r="M252" s="146"/>
      <c r="N252" s="146"/>
      <c r="O252" s="146"/>
    </row>
    <row r="253" spans="3:15" s="2" customFormat="1">
      <c r="D253" s="146"/>
      <c r="E253" s="146"/>
      <c r="F253" s="146"/>
      <c r="G253" s="146"/>
      <c r="H253" s="146"/>
      <c r="I253" s="146"/>
      <c r="J253" s="146"/>
      <c r="K253" s="146"/>
      <c r="L253" s="146"/>
      <c r="M253" s="146"/>
      <c r="N253" s="146"/>
      <c r="O253" s="146"/>
    </row>
    <row r="254" spans="3:15" s="2" customFormat="1">
      <c r="D254" s="66" t="s">
        <v>17</v>
      </c>
      <c r="E254" s="146" t="s">
        <v>173</v>
      </c>
      <c r="F254" s="146"/>
      <c r="G254" s="146"/>
      <c r="H254" s="146"/>
      <c r="I254" s="146"/>
      <c r="J254" s="146"/>
      <c r="K254" s="146"/>
      <c r="L254" s="146"/>
      <c r="M254" s="146"/>
      <c r="N254" s="146"/>
      <c r="O254" s="146"/>
    </row>
    <row r="255" spans="3:15" s="2" customFormat="1">
      <c r="D255" s="66" t="s">
        <v>17</v>
      </c>
      <c r="E255" s="146" t="s">
        <v>171</v>
      </c>
      <c r="F255" s="146"/>
      <c r="G255" s="146"/>
      <c r="H255" s="146"/>
      <c r="I255" s="146"/>
      <c r="J255" s="146"/>
      <c r="K255" s="146"/>
      <c r="L255" s="146"/>
      <c r="M255" s="146"/>
      <c r="N255" s="146"/>
      <c r="O255" s="146"/>
    </row>
    <row r="256" spans="3:15" s="2" customFormat="1">
      <c r="D256" s="66" t="s">
        <v>17</v>
      </c>
      <c r="E256" s="146" t="s">
        <v>172</v>
      </c>
      <c r="F256" s="146"/>
      <c r="G256" s="146"/>
      <c r="H256" s="146"/>
      <c r="I256" s="146"/>
      <c r="J256" s="146"/>
      <c r="K256" s="146"/>
      <c r="L256" s="146"/>
      <c r="M256" s="146"/>
      <c r="N256" s="146"/>
      <c r="O256" s="146"/>
    </row>
    <row r="257" spans="2:15" s="2" customFormat="1">
      <c r="D257" s="146" t="s">
        <v>175</v>
      </c>
      <c r="E257" s="146"/>
      <c r="F257" s="146"/>
      <c r="G257" s="146"/>
      <c r="H257" s="146"/>
      <c r="I257" s="146"/>
      <c r="J257" s="146"/>
      <c r="K257" s="146"/>
      <c r="L257" s="146"/>
      <c r="M257" s="146"/>
      <c r="N257" s="146"/>
      <c r="O257" s="146"/>
    </row>
    <row r="258" spans="2:15" s="2" customFormat="1">
      <c r="D258" s="146"/>
      <c r="E258" s="146"/>
      <c r="F258" s="146"/>
      <c r="G258" s="146"/>
      <c r="H258" s="146"/>
      <c r="I258" s="146"/>
      <c r="J258" s="146"/>
      <c r="K258" s="146"/>
      <c r="L258" s="146"/>
      <c r="M258" s="146"/>
      <c r="N258" s="146"/>
      <c r="O258" s="146"/>
    </row>
    <row r="259" spans="2:15" s="2" customFormat="1">
      <c r="D259" s="100"/>
      <c r="E259" s="101"/>
      <c r="F259" s="101"/>
      <c r="G259" s="101"/>
      <c r="H259" s="101"/>
      <c r="I259" s="101"/>
      <c r="J259" s="101"/>
      <c r="K259" s="101"/>
      <c r="L259" s="101"/>
      <c r="M259" s="101"/>
      <c r="N259" s="101"/>
      <c r="O259" s="101"/>
    </row>
    <row r="260" spans="2:15" s="2" customFormat="1">
      <c r="C260" s="2" t="s">
        <v>153</v>
      </c>
      <c r="D260" s="3" t="s">
        <v>121</v>
      </c>
      <c r="E260" s="66"/>
      <c r="F260" s="66"/>
      <c r="G260" s="66"/>
      <c r="H260" s="66"/>
      <c r="I260" s="66"/>
      <c r="J260" s="66"/>
      <c r="K260" s="66"/>
      <c r="L260" s="66"/>
      <c r="M260" s="66"/>
      <c r="N260" s="66"/>
      <c r="O260" s="66"/>
    </row>
    <row r="261" spans="2:15" s="2" customFormat="1">
      <c r="D261" s="146" t="s">
        <v>138</v>
      </c>
      <c r="E261" s="146"/>
      <c r="F261" s="146"/>
      <c r="G261" s="146"/>
      <c r="H261" s="146"/>
      <c r="I261" s="146"/>
      <c r="J261" s="146"/>
      <c r="K261" s="146"/>
      <c r="L261" s="146"/>
      <c r="M261" s="146"/>
      <c r="N261" s="146"/>
      <c r="O261" s="146"/>
    </row>
    <row r="262" spans="2:15" s="2" customFormat="1">
      <c r="D262" s="77"/>
      <c r="E262" s="77"/>
      <c r="F262" s="77"/>
      <c r="G262" s="77"/>
      <c r="H262" s="77"/>
      <c r="I262" s="77"/>
      <c r="J262" s="77"/>
      <c r="K262" s="77"/>
      <c r="L262" s="77"/>
      <c r="M262" s="77"/>
      <c r="N262" s="77"/>
      <c r="O262" s="77"/>
    </row>
    <row r="263" spans="2:15" s="2" customFormat="1">
      <c r="B263" s="2">
        <v>3</v>
      </c>
      <c r="C263" s="214" t="s">
        <v>111</v>
      </c>
      <c r="D263" s="214"/>
      <c r="E263" s="214"/>
      <c r="F263" s="214"/>
      <c r="G263" s="214"/>
      <c r="H263" s="214"/>
      <c r="I263" s="214"/>
      <c r="J263" s="214"/>
      <c r="K263" s="214"/>
      <c r="L263" s="214"/>
      <c r="M263" s="214"/>
      <c r="N263" s="214"/>
      <c r="O263" s="214"/>
    </row>
    <row r="264" spans="2:15" s="2" customFormat="1">
      <c r="C264" s="2" t="s">
        <v>10</v>
      </c>
      <c r="D264" s="162" t="s">
        <v>178</v>
      </c>
      <c r="E264" s="162"/>
      <c r="F264" s="162"/>
      <c r="G264" s="162"/>
      <c r="H264" s="162"/>
      <c r="I264" s="162"/>
      <c r="J264" s="162"/>
      <c r="K264" s="162"/>
      <c r="L264" s="162"/>
      <c r="M264" s="162"/>
      <c r="N264" s="162"/>
      <c r="O264" s="162"/>
    </row>
    <row r="265" spans="2:15" s="2" customFormat="1">
      <c r="D265" s="162"/>
      <c r="E265" s="162"/>
      <c r="F265" s="162"/>
      <c r="G265" s="162"/>
      <c r="H265" s="162"/>
      <c r="I265" s="162"/>
      <c r="J265" s="162"/>
      <c r="K265" s="162"/>
      <c r="L265" s="162"/>
      <c r="M265" s="162"/>
      <c r="N265" s="162"/>
      <c r="O265" s="162"/>
    </row>
    <row r="266" spans="2:15" s="2" customFormat="1">
      <c r="D266" s="162"/>
      <c r="E266" s="162"/>
      <c r="F266" s="162"/>
      <c r="G266" s="162"/>
      <c r="H266" s="162"/>
      <c r="I266" s="162"/>
      <c r="J266" s="162"/>
      <c r="K266" s="162"/>
      <c r="L266" s="162"/>
      <c r="M266" s="162"/>
      <c r="N266" s="162"/>
      <c r="O266" s="162"/>
    </row>
    <row r="267" spans="2:15" s="2" customFormat="1">
      <c r="C267" s="2" t="s">
        <v>112</v>
      </c>
      <c r="D267" s="146" t="s">
        <v>179</v>
      </c>
      <c r="E267" s="146"/>
      <c r="F267" s="146"/>
      <c r="G267" s="146"/>
      <c r="H267" s="146"/>
      <c r="I267" s="146"/>
      <c r="J267" s="146"/>
      <c r="K267" s="146"/>
      <c r="L267" s="146"/>
      <c r="M267" s="146"/>
      <c r="N267" s="146"/>
      <c r="O267" s="146"/>
    </row>
    <row r="268" spans="2:15" s="2" customFormat="1">
      <c r="D268" s="146"/>
      <c r="E268" s="146"/>
      <c r="F268" s="146"/>
      <c r="G268" s="146"/>
      <c r="H268" s="146"/>
      <c r="I268" s="146"/>
      <c r="J268" s="146"/>
      <c r="K268" s="146"/>
      <c r="L268" s="146"/>
      <c r="M268" s="146"/>
      <c r="N268" s="146"/>
      <c r="O268" s="146"/>
    </row>
    <row r="269" spans="2:15" s="2" customFormat="1">
      <c r="D269" s="66" t="s">
        <v>17</v>
      </c>
      <c r="E269" s="146" t="s">
        <v>135</v>
      </c>
      <c r="F269" s="146"/>
      <c r="G269" s="146"/>
      <c r="H269" s="146"/>
      <c r="I269" s="146"/>
      <c r="J269" s="146"/>
      <c r="K269" s="146"/>
      <c r="L269" s="146"/>
      <c r="M269" s="146"/>
      <c r="N269" s="146"/>
      <c r="O269" s="146"/>
    </row>
    <row r="270" spans="2:15" s="2" customFormat="1">
      <c r="D270" s="66"/>
      <c r="E270" s="146"/>
      <c r="F270" s="146"/>
      <c r="G270" s="146"/>
      <c r="H270" s="146"/>
      <c r="I270" s="146"/>
      <c r="J270" s="146"/>
      <c r="K270" s="146"/>
      <c r="L270" s="146"/>
      <c r="M270" s="146"/>
      <c r="N270" s="146"/>
      <c r="O270" s="146"/>
    </row>
    <row r="271" spans="2:15" s="2" customFormat="1">
      <c r="D271" s="66"/>
      <c r="E271" s="146"/>
      <c r="F271" s="146"/>
      <c r="G271" s="146"/>
      <c r="H271" s="146"/>
      <c r="I271" s="146"/>
      <c r="J271" s="146"/>
      <c r="K271" s="146"/>
      <c r="L271" s="146"/>
      <c r="M271" s="146"/>
      <c r="N271" s="146"/>
      <c r="O271" s="146"/>
    </row>
    <row r="272" spans="2:15" s="2" customFormat="1">
      <c r="D272" s="66" t="s">
        <v>17</v>
      </c>
      <c r="E272" s="146" t="s">
        <v>136</v>
      </c>
      <c r="F272" s="146"/>
      <c r="G272" s="146"/>
      <c r="H272" s="146"/>
      <c r="I272" s="146"/>
      <c r="J272" s="146"/>
      <c r="K272" s="146"/>
      <c r="L272" s="146"/>
      <c r="M272" s="146"/>
      <c r="N272" s="146"/>
      <c r="O272" s="146"/>
    </row>
    <row r="273" spans="3:15" s="2" customFormat="1">
      <c r="D273" s="66"/>
      <c r="E273" s="146"/>
      <c r="F273" s="146"/>
      <c r="G273" s="146"/>
      <c r="H273" s="146"/>
      <c r="I273" s="146"/>
      <c r="J273" s="146"/>
      <c r="K273" s="146"/>
      <c r="L273" s="146"/>
      <c r="M273" s="146"/>
      <c r="N273" s="146"/>
      <c r="O273" s="146"/>
    </row>
    <row r="274" spans="3:15" s="2" customFormat="1">
      <c r="D274" s="66" t="s">
        <v>17</v>
      </c>
      <c r="E274" s="146" t="s">
        <v>137</v>
      </c>
      <c r="F274" s="146"/>
      <c r="G274" s="146"/>
      <c r="H274" s="146"/>
      <c r="I274" s="146"/>
      <c r="J274" s="146"/>
      <c r="K274" s="146"/>
      <c r="L274" s="146"/>
      <c r="M274" s="146"/>
      <c r="N274" s="146"/>
      <c r="O274" s="146"/>
    </row>
    <row r="275" spans="3:15" s="2" customFormat="1">
      <c r="D275" s="66"/>
      <c r="E275" s="146"/>
      <c r="F275" s="146"/>
      <c r="G275" s="146"/>
      <c r="H275" s="146"/>
      <c r="I275" s="146"/>
      <c r="J275" s="146"/>
      <c r="K275" s="146"/>
      <c r="L275" s="146"/>
      <c r="M275" s="146"/>
      <c r="N275" s="146"/>
      <c r="O275" s="146"/>
    </row>
    <row r="276" spans="3:15" s="2" customFormat="1">
      <c r="D276" s="66"/>
      <c r="E276" s="146"/>
      <c r="F276" s="146"/>
      <c r="G276" s="146"/>
      <c r="H276" s="146"/>
      <c r="I276" s="146"/>
      <c r="J276" s="146"/>
      <c r="K276" s="146"/>
      <c r="L276" s="146"/>
      <c r="M276" s="146"/>
      <c r="N276" s="146"/>
      <c r="O276" s="146"/>
    </row>
    <row r="277" spans="3:15" s="2" customFormat="1">
      <c r="D277" s="66"/>
      <c r="E277" s="66"/>
      <c r="F277" s="66"/>
      <c r="G277" s="66"/>
      <c r="H277" s="66"/>
      <c r="I277" s="66"/>
      <c r="J277" s="66"/>
      <c r="K277" s="66"/>
      <c r="L277" s="66"/>
      <c r="M277" s="66"/>
      <c r="N277" s="66"/>
      <c r="O277" s="66"/>
    </row>
    <row r="278" spans="3:15" s="2" customFormat="1">
      <c r="C278" s="2" t="s">
        <v>147</v>
      </c>
      <c r="D278" s="158" t="s">
        <v>212</v>
      </c>
      <c r="E278" s="158"/>
      <c r="F278" s="158"/>
      <c r="G278" s="158"/>
      <c r="H278" s="158"/>
      <c r="I278" s="158"/>
      <c r="J278" s="158"/>
      <c r="K278" s="158"/>
      <c r="L278" s="158"/>
      <c r="M278" s="158"/>
      <c r="N278" s="158"/>
      <c r="O278" s="158"/>
    </row>
    <row r="279" spans="3:15" s="2" customFormat="1">
      <c r="D279" s="100" t="s">
        <v>17</v>
      </c>
      <c r="E279" s="162" t="s">
        <v>213</v>
      </c>
      <c r="F279" s="162"/>
      <c r="G279" s="162"/>
      <c r="H279" s="162"/>
      <c r="I279" s="162"/>
      <c r="J279" s="162"/>
      <c r="K279" s="162"/>
      <c r="L279" s="162"/>
      <c r="M279" s="162"/>
      <c r="N279" s="162"/>
      <c r="O279" s="162"/>
    </row>
    <row r="280" spans="3:15" s="2" customFormat="1">
      <c r="D280" s="100" t="s">
        <v>17</v>
      </c>
      <c r="E280" s="162" t="s">
        <v>214</v>
      </c>
      <c r="F280" s="162"/>
      <c r="G280" s="162"/>
      <c r="H280" s="162"/>
      <c r="I280" s="162"/>
      <c r="J280" s="162"/>
      <c r="K280" s="162"/>
      <c r="L280" s="162"/>
      <c r="M280" s="162"/>
      <c r="N280" s="162"/>
      <c r="O280" s="162"/>
    </row>
    <row r="281" spans="3:15" s="2" customFormat="1">
      <c r="D281" s="66"/>
      <c r="E281" s="66"/>
      <c r="F281" s="66"/>
      <c r="G281" s="66"/>
      <c r="H281" s="66"/>
      <c r="I281" s="66"/>
      <c r="J281" s="66"/>
      <c r="K281" s="66"/>
      <c r="L281" s="66"/>
      <c r="M281" s="66"/>
      <c r="N281" s="66"/>
      <c r="O281" s="66"/>
    </row>
    <row r="282" spans="3:15" s="2" customFormat="1">
      <c r="C282" s="2" t="s">
        <v>15</v>
      </c>
      <c r="D282" s="146" t="s">
        <v>180</v>
      </c>
      <c r="E282" s="146"/>
      <c r="F282" s="146"/>
      <c r="G282" s="146"/>
      <c r="H282" s="146"/>
      <c r="I282" s="146"/>
      <c r="J282" s="146"/>
      <c r="K282" s="146"/>
      <c r="L282" s="146"/>
      <c r="M282" s="146"/>
      <c r="N282" s="146"/>
      <c r="O282" s="146"/>
    </row>
    <row r="283" spans="3:15" s="2" customFormat="1">
      <c r="D283" s="146"/>
      <c r="E283" s="146"/>
      <c r="F283" s="146"/>
      <c r="G283" s="146"/>
      <c r="H283" s="146"/>
      <c r="I283" s="146"/>
      <c r="J283" s="146"/>
      <c r="K283" s="146"/>
      <c r="L283" s="146"/>
      <c r="M283" s="146"/>
      <c r="N283" s="146"/>
      <c r="O283" s="146"/>
    </row>
    <row r="284" spans="3:15" s="2" customFormat="1">
      <c r="D284" s="77"/>
      <c r="E284" s="77"/>
      <c r="F284" s="77"/>
      <c r="G284" s="77"/>
      <c r="H284" s="77"/>
      <c r="I284" s="77"/>
      <c r="J284" s="77"/>
      <c r="K284" s="77"/>
      <c r="L284" s="77"/>
      <c r="M284" s="77"/>
      <c r="N284" s="77"/>
      <c r="O284" s="77"/>
    </row>
    <row r="285" spans="3:15" s="2" customFormat="1">
      <c r="D285" s="159" t="s">
        <v>45</v>
      </c>
      <c r="E285" s="161"/>
      <c r="F285" s="161"/>
      <c r="G285" s="160"/>
      <c r="H285" s="159" t="s">
        <v>51</v>
      </c>
      <c r="I285" s="160"/>
      <c r="J285" s="159" t="s">
        <v>48</v>
      </c>
      <c r="K285" s="160"/>
      <c r="L285" s="159" t="s">
        <v>53</v>
      </c>
      <c r="M285" s="160"/>
    </row>
    <row r="286" spans="3:15" s="2" customFormat="1">
      <c r="D286" s="150"/>
      <c r="E286" s="151"/>
      <c r="F286" s="151"/>
      <c r="G286" s="152"/>
      <c r="H286" s="153" t="s">
        <v>52</v>
      </c>
      <c r="I286" s="154"/>
      <c r="J286" s="153" t="s">
        <v>42</v>
      </c>
      <c r="K286" s="154"/>
      <c r="L286" s="153" t="s">
        <v>49</v>
      </c>
      <c r="M286" s="154"/>
    </row>
    <row r="287" spans="3:15" s="2" customFormat="1">
      <c r="D287" s="155" t="s">
        <v>34</v>
      </c>
      <c r="E287" s="156"/>
      <c r="F287" s="156"/>
      <c r="G287" s="157"/>
      <c r="H287" s="147">
        <v>60</v>
      </c>
      <c r="I287" s="148"/>
      <c r="J287" s="147">
        <v>180</v>
      </c>
      <c r="K287" s="148"/>
      <c r="L287" s="147">
        <v>180</v>
      </c>
      <c r="M287" s="148"/>
    </row>
    <row r="288" spans="3:15" s="2" customFormat="1" ht="15">
      <c r="D288" s="155" t="s">
        <v>155</v>
      </c>
      <c r="E288" s="156"/>
      <c r="F288" s="156"/>
      <c r="G288" s="157"/>
      <c r="H288" s="147">
        <v>1</v>
      </c>
      <c r="I288" s="148"/>
      <c r="J288" s="147">
        <v>10</v>
      </c>
      <c r="K288" s="148"/>
      <c r="L288" s="147">
        <v>600</v>
      </c>
      <c r="M288" s="148"/>
    </row>
    <row r="289" spans="2:15" s="2" customFormat="1" ht="15">
      <c r="D289" s="155" t="s">
        <v>156</v>
      </c>
      <c r="E289" s="156"/>
      <c r="F289" s="156"/>
      <c r="G289" s="157"/>
      <c r="H289" s="147">
        <v>60</v>
      </c>
      <c r="I289" s="148"/>
      <c r="J289" s="147">
        <v>180</v>
      </c>
      <c r="K289" s="148"/>
      <c r="L289" s="147">
        <v>180</v>
      </c>
      <c r="M289" s="148"/>
    </row>
    <row r="290" spans="2:15" s="2" customFormat="1" ht="15">
      <c r="D290" s="155" t="s">
        <v>157</v>
      </c>
      <c r="E290" s="156"/>
      <c r="F290" s="156"/>
      <c r="G290" s="157"/>
      <c r="H290" s="147">
        <v>60</v>
      </c>
      <c r="I290" s="148"/>
      <c r="J290" s="147">
        <v>180</v>
      </c>
      <c r="K290" s="148"/>
      <c r="L290" s="147">
        <v>180</v>
      </c>
      <c r="M290" s="148"/>
    </row>
    <row r="291" spans="2:15" s="2" customFormat="1" ht="15">
      <c r="D291" s="155" t="s">
        <v>158</v>
      </c>
      <c r="E291" s="156"/>
      <c r="F291" s="156"/>
      <c r="G291" s="157"/>
      <c r="H291" s="147">
        <v>60</v>
      </c>
      <c r="I291" s="148"/>
      <c r="J291" s="147">
        <v>180</v>
      </c>
      <c r="K291" s="148"/>
      <c r="L291" s="147">
        <v>180</v>
      </c>
      <c r="M291" s="148"/>
    </row>
    <row r="292" spans="2:15" s="2" customFormat="1">
      <c r="D292" s="2">
        <v>1</v>
      </c>
      <c r="E292" s="2" t="s">
        <v>160</v>
      </c>
    </row>
    <row r="293" spans="2:15" s="2" customFormat="1">
      <c r="D293" s="2">
        <v>2</v>
      </c>
      <c r="E293" s="2" t="s">
        <v>159</v>
      </c>
    </row>
    <row r="294" spans="2:15" s="2" customFormat="1">
      <c r="D294" s="2">
        <v>3</v>
      </c>
      <c r="E294" s="2" t="s">
        <v>161</v>
      </c>
    </row>
    <row r="295" spans="2:15" s="2" customFormat="1" ht="12.75" customHeight="1">
      <c r="D295" s="2">
        <v>4</v>
      </c>
      <c r="E295" s="146" t="s">
        <v>162</v>
      </c>
      <c r="F295" s="146"/>
      <c r="G295" s="146"/>
      <c r="H295" s="146"/>
      <c r="I295" s="146"/>
      <c r="J295" s="146"/>
      <c r="K295" s="146"/>
      <c r="L295" s="146"/>
      <c r="M295" s="146"/>
      <c r="N295" s="146"/>
      <c r="O295" s="146"/>
    </row>
    <row r="296" spans="2:15" s="2" customFormat="1">
      <c r="E296" s="146"/>
      <c r="F296" s="146"/>
      <c r="G296" s="146"/>
      <c r="H296" s="146"/>
      <c r="I296" s="146"/>
      <c r="J296" s="146"/>
      <c r="K296" s="146"/>
      <c r="L296" s="146"/>
      <c r="M296" s="146"/>
      <c r="N296" s="146"/>
      <c r="O296" s="146"/>
    </row>
    <row r="297" spans="2:15" s="2" customFormat="1"/>
    <row r="298" spans="2:15" s="2" customFormat="1">
      <c r="C298" s="2" t="s">
        <v>153</v>
      </c>
      <c r="D298" s="3" t="s">
        <v>122</v>
      </c>
      <c r="E298" s="68"/>
      <c r="F298" s="68"/>
      <c r="G298" s="68"/>
      <c r="H298" s="68"/>
      <c r="I298" s="68"/>
      <c r="J298" s="68"/>
      <c r="K298" s="68"/>
      <c r="L298" s="68"/>
      <c r="M298" s="68"/>
      <c r="N298" s="68"/>
      <c r="O298" s="68"/>
    </row>
    <row r="299" spans="2:15" s="2" customFormat="1" ht="12.75" customHeight="1">
      <c r="C299" s="3"/>
      <c r="D299" s="2" t="s">
        <v>17</v>
      </c>
      <c r="E299" s="146" t="s">
        <v>123</v>
      </c>
      <c r="F299" s="146"/>
      <c r="G299" s="146"/>
      <c r="H299" s="146"/>
      <c r="I299" s="146"/>
      <c r="J299" s="146"/>
      <c r="K299" s="146"/>
      <c r="L299" s="146"/>
      <c r="M299" s="146"/>
      <c r="N299" s="146"/>
      <c r="O299" s="146"/>
    </row>
    <row r="300" spans="2:15" s="2" customFormat="1" ht="12.75" customHeight="1">
      <c r="D300" s="2" t="s">
        <v>17</v>
      </c>
      <c r="E300" s="149" t="s">
        <v>124</v>
      </c>
      <c r="F300" s="149"/>
      <c r="G300" s="149"/>
      <c r="H300" s="149"/>
      <c r="I300" s="149"/>
      <c r="J300" s="149"/>
      <c r="K300" s="149"/>
      <c r="L300" s="149"/>
      <c r="M300" s="149"/>
      <c r="N300" s="149"/>
      <c r="O300" s="149"/>
    </row>
    <row r="301" spans="2:15" s="2" customFormat="1">
      <c r="E301" s="149"/>
      <c r="F301" s="149"/>
      <c r="G301" s="149"/>
      <c r="H301" s="149"/>
      <c r="I301" s="149"/>
      <c r="J301" s="149"/>
      <c r="K301" s="149"/>
      <c r="L301" s="149"/>
      <c r="M301" s="149"/>
      <c r="N301" s="149"/>
      <c r="O301" s="149"/>
    </row>
    <row r="302" spans="2:15" s="2" customFormat="1">
      <c r="D302" s="77"/>
      <c r="E302" s="77"/>
      <c r="F302" s="77"/>
      <c r="G302" s="77"/>
      <c r="H302" s="77"/>
      <c r="I302" s="77"/>
      <c r="J302" s="77"/>
      <c r="K302" s="77"/>
      <c r="L302" s="77"/>
      <c r="M302" s="77"/>
      <c r="N302" s="77"/>
      <c r="O302" s="77"/>
    </row>
    <row r="303" spans="2:15" s="2" customFormat="1">
      <c r="B303" s="2">
        <v>4</v>
      </c>
      <c r="C303" s="3" t="s">
        <v>181</v>
      </c>
      <c r="D303" s="68"/>
      <c r="E303" s="68"/>
      <c r="F303" s="68"/>
      <c r="G303" s="68"/>
      <c r="H303" s="68"/>
      <c r="I303" s="68"/>
      <c r="J303" s="68"/>
      <c r="K303" s="68"/>
      <c r="L303" s="68"/>
      <c r="M303" s="68"/>
      <c r="N303" s="68"/>
      <c r="O303" s="68"/>
    </row>
    <row r="304" spans="2:15" s="2" customFormat="1">
      <c r="C304" s="2" t="s">
        <v>10</v>
      </c>
      <c r="D304" s="146" t="s">
        <v>182</v>
      </c>
      <c r="E304" s="146"/>
      <c r="F304" s="146"/>
      <c r="G304" s="146"/>
      <c r="H304" s="146"/>
      <c r="I304" s="146"/>
      <c r="J304" s="146"/>
      <c r="K304" s="146"/>
      <c r="L304" s="146"/>
      <c r="M304" s="146"/>
      <c r="N304" s="146"/>
      <c r="O304" s="146"/>
    </row>
    <row r="305" spans="2:15" s="2" customFormat="1">
      <c r="D305" s="146"/>
      <c r="E305" s="146"/>
      <c r="F305" s="146"/>
      <c r="G305" s="146"/>
      <c r="H305" s="146"/>
      <c r="I305" s="146"/>
      <c r="J305" s="146"/>
      <c r="K305" s="146"/>
      <c r="L305" s="146"/>
      <c r="M305" s="146"/>
      <c r="N305" s="146"/>
      <c r="O305" s="146"/>
    </row>
    <row r="306" spans="2:15" s="2" customFormat="1">
      <c r="C306" s="2" t="s">
        <v>112</v>
      </c>
      <c r="D306" s="162" t="s">
        <v>184</v>
      </c>
      <c r="E306" s="162"/>
      <c r="F306" s="162"/>
      <c r="G306" s="162"/>
      <c r="H306" s="162"/>
      <c r="I306" s="162"/>
      <c r="J306" s="162"/>
      <c r="K306" s="162"/>
      <c r="L306" s="162"/>
      <c r="M306" s="162"/>
      <c r="N306" s="162"/>
      <c r="O306" s="162"/>
    </row>
    <row r="307" spans="2:15" s="2" customFormat="1">
      <c r="C307" s="2" t="s">
        <v>11</v>
      </c>
      <c r="D307" s="2" t="s">
        <v>13</v>
      </c>
      <c r="E307" s="162" t="s">
        <v>183</v>
      </c>
      <c r="F307" s="162"/>
      <c r="G307" s="162"/>
      <c r="H307" s="162"/>
      <c r="I307" s="162"/>
      <c r="J307" s="162"/>
      <c r="K307" s="162"/>
      <c r="L307" s="162"/>
      <c r="M307" s="162"/>
      <c r="N307" s="162"/>
      <c r="O307" s="162"/>
    </row>
    <row r="308" spans="2:15" s="2" customFormat="1" ht="12.75" customHeight="1">
      <c r="C308" s="2" t="s">
        <v>11</v>
      </c>
      <c r="D308" s="2" t="s">
        <v>14</v>
      </c>
      <c r="E308" s="224" t="s">
        <v>201</v>
      </c>
      <c r="F308" s="224"/>
      <c r="G308" s="224"/>
      <c r="H308" s="224"/>
      <c r="I308" s="224"/>
      <c r="J308" s="224"/>
      <c r="K308" s="224"/>
      <c r="L308" s="224"/>
      <c r="M308" s="224"/>
      <c r="N308" s="224"/>
      <c r="O308" s="224"/>
    </row>
    <row r="309" spans="2:15" s="2" customFormat="1">
      <c r="E309" s="224"/>
      <c r="F309" s="224"/>
      <c r="G309" s="224"/>
      <c r="H309" s="224"/>
      <c r="I309" s="224"/>
      <c r="J309" s="224"/>
      <c r="K309" s="224"/>
      <c r="L309" s="224"/>
      <c r="M309" s="224"/>
      <c r="N309" s="224"/>
      <c r="O309" s="224"/>
    </row>
    <row r="310" spans="2:15" s="2" customFormat="1"/>
    <row r="311" spans="2:15" s="2" customFormat="1">
      <c r="B311" s="2">
        <v>5</v>
      </c>
      <c r="C311" s="3" t="s">
        <v>185</v>
      </c>
      <c r="D311" s="68"/>
      <c r="E311" s="68"/>
      <c r="F311" s="68"/>
      <c r="G311" s="68"/>
      <c r="H311" s="68"/>
      <c r="I311" s="68"/>
      <c r="J311" s="68"/>
      <c r="K311" s="68"/>
      <c r="L311" s="68"/>
      <c r="M311" s="68"/>
      <c r="N311" s="68"/>
      <c r="O311" s="68"/>
    </row>
    <row r="312" spans="2:15" s="2" customFormat="1" ht="12.75" customHeight="1">
      <c r="C312" s="146" t="s">
        <v>186</v>
      </c>
      <c r="D312" s="146"/>
      <c r="E312" s="146"/>
      <c r="F312" s="146"/>
      <c r="G312" s="146"/>
      <c r="H312" s="146"/>
      <c r="I312" s="146"/>
      <c r="J312" s="146"/>
      <c r="K312" s="146"/>
      <c r="L312" s="146"/>
      <c r="M312" s="146"/>
      <c r="N312" s="146"/>
      <c r="O312" s="146"/>
    </row>
    <row r="313" spans="2:15" s="2" customFormat="1">
      <c r="C313" s="146"/>
      <c r="D313" s="146"/>
      <c r="E313" s="146"/>
      <c r="F313" s="146"/>
      <c r="G313" s="146"/>
      <c r="H313" s="146"/>
      <c r="I313" s="146"/>
      <c r="J313" s="146"/>
      <c r="K313" s="146"/>
      <c r="L313" s="146"/>
      <c r="M313" s="146"/>
      <c r="N313" s="146"/>
      <c r="O313" s="146"/>
    </row>
    <row r="314" spans="2:15" s="2" customFormat="1"/>
    <row r="315" spans="2:15" s="2" customFormat="1">
      <c r="D315" s="38"/>
      <c r="E315" s="38"/>
      <c r="F315" s="38"/>
      <c r="G315" s="38"/>
      <c r="H315" s="38"/>
      <c r="I315" s="38"/>
      <c r="J315" s="38"/>
      <c r="K315" s="38"/>
      <c r="L315" s="38"/>
      <c r="M315" s="38"/>
      <c r="N315" s="38"/>
      <c r="O315" s="38"/>
    </row>
    <row r="316" spans="2:15" s="2" customFormat="1" ht="15.75">
      <c r="B316" s="186" t="s">
        <v>217</v>
      </c>
      <c r="C316" s="186"/>
      <c r="D316" s="186"/>
      <c r="E316" s="186"/>
      <c r="F316" s="186"/>
      <c r="G316" s="186"/>
      <c r="H316" s="186"/>
      <c r="I316" s="186"/>
      <c r="J316" s="186"/>
      <c r="K316" s="186"/>
      <c r="L316" s="186"/>
      <c r="M316" s="186"/>
      <c r="N316" s="186"/>
      <c r="O316" s="186"/>
    </row>
    <row r="317" spans="2:15" s="2" customFormat="1"/>
    <row r="318" spans="2:15" s="2" customFormat="1">
      <c r="B318" s="2">
        <v>1</v>
      </c>
      <c r="C318" s="162" t="s">
        <v>245</v>
      </c>
      <c r="D318" s="162"/>
      <c r="E318" s="162"/>
      <c r="F318" s="162"/>
      <c r="G318" s="162"/>
      <c r="H318" s="162"/>
      <c r="I318" s="162"/>
      <c r="J318" s="162"/>
      <c r="K318" s="162"/>
      <c r="L318" s="162"/>
      <c r="M318" s="162"/>
      <c r="N318" s="162"/>
      <c r="O318" s="162"/>
    </row>
    <row r="319" spans="2:15" s="2" customFormat="1">
      <c r="C319" s="77" t="s">
        <v>10</v>
      </c>
      <c r="D319" s="162" t="s">
        <v>247</v>
      </c>
      <c r="E319" s="162"/>
      <c r="F319" s="162"/>
      <c r="G319" s="162"/>
      <c r="H319" s="162"/>
      <c r="I319" s="162"/>
      <c r="J319" s="162"/>
      <c r="K319" s="162"/>
      <c r="L319" s="162"/>
      <c r="M319" s="162"/>
      <c r="N319" s="162"/>
      <c r="O319" s="162"/>
    </row>
    <row r="320" spans="2:15" s="2" customFormat="1">
      <c r="C320" s="133"/>
      <c r="D320" s="162"/>
      <c r="E320" s="162"/>
      <c r="F320" s="162"/>
      <c r="G320" s="162"/>
      <c r="H320" s="162"/>
      <c r="I320" s="162"/>
      <c r="J320" s="162"/>
      <c r="K320" s="162"/>
      <c r="L320" s="162"/>
      <c r="M320" s="162"/>
      <c r="N320" s="162"/>
      <c r="O320" s="162"/>
    </row>
    <row r="321" spans="2:15" s="2" customFormat="1">
      <c r="C321" s="133"/>
      <c r="D321" s="162"/>
      <c r="E321" s="162"/>
      <c r="F321" s="162"/>
      <c r="G321" s="162"/>
      <c r="H321" s="162"/>
      <c r="I321" s="162"/>
      <c r="J321" s="162"/>
      <c r="K321" s="162"/>
      <c r="L321" s="162"/>
      <c r="M321" s="162"/>
      <c r="N321" s="162"/>
      <c r="O321" s="162"/>
    </row>
    <row r="322" spans="2:15" s="2" customFormat="1">
      <c r="C322" s="77" t="s">
        <v>112</v>
      </c>
      <c r="D322" s="162" t="s">
        <v>248</v>
      </c>
      <c r="E322" s="162"/>
      <c r="F322" s="162"/>
      <c r="G322" s="162"/>
      <c r="H322" s="162"/>
      <c r="I322" s="162"/>
      <c r="J322" s="162"/>
      <c r="K322" s="162"/>
      <c r="L322" s="162"/>
      <c r="M322" s="162"/>
      <c r="N322" s="162"/>
      <c r="O322" s="162"/>
    </row>
    <row r="323" spans="2:15" s="2" customFormat="1">
      <c r="C323" s="133"/>
      <c r="D323" s="162"/>
      <c r="E323" s="162"/>
      <c r="F323" s="162"/>
      <c r="G323" s="162"/>
      <c r="H323" s="162"/>
      <c r="I323" s="162"/>
      <c r="J323" s="162"/>
      <c r="K323" s="162"/>
      <c r="L323" s="162"/>
      <c r="M323" s="162"/>
      <c r="N323" s="162"/>
      <c r="O323" s="162"/>
    </row>
    <row r="324" spans="2:15" s="2" customFormat="1">
      <c r="C324" s="77" t="s">
        <v>147</v>
      </c>
      <c r="D324" s="162" t="s">
        <v>249</v>
      </c>
      <c r="E324" s="162"/>
      <c r="F324" s="162"/>
      <c r="G324" s="162"/>
      <c r="H324" s="162"/>
      <c r="I324" s="162"/>
      <c r="J324" s="162"/>
      <c r="K324" s="162"/>
      <c r="L324" s="162"/>
      <c r="M324" s="162"/>
      <c r="N324" s="162"/>
      <c r="O324" s="162"/>
    </row>
    <row r="325" spans="2:15" s="2" customFormat="1">
      <c r="C325" s="133"/>
      <c r="D325" s="162"/>
      <c r="E325" s="162"/>
      <c r="F325" s="162"/>
      <c r="G325" s="162"/>
      <c r="H325" s="162"/>
      <c r="I325" s="162"/>
      <c r="J325" s="162"/>
      <c r="K325" s="162"/>
      <c r="L325" s="162"/>
      <c r="M325" s="162"/>
      <c r="N325" s="162"/>
      <c r="O325" s="162"/>
    </row>
    <row r="326" spans="2:15" s="2" customFormat="1">
      <c r="C326" s="133"/>
      <c r="D326" s="162"/>
      <c r="E326" s="162"/>
      <c r="F326" s="162"/>
      <c r="G326" s="162"/>
      <c r="H326" s="162"/>
      <c r="I326" s="162"/>
      <c r="J326" s="162"/>
      <c r="K326" s="162"/>
      <c r="L326" s="162"/>
      <c r="M326" s="162"/>
      <c r="N326" s="162"/>
      <c r="O326" s="162"/>
    </row>
    <row r="327" spans="2:15" s="2" customFormat="1">
      <c r="C327" s="77" t="s">
        <v>15</v>
      </c>
      <c r="D327" s="80" t="s">
        <v>250</v>
      </c>
      <c r="E327" s="77"/>
      <c r="F327" s="77"/>
      <c r="G327" s="77"/>
      <c r="H327" s="77"/>
      <c r="I327" s="77"/>
      <c r="J327" s="77"/>
      <c r="K327" s="77"/>
      <c r="L327" s="77"/>
      <c r="M327" s="77"/>
      <c r="N327" s="77"/>
      <c r="O327" s="77"/>
    </row>
    <row r="328" spans="2:15" s="2" customFormat="1">
      <c r="C328" s="77" t="s">
        <v>153</v>
      </c>
      <c r="D328" s="80" t="s">
        <v>189</v>
      </c>
      <c r="E328" s="77"/>
      <c r="F328" s="77"/>
      <c r="G328" s="77"/>
      <c r="H328" s="77"/>
      <c r="I328" s="77"/>
      <c r="J328" s="77"/>
      <c r="K328" s="77"/>
      <c r="L328" s="77"/>
      <c r="M328" s="77"/>
      <c r="N328" s="77"/>
      <c r="O328" s="77"/>
    </row>
    <row r="329" spans="2:15" s="2" customFormat="1">
      <c r="C329" s="77" t="s">
        <v>187</v>
      </c>
      <c r="D329" s="80" t="s">
        <v>190</v>
      </c>
      <c r="E329" s="77"/>
      <c r="F329" s="77"/>
      <c r="G329" s="77"/>
      <c r="H329" s="77"/>
      <c r="I329" s="77"/>
      <c r="J329" s="77"/>
      <c r="K329" s="77"/>
      <c r="L329" s="77"/>
      <c r="M329" s="77"/>
      <c r="N329" s="77"/>
      <c r="O329" s="77"/>
    </row>
    <row r="330" spans="2:15" s="2" customFormat="1">
      <c r="C330" s="77" t="s">
        <v>188</v>
      </c>
      <c r="D330" s="80" t="s">
        <v>191</v>
      </c>
      <c r="E330" s="77"/>
      <c r="F330" s="77"/>
      <c r="G330" s="77"/>
      <c r="H330" s="77"/>
      <c r="I330" s="77"/>
      <c r="J330" s="77"/>
      <c r="K330" s="77"/>
      <c r="L330" s="77"/>
      <c r="M330" s="77"/>
      <c r="N330" s="77"/>
      <c r="O330" s="77"/>
    </row>
    <row r="331" spans="2:15" s="2" customFormat="1">
      <c r="B331" s="2">
        <v>2</v>
      </c>
      <c r="C331" s="162" t="s">
        <v>246</v>
      </c>
      <c r="D331" s="162"/>
      <c r="E331" s="162"/>
      <c r="F331" s="162"/>
      <c r="G331" s="162"/>
      <c r="H331" s="162"/>
      <c r="I331" s="162"/>
      <c r="J331" s="162"/>
      <c r="K331" s="162"/>
      <c r="L331" s="162"/>
      <c r="M331" s="162"/>
      <c r="N331" s="162"/>
      <c r="O331" s="162"/>
    </row>
    <row r="332" spans="2:15" s="2" customFormat="1">
      <c r="C332" s="162"/>
      <c r="D332" s="162"/>
      <c r="E332" s="162"/>
      <c r="F332" s="162"/>
      <c r="G332" s="162"/>
      <c r="H332" s="162"/>
      <c r="I332" s="162"/>
      <c r="J332" s="162"/>
      <c r="K332" s="162"/>
      <c r="L332" s="162"/>
      <c r="M332" s="162"/>
      <c r="N332" s="162"/>
      <c r="O332" s="162"/>
    </row>
    <row r="333" spans="2:15" s="2" customFormat="1">
      <c r="C333" s="162"/>
      <c r="D333" s="162"/>
      <c r="E333" s="162"/>
      <c r="F333" s="162"/>
      <c r="G333" s="162"/>
      <c r="H333" s="162"/>
      <c r="I333" s="162"/>
      <c r="J333" s="162"/>
      <c r="K333" s="162"/>
      <c r="L333" s="162"/>
      <c r="M333" s="162"/>
      <c r="N333" s="162"/>
      <c r="O333" s="162"/>
    </row>
    <row r="334" spans="2:15" s="2" customFormat="1">
      <c r="D334" s="66"/>
      <c r="E334" s="66"/>
      <c r="F334" s="66"/>
      <c r="G334" s="66"/>
      <c r="H334" s="66"/>
      <c r="I334" s="66"/>
      <c r="J334" s="66"/>
      <c r="K334" s="66"/>
      <c r="L334" s="66"/>
      <c r="M334" s="66"/>
      <c r="N334" s="66"/>
      <c r="O334" s="66"/>
    </row>
    <row r="335" spans="2:15" s="2" customFormat="1">
      <c r="D335" s="66"/>
      <c r="E335" s="66"/>
      <c r="F335" s="66"/>
      <c r="G335" s="66"/>
      <c r="H335" s="66"/>
      <c r="I335" s="66"/>
      <c r="J335" s="66"/>
      <c r="K335" s="66"/>
      <c r="L335" s="66"/>
      <c r="M335" s="66"/>
      <c r="N335" s="66"/>
      <c r="O335" s="66"/>
    </row>
    <row r="336" spans="2:15" s="2" customFormat="1" ht="15.75">
      <c r="B336" s="186" t="s">
        <v>218</v>
      </c>
      <c r="C336" s="186"/>
      <c r="D336" s="186"/>
      <c r="E336" s="186"/>
      <c r="F336" s="186"/>
      <c r="G336" s="186"/>
      <c r="H336" s="186"/>
      <c r="I336" s="186"/>
      <c r="J336" s="186"/>
      <c r="K336" s="186"/>
      <c r="L336" s="186"/>
      <c r="M336" s="186"/>
      <c r="N336" s="186"/>
      <c r="O336" s="186"/>
    </row>
    <row r="337" spans="2:15" s="2" customFormat="1"/>
    <row r="338" spans="2:15" s="2" customFormat="1" ht="12.75" customHeight="1">
      <c r="B338" s="2">
        <v>1</v>
      </c>
      <c r="C338" s="215" t="s">
        <v>222</v>
      </c>
      <c r="D338" s="215"/>
      <c r="E338" s="215"/>
      <c r="F338" s="215"/>
      <c r="G338" s="215"/>
      <c r="H338" s="215"/>
      <c r="I338" s="215"/>
      <c r="J338" s="215"/>
      <c r="K338" s="215"/>
      <c r="L338" s="215"/>
      <c r="M338" s="215"/>
      <c r="N338" s="215"/>
      <c r="O338" s="215"/>
    </row>
    <row r="339" spans="2:15" s="2" customFormat="1" ht="12.75" customHeight="1">
      <c r="C339" s="215"/>
      <c r="D339" s="215"/>
      <c r="E339" s="215"/>
      <c r="F339" s="215"/>
      <c r="G339" s="215"/>
      <c r="H339" s="215"/>
      <c r="I339" s="215"/>
      <c r="J339" s="215"/>
      <c r="K339" s="215"/>
      <c r="L339" s="215"/>
      <c r="M339" s="215"/>
      <c r="N339" s="215"/>
      <c r="O339" s="215"/>
    </row>
    <row r="340" spans="2:15" s="2" customFormat="1">
      <c r="C340" s="215"/>
      <c r="D340" s="215"/>
      <c r="E340" s="215"/>
      <c r="F340" s="215"/>
      <c r="G340" s="215"/>
      <c r="H340" s="215"/>
      <c r="I340" s="215"/>
      <c r="J340" s="215"/>
      <c r="K340" s="215"/>
      <c r="L340" s="215"/>
      <c r="M340" s="215"/>
      <c r="N340" s="215"/>
      <c r="O340" s="215"/>
    </row>
    <row r="341" spans="2:15" s="2" customFormat="1">
      <c r="C341" s="215"/>
      <c r="D341" s="215"/>
      <c r="E341" s="215"/>
      <c r="F341" s="215"/>
      <c r="G341" s="215"/>
      <c r="H341" s="215"/>
      <c r="I341" s="215"/>
      <c r="J341" s="215"/>
      <c r="K341" s="215"/>
      <c r="L341" s="215"/>
      <c r="M341" s="215"/>
      <c r="N341" s="215"/>
      <c r="O341" s="215"/>
    </row>
    <row r="342" spans="2:15" s="2" customFormat="1">
      <c r="D342" s="102"/>
      <c r="E342" s="102"/>
      <c r="F342" s="102"/>
      <c r="G342" s="102"/>
      <c r="H342" s="102"/>
      <c r="I342" s="102"/>
      <c r="J342" s="102"/>
      <c r="K342" s="102"/>
      <c r="L342" s="102"/>
      <c r="M342" s="102"/>
      <c r="N342" s="102"/>
      <c r="O342" s="102"/>
    </row>
    <row r="343" spans="2:15" s="2" customFormat="1">
      <c r="D343" s="102"/>
      <c r="E343" s="102"/>
      <c r="F343" s="102"/>
      <c r="G343" s="102"/>
      <c r="H343" s="102"/>
      <c r="I343" s="102"/>
      <c r="J343" s="102"/>
      <c r="K343" s="102"/>
      <c r="L343" s="102"/>
      <c r="M343" s="102"/>
      <c r="N343" s="102"/>
      <c r="O343" s="102"/>
    </row>
    <row r="344" spans="2:15" s="2" customFormat="1">
      <c r="B344" s="4" t="s">
        <v>18</v>
      </c>
      <c r="C344" s="4"/>
      <c r="D344" s="4"/>
      <c r="E344" s="4"/>
      <c r="F344" s="4"/>
      <c r="G344" s="4"/>
      <c r="H344" s="4"/>
      <c r="I344" s="4"/>
      <c r="J344" s="4"/>
      <c r="K344" s="4"/>
      <c r="L344" s="4"/>
      <c r="M344" s="4"/>
      <c r="N344" s="4"/>
      <c r="O344" s="4"/>
    </row>
    <row r="345" spans="2:15" s="2" customFormat="1">
      <c r="B345" s="5" t="s">
        <v>19</v>
      </c>
      <c r="C345" s="4"/>
      <c r="D345" s="4"/>
      <c r="E345" s="4"/>
      <c r="F345" s="4"/>
      <c r="G345" s="4"/>
      <c r="H345" s="4"/>
      <c r="I345" s="4"/>
      <c r="J345" s="4"/>
      <c r="K345" s="4"/>
      <c r="L345" s="4"/>
      <c r="M345" s="4"/>
      <c r="N345" s="4"/>
      <c r="O345" s="4"/>
    </row>
    <row r="346" spans="2:15" s="2" customFormat="1">
      <c r="B346" s="4" t="s">
        <v>20</v>
      </c>
      <c r="C346" s="4"/>
      <c r="D346" s="4"/>
      <c r="E346" s="4"/>
      <c r="F346" s="4"/>
      <c r="G346" s="4"/>
      <c r="H346" s="4"/>
      <c r="I346" s="4"/>
      <c r="J346" s="4"/>
      <c r="K346" s="4"/>
      <c r="L346" s="4"/>
      <c r="M346" s="4"/>
      <c r="N346" s="4"/>
      <c r="O346" s="4"/>
    </row>
    <row r="347" spans="2:15" s="2" customFormat="1"/>
    <row r="348" spans="2:15" s="2" customFormat="1"/>
    <row r="349" spans="2:15" s="2" customFormat="1" ht="15.75">
      <c r="B349" s="186" t="s">
        <v>21</v>
      </c>
      <c r="C349" s="186"/>
      <c r="D349" s="186"/>
      <c r="E349" s="186"/>
      <c r="F349" s="186"/>
      <c r="G349" s="186"/>
      <c r="H349" s="186"/>
      <c r="I349" s="186"/>
      <c r="J349" s="186"/>
      <c r="K349" s="186"/>
      <c r="L349" s="186"/>
      <c r="M349" s="186"/>
      <c r="N349" s="186"/>
      <c r="O349" s="186"/>
    </row>
    <row r="350" spans="2:15" s="2" customFormat="1"/>
    <row r="351" spans="2:15" s="2" customFormat="1">
      <c r="B351" s="225" t="s">
        <v>22</v>
      </c>
      <c r="C351" s="225"/>
      <c r="D351" s="226" t="s">
        <v>23</v>
      </c>
      <c r="E351" s="226"/>
      <c r="F351" s="226"/>
      <c r="G351" s="121" t="s">
        <v>24</v>
      </c>
      <c r="H351" s="227" t="s">
        <v>25</v>
      </c>
      <c r="I351" s="228"/>
      <c r="J351" s="228"/>
      <c r="K351" s="228"/>
      <c r="L351" s="228"/>
      <c r="M351" s="228"/>
      <c r="N351" s="228"/>
      <c r="O351" s="229"/>
    </row>
    <row r="352" spans="2:15" s="2" customFormat="1" ht="12.75" customHeight="1">
      <c r="B352" s="216">
        <v>14.04</v>
      </c>
      <c r="C352" s="217"/>
      <c r="D352" s="218">
        <v>41753</v>
      </c>
      <c r="E352" s="219"/>
      <c r="F352" s="220"/>
      <c r="G352" s="122" t="s">
        <v>26</v>
      </c>
      <c r="H352" s="221" t="s">
        <v>115</v>
      </c>
      <c r="I352" s="222"/>
      <c r="J352" s="222"/>
      <c r="K352" s="222"/>
      <c r="L352" s="222"/>
      <c r="M352" s="222"/>
      <c r="N352" s="222"/>
      <c r="O352" s="223"/>
    </row>
    <row r="353" spans="2:15" s="2" customFormat="1" ht="12.75" customHeight="1">
      <c r="B353" s="164">
        <v>14.06</v>
      </c>
      <c r="C353" s="165"/>
      <c r="D353" s="170">
        <v>41795</v>
      </c>
      <c r="E353" s="171"/>
      <c r="F353" s="172"/>
      <c r="G353" s="179" t="s">
        <v>26</v>
      </c>
      <c r="H353" s="221" t="s">
        <v>205</v>
      </c>
      <c r="I353" s="222"/>
      <c r="J353" s="222"/>
      <c r="K353" s="222"/>
      <c r="L353" s="222"/>
      <c r="M353" s="222"/>
      <c r="N353" s="222"/>
      <c r="O353" s="223"/>
    </row>
    <row r="354" spans="2:15" s="2" customFormat="1" ht="24.95" customHeight="1">
      <c r="B354" s="166"/>
      <c r="C354" s="167"/>
      <c r="D354" s="173"/>
      <c r="E354" s="174"/>
      <c r="F354" s="175"/>
      <c r="G354" s="180"/>
      <c r="H354" s="221" t="s">
        <v>206</v>
      </c>
      <c r="I354" s="222"/>
      <c r="J354" s="222"/>
      <c r="K354" s="222"/>
      <c r="L354" s="222"/>
      <c r="M354" s="222"/>
      <c r="N354" s="222"/>
      <c r="O354" s="223"/>
    </row>
    <row r="355" spans="2:15" s="2" customFormat="1" ht="12.75" customHeight="1">
      <c r="B355" s="168"/>
      <c r="C355" s="169"/>
      <c r="D355" s="176"/>
      <c r="E355" s="177"/>
      <c r="F355" s="178"/>
      <c r="G355" s="181"/>
      <c r="H355" s="221" t="s">
        <v>211</v>
      </c>
      <c r="I355" s="222"/>
      <c r="J355" s="222"/>
      <c r="K355" s="222"/>
      <c r="L355" s="222"/>
      <c r="M355" s="222"/>
      <c r="N355" s="222"/>
      <c r="O355" s="223"/>
    </row>
    <row r="356" spans="2:15" s="2" customFormat="1" ht="12.75" customHeight="1">
      <c r="B356" s="164">
        <v>14.08</v>
      </c>
      <c r="C356" s="165"/>
      <c r="D356" s="170">
        <v>41866</v>
      </c>
      <c r="E356" s="171"/>
      <c r="F356" s="172"/>
      <c r="G356" s="179" t="s">
        <v>26</v>
      </c>
      <c r="H356" s="182" t="s">
        <v>219</v>
      </c>
      <c r="I356" s="183"/>
      <c r="J356" s="183"/>
      <c r="K356" s="183"/>
      <c r="L356" s="183"/>
      <c r="M356" s="183"/>
      <c r="N356" s="183"/>
      <c r="O356" s="184"/>
    </row>
    <row r="357" spans="2:15" s="2" customFormat="1" ht="24.95" customHeight="1">
      <c r="B357" s="166"/>
      <c r="C357" s="167"/>
      <c r="D357" s="173"/>
      <c r="E357" s="174"/>
      <c r="F357" s="175"/>
      <c r="G357" s="180"/>
      <c r="H357" s="182" t="s">
        <v>220</v>
      </c>
      <c r="I357" s="183"/>
      <c r="J357" s="183"/>
      <c r="K357" s="183"/>
      <c r="L357" s="183"/>
      <c r="M357" s="183"/>
      <c r="N357" s="183"/>
      <c r="O357" s="184"/>
    </row>
    <row r="358" spans="2:15" s="2" customFormat="1" ht="12.75" customHeight="1">
      <c r="B358" s="168"/>
      <c r="C358" s="169"/>
      <c r="D358" s="176"/>
      <c r="E358" s="177"/>
      <c r="F358" s="178"/>
      <c r="G358" s="181"/>
      <c r="H358" s="182" t="s">
        <v>221</v>
      </c>
      <c r="I358" s="183"/>
      <c r="J358" s="183"/>
      <c r="K358" s="183"/>
      <c r="L358" s="183"/>
      <c r="M358" s="183"/>
      <c r="N358" s="183"/>
      <c r="O358" s="184"/>
    </row>
    <row r="359" spans="2:15" s="2" customFormat="1">
      <c r="B359" s="216">
        <v>14.11</v>
      </c>
      <c r="C359" s="217"/>
      <c r="D359" s="218">
        <v>41960</v>
      </c>
      <c r="E359" s="219"/>
      <c r="F359" s="220"/>
      <c r="G359" s="122" t="s">
        <v>26</v>
      </c>
      <c r="H359" s="182" t="s">
        <v>226</v>
      </c>
      <c r="I359" s="183"/>
      <c r="J359" s="183"/>
      <c r="K359" s="183"/>
      <c r="L359" s="183"/>
      <c r="M359" s="183"/>
      <c r="N359" s="183"/>
      <c r="O359" s="184"/>
    </row>
    <row r="360" spans="2:15" s="2" customFormat="1">
      <c r="B360" s="164">
        <v>14.12</v>
      </c>
      <c r="C360" s="165"/>
      <c r="D360" s="170">
        <v>41990</v>
      </c>
      <c r="E360" s="171"/>
      <c r="F360" s="172"/>
      <c r="G360" s="179" t="s">
        <v>26</v>
      </c>
      <c r="H360" s="182" t="s">
        <v>229</v>
      </c>
      <c r="I360" s="183"/>
      <c r="J360" s="183"/>
      <c r="K360" s="183"/>
      <c r="L360" s="183"/>
      <c r="M360" s="183"/>
      <c r="N360" s="183"/>
      <c r="O360" s="184"/>
    </row>
    <row r="361" spans="2:15" s="2" customFormat="1">
      <c r="B361" s="166"/>
      <c r="C361" s="167"/>
      <c r="D361" s="173"/>
      <c r="E361" s="174"/>
      <c r="F361" s="175"/>
      <c r="G361" s="180"/>
      <c r="H361" s="182" t="s">
        <v>232</v>
      </c>
      <c r="I361" s="183"/>
      <c r="J361" s="183"/>
      <c r="K361" s="183"/>
      <c r="L361" s="183"/>
      <c r="M361" s="183"/>
      <c r="N361" s="183"/>
      <c r="O361" s="184"/>
    </row>
    <row r="362" spans="2:15" s="2" customFormat="1">
      <c r="B362" s="168"/>
      <c r="C362" s="169"/>
      <c r="D362" s="176"/>
      <c r="E362" s="177"/>
      <c r="F362" s="178"/>
      <c r="G362" s="181"/>
      <c r="H362" s="182" t="s">
        <v>226</v>
      </c>
      <c r="I362" s="183"/>
      <c r="J362" s="183"/>
      <c r="K362" s="183"/>
      <c r="L362" s="183"/>
      <c r="M362" s="183"/>
      <c r="N362" s="183"/>
      <c r="O362" s="184"/>
    </row>
    <row r="363" spans="2:15" s="2" customFormat="1"/>
    <row r="364" spans="2:15" s="2" customFormat="1"/>
    <row r="365" spans="2:15" s="2" customFormat="1"/>
    <row r="366" spans="2:15" s="2" customFormat="1"/>
    <row r="367" spans="2:15" s="2" customFormat="1"/>
    <row r="368" spans="2:15" s="2" customFormat="1"/>
    <row r="369" s="2" customFormat="1"/>
    <row r="370" s="2" customFormat="1"/>
    <row r="371" s="2" customFormat="1"/>
    <row r="372" s="2" customFormat="1"/>
    <row r="373" s="2" customFormat="1"/>
    <row r="374" s="2" customFormat="1"/>
    <row r="375" s="2" customFormat="1"/>
    <row r="376" s="2" customFormat="1"/>
    <row r="377" s="2" customFormat="1"/>
    <row r="378" s="2" customFormat="1"/>
    <row r="379" s="2" customFormat="1"/>
    <row r="380" s="2" customFormat="1"/>
    <row r="381" s="2" customFormat="1"/>
    <row r="382" s="2" customFormat="1"/>
    <row r="383" s="2" customFormat="1"/>
    <row r="384" s="2" customFormat="1"/>
    <row r="385" s="2" customFormat="1"/>
    <row r="386" s="2" customFormat="1"/>
    <row r="387" s="2" customFormat="1"/>
    <row r="388" s="2" customFormat="1"/>
    <row r="389" s="2" customFormat="1"/>
    <row r="390" s="2" customFormat="1"/>
    <row r="391" s="2" customFormat="1"/>
    <row r="392" s="2" customFormat="1"/>
    <row r="393" s="2" customFormat="1"/>
    <row r="394" s="2" customFormat="1"/>
    <row r="395" s="2" customFormat="1"/>
    <row r="396" s="2" customFormat="1"/>
    <row r="397" s="2" customFormat="1"/>
    <row r="398" s="2" customFormat="1"/>
    <row r="399" s="2" customFormat="1"/>
    <row r="400" s="2" customFormat="1"/>
    <row r="401" s="2" customFormat="1"/>
    <row r="402" s="2" customFormat="1"/>
    <row r="403" s="2" customFormat="1"/>
    <row r="404" s="2" customFormat="1"/>
    <row r="405" s="2" customFormat="1"/>
    <row r="406" s="2" customFormat="1"/>
    <row r="407" s="2" customFormat="1"/>
    <row r="408" s="2" customFormat="1"/>
    <row r="409" s="2" customFormat="1"/>
    <row r="410" s="2" customFormat="1"/>
    <row r="411" s="2" customFormat="1"/>
    <row r="412" s="2" customFormat="1"/>
    <row r="413" s="2" customFormat="1"/>
    <row r="414" s="2" customFormat="1"/>
    <row r="415" s="2" customFormat="1"/>
    <row r="416" s="2" customFormat="1"/>
    <row r="417" s="2" customFormat="1"/>
    <row r="418" s="2" customFormat="1"/>
    <row r="419" s="2" customFormat="1"/>
    <row r="420" s="2" customFormat="1"/>
    <row r="421" s="2" customFormat="1"/>
    <row r="422" s="2" customFormat="1"/>
    <row r="423" s="2" customFormat="1"/>
    <row r="424" s="2" customFormat="1"/>
    <row r="425" s="2" customFormat="1"/>
    <row r="426" s="2" customFormat="1"/>
    <row r="427" s="2" customFormat="1"/>
    <row r="428" s="2" customFormat="1"/>
    <row r="429" s="2" customFormat="1"/>
    <row r="430" s="2" customFormat="1"/>
    <row r="431" s="2" customFormat="1"/>
    <row r="432" s="2" customFormat="1"/>
    <row r="433" s="2" customFormat="1"/>
    <row r="434" s="2" customFormat="1"/>
    <row r="435" s="2" customFormat="1"/>
    <row r="436" s="2" customFormat="1"/>
    <row r="437" s="2" customFormat="1"/>
    <row r="438" s="2" customFormat="1"/>
    <row r="439" s="2" customFormat="1"/>
    <row r="440" s="2" customFormat="1"/>
    <row r="441" s="2" customFormat="1"/>
    <row r="442" s="2" customFormat="1"/>
    <row r="443" s="2" customFormat="1"/>
    <row r="444" s="2" customFormat="1"/>
    <row r="445" s="2" customFormat="1"/>
    <row r="446" s="2" customFormat="1"/>
    <row r="447" s="2" customFormat="1"/>
    <row r="448" s="2" customFormat="1"/>
    <row r="449" s="2" customFormat="1"/>
    <row r="450" s="2" customFormat="1"/>
    <row r="451" s="2" customFormat="1"/>
    <row r="452" s="2" customFormat="1"/>
    <row r="453" s="2" customFormat="1"/>
    <row r="454" s="2" customFormat="1"/>
    <row r="455" s="2" customFormat="1"/>
    <row r="456" s="2" customFormat="1"/>
    <row r="457" s="2" customFormat="1"/>
    <row r="458" s="2" customFormat="1"/>
    <row r="459" s="2" customFormat="1"/>
    <row r="460" s="2" customFormat="1"/>
    <row r="461" s="2" customFormat="1"/>
    <row r="462" s="2" customFormat="1"/>
    <row r="463" s="2" customFormat="1"/>
    <row r="464" s="2" customFormat="1"/>
    <row r="465" s="2" customFormat="1"/>
    <row r="466" s="2" customFormat="1"/>
    <row r="467" s="2" customFormat="1"/>
    <row r="468" s="2" customFormat="1"/>
    <row r="469" s="2" customFormat="1"/>
    <row r="470" s="2" customFormat="1"/>
    <row r="471" s="2" customFormat="1"/>
    <row r="472" s="2" customFormat="1"/>
    <row r="473" s="2" customFormat="1"/>
    <row r="474" s="2" customFormat="1"/>
    <row r="475" s="2" customFormat="1"/>
    <row r="476" s="2" customFormat="1"/>
    <row r="477" s="2" customFormat="1"/>
    <row r="478" s="2" customFormat="1"/>
    <row r="479" s="2" customFormat="1"/>
    <row r="480" s="2" customFormat="1"/>
    <row r="481" s="2" customFormat="1"/>
    <row r="482" s="2" customFormat="1"/>
    <row r="483" s="2" customFormat="1"/>
    <row r="484" s="2" customFormat="1"/>
    <row r="485" s="2" customFormat="1"/>
    <row r="486" s="2" customFormat="1"/>
    <row r="487" s="2" customFormat="1"/>
    <row r="488" s="2" customFormat="1"/>
    <row r="489" s="2" customFormat="1"/>
    <row r="490" s="2" customFormat="1"/>
    <row r="491" s="2" customFormat="1"/>
    <row r="492" s="2" customFormat="1"/>
    <row r="493" s="2" customFormat="1"/>
    <row r="494" s="2" customFormat="1"/>
    <row r="495" s="2" customFormat="1"/>
    <row r="496" s="2" customFormat="1"/>
    <row r="497" s="2" customFormat="1"/>
    <row r="498" s="2" customFormat="1"/>
    <row r="499" s="2" customFormat="1"/>
    <row r="500" s="2" customFormat="1"/>
    <row r="501" s="2" customFormat="1"/>
    <row r="502" s="2" customFormat="1"/>
    <row r="503" s="2" customFormat="1"/>
    <row r="504" s="2" customFormat="1"/>
    <row r="505" s="2" customFormat="1"/>
    <row r="506" s="2" customFormat="1"/>
    <row r="507" s="2" customFormat="1"/>
    <row r="508" s="2" customFormat="1"/>
    <row r="509" s="2" customFormat="1"/>
    <row r="510" s="2" customFormat="1"/>
    <row r="511" s="2" customFormat="1"/>
    <row r="512" s="2" customFormat="1"/>
    <row r="513" s="2" customFormat="1"/>
    <row r="514" s="2" customFormat="1"/>
    <row r="515" s="2" customFormat="1"/>
    <row r="516" s="2" customFormat="1"/>
    <row r="517" s="2" customFormat="1"/>
    <row r="518" s="2" customFormat="1"/>
    <row r="519" s="2" customFormat="1"/>
    <row r="520" s="2" customFormat="1"/>
    <row r="521" s="2" customFormat="1"/>
    <row r="522" s="2" customFormat="1"/>
    <row r="523" s="2" customFormat="1"/>
    <row r="524" s="2" customFormat="1"/>
    <row r="525" s="2" customFormat="1"/>
    <row r="526" s="2" customFormat="1"/>
    <row r="527" s="2" customFormat="1"/>
    <row r="528" s="2" customFormat="1"/>
    <row r="529" s="2" customFormat="1"/>
    <row r="530" s="2" customFormat="1"/>
    <row r="531" s="2" customFormat="1"/>
    <row r="532" s="2" customFormat="1"/>
    <row r="533" s="2" customFormat="1"/>
    <row r="534" s="2" customFormat="1"/>
    <row r="535" s="2" customFormat="1"/>
    <row r="536" s="2" customFormat="1"/>
    <row r="537" s="2" customFormat="1"/>
    <row r="538" s="2" customFormat="1"/>
    <row r="539" s="2" customFormat="1"/>
    <row r="540" s="2" customFormat="1"/>
    <row r="541" s="2" customFormat="1"/>
    <row r="542" s="2" customFormat="1"/>
    <row r="543" s="2" customFormat="1"/>
    <row r="544" s="2" customFormat="1"/>
    <row r="545" s="2" customFormat="1"/>
    <row r="546" s="2" customFormat="1"/>
    <row r="547" s="2" customFormat="1"/>
    <row r="548" s="2" customFormat="1"/>
    <row r="549" s="2" customFormat="1"/>
    <row r="550" s="2" customFormat="1"/>
    <row r="551" s="2" customFormat="1"/>
    <row r="552" s="2" customFormat="1"/>
    <row r="553" s="2" customFormat="1"/>
    <row r="554" s="2" customFormat="1"/>
    <row r="555" s="2" customFormat="1"/>
    <row r="556" s="2" customFormat="1"/>
    <row r="557" s="2" customFormat="1"/>
    <row r="558" s="2" customFormat="1"/>
    <row r="559" s="2" customFormat="1"/>
    <row r="560" s="2" customFormat="1"/>
    <row r="561" s="2" customFormat="1"/>
    <row r="562" s="2" customFormat="1"/>
    <row r="563" s="2" customFormat="1"/>
    <row r="564" s="2" customFormat="1"/>
    <row r="565" s="2" customFormat="1"/>
    <row r="566" s="2" customFormat="1"/>
    <row r="567" s="2" customFormat="1"/>
    <row r="568" s="2" customFormat="1"/>
    <row r="569" s="2" customFormat="1"/>
    <row r="570" s="2" customFormat="1"/>
    <row r="571" s="2" customFormat="1"/>
    <row r="572" s="2" customFormat="1"/>
    <row r="573" s="2" customFormat="1"/>
    <row r="574" s="2" customFormat="1"/>
    <row r="575" s="2" customFormat="1"/>
    <row r="576" s="2" customFormat="1"/>
    <row r="577" s="2" customFormat="1"/>
    <row r="578" s="2" customFormat="1"/>
    <row r="579" s="2" customFormat="1"/>
    <row r="580" s="2" customFormat="1"/>
    <row r="581" s="2" customFormat="1"/>
    <row r="582" s="2" customFormat="1"/>
    <row r="583" s="2" customFormat="1"/>
    <row r="584" s="2" customFormat="1"/>
    <row r="585" s="2" customFormat="1"/>
    <row r="586" s="2" customFormat="1"/>
    <row r="587" s="2" customFormat="1"/>
    <row r="588" s="2" customFormat="1"/>
    <row r="589" s="2" customFormat="1"/>
    <row r="590" s="2" customFormat="1"/>
    <row r="591" s="2" customFormat="1"/>
    <row r="592" s="2" customFormat="1"/>
    <row r="593" s="2" customFormat="1"/>
    <row r="594" s="2" customFormat="1"/>
    <row r="595" s="2" customFormat="1"/>
    <row r="596" s="2" customFormat="1"/>
    <row r="597" s="2" customFormat="1"/>
    <row r="598" s="2" customFormat="1"/>
    <row r="599" s="2" customFormat="1"/>
    <row r="600" s="2" customFormat="1"/>
    <row r="601" s="2" customFormat="1"/>
    <row r="602" s="2" customFormat="1"/>
    <row r="603" s="2" customFormat="1"/>
    <row r="604" s="2" customFormat="1"/>
    <row r="605" s="2" customFormat="1"/>
    <row r="606" s="2" customFormat="1"/>
    <row r="607" s="2" customFormat="1"/>
    <row r="608" s="2" customFormat="1"/>
    <row r="609" s="2" customFormat="1"/>
    <row r="610" s="2" customFormat="1"/>
    <row r="611" s="2" customFormat="1"/>
    <row r="612" s="2" customFormat="1"/>
    <row r="613" s="2" customFormat="1"/>
    <row r="614" s="2" customFormat="1"/>
    <row r="615" s="2" customFormat="1"/>
    <row r="616" s="2" customFormat="1"/>
    <row r="617" s="2" customFormat="1"/>
    <row r="618" s="2" customFormat="1"/>
    <row r="619" s="2" customFormat="1"/>
    <row r="620" s="2" customFormat="1"/>
    <row r="621" s="2" customFormat="1"/>
    <row r="622" s="2" customFormat="1"/>
    <row r="623" s="2" customFormat="1"/>
    <row r="624" s="2" customFormat="1"/>
    <row r="625" s="2" customFormat="1"/>
    <row r="626" s="2" customFormat="1"/>
    <row r="627" s="2" customFormat="1"/>
    <row r="628" s="2" customFormat="1"/>
    <row r="629" s="2" customFormat="1"/>
    <row r="630" s="2" customFormat="1"/>
    <row r="631" s="2" customFormat="1"/>
    <row r="632" s="2" customFormat="1"/>
    <row r="633" s="2" customFormat="1"/>
    <row r="634" s="2" customFormat="1"/>
    <row r="635" s="2" customFormat="1"/>
    <row r="636" s="2" customFormat="1"/>
    <row r="637" s="2" customFormat="1"/>
    <row r="638" s="2" customFormat="1"/>
    <row r="639" s="2" customFormat="1"/>
    <row r="640" s="2" customFormat="1"/>
    <row r="641" s="2" customFormat="1"/>
    <row r="642" s="2" customFormat="1"/>
    <row r="643" s="2" customFormat="1"/>
    <row r="644" s="2" customFormat="1"/>
    <row r="645" s="2" customFormat="1"/>
    <row r="646" s="2" customFormat="1"/>
    <row r="647" s="2" customFormat="1"/>
    <row r="648" s="2" customFormat="1"/>
    <row r="649" s="2" customFormat="1"/>
    <row r="650" s="2" customFormat="1"/>
    <row r="651" s="2" customFormat="1"/>
    <row r="652" s="2" customFormat="1"/>
    <row r="653" s="2" customFormat="1"/>
    <row r="654" s="2" customFormat="1"/>
    <row r="655" s="2" customFormat="1"/>
    <row r="656" s="2" customFormat="1"/>
    <row r="657" s="2" customFormat="1"/>
    <row r="658" s="2" customFormat="1"/>
    <row r="659" s="2" customFormat="1"/>
    <row r="660" s="2" customFormat="1"/>
    <row r="661" s="2" customFormat="1"/>
    <row r="662" s="2" customFormat="1"/>
    <row r="663" s="2" customFormat="1"/>
    <row r="664" s="2" customFormat="1"/>
    <row r="665" s="2" customFormat="1"/>
    <row r="666" s="2" customFormat="1"/>
    <row r="667" s="2" customFormat="1"/>
    <row r="668" s="2" customFormat="1"/>
    <row r="669" s="2" customFormat="1"/>
    <row r="670" s="2" customFormat="1"/>
    <row r="671" s="2" customFormat="1"/>
    <row r="672" s="2" customFormat="1"/>
    <row r="673" s="2" customFormat="1"/>
    <row r="674" s="2" customFormat="1"/>
    <row r="675" s="2" customFormat="1"/>
    <row r="676" s="2" customFormat="1"/>
    <row r="677" s="2" customFormat="1"/>
    <row r="678" s="2" customFormat="1"/>
    <row r="679" s="2" customFormat="1"/>
    <row r="680" s="2" customFormat="1"/>
    <row r="681" s="2" customFormat="1"/>
    <row r="682" s="2" customFormat="1"/>
    <row r="683" s="2" customFormat="1"/>
    <row r="684" s="2" customFormat="1"/>
    <row r="685" s="2" customFormat="1"/>
    <row r="686" s="2" customFormat="1"/>
    <row r="687" s="2" customFormat="1"/>
    <row r="688" s="2" customFormat="1"/>
    <row r="689" s="2" customFormat="1"/>
    <row r="690" s="2" customFormat="1"/>
    <row r="691" s="2" customFormat="1"/>
    <row r="692" s="2" customFormat="1"/>
    <row r="693" s="2" customFormat="1"/>
    <row r="694" s="2" customFormat="1"/>
    <row r="695" s="2" customFormat="1"/>
    <row r="696" s="2" customFormat="1"/>
    <row r="697" s="2" customFormat="1"/>
    <row r="698" s="2" customFormat="1"/>
    <row r="699" s="2" customFormat="1"/>
    <row r="700" s="2" customFormat="1"/>
    <row r="701" s="2" customFormat="1"/>
    <row r="702" s="2" customFormat="1"/>
    <row r="703" s="2" customFormat="1"/>
    <row r="704" s="2" customFormat="1"/>
    <row r="705" s="2" customFormat="1"/>
    <row r="706" s="2" customFormat="1"/>
    <row r="707" s="2" customFormat="1"/>
    <row r="708" s="2" customFormat="1"/>
    <row r="709" s="2" customFormat="1"/>
    <row r="710" s="2" customFormat="1"/>
    <row r="711" s="2" customFormat="1"/>
    <row r="712" s="2" customFormat="1"/>
    <row r="713" s="2" customFormat="1"/>
    <row r="714" s="2" customFormat="1"/>
    <row r="715" s="2" customFormat="1"/>
    <row r="716" s="2" customFormat="1"/>
    <row r="717" s="2" customFormat="1"/>
    <row r="718" s="2" customFormat="1"/>
    <row r="719" s="2" customFormat="1"/>
    <row r="720" s="2" customFormat="1"/>
    <row r="721" s="2" customFormat="1"/>
    <row r="722" s="2" customFormat="1"/>
    <row r="723" s="2" customFormat="1"/>
    <row r="724" s="2" customFormat="1"/>
    <row r="725" s="2" customFormat="1"/>
    <row r="726" s="2" customFormat="1"/>
    <row r="727" s="2" customFormat="1"/>
    <row r="728" s="2" customFormat="1"/>
    <row r="729" s="2" customFormat="1"/>
    <row r="730" s="2" customFormat="1"/>
    <row r="731" s="2" customFormat="1"/>
    <row r="732" s="2" customFormat="1"/>
    <row r="733" s="2" customFormat="1"/>
    <row r="734" s="2" customFormat="1"/>
    <row r="735" s="2" customFormat="1"/>
    <row r="736" s="2" customFormat="1"/>
    <row r="737" s="2" customFormat="1"/>
    <row r="738" s="2" customFormat="1"/>
    <row r="739" s="2" customFormat="1"/>
    <row r="740" s="2" customFormat="1"/>
    <row r="741" s="2" customFormat="1"/>
    <row r="742" s="2" customFormat="1"/>
    <row r="743" s="2" customFormat="1"/>
    <row r="744" s="2" customFormat="1"/>
    <row r="745" s="2" customFormat="1"/>
    <row r="746" s="2" customFormat="1"/>
    <row r="747" s="2" customFormat="1"/>
    <row r="748" s="2" customFormat="1"/>
    <row r="749" s="2" customFormat="1"/>
    <row r="750" s="2" customFormat="1"/>
    <row r="751" s="2" customFormat="1"/>
    <row r="752" s="2" customFormat="1"/>
    <row r="753" s="2" customFormat="1"/>
    <row r="754" s="2" customFormat="1"/>
    <row r="755" s="2" customFormat="1"/>
    <row r="756" s="2" customFormat="1"/>
    <row r="757" s="2" customFormat="1"/>
    <row r="758" s="2" customFormat="1"/>
    <row r="759" s="2" customFormat="1"/>
    <row r="760" s="2" customFormat="1"/>
    <row r="761" s="2" customFormat="1"/>
    <row r="762" s="2" customFormat="1"/>
    <row r="763" s="2" customFormat="1"/>
  </sheetData>
  <mergeCells count="182">
    <mergeCell ref="H351:O351"/>
    <mergeCell ref="B352:C352"/>
    <mergeCell ref="D322:O323"/>
    <mergeCell ref="D324:O326"/>
    <mergeCell ref="D352:F352"/>
    <mergeCell ref="H352:O352"/>
    <mergeCell ref="B316:O316"/>
    <mergeCell ref="C338:O341"/>
    <mergeCell ref="D304:O305"/>
    <mergeCell ref="C331:O333"/>
    <mergeCell ref="B359:C359"/>
    <mergeCell ref="D359:F359"/>
    <mergeCell ref="H359:O359"/>
    <mergeCell ref="B356:C358"/>
    <mergeCell ref="D356:F358"/>
    <mergeCell ref="G356:G358"/>
    <mergeCell ref="H356:O356"/>
    <mergeCell ref="H357:O357"/>
    <mergeCell ref="H358:O358"/>
    <mergeCell ref="H355:O355"/>
    <mergeCell ref="B353:C355"/>
    <mergeCell ref="D353:F355"/>
    <mergeCell ref="G353:G355"/>
    <mergeCell ref="H353:O353"/>
    <mergeCell ref="H354:O354"/>
    <mergeCell ref="E307:O307"/>
    <mergeCell ref="E308:O309"/>
    <mergeCell ref="D306:O306"/>
    <mergeCell ref="B349:O349"/>
    <mergeCell ref="B351:C351"/>
    <mergeCell ref="D351:F351"/>
    <mergeCell ref="C99:O101"/>
    <mergeCell ref="F108:G108"/>
    <mergeCell ref="H108:O108"/>
    <mergeCell ref="B228:O228"/>
    <mergeCell ref="C263:O263"/>
    <mergeCell ref="C230:O231"/>
    <mergeCell ref="C233:O233"/>
    <mergeCell ref="D234:O235"/>
    <mergeCell ref="D236:O237"/>
    <mergeCell ref="E238:O240"/>
    <mergeCell ref="E241:O242"/>
    <mergeCell ref="E243:O245"/>
    <mergeCell ref="D261:O261"/>
    <mergeCell ref="D251:O253"/>
    <mergeCell ref="E254:O254"/>
    <mergeCell ref="D247:O247"/>
    <mergeCell ref="F110:G110"/>
    <mergeCell ref="H110:O110"/>
    <mergeCell ref="F111:G111"/>
    <mergeCell ref="H111:O111"/>
    <mergeCell ref="F109:G109"/>
    <mergeCell ref="H109:O109"/>
    <mergeCell ref="F161:G161"/>
    <mergeCell ref="H161:O161"/>
    <mergeCell ref="I114:O116"/>
    <mergeCell ref="I120:O122"/>
    <mergeCell ref="I127:O129"/>
    <mergeCell ref="C136:O138"/>
    <mergeCell ref="D264:O266"/>
    <mergeCell ref="D267:O268"/>
    <mergeCell ref="E269:O271"/>
    <mergeCell ref="E272:O273"/>
    <mergeCell ref="E279:O279"/>
    <mergeCell ref="C174:F174"/>
    <mergeCell ref="G168:H168"/>
    <mergeCell ref="I168:L168"/>
    <mergeCell ref="F160:G160"/>
    <mergeCell ref="H160:O160"/>
    <mergeCell ref="H162:O162"/>
    <mergeCell ref="C164:O166"/>
    <mergeCell ref="M174:O174"/>
    <mergeCell ref="M168:O170"/>
    <mergeCell ref="C168:F169"/>
    <mergeCell ref="C170:F170"/>
    <mergeCell ref="C171:F171"/>
    <mergeCell ref="C172:F172"/>
    <mergeCell ref="C173:F173"/>
    <mergeCell ref="F145:G145"/>
    <mergeCell ref="C64:O66"/>
    <mergeCell ref="C53:O54"/>
    <mergeCell ref="H60:O60"/>
    <mergeCell ref="H61:O61"/>
    <mergeCell ref="H62:O62"/>
    <mergeCell ref="F60:G60"/>
    <mergeCell ref="F61:G61"/>
    <mergeCell ref="F62:G62"/>
    <mergeCell ref="C79:O84"/>
    <mergeCell ref="H72:O72"/>
    <mergeCell ref="F73:G73"/>
    <mergeCell ref="H73:O73"/>
    <mergeCell ref="F74:G74"/>
    <mergeCell ref="H74:O74"/>
    <mergeCell ref="F72:G72"/>
    <mergeCell ref="C12:E12"/>
    <mergeCell ref="C6:N6"/>
    <mergeCell ref="C8:E8"/>
    <mergeCell ref="C9:E9"/>
    <mergeCell ref="C10:E10"/>
    <mergeCell ref="B50:O50"/>
    <mergeCell ref="C13:E13"/>
    <mergeCell ref="C14:E14"/>
    <mergeCell ref="B22:O22"/>
    <mergeCell ref="C24:N25"/>
    <mergeCell ref="D26:O26"/>
    <mergeCell ref="D27:O27"/>
    <mergeCell ref="C29:N29"/>
    <mergeCell ref="D30:O30"/>
    <mergeCell ref="D36:O36"/>
    <mergeCell ref="D31:O31"/>
    <mergeCell ref="D32:O33"/>
    <mergeCell ref="D34:O35"/>
    <mergeCell ref="B39:O39"/>
    <mergeCell ref="L18:M18"/>
    <mergeCell ref="H145:O145"/>
    <mergeCell ref="C148:O149"/>
    <mergeCell ref="F144:G144"/>
    <mergeCell ref="H144:O144"/>
    <mergeCell ref="F146:G146"/>
    <mergeCell ref="H146:O146"/>
    <mergeCell ref="C152:O154"/>
    <mergeCell ref="B360:C362"/>
    <mergeCell ref="D360:F362"/>
    <mergeCell ref="G360:G362"/>
    <mergeCell ref="H360:O360"/>
    <mergeCell ref="H361:O361"/>
    <mergeCell ref="H362:O362"/>
    <mergeCell ref="C175:F175"/>
    <mergeCell ref="C176:F176"/>
    <mergeCell ref="C177:F177"/>
    <mergeCell ref="C178:F178"/>
    <mergeCell ref="D288:G288"/>
    <mergeCell ref="H288:I288"/>
    <mergeCell ref="J288:K288"/>
    <mergeCell ref="C312:O313"/>
    <mergeCell ref="C318:O318"/>
    <mergeCell ref="B336:O336"/>
    <mergeCell ref="D319:O321"/>
    <mergeCell ref="E295:O296"/>
    <mergeCell ref="E299:O299"/>
    <mergeCell ref="E300:O301"/>
    <mergeCell ref="L285:M285"/>
    <mergeCell ref="J285:K285"/>
    <mergeCell ref="H285:I285"/>
    <mergeCell ref="D285:G285"/>
    <mergeCell ref="D290:G290"/>
    <mergeCell ref="H290:I290"/>
    <mergeCell ref="J290:K290"/>
    <mergeCell ref="L290:M290"/>
    <mergeCell ref="D291:G291"/>
    <mergeCell ref="H291:I291"/>
    <mergeCell ref="J287:K287"/>
    <mergeCell ref="L287:M287"/>
    <mergeCell ref="J291:K291"/>
    <mergeCell ref="L291:M291"/>
    <mergeCell ref="L288:M288"/>
    <mergeCell ref="D289:G289"/>
    <mergeCell ref="H289:I289"/>
    <mergeCell ref="J289:K289"/>
    <mergeCell ref="L289:M289"/>
    <mergeCell ref="D257:O258"/>
    <mergeCell ref="C223:O225"/>
    <mergeCell ref="H287:I287"/>
    <mergeCell ref="E189:G189"/>
    <mergeCell ref="C181:O182"/>
    <mergeCell ref="C193:O194"/>
    <mergeCell ref="H190:N190"/>
    <mergeCell ref="H189:N189"/>
    <mergeCell ref="D286:G286"/>
    <mergeCell ref="H286:I286"/>
    <mergeCell ref="J286:K286"/>
    <mergeCell ref="L286:M286"/>
    <mergeCell ref="D287:G287"/>
    <mergeCell ref="E190:G190"/>
    <mergeCell ref="D278:O278"/>
    <mergeCell ref="E255:O255"/>
    <mergeCell ref="E256:O256"/>
    <mergeCell ref="E248:O248"/>
    <mergeCell ref="E274:O276"/>
    <mergeCell ref="D282:O283"/>
    <mergeCell ref="E280:O280"/>
    <mergeCell ref="E249:O249"/>
  </mergeCells>
  <hyperlinks>
    <hyperlink ref="B345" r:id="rId1"/>
  </hyperlinks>
  <printOptions horizontalCentered="1"/>
  <pageMargins left="0.39370078740157483" right="0.39370078740157483" top="0.39370078740157483" bottom="0.39370078740157483" header="0" footer="0"/>
  <pageSetup paperSize="9" scale="95" fitToHeight="5" orientation="portrait" r:id="rId2"/>
  <drawing r:id="rId3"/>
  <legacyDrawing r:id="rId4"/>
  <oleObjects>
    <oleObject progId="Equation.3" shapeId="4105" r:id="rId5"/>
    <oleObject progId="Equation.3" shapeId="4120" r:id="rId6"/>
    <oleObject progId="Equation.3" shapeId="4121" r:id="rId7"/>
    <oleObject progId="Equation.3" shapeId="4122" r:id="rId8"/>
  </oleObjects>
</worksheet>
</file>

<file path=xl/worksheets/sheet2.xml><?xml version="1.0" encoding="utf-8"?>
<worksheet xmlns="http://schemas.openxmlformats.org/spreadsheetml/2006/main" xmlns:r="http://schemas.openxmlformats.org/officeDocument/2006/relationships">
  <sheetPr>
    <pageSetUpPr fitToPage="1"/>
  </sheetPr>
  <dimension ref="A1:Y44"/>
  <sheetViews>
    <sheetView showGridLines="0" workbookViewId="0">
      <selection activeCell="G4" sqref="G4:H4"/>
    </sheetView>
  </sheetViews>
  <sheetFormatPr defaultRowHeight="12.75"/>
  <cols>
    <col min="1" max="1" width="10.7109375" style="6" customWidth="1"/>
    <col min="2" max="2" width="10.7109375" style="9" customWidth="1"/>
    <col min="3" max="3" width="10.7109375" style="6" customWidth="1"/>
    <col min="4" max="4" width="10.7109375" style="9" customWidth="1"/>
    <col min="5" max="5" width="10.7109375" style="6" customWidth="1"/>
    <col min="6" max="7" width="10.7109375" style="9" customWidth="1"/>
    <col min="8" max="8" width="10.7109375" style="6" customWidth="1"/>
    <col min="9" max="9" width="9.140625" style="6"/>
    <col min="10" max="12" width="9.140625" style="9"/>
    <col min="13" max="13" width="9.140625" style="6"/>
    <col min="14" max="19" width="9.140625" style="9"/>
    <col min="20" max="20" width="15.140625" style="6" bestFit="1" customWidth="1"/>
    <col min="21" max="21" width="15.85546875" style="6" bestFit="1" customWidth="1"/>
    <col min="22" max="22" width="11.42578125" style="6" bestFit="1" customWidth="1"/>
    <col min="23" max="23" width="19.42578125" style="6" bestFit="1" customWidth="1"/>
    <col min="24" max="24" width="16.28515625" style="6" bestFit="1" customWidth="1"/>
    <col min="25" max="16384" width="9.140625" style="6"/>
  </cols>
  <sheetData>
    <row r="1" spans="1:25" ht="26.25">
      <c r="A1" s="264" t="s">
        <v>44</v>
      </c>
      <c r="B1" s="264"/>
      <c r="C1" s="264"/>
    </row>
    <row r="2" spans="1:25" s="9" customFormat="1" ht="15" customHeight="1">
      <c r="A2" s="9" t="str">
        <f ca="1">"File: "&amp;MID(CELL("filename"),SEARCH("[",CELL("filename"))+1, SEARCH("]",CELL("filename"))-SEARCH("[",CELL("filename"))-1)</f>
        <v>File: Case1_Dosing Accuracy Stability.xlsx</v>
      </c>
    </row>
    <row r="3" spans="1:25" ht="15" customHeight="1"/>
    <row r="4" spans="1:25" s="9" customFormat="1" ht="15" customHeight="1">
      <c r="A4" s="8" t="s">
        <v>32</v>
      </c>
      <c r="B4" s="260" t="str">
        <f>Summary!D4</f>
        <v>LafargeHolcim Model</v>
      </c>
      <c r="C4" s="260"/>
      <c r="E4" s="263" t="s">
        <v>33</v>
      </c>
      <c r="F4" s="263"/>
      <c r="G4" s="260" t="str">
        <f>Summary!D5</f>
        <v>SPREAD</v>
      </c>
      <c r="H4" s="260"/>
    </row>
    <row r="5" spans="1:25" s="9" customFormat="1" ht="15" customHeight="1">
      <c r="A5" s="88"/>
      <c r="B5" s="261"/>
      <c r="C5" s="261"/>
      <c r="E5" s="263" t="s">
        <v>23</v>
      </c>
      <c r="F5" s="263"/>
      <c r="G5" s="262">
        <f>Summary!D6</f>
        <v>42491</v>
      </c>
      <c r="H5" s="262"/>
    </row>
    <row r="6" spans="1:25" s="9" customFormat="1" ht="15" customHeight="1"/>
    <row r="7" spans="1:25" ht="15" customHeight="1">
      <c r="A7" s="255" t="s">
        <v>31</v>
      </c>
      <c r="B7" s="241"/>
      <c r="C7" s="241" t="s">
        <v>16</v>
      </c>
      <c r="D7" s="241"/>
      <c r="E7" s="241"/>
      <c r="F7" s="242"/>
      <c r="G7" s="232" t="s">
        <v>36</v>
      </c>
      <c r="H7" s="233"/>
      <c r="T7" s="74"/>
      <c r="U7" s="74"/>
      <c r="V7" s="75"/>
      <c r="W7" s="74"/>
      <c r="X7" s="75"/>
    </row>
    <row r="8" spans="1:25" ht="15" customHeight="1">
      <c r="A8" s="255"/>
      <c r="B8" s="241"/>
      <c r="C8" s="241" t="s">
        <v>24</v>
      </c>
      <c r="D8" s="241"/>
      <c r="E8" s="241"/>
      <c r="F8" s="242"/>
      <c r="G8" s="232" t="s">
        <v>258</v>
      </c>
      <c r="H8" s="233"/>
      <c r="T8" s="74"/>
      <c r="U8" s="74"/>
      <c r="V8" s="75"/>
      <c r="W8" s="74"/>
      <c r="X8" s="75"/>
    </row>
    <row r="9" spans="1:25" s="9" customFormat="1" ht="15" customHeight="1">
      <c r="A9" s="255" t="s">
        <v>30</v>
      </c>
      <c r="B9" s="241"/>
      <c r="C9" s="241"/>
      <c r="D9" s="241"/>
      <c r="E9" s="241"/>
      <c r="F9" s="242"/>
      <c r="G9" s="232" t="s">
        <v>41</v>
      </c>
      <c r="H9" s="233"/>
      <c r="T9" s="33"/>
      <c r="U9" s="75"/>
      <c r="V9" s="75"/>
      <c r="W9" s="34"/>
      <c r="X9" s="76"/>
    </row>
    <row r="10" spans="1:25" s="9" customFormat="1" ht="15" customHeight="1">
      <c r="A10" s="255" t="s">
        <v>55</v>
      </c>
      <c r="B10" s="241"/>
      <c r="C10" s="241" t="s">
        <v>224</v>
      </c>
      <c r="D10" s="241"/>
      <c r="E10" s="241"/>
      <c r="F10" s="242"/>
      <c r="G10" s="232" t="s">
        <v>255</v>
      </c>
      <c r="H10" s="233"/>
      <c r="T10" s="33"/>
      <c r="U10" s="75"/>
      <c r="V10" s="75"/>
      <c r="W10" s="34"/>
      <c r="X10" s="76"/>
    </row>
    <row r="11" spans="1:25" s="9" customFormat="1" ht="15" customHeight="1">
      <c r="A11" s="255"/>
      <c r="B11" s="241"/>
      <c r="C11" s="241" t="s">
        <v>202</v>
      </c>
      <c r="D11" s="241"/>
      <c r="E11" s="241"/>
      <c r="F11" s="242"/>
      <c r="G11" s="232" t="s">
        <v>256</v>
      </c>
      <c r="H11" s="233"/>
      <c r="T11" s="33"/>
      <c r="U11" s="75"/>
      <c r="V11" s="75"/>
      <c r="W11" s="34"/>
      <c r="X11" s="76"/>
    </row>
    <row r="12" spans="1:25" s="9" customFormat="1" ht="15" customHeight="1">
      <c r="A12" s="255"/>
      <c r="B12" s="241"/>
      <c r="C12" s="241" t="s">
        <v>233</v>
      </c>
      <c r="D12" s="241"/>
      <c r="E12" s="241"/>
      <c r="F12" s="242"/>
      <c r="G12" s="232" t="s">
        <v>257</v>
      </c>
      <c r="H12" s="233"/>
      <c r="T12" s="33"/>
      <c r="U12" s="75"/>
      <c r="V12" s="75"/>
      <c r="W12" s="34"/>
      <c r="X12" s="76"/>
    </row>
    <row r="13" spans="1:25" s="9" customFormat="1" ht="15" customHeight="1">
      <c r="A13" s="255" t="str">
        <f>"Feed rate, "&amp;G9&amp;"/h"</f>
        <v>Feed rate, t/h</v>
      </c>
      <c r="B13" s="241"/>
      <c r="C13" s="241" t="s">
        <v>54</v>
      </c>
      <c r="D13" s="241"/>
      <c r="E13" s="241"/>
      <c r="F13" s="242"/>
      <c r="G13" s="230">
        <v>10</v>
      </c>
      <c r="H13" s="231"/>
      <c r="T13" s="33"/>
      <c r="U13" s="75"/>
      <c r="V13" s="75"/>
      <c r="W13" s="34"/>
      <c r="X13" s="76"/>
    </row>
    <row r="14" spans="1:25" s="9" customFormat="1" ht="15" customHeight="1">
      <c r="A14" s="255"/>
      <c r="B14" s="241"/>
      <c r="C14" s="241" t="s">
        <v>70</v>
      </c>
      <c r="D14" s="241"/>
      <c r="E14" s="241"/>
      <c r="F14" s="242"/>
      <c r="G14" s="230">
        <v>2</v>
      </c>
      <c r="H14" s="231"/>
      <c r="I14" s="31"/>
      <c r="T14" s="33"/>
      <c r="U14" s="75"/>
      <c r="V14" s="75"/>
      <c r="W14" s="34"/>
      <c r="X14" s="75"/>
    </row>
    <row r="15" spans="1:25" ht="15" customHeight="1">
      <c r="A15" s="255"/>
      <c r="B15" s="241"/>
      <c r="C15" s="241" t="s">
        <v>72</v>
      </c>
      <c r="D15" s="241"/>
      <c r="E15" s="241"/>
      <c r="F15" s="242"/>
      <c r="G15" s="230">
        <v>5</v>
      </c>
      <c r="H15" s="231"/>
      <c r="I15" s="31"/>
      <c r="Y15" s="9"/>
    </row>
    <row r="16" spans="1:25" s="9" customFormat="1" ht="15" customHeight="1">
      <c r="A16" s="255"/>
      <c r="B16" s="241"/>
      <c r="C16" s="241" t="s">
        <v>71</v>
      </c>
      <c r="D16" s="241"/>
      <c r="E16" s="241"/>
      <c r="F16" s="242"/>
      <c r="G16" s="230">
        <v>9</v>
      </c>
      <c r="H16" s="231"/>
      <c r="I16" s="31"/>
    </row>
    <row r="17" spans="1:25" s="9" customFormat="1" ht="15" customHeight="1"/>
    <row r="18" spans="1:25" ht="15" customHeight="1">
      <c r="E18" s="256" t="s">
        <v>39</v>
      </c>
      <c r="F18" s="257"/>
      <c r="G18" s="256" t="s">
        <v>40</v>
      </c>
      <c r="H18" s="257"/>
      <c r="Y18" s="9"/>
    </row>
    <row r="19" spans="1:25" ht="38.25" customHeight="1">
      <c r="E19" s="258" t="s">
        <v>69</v>
      </c>
      <c r="F19" s="259"/>
      <c r="G19" s="258" t="s">
        <v>225</v>
      </c>
      <c r="H19" s="259"/>
      <c r="Y19" s="9"/>
    </row>
    <row r="20" spans="1:25" ht="15" customHeight="1">
      <c r="A20" s="235" t="s">
        <v>197</v>
      </c>
      <c r="B20" s="236"/>
      <c r="C20" s="244" t="str">
        <f>"Counter @ start, "&amp;$G$9</f>
        <v>Counter @ start, t</v>
      </c>
      <c r="D20" s="245"/>
      <c r="E20" s="253"/>
      <c r="F20" s="254"/>
      <c r="G20" s="253"/>
      <c r="H20" s="254"/>
      <c r="I20" s="9"/>
      <c r="Y20" s="9"/>
    </row>
    <row r="21" spans="1:25" ht="15" customHeight="1">
      <c r="A21" s="237"/>
      <c r="B21" s="238"/>
      <c r="C21" s="244" t="str">
        <f>"Counter @ finish, "&amp;$G$9</f>
        <v>Counter @ finish, t</v>
      </c>
      <c r="D21" s="245"/>
      <c r="E21" s="253"/>
      <c r="F21" s="254"/>
      <c r="G21" s="253"/>
      <c r="H21" s="254"/>
      <c r="I21" s="9"/>
      <c r="Y21" s="9"/>
    </row>
    <row r="22" spans="1:25" s="9" customFormat="1" ht="15" customHeight="1">
      <c r="A22" s="237"/>
      <c r="B22" s="238"/>
      <c r="C22" s="244" t="s">
        <v>253</v>
      </c>
      <c r="D22" s="245"/>
      <c r="E22" s="248"/>
      <c r="F22" s="248"/>
      <c r="G22" s="248"/>
      <c r="H22" s="248"/>
    </row>
    <row r="23" spans="1:25" ht="15" customHeight="1">
      <c r="A23" s="237"/>
      <c r="B23" s="238"/>
      <c r="C23" s="244" t="str">
        <f>"Total mass, "&amp;$G$9</f>
        <v>Total mass, t</v>
      </c>
      <c r="D23" s="245"/>
      <c r="E23" s="249">
        <f>ABS(E21-E20)</f>
        <v>0</v>
      </c>
      <c r="F23" s="250"/>
      <c r="G23" s="249">
        <f>ABS(G21-G20)</f>
        <v>0</v>
      </c>
      <c r="H23" s="250"/>
      <c r="I23" s="9"/>
      <c r="Y23" s="9"/>
    </row>
    <row r="24" spans="1:25" ht="15" customHeight="1">
      <c r="A24" s="237"/>
      <c r="B24" s="238"/>
      <c r="C24" s="244" t="str">
        <f>"Mass flow rate, "&amp;$G$9&amp;"/h"</f>
        <v>Mass flow rate, t/h</v>
      </c>
      <c r="D24" s="245"/>
      <c r="E24" s="251" t="e">
        <f>E23/E22/24</f>
        <v>#DIV/0!</v>
      </c>
      <c r="F24" s="252"/>
      <c r="G24" s="251" t="e">
        <f>G23/E22/24</f>
        <v>#DIV/0!</v>
      </c>
      <c r="H24" s="252"/>
      <c r="I24" s="9"/>
      <c r="Y24" s="9"/>
    </row>
    <row r="25" spans="1:25" ht="15" customHeight="1">
      <c r="A25" s="239"/>
      <c r="B25" s="240"/>
      <c r="C25" s="244" t="s">
        <v>46</v>
      </c>
      <c r="D25" s="245"/>
      <c r="E25" s="247">
        <f>IF(E23=0,0,ABS(G23-E23)/E23*100)</f>
        <v>0</v>
      </c>
      <c r="F25" s="247"/>
      <c r="G25" s="247"/>
      <c r="H25" s="247"/>
      <c r="I25" s="9"/>
      <c r="K25" s="120"/>
      <c r="Y25" s="9"/>
    </row>
    <row r="26" spans="1:25" ht="15" customHeight="1">
      <c r="A26" s="9"/>
      <c r="I26" s="9"/>
      <c r="Y26" s="9"/>
    </row>
    <row r="27" spans="1:25" ht="15" customHeight="1">
      <c r="A27" s="235" t="s">
        <v>200</v>
      </c>
      <c r="B27" s="236"/>
      <c r="C27" s="244" t="str">
        <f>"Counter @ start, "&amp;$G$9</f>
        <v>Counter @ start, t</v>
      </c>
      <c r="D27" s="245"/>
      <c r="E27" s="253"/>
      <c r="F27" s="254"/>
      <c r="G27" s="253"/>
      <c r="H27" s="254"/>
      <c r="I27" s="9"/>
      <c r="T27" s="9"/>
    </row>
    <row r="28" spans="1:25" ht="15" customHeight="1">
      <c r="A28" s="237"/>
      <c r="B28" s="238"/>
      <c r="C28" s="244" t="str">
        <f>"Counter @ finish, "&amp;$G$9</f>
        <v>Counter @ finish, t</v>
      </c>
      <c r="D28" s="245"/>
      <c r="E28" s="253"/>
      <c r="F28" s="254"/>
      <c r="G28" s="253"/>
      <c r="H28" s="254"/>
      <c r="I28" s="9"/>
      <c r="T28" s="9"/>
    </row>
    <row r="29" spans="1:25" s="9" customFormat="1" ht="15" customHeight="1">
      <c r="A29" s="237"/>
      <c r="B29" s="238"/>
      <c r="C29" s="244" t="s">
        <v>253</v>
      </c>
      <c r="D29" s="245"/>
      <c r="E29" s="248"/>
      <c r="F29" s="248"/>
      <c r="G29" s="248"/>
      <c r="H29" s="248"/>
    </row>
    <row r="30" spans="1:25" ht="15" customHeight="1">
      <c r="A30" s="237"/>
      <c r="B30" s="238"/>
      <c r="C30" s="244" t="str">
        <f>"Total mass, "&amp;$G$9</f>
        <v>Total mass, t</v>
      </c>
      <c r="D30" s="245"/>
      <c r="E30" s="249">
        <f>ABS(E28-E27)</f>
        <v>0</v>
      </c>
      <c r="F30" s="250"/>
      <c r="G30" s="249">
        <f>ABS(G28-G27)</f>
        <v>0</v>
      </c>
      <c r="H30" s="250"/>
      <c r="I30" s="9"/>
      <c r="T30" s="9"/>
    </row>
    <row r="31" spans="1:25" ht="15" customHeight="1">
      <c r="A31" s="237"/>
      <c r="B31" s="238"/>
      <c r="C31" s="244" t="str">
        <f>"Mass flow rate, "&amp;$G$9&amp;"/h"</f>
        <v>Mass flow rate, t/h</v>
      </c>
      <c r="D31" s="245"/>
      <c r="E31" s="251" t="e">
        <f>E30/E29/24</f>
        <v>#DIV/0!</v>
      </c>
      <c r="F31" s="252"/>
      <c r="G31" s="251" t="e">
        <f>G30/E29/24</f>
        <v>#DIV/0!</v>
      </c>
      <c r="H31" s="252"/>
      <c r="I31" s="9"/>
      <c r="T31" s="9"/>
    </row>
    <row r="32" spans="1:25" ht="15" customHeight="1">
      <c r="A32" s="239"/>
      <c r="B32" s="240"/>
      <c r="C32" s="244" t="s">
        <v>46</v>
      </c>
      <c r="D32" s="245"/>
      <c r="E32" s="247">
        <f>IF(E30=0,0,ABS(G30-E30)/E30*100)</f>
        <v>0</v>
      </c>
      <c r="F32" s="247"/>
      <c r="G32" s="247"/>
      <c r="H32" s="247"/>
      <c r="I32" s="9"/>
      <c r="T32" s="9"/>
    </row>
    <row r="33" spans="1:20" ht="15" customHeight="1">
      <c r="A33" s="9"/>
      <c r="I33" s="9"/>
      <c r="T33" s="9"/>
    </row>
    <row r="34" spans="1:20" ht="15" customHeight="1">
      <c r="A34" s="235" t="s">
        <v>198</v>
      </c>
      <c r="B34" s="236"/>
      <c r="C34" s="244" t="str">
        <f>"Counter @ start, "&amp;$G$9</f>
        <v>Counter @ start, t</v>
      </c>
      <c r="D34" s="245"/>
      <c r="E34" s="253"/>
      <c r="F34" s="254"/>
      <c r="G34" s="253"/>
      <c r="H34" s="254"/>
      <c r="I34" s="9"/>
      <c r="T34" s="9"/>
    </row>
    <row r="35" spans="1:20" ht="15" customHeight="1">
      <c r="A35" s="237"/>
      <c r="B35" s="238"/>
      <c r="C35" s="244" t="str">
        <f>"Counter @ finish, "&amp;$G$9</f>
        <v>Counter @ finish, t</v>
      </c>
      <c r="D35" s="245"/>
      <c r="E35" s="253"/>
      <c r="F35" s="254"/>
      <c r="G35" s="253"/>
      <c r="H35" s="254"/>
      <c r="I35" s="9"/>
      <c r="T35" s="9"/>
    </row>
    <row r="36" spans="1:20" s="9" customFormat="1" ht="15" customHeight="1">
      <c r="A36" s="237"/>
      <c r="B36" s="238"/>
      <c r="C36" s="244" t="s">
        <v>253</v>
      </c>
      <c r="D36" s="245"/>
      <c r="E36" s="248"/>
      <c r="F36" s="248"/>
      <c r="G36" s="248"/>
      <c r="H36" s="248"/>
    </row>
    <row r="37" spans="1:20" ht="15" customHeight="1">
      <c r="A37" s="237"/>
      <c r="B37" s="238"/>
      <c r="C37" s="244" t="str">
        <f>"Total mass, "&amp;$G$9</f>
        <v>Total mass, t</v>
      </c>
      <c r="D37" s="245"/>
      <c r="E37" s="249">
        <f>ABS(E35-E34)</f>
        <v>0</v>
      </c>
      <c r="F37" s="250"/>
      <c r="G37" s="249">
        <f>ABS(G35-G34)</f>
        <v>0</v>
      </c>
      <c r="H37" s="250"/>
      <c r="I37" s="9"/>
      <c r="T37" s="9"/>
    </row>
    <row r="38" spans="1:20" ht="15" customHeight="1">
      <c r="A38" s="237"/>
      <c r="B38" s="238"/>
      <c r="C38" s="244" t="str">
        <f>"Mass flow rate, "&amp;$G$9&amp;"/h"</f>
        <v>Mass flow rate, t/h</v>
      </c>
      <c r="D38" s="245"/>
      <c r="E38" s="251" t="e">
        <f>E37/E36/24</f>
        <v>#DIV/0!</v>
      </c>
      <c r="F38" s="252"/>
      <c r="G38" s="251" t="e">
        <f>G37/E36/24</f>
        <v>#DIV/0!</v>
      </c>
      <c r="H38" s="252"/>
      <c r="I38" s="9"/>
      <c r="T38" s="9"/>
    </row>
    <row r="39" spans="1:20" ht="15" customHeight="1">
      <c r="A39" s="239"/>
      <c r="B39" s="240"/>
      <c r="C39" s="244" t="s">
        <v>46</v>
      </c>
      <c r="D39" s="245"/>
      <c r="E39" s="247">
        <f>IF(E37=0,0,ABS(G37-E37)/E37*100)</f>
        <v>0</v>
      </c>
      <c r="F39" s="247"/>
      <c r="G39" s="247"/>
      <c r="H39" s="247"/>
      <c r="I39" s="9"/>
      <c r="T39" s="9"/>
    </row>
    <row r="40" spans="1:20" ht="15" customHeight="1">
      <c r="A40" s="9"/>
      <c r="I40" s="9"/>
      <c r="T40" s="9"/>
    </row>
    <row r="41" spans="1:20" ht="15" customHeight="1">
      <c r="A41" s="235" t="s">
        <v>38</v>
      </c>
      <c r="B41" s="236"/>
      <c r="C41" s="244" t="s">
        <v>113</v>
      </c>
      <c r="D41" s="245"/>
      <c r="E41" s="247">
        <v>0.5</v>
      </c>
      <c r="F41" s="247"/>
      <c r="G41" s="247"/>
      <c r="H41" s="247"/>
      <c r="I41" s="9"/>
      <c r="T41" s="9"/>
    </row>
    <row r="42" spans="1:20" ht="15" customHeight="1">
      <c r="A42" s="239"/>
      <c r="B42" s="240"/>
      <c r="C42" s="244" t="s">
        <v>47</v>
      </c>
      <c r="D42" s="245"/>
      <c r="E42" s="246">
        <f>(E25+E32+E39)/3</f>
        <v>0</v>
      </c>
      <c r="F42" s="246"/>
      <c r="G42" s="246"/>
      <c r="H42" s="246"/>
      <c r="I42" s="9"/>
      <c r="T42" s="9"/>
    </row>
    <row r="43" spans="1:20" s="9" customFormat="1" ht="15" customHeight="1">
      <c r="A43" s="32"/>
      <c r="B43" s="32"/>
      <c r="C43" s="33"/>
      <c r="D43" s="33"/>
      <c r="E43" s="34"/>
      <c r="F43" s="34"/>
      <c r="G43" s="34"/>
      <c r="H43" s="34"/>
    </row>
    <row r="44" spans="1:20" ht="15" customHeight="1">
      <c r="A44" s="243" t="s">
        <v>56</v>
      </c>
      <c r="B44" s="244"/>
      <c r="C44" s="244"/>
      <c r="D44" s="245"/>
      <c r="E44" s="234" t="str">
        <f>IF(OR(E23=0,E30=0,E37=0),"-",IF(E42&lt;=E41,"Accuracy in acceptable range","Accuracy out of acceptable range"))</f>
        <v>-</v>
      </c>
      <c r="F44" s="234"/>
      <c r="G44" s="234"/>
      <c r="H44" s="234"/>
      <c r="T44" s="9"/>
    </row>
  </sheetData>
  <mergeCells count="92">
    <mergeCell ref="A1:C1"/>
    <mergeCell ref="C32:D32"/>
    <mergeCell ref="C20:D20"/>
    <mergeCell ref="C21:D21"/>
    <mergeCell ref="C22:D22"/>
    <mergeCell ref="C23:D23"/>
    <mergeCell ref="C24:D24"/>
    <mergeCell ref="C25:D25"/>
    <mergeCell ref="C27:D27"/>
    <mergeCell ref="C28:D28"/>
    <mergeCell ref="C29:D29"/>
    <mergeCell ref="C30:D30"/>
    <mergeCell ref="C31:D31"/>
    <mergeCell ref="A7:B8"/>
    <mergeCell ref="A10:B12"/>
    <mergeCell ref="C10:F10"/>
    <mergeCell ref="C41:D41"/>
    <mergeCell ref="C42:D42"/>
    <mergeCell ref="C34:D34"/>
    <mergeCell ref="C35:D35"/>
    <mergeCell ref="C36:D36"/>
    <mergeCell ref="C37:D37"/>
    <mergeCell ref="C38:D38"/>
    <mergeCell ref="C39:D39"/>
    <mergeCell ref="G34:H34"/>
    <mergeCell ref="G35:H35"/>
    <mergeCell ref="G30:H30"/>
    <mergeCell ref="G31:H31"/>
    <mergeCell ref="G18:H18"/>
    <mergeCell ref="G19:H19"/>
    <mergeCell ref="G20:H20"/>
    <mergeCell ref="G21:H21"/>
    <mergeCell ref="G27:H27"/>
    <mergeCell ref="G28:H28"/>
    <mergeCell ref="G23:H23"/>
    <mergeCell ref="G24:H24"/>
    <mergeCell ref="C12:F12"/>
    <mergeCell ref="C7:F7"/>
    <mergeCell ref="C8:F8"/>
    <mergeCell ref="A9:F9"/>
    <mergeCell ref="C11:F11"/>
    <mergeCell ref="B4:C4"/>
    <mergeCell ref="B5:C5"/>
    <mergeCell ref="G4:H4"/>
    <mergeCell ref="G5:H5"/>
    <mergeCell ref="E4:F4"/>
    <mergeCell ref="E5:F5"/>
    <mergeCell ref="E34:F34"/>
    <mergeCell ref="E30:F30"/>
    <mergeCell ref="E31:F31"/>
    <mergeCell ref="E27:F27"/>
    <mergeCell ref="A13:B16"/>
    <mergeCell ref="E18:F18"/>
    <mergeCell ref="E19:F19"/>
    <mergeCell ref="E20:F20"/>
    <mergeCell ref="E21:F21"/>
    <mergeCell ref="E28:F28"/>
    <mergeCell ref="E23:F23"/>
    <mergeCell ref="E24:F24"/>
    <mergeCell ref="E41:H41"/>
    <mergeCell ref="E39:H39"/>
    <mergeCell ref="E37:F37"/>
    <mergeCell ref="E38:F38"/>
    <mergeCell ref="E35:F35"/>
    <mergeCell ref="G38:H38"/>
    <mergeCell ref="G37:H37"/>
    <mergeCell ref="E44:H44"/>
    <mergeCell ref="A20:B25"/>
    <mergeCell ref="A27:B32"/>
    <mergeCell ref="A34:B39"/>
    <mergeCell ref="C13:F13"/>
    <mergeCell ref="C14:F14"/>
    <mergeCell ref="C15:F15"/>
    <mergeCell ref="C16:F16"/>
    <mergeCell ref="A41:B42"/>
    <mergeCell ref="A44:D44"/>
    <mergeCell ref="E42:H42"/>
    <mergeCell ref="E25:H25"/>
    <mergeCell ref="E32:H32"/>
    <mergeCell ref="E22:H22"/>
    <mergeCell ref="E29:H29"/>
    <mergeCell ref="E36:H36"/>
    <mergeCell ref="G13:H13"/>
    <mergeCell ref="G14:H14"/>
    <mergeCell ref="G15:H15"/>
    <mergeCell ref="G16:H16"/>
    <mergeCell ref="G7:H7"/>
    <mergeCell ref="G8:H8"/>
    <mergeCell ref="G9:H9"/>
    <mergeCell ref="G10:H10"/>
    <mergeCell ref="G12:H12"/>
    <mergeCell ref="G11:H11"/>
  </mergeCells>
  <conditionalFormatting sqref="E44:H44">
    <cfRule type="cellIs" dxfId="10" priority="1" operator="equal">
      <formula>"-"</formula>
    </cfRule>
    <cfRule type="cellIs" dxfId="9" priority="2" operator="equal">
      <formula>"Accuracy in acceptable range"</formula>
    </cfRule>
  </conditionalFormatting>
  <printOptions horizontalCentered="1"/>
  <pageMargins left="0.59055118110236227" right="0.59055118110236227" top="0.59055118110236227" bottom="0.59055118110236227" header="0.31496062992125984" footer="0.31496062992125984"/>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Stability!$X$6:$X$10</xm:f>
          </x14:formula1>
          <xm:sqref>G7:H7</xm:sqref>
        </x14:dataValidation>
      </x14:dataValidations>
    </ext>
  </extLst>
</worksheet>
</file>

<file path=xl/worksheets/sheet3.xml><?xml version="1.0" encoding="utf-8"?>
<worksheet xmlns="http://schemas.openxmlformats.org/spreadsheetml/2006/main" xmlns:r="http://schemas.openxmlformats.org/officeDocument/2006/relationships">
  <dimension ref="A1:AB700"/>
  <sheetViews>
    <sheetView showGridLines="0" zoomScaleNormal="100" workbookViewId="0">
      <selection activeCell="G15" sqref="G15:I15"/>
    </sheetView>
  </sheetViews>
  <sheetFormatPr defaultRowHeight="12.75"/>
  <cols>
    <col min="1" max="1" width="17" style="6" customWidth="1"/>
    <col min="2" max="2" width="1.7109375" style="9" customWidth="1"/>
    <col min="3" max="4" width="11.5703125" style="6" customWidth="1"/>
    <col min="5" max="5" width="11.5703125" style="9" customWidth="1"/>
    <col min="6" max="6" width="1.7109375" style="6" customWidth="1"/>
    <col min="7" max="8" width="11.5703125" style="6" customWidth="1"/>
    <col min="9" max="9" width="11.5703125" style="9" customWidth="1"/>
    <col min="10" max="10" width="1.7109375" style="6" customWidth="1"/>
    <col min="11" max="12" width="11.5703125" style="6" customWidth="1"/>
    <col min="13" max="13" width="11.5703125" style="9" customWidth="1"/>
    <col min="14" max="14" width="12.28515625" style="6" customWidth="1"/>
    <col min="15" max="19" width="12.28515625" style="9" customWidth="1"/>
    <col min="20" max="20" width="15.140625" style="6" bestFit="1" customWidth="1"/>
    <col min="21" max="23" width="12.28515625" style="6" customWidth="1"/>
    <col min="24" max="24" width="15.140625" style="6" bestFit="1" customWidth="1"/>
    <col min="25" max="25" width="15.85546875" style="6" bestFit="1" customWidth="1"/>
    <col min="26" max="26" width="11.42578125" style="6" bestFit="1" customWidth="1"/>
    <col min="27" max="27" width="19.42578125" style="6" bestFit="1" customWidth="1"/>
    <col min="28" max="28" width="16.28515625" style="6" bestFit="1" customWidth="1"/>
    <col min="29" max="42" width="13.28515625" style="6" customWidth="1"/>
    <col min="43" max="16384" width="9.140625" style="6"/>
  </cols>
  <sheetData>
    <row r="1" spans="1:28" ht="26.25">
      <c r="A1" s="264" t="s">
        <v>43</v>
      </c>
      <c r="B1" s="264"/>
      <c r="C1" s="264"/>
      <c r="T1" s="9"/>
      <c r="U1" s="9"/>
      <c r="V1" s="9"/>
      <c r="W1" s="9"/>
      <c r="X1" s="9"/>
    </row>
    <row r="2" spans="1:28">
      <c r="A2" s="9" t="str">
        <f ca="1">"File: "&amp;MID(CELL("filename"),SEARCH("[",CELL("filename"))+1, SEARCH("]",CELL("filename"))-SEARCH("[",CELL("filename"))-1)</f>
        <v>File: Case1_Dosing Accuracy Stability.xlsx</v>
      </c>
      <c r="T2" s="9"/>
      <c r="U2" s="9"/>
      <c r="V2" s="9"/>
      <c r="W2" s="9"/>
      <c r="X2" s="9"/>
    </row>
    <row r="3" spans="1:28" s="9" customFormat="1"/>
    <row r="4" spans="1:28" s="9" customFormat="1" ht="15" customHeight="1">
      <c r="A4" s="78" t="s">
        <v>32</v>
      </c>
      <c r="B4" s="275" t="str">
        <f>Summary!D4</f>
        <v>LafargeHolcim Model</v>
      </c>
      <c r="C4" s="276"/>
      <c r="D4" s="276"/>
      <c r="E4" s="276"/>
      <c r="F4" s="277"/>
      <c r="H4" s="263" t="s">
        <v>33</v>
      </c>
      <c r="I4" s="263"/>
      <c r="J4" s="263"/>
      <c r="K4" s="275" t="str">
        <f>Summary!D5</f>
        <v>SPREAD</v>
      </c>
      <c r="L4" s="276"/>
      <c r="M4" s="277"/>
      <c r="X4" s="13" t="s">
        <v>45</v>
      </c>
      <c r="Y4" s="13" t="s">
        <v>51</v>
      </c>
      <c r="Z4" s="14" t="s">
        <v>48</v>
      </c>
      <c r="AA4" s="13" t="s">
        <v>78</v>
      </c>
      <c r="AB4" s="14" t="s">
        <v>53</v>
      </c>
    </row>
    <row r="5" spans="1:28" s="9" customFormat="1" ht="15" customHeight="1">
      <c r="A5" s="87"/>
      <c r="B5" s="261"/>
      <c r="C5" s="261"/>
      <c r="D5" s="261"/>
      <c r="E5" s="261"/>
      <c r="F5" s="261"/>
      <c r="H5" s="263" t="s">
        <v>23</v>
      </c>
      <c r="I5" s="263"/>
      <c r="J5" s="263"/>
      <c r="K5" s="278">
        <f>Summary!D6</f>
        <v>42491</v>
      </c>
      <c r="L5" s="279"/>
      <c r="M5" s="280"/>
      <c r="X5" s="15" t="s">
        <v>11</v>
      </c>
      <c r="Y5" s="15" t="s">
        <v>52</v>
      </c>
      <c r="Z5" s="16" t="s">
        <v>42</v>
      </c>
      <c r="AA5" s="15" t="s">
        <v>68</v>
      </c>
      <c r="AB5" s="16" t="s">
        <v>49</v>
      </c>
    </row>
    <row r="6" spans="1:28" s="9" customFormat="1">
      <c r="X6" s="29" t="s">
        <v>34</v>
      </c>
      <c r="Y6" s="12">
        <v>60</v>
      </c>
      <c r="Z6" s="12">
        <v>180</v>
      </c>
      <c r="AA6" s="28">
        <v>0.5</v>
      </c>
      <c r="AB6" s="11">
        <f>Z6*60/Y6</f>
        <v>180</v>
      </c>
    </row>
    <row r="7" spans="1:28" ht="15" customHeight="1">
      <c r="A7" s="265" t="s">
        <v>31</v>
      </c>
      <c r="B7" s="125" t="s">
        <v>16</v>
      </c>
      <c r="C7" s="125"/>
      <c r="D7" s="125"/>
      <c r="E7" s="125"/>
      <c r="F7" s="126"/>
      <c r="G7" s="281" t="s">
        <v>36</v>
      </c>
      <c r="H7" s="282"/>
      <c r="I7" s="283"/>
      <c r="K7" s="272" t="s">
        <v>59</v>
      </c>
      <c r="L7" s="273"/>
      <c r="M7" s="274"/>
      <c r="U7" s="9"/>
      <c r="V7" s="9"/>
      <c r="W7" s="9"/>
      <c r="X7" s="29" t="s">
        <v>154</v>
      </c>
      <c r="Y7" s="12">
        <v>1</v>
      </c>
      <c r="Z7" s="12">
        <v>10</v>
      </c>
      <c r="AA7" s="28">
        <v>0.5</v>
      </c>
      <c r="AB7" s="11">
        <f t="shared" ref="AB7:AB10" si="0">Z7*60/Y7</f>
        <v>600</v>
      </c>
    </row>
    <row r="8" spans="1:28" ht="15" customHeight="1">
      <c r="A8" s="267"/>
      <c r="B8" s="125" t="s">
        <v>24</v>
      </c>
      <c r="C8" s="125"/>
      <c r="D8" s="125"/>
      <c r="E8" s="125"/>
      <c r="F8" s="126"/>
      <c r="G8" s="232" t="s">
        <v>259</v>
      </c>
      <c r="H8" s="284"/>
      <c r="I8" s="233"/>
      <c r="K8" s="272"/>
      <c r="L8" s="273"/>
      <c r="M8" s="274"/>
      <c r="V8" s="9"/>
      <c r="W8" s="9"/>
      <c r="X8" s="29" t="s">
        <v>35</v>
      </c>
      <c r="Y8" s="12">
        <v>60</v>
      </c>
      <c r="Z8" s="12">
        <v>180</v>
      </c>
      <c r="AA8" s="28">
        <v>0.5</v>
      </c>
      <c r="AB8" s="11">
        <f t="shared" si="0"/>
        <v>180</v>
      </c>
    </row>
    <row r="9" spans="1:28" ht="15" customHeight="1">
      <c r="A9" s="124" t="s">
        <v>30</v>
      </c>
      <c r="B9" s="125"/>
      <c r="C9" s="125"/>
      <c r="D9" s="125"/>
      <c r="E9" s="125"/>
      <c r="F9" s="126"/>
      <c r="G9" s="232" t="s">
        <v>75</v>
      </c>
      <c r="H9" s="284"/>
      <c r="I9" s="233"/>
      <c r="K9" s="290" t="str">
        <f>Y4&amp;" "&amp;Y5</f>
        <v>Sample interval Δt (mean values), s</v>
      </c>
      <c r="L9" s="291"/>
      <c r="M9" s="268">
        <f>Y11</f>
        <v>60</v>
      </c>
      <c r="V9" s="9"/>
      <c r="W9" s="9"/>
      <c r="X9" s="29" t="s">
        <v>36</v>
      </c>
      <c r="Y9" s="12">
        <v>60</v>
      </c>
      <c r="Z9" s="12">
        <v>180</v>
      </c>
      <c r="AA9" s="28">
        <v>1.25</v>
      </c>
      <c r="AB9" s="11">
        <f t="shared" si="0"/>
        <v>180</v>
      </c>
    </row>
    <row r="10" spans="1:28" ht="15" customHeight="1">
      <c r="A10" s="265" t="s">
        <v>55</v>
      </c>
      <c r="B10" s="125" t="s">
        <v>224</v>
      </c>
      <c r="C10" s="125"/>
      <c r="D10" s="125"/>
      <c r="E10" s="125"/>
      <c r="F10" s="126"/>
      <c r="G10" s="232" t="s">
        <v>255</v>
      </c>
      <c r="H10" s="284"/>
      <c r="I10" s="233"/>
      <c r="K10" s="290"/>
      <c r="L10" s="291"/>
      <c r="M10" s="269"/>
      <c r="V10" s="9"/>
      <c r="W10" s="9"/>
      <c r="X10" s="29" t="s">
        <v>37</v>
      </c>
      <c r="Y10" s="12">
        <v>60</v>
      </c>
      <c r="Z10" s="12">
        <v>180</v>
      </c>
      <c r="AA10" s="28">
        <v>0.5</v>
      </c>
      <c r="AB10" s="11">
        <f t="shared" si="0"/>
        <v>180</v>
      </c>
    </row>
    <row r="11" spans="1:28" s="9" customFormat="1" ht="15" customHeight="1">
      <c r="A11" s="266"/>
      <c r="B11" s="125" t="s">
        <v>202</v>
      </c>
      <c r="C11" s="125"/>
      <c r="D11" s="125"/>
      <c r="E11" s="125"/>
      <c r="F11" s="126"/>
      <c r="G11" s="232" t="s">
        <v>256</v>
      </c>
      <c r="H11" s="284"/>
      <c r="I11" s="233"/>
      <c r="K11" s="290" t="str">
        <f>Z4&amp;" "&amp;Z5</f>
        <v>Test duration T, min</v>
      </c>
      <c r="L11" s="291"/>
      <c r="M11" s="270">
        <f>Z11</f>
        <v>180</v>
      </c>
      <c r="X11" s="17" t="s">
        <v>50</v>
      </c>
      <c r="Y11" s="18">
        <f>VLOOKUP($G$7,$X$6:$AB$10,2,FALSE)</f>
        <v>60</v>
      </c>
      <c r="Z11" s="18">
        <f>VLOOKUP($G$7,$X$6:$AB$10,3,FALSE)</f>
        <v>180</v>
      </c>
      <c r="AA11" s="30">
        <f>VLOOKUP($G$7,$X$6:$AB$10,4,FALSE)</f>
        <v>1.25</v>
      </c>
      <c r="AB11" s="18">
        <f>VLOOKUP($G$7,$X$6:$AB$10,5,FALSE)</f>
        <v>180</v>
      </c>
    </row>
    <row r="12" spans="1:28" ht="15" customHeight="1">
      <c r="A12" s="266"/>
      <c r="B12" s="125" t="s">
        <v>233</v>
      </c>
      <c r="C12" s="125"/>
      <c r="D12" s="125"/>
      <c r="E12" s="125"/>
      <c r="F12" s="126"/>
      <c r="G12" s="232" t="s">
        <v>257</v>
      </c>
      <c r="H12" s="284"/>
      <c r="I12" s="233"/>
      <c r="K12" s="290"/>
      <c r="L12" s="291"/>
      <c r="M12" s="270"/>
    </row>
    <row r="13" spans="1:28" ht="15" customHeight="1">
      <c r="A13" s="265" t="s">
        <v>76</v>
      </c>
      <c r="B13" s="125" t="s">
        <v>54</v>
      </c>
      <c r="C13" s="125"/>
      <c r="D13" s="125"/>
      <c r="E13" s="125"/>
      <c r="F13" s="126"/>
      <c r="G13" s="230">
        <v>10</v>
      </c>
      <c r="H13" s="289"/>
      <c r="I13" s="231"/>
      <c r="K13" s="290" t="str">
        <f>AA4&amp;" "&amp;AA5</f>
        <v>Coeff. of variation CoV (max), %</v>
      </c>
      <c r="L13" s="291"/>
      <c r="M13" s="271">
        <f>AA11</f>
        <v>1.25</v>
      </c>
    </row>
    <row r="14" spans="1:28" s="9" customFormat="1" ht="15" customHeight="1">
      <c r="A14" s="266"/>
      <c r="B14" s="125" t="s">
        <v>70</v>
      </c>
      <c r="C14" s="125"/>
      <c r="D14" s="125"/>
      <c r="E14" s="125"/>
      <c r="F14" s="126"/>
      <c r="G14" s="285"/>
      <c r="H14" s="286"/>
      <c r="I14" s="287"/>
      <c r="K14" s="290"/>
      <c r="L14" s="291"/>
      <c r="M14" s="271"/>
    </row>
    <row r="15" spans="1:28" s="9" customFormat="1" ht="15" customHeight="1">
      <c r="A15" s="266"/>
      <c r="B15" s="125" t="s">
        <v>77</v>
      </c>
      <c r="C15" s="125"/>
      <c r="D15" s="125"/>
      <c r="E15" s="125"/>
      <c r="F15" s="126"/>
      <c r="G15" s="285"/>
      <c r="H15" s="286"/>
      <c r="I15" s="287"/>
      <c r="K15" s="290" t="str">
        <f>AB4&amp;" "&amp;AB5</f>
        <v>Number of samples n, #</v>
      </c>
      <c r="L15" s="291"/>
      <c r="M15" s="270">
        <f>AB11</f>
        <v>180</v>
      </c>
    </row>
    <row r="16" spans="1:28" s="9" customFormat="1" ht="15" customHeight="1">
      <c r="A16" s="267"/>
      <c r="B16" s="125" t="s">
        <v>71</v>
      </c>
      <c r="C16" s="125"/>
      <c r="D16" s="125"/>
      <c r="E16" s="125"/>
      <c r="F16" s="126"/>
      <c r="G16" s="285"/>
      <c r="H16" s="286"/>
      <c r="I16" s="287"/>
      <c r="K16" s="290"/>
      <c r="L16" s="291"/>
      <c r="M16" s="270"/>
    </row>
    <row r="17" spans="1:22" s="9" customFormat="1" ht="15" customHeight="1">
      <c r="C17" s="117" t="e">
        <f>"Diff. to avg. "&amp;FIXED((D21-D$22)/D$22*100,1)&amp;"% to +"&amp;FIXED((D23-D$22)/D$22*100,1)&amp;"%"</f>
        <v>#DIV/0!</v>
      </c>
      <c r="D17" s="117"/>
      <c r="E17" s="117"/>
      <c r="F17" s="117"/>
      <c r="G17" s="117" t="e">
        <f>"Diff. to avg. "&amp;FIXED((H21-H$22)/H$22*100,1)&amp;"% to +"&amp;FIXED((H23-H$22)/H$22*100,1)&amp;"%"</f>
        <v>#DIV/0!</v>
      </c>
      <c r="H17" s="117"/>
      <c r="I17" s="117"/>
      <c r="J17" s="117"/>
      <c r="K17" s="117" t="e">
        <f>"Diff. to avg. "&amp;FIXED((L21-L$22)/L$22*100,1)&amp;"% to +"&amp;FIXED((L23-L$22)/L$22*100,1)&amp;"%"</f>
        <v>#DIV/0!</v>
      </c>
    </row>
    <row r="18" spans="1:22" s="9" customFormat="1" ht="15" customHeight="1">
      <c r="A18" s="6"/>
      <c r="C18" s="256" t="str">
        <f>"Test 1 @ "&amp;FIXED(G14,1)&amp;" "&amp;$G$9</f>
        <v>Test 1 @ 0.0 t/h</v>
      </c>
      <c r="D18" s="288"/>
      <c r="E18" s="257"/>
      <c r="G18" s="256" t="str">
        <f>"Test 2 @ "&amp;FIXED(G15,1)&amp;" "&amp;$G$9</f>
        <v>Test 2 @ 0.0 t/h</v>
      </c>
      <c r="H18" s="288"/>
      <c r="I18" s="257"/>
      <c r="K18" s="256" t="str">
        <f>"Test 3 @ "&amp;FIXED(G16,1)&amp;" "&amp;$G$9</f>
        <v>Test 3 @ 0.0 t/h</v>
      </c>
      <c r="L18" s="288"/>
      <c r="M18" s="257"/>
    </row>
    <row r="19" spans="1:22" s="9" customFormat="1">
      <c r="C19" s="140"/>
      <c r="D19" s="129" t="s">
        <v>57</v>
      </c>
      <c r="E19" s="139" t="s">
        <v>236</v>
      </c>
      <c r="G19" s="140"/>
      <c r="H19" s="129" t="s">
        <v>57</v>
      </c>
      <c r="I19" s="139" t="s">
        <v>236</v>
      </c>
      <c r="K19" s="140"/>
      <c r="L19" s="129" t="s">
        <v>57</v>
      </c>
      <c r="M19" s="139" t="s">
        <v>236</v>
      </c>
    </row>
    <row r="20" spans="1:22" s="9" customFormat="1">
      <c r="C20" s="141"/>
      <c r="D20" s="130" t="str">
        <f>$G$9</f>
        <v>t/h</v>
      </c>
      <c r="E20" s="138" t="s">
        <v>235</v>
      </c>
      <c r="F20" s="21"/>
      <c r="G20" s="141"/>
      <c r="H20" s="130" t="str">
        <f>$G$9</f>
        <v>t/h</v>
      </c>
      <c r="I20" s="138" t="s">
        <v>235</v>
      </c>
      <c r="J20" s="21"/>
      <c r="K20" s="141"/>
      <c r="L20" s="130" t="str">
        <f>$G$9</f>
        <v>t/h</v>
      </c>
      <c r="M20" s="138" t="s">
        <v>235</v>
      </c>
    </row>
    <row r="21" spans="1:22" s="9" customFormat="1" ht="15" customHeight="1">
      <c r="A21" s="27" t="s">
        <v>239</v>
      </c>
      <c r="B21" s="144"/>
      <c r="C21" s="132" t="s">
        <v>17</v>
      </c>
      <c r="D21" s="132">
        <f>IF($G$7=$X$7,MIN(D33:D632),MIN(D33:D212))</f>
        <v>0</v>
      </c>
      <c r="E21" s="132">
        <f>IF($G$7=$X$7,MIN(E33:E632),MIN(E33:E212))</f>
        <v>0</v>
      </c>
      <c r="F21" s="96"/>
      <c r="G21" s="132" t="s">
        <v>17</v>
      </c>
      <c r="H21" s="132">
        <f>IF($G$7=$X$7,MIN(H33:H632),MIN(H33:H212))</f>
        <v>0</v>
      </c>
      <c r="I21" s="132">
        <f>IF($G$7=$X$7,MIN(I33:I632),MIN(I33:I212))</f>
        <v>0</v>
      </c>
      <c r="J21" s="96"/>
      <c r="K21" s="132" t="s">
        <v>17</v>
      </c>
      <c r="L21" s="132">
        <f>IF($G$7=$X$7,MIN(L33:L632),MIN(L33:L212))</f>
        <v>0</v>
      </c>
      <c r="M21" s="132">
        <f>IF($G$7=$X$7,MIN(M33:M632),MIN(M33:M212))</f>
        <v>0</v>
      </c>
    </row>
    <row r="22" spans="1:22" s="9" customFormat="1" ht="15" customHeight="1">
      <c r="A22" s="27" t="s">
        <v>240</v>
      </c>
      <c r="B22" s="145"/>
      <c r="C22" s="24" t="s">
        <v>17</v>
      </c>
      <c r="D22" s="24">
        <f>IF($G$7=$X$7,IF(SUM(D33:D632)=0,0,AVERAGE(D33:D632)),IF(SUM(D33:D212)=0,0,AVERAGE(D33:D212)))</f>
        <v>0</v>
      </c>
      <c r="E22" s="99">
        <f>IF($G$7=$X$7,IF(SUM(E33:E632)=0,0,AVERAGE(E33:E632)),IF(SUM(E33:E212)=0,0,AVERAGE(E33:E212)))</f>
        <v>0</v>
      </c>
      <c r="F22" s="117"/>
      <c r="G22" s="24" t="s">
        <v>17</v>
      </c>
      <c r="H22" s="99">
        <f>IF($G$7=$X$7,IF(SUM(H33:H632)=0,0,AVERAGE(H33:H632)),IF(SUM(H33:H212)=0,0,AVERAGE(H33:H212)))</f>
        <v>0</v>
      </c>
      <c r="I22" s="99">
        <f>IF($G$7=$X$7,IF(SUM(I33:I632)=0,0,AVERAGE(I33:I632)),IF(SUM(I33:I212)=0,0,AVERAGE(I33:I212)))</f>
        <v>0</v>
      </c>
      <c r="J22" s="117"/>
      <c r="K22" s="24" t="s">
        <v>17</v>
      </c>
      <c r="L22" s="99">
        <f>IF($G$7=$X$7,IF(SUM(L33:L632)=0,0,AVERAGE(L33:L632)),IF(SUM(L33:L212)=0,0,AVERAGE(L33:L212)))</f>
        <v>0</v>
      </c>
      <c r="M22" s="99">
        <f>IF($G$7=$X$7,IF(SUM(M33:M632)=0,0,AVERAGE(M33:M632)),IF(SUM(M33:M212)=0,0,AVERAGE(M33:M212)))</f>
        <v>0</v>
      </c>
    </row>
    <row r="23" spans="1:22" s="9" customFormat="1" ht="15" customHeight="1">
      <c r="A23" s="27" t="s">
        <v>241</v>
      </c>
      <c r="B23" s="144"/>
      <c r="C23" s="24" t="s">
        <v>17</v>
      </c>
      <c r="D23" s="24">
        <f>IF($G$7=$X$7,MAX(D33:D632),MAX(D33:D212))</f>
        <v>0</v>
      </c>
      <c r="E23" s="99">
        <f>IF($G$7=$X$7,MAX(E33:E632),MAX(E33:E212))</f>
        <v>0</v>
      </c>
      <c r="F23" s="96"/>
      <c r="G23" s="24" t="s">
        <v>17</v>
      </c>
      <c r="H23" s="99">
        <f>IF($G$7=$X$7,MAX(H33:H632),MAX(H33:H212))</f>
        <v>0</v>
      </c>
      <c r="I23" s="99">
        <f>IF($G$7=$X$7,MAX(I33:I632),MAX(I33:I212))</f>
        <v>0</v>
      </c>
      <c r="J23" s="96"/>
      <c r="K23" s="24" t="s">
        <v>17</v>
      </c>
      <c r="L23" s="99">
        <f>IF($G$7=$X$7,MAX(L33:L632),MAX(L33:L212))</f>
        <v>0</v>
      </c>
      <c r="M23" s="99">
        <f>IF($G$7=$X$7,MAX(M33:M632),MAX(M33:M212))</f>
        <v>0</v>
      </c>
    </row>
    <row r="24" spans="1:22" s="9" customFormat="1" ht="15" customHeight="1">
      <c r="A24" s="27" t="s">
        <v>194</v>
      </c>
      <c r="B24" s="22"/>
      <c r="C24" s="81" t="s">
        <v>17</v>
      </c>
      <c r="D24" s="95">
        <f>IF($G$7=$X$7,COUNT(D33:D632),COUNT(D33:D212))</f>
        <v>0</v>
      </c>
      <c r="E24" s="95">
        <f>IF($G$7=$X$7,COUNT(E33:E632),COUNT(E33:E212))</f>
        <v>0</v>
      </c>
      <c r="G24" s="81" t="s">
        <v>17</v>
      </c>
      <c r="H24" s="95">
        <f>IF($G$7=$X$7,COUNT(H33:H632),COUNT(H33:H212))</f>
        <v>0</v>
      </c>
      <c r="I24" s="95">
        <f>IF($G$7=$X$7,COUNT(I33:I632),COUNT(I33:I212))</f>
        <v>0</v>
      </c>
      <c r="K24" s="81" t="s">
        <v>17</v>
      </c>
      <c r="L24" s="95">
        <f>IF($G$7=$X$7,COUNT(L33:L632),COUNT(L33:L212))</f>
        <v>0</v>
      </c>
      <c r="M24" s="95">
        <f>IF($G$7=$X$7,COUNT(M33:M632),COUNT(M33:M212))</f>
        <v>0</v>
      </c>
    </row>
    <row r="25" spans="1:22" s="9" customFormat="1" ht="15" customHeight="1">
      <c r="A25" s="27" t="s">
        <v>242</v>
      </c>
      <c r="B25" s="22"/>
      <c r="C25" s="24" t="s">
        <v>17</v>
      </c>
      <c r="D25" s="24">
        <f>IF($G$7=$X$7,IF(SUM(D33:D632)=0,0,STDEV(D33:D632)),IF(SUM(D33:D212)=0,0,STDEV(D33:D212)))</f>
        <v>0</v>
      </c>
      <c r="E25" s="99">
        <f>IF($G$7=$X$7,IF(SUM(E33:E632)=0,0,STDEV(E33:E632)),IF(SUM(E33:E212)=0,0,STDEV(E33:E212)))</f>
        <v>0</v>
      </c>
      <c r="F25" s="6"/>
      <c r="G25" s="24" t="s">
        <v>17</v>
      </c>
      <c r="H25" s="99">
        <f>IF($G$7=$X$7,IF(SUM(H33:H632)=0,0,STDEV(H33:H632)),IF(SUM(H33:H212)=0,0,STDEV(H33:H212)))</f>
        <v>0</v>
      </c>
      <c r="I25" s="99">
        <f>IF($G$7=$X$7,IF(SUM(I33:I632)=0,0,STDEV(I33:I632)),IF(SUM(I33:I212)=0,0,STDEV(I33:I212)))</f>
        <v>0</v>
      </c>
      <c r="J25" s="6"/>
      <c r="K25" s="24" t="s">
        <v>17</v>
      </c>
      <c r="L25" s="99">
        <f>IF($G$7=$X$7,IF(SUM(L33:L632)=0,0,STDEV(L33:L632)),IF(SUM(L33:L212)=0,0,STDEV(L33:L212)))</f>
        <v>0</v>
      </c>
      <c r="M25" s="99">
        <f>IF($G$7=$X$7,IF(SUM(M33:M632)=0,0,STDEV(M33:M632)),IF(SUM(M33:M212)=0,0,STDEV(M33:M212)))</f>
        <v>0</v>
      </c>
    </row>
    <row r="26" spans="1:22" s="9" customFormat="1" ht="15" customHeight="1">
      <c r="A26" s="27" t="s">
        <v>203</v>
      </c>
      <c r="B26" s="22"/>
      <c r="C26" s="99" t="s">
        <v>17</v>
      </c>
      <c r="D26" s="99">
        <f>$M$13</f>
        <v>1.25</v>
      </c>
      <c r="E26" s="99" t="s">
        <v>17</v>
      </c>
      <c r="G26" s="99" t="s">
        <v>17</v>
      </c>
      <c r="H26" s="99">
        <f>$M$13</f>
        <v>1.25</v>
      </c>
      <c r="I26" s="99" t="s">
        <v>17</v>
      </c>
      <c r="K26" s="99" t="s">
        <v>17</v>
      </c>
      <c r="L26" s="99">
        <f>$M$13</f>
        <v>1.25</v>
      </c>
      <c r="M26" s="99" t="s">
        <v>17</v>
      </c>
    </row>
    <row r="27" spans="1:22" s="9" customFormat="1" ht="15" customHeight="1">
      <c r="A27" s="27" t="s">
        <v>204</v>
      </c>
      <c r="B27" s="22"/>
      <c r="C27" s="24" t="s">
        <v>17</v>
      </c>
      <c r="D27" s="131" t="str">
        <f>IF(D22=0,"-",D25/D22*100)</f>
        <v>-</v>
      </c>
      <c r="E27" s="131" t="str">
        <f>IF(E22=0,"-",E25/E22*100)</f>
        <v>-</v>
      </c>
      <c r="F27" s="6"/>
      <c r="G27" s="24" t="s">
        <v>17</v>
      </c>
      <c r="H27" s="131" t="str">
        <f>IF(H22=0,"-",H25/H22*100)</f>
        <v>-</v>
      </c>
      <c r="I27" s="131" t="str">
        <f>IF(I22=0,"-",I25/I22*100)</f>
        <v>-</v>
      </c>
      <c r="J27" s="6"/>
      <c r="K27" s="24" t="s">
        <v>17</v>
      </c>
      <c r="L27" s="131" t="str">
        <f>IF(L22=0,"-",L25/L22*100)</f>
        <v>-</v>
      </c>
      <c r="M27" s="131" t="str">
        <f>IF(M22=0,"-",M25/M22*100)</f>
        <v>-</v>
      </c>
    </row>
    <row r="28" spans="1:22" s="9" customFormat="1" ht="15" customHeight="1">
      <c r="A28" s="27" t="s">
        <v>56</v>
      </c>
      <c r="B28" s="22"/>
      <c r="C28" s="24" t="s">
        <v>17</v>
      </c>
      <c r="D28" s="297" t="str">
        <f>IF(D27="-","-",IF(D27&lt;=$M$13,"OK","Not OK"))</f>
        <v>-</v>
      </c>
      <c r="E28" s="298"/>
      <c r="F28" s="6"/>
      <c r="G28" s="24" t="s">
        <v>17</v>
      </c>
      <c r="H28" s="297" t="str">
        <f>IF(H27="-","-",IF(H27&lt;=$M$13,"OK","Not OK"))</f>
        <v>-</v>
      </c>
      <c r="I28" s="298"/>
      <c r="J28" s="6"/>
      <c r="K28" s="24" t="s">
        <v>17</v>
      </c>
      <c r="L28" s="297" t="str">
        <f>IF(L27="-","-",IF(L27&lt;=$M$13,"OK","Not OK"))</f>
        <v>-</v>
      </c>
      <c r="M28" s="298"/>
    </row>
    <row r="29" spans="1:22" s="9" customFormat="1" ht="15" customHeight="1">
      <c r="C29" s="117" t="e">
        <f>"Diff. to avg. "&amp;FIXED((E21-E$22)/E$22*100,1)&amp;"% to +"&amp;FIXED((E23-E$22)/E$22*100,1)&amp;"%"</f>
        <v>#DIV/0!</v>
      </c>
      <c r="D29" s="117"/>
      <c r="E29" s="117"/>
      <c r="F29" s="117"/>
      <c r="G29" s="117" t="e">
        <f>"Diff. to avg. "&amp;FIXED((I21-I$22)/I$22*100,1)&amp;"% to +"&amp;FIXED((I23-I$22)/I$22*100,1)&amp;"%"</f>
        <v>#DIV/0!</v>
      </c>
      <c r="H29" s="117"/>
      <c r="I29" s="117"/>
      <c r="J29" s="117"/>
      <c r="K29" s="117" t="e">
        <f>"Diff. to avg. "&amp;FIXED((M21-M$22)/M$22*100,1)&amp;"% to +"&amp;FIXED((M23-M$22)/M$22*100,1)&amp;"%"</f>
        <v>#DIV/0!</v>
      </c>
    </row>
    <row r="30" spans="1:22" s="9" customFormat="1" ht="15" customHeight="1">
      <c r="A30" s="292" t="s">
        <v>58</v>
      </c>
      <c r="B30" s="22"/>
      <c r="C30" s="256" t="s">
        <v>195</v>
      </c>
      <c r="D30" s="288"/>
      <c r="E30" s="257"/>
      <c r="G30" s="256" t="s">
        <v>199</v>
      </c>
      <c r="H30" s="288"/>
      <c r="I30" s="257"/>
      <c r="K30" s="256" t="s">
        <v>196</v>
      </c>
      <c r="L30" s="288"/>
      <c r="M30" s="257"/>
    </row>
    <row r="31" spans="1:22">
      <c r="A31" s="293"/>
      <c r="B31" s="22"/>
      <c r="C31" s="295" t="s">
        <v>57</v>
      </c>
      <c r="D31" s="296"/>
      <c r="E31" s="139" t="s">
        <v>236</v>
      </c>
      <c r="F31" s="21"/>
      <c r="G31" s="295" t="s">
        <v>57</v>
      </c>
      <c r="H31" s="296"/>
      <c r="I31" s="139" t="s">
        <v>236</v>
      </c>
      <c r="J31" s="21"/>
      <c r="K31" s="295" t="s">
        <v>57</v>
      </c>
      <c r="L31" s="296"/>
      <c r="M31" s="139" t="s">
        <v>236</v>
      </c>
      <c r="O31" s="6"/>
      <c r="P31" s="6"/>
      <c r="T31" s="9"/>
      <c r="U31" s="9"/>
      <c r="V31" s="9"/>
    </row>
    <row r="32" spans="1:22" s="9" customFormat="1">
      <c r="A32" s="294"/>
      <c r="B32" s="22"/>
      <c r="C32" s="130" t="s">
        <v>237</v>
      </c>
      <c r="D32" s="130" t="s">
        <v>238</v>
      </c>
      <c r="E32" s="138" t="s">
        <v>87</v>
      </c>
      <c r="G32" s="130" t="s">
        <v>237</v>
      </c>
      <c r="H32" s="130" t="s">
        <v>238</v>
      </c>
      <c r="I32" s="138" t="s">
        <v>87</v>
      </c>
      <c r="K32" s="130" t="s">
        <v>237</v>
      </c>
      <c r="L32" s="130" t="s">
        <v>238</v>
      </c>
      <c r="M32" s="138" t="s">
        <v>87</v>
      </c>
    </row>
    <row r="33" spans="1:22" ht="15" customHeight="1">
      <c r="A33" s="23">
        <v>1</v>
      </c>
      <c r="B33" s="35">
        <f>D22</f>
        <v>0</v>
      </c>
      <c r="C33" s="136">
        <f>G14</f>
        <v>0</v>
      </c>
      <c r="D33" s="137"/>
      <c r="E33" s="137"/>
      <c r="F33" s="35">
        <f>H22</f>
        <v>0</v>
      </c>
      <c r="G33" s="136">
        <f>G15</f>
        <v>0</v>
      </c>
      <c r="H33" s="137"/>
      <c r="I33" s="137"/>
      <c r="J33" s="35">
        <f>L22</f>
        <v>0</v>
      </c>
      <c r="K33" s="136">
        <f>G16</f>
        <v>0</v>
      </c>
      <c r="L33" s="137"/>
      <c r="M33" s="137"/>
      <c r="O33" s="6"/>
      <c r="P33" s="6"/>
      <c r="T33" s="9"/>
      <c r="U33" s="9"/>
      <c r="V33" s="9"/>
    </row>
    <row r="34" spans="1:22" ht="15" customHeight="1">
      <c r="A34" s="23">
        <v>2</v>
      </c>
      <c r="B34" s="35">
        <f>B33</f>
        <v>0</v>
      </c>
      <c r="C34" s="10">
        <f>C33</f>
        <v>0</v>
      </c>
      <c r="D34" s="137"/>
      <c r="E34" s="36"/>
      <c r="F34" s="35">
        <f>F33</f>
        <v>0</v>
      </c>
      <c r="G34" s="128">
        <f>G33</f>
        <v>0</v>
      </c>
      <c r="H34" s="36"/>
      <c r="I34" s="36"/>
      <c r="J34" s="35">
        <f>J33</f>
        <v>0</v>
      </c>
      <c r="K34" s="128">
        <f>K33</f>
        <v>0</v>
      </c>
      <c r="L34" s="36"/>
      <c r="M34" s="36"/>
      <c r="O34" s="6"/>
      <c r="P34" s="6"/>
      <c r="T34" s="9"/>
      <c r="U34" s="9"/>
      <c r="V34" s="9"/>
    </row>
    <row r="35" spans="1:22" ht="15" customHeight="1">
      <c r="A35" s="23">
        <v>3</v>
      </c>
      <c r="B35" s="35">
        <f t="shared" ref="B35:B98" si="1">B34</f>
        <v>0</v>
      </c>
      <c r="C35" s="19">
        <f t="shared" ref="C35:C98" si="2">C34</f>
        <v>0</v>
      </c>
      <c r="D35" s="137"/>
      <c r="E35" s="36"/>
      <c r="F35" s="35">
        <f t="shared" ref="F35:F98" si="3">F34</f>
        <v>0</v>
      </c>
      <c r="G35" s="128">
        <f t="shared" ref="G35:G98" si="4">G34</f>
        <v>0</v>
      </c>
      <c r="H35" s="36"/>
      <c r="I35" s="36"/>
      <c r="J35" s="35">
        <f t="shared" ref="J35:J98" si="5">J34</f>
        <v>0</v>
      </c>
      <c r="K35" s="128">
        <f t="shared" ref="K35:K98" si="6">K34</f>
        <v>0</v>
      </c>
      <c r="L35" s="36"/>
      <c r="M35" s="36"/>
      <c r="O35" s="6"/>
      <c r="P35" s="6"/>
      <c r="T35" s="9"/>
      <c r="U35" s="9"/>
      <c r="V35" s="9"/>
    </row>
    <row r="36" spans="1:22" ht="15" customHeight="1">
      <c r="A36" s="23">
        <v>4</v>
      </c>
      <c r="B36" s="35">
        <f t="shared" si="1"/>
        <v>0</v>
      </c>
      <c r="C36" s="19">
        <f t="shared" si="2"/>
        <v>0</v>
      </c>
      <c r="D36" s="137"/>
      <c r="E36" s="36"/>
      <c r="F36" s="35">
        <f t="shared" si="3"/>
        <v>0</v>
      </c>
      <c r="G36" s="128">
        <f t="shared" si="4"/>
        <v>0</v>
      </c>
      <c r="H36" s="36"/>
      <c r="I36" s="36"/>
      <c r="J36" s="35">
        <f t="shared" si="5"/>
        <v>0</v>
      </c>
      <c r="K36" s="128">
        <f t="shared" si="6"/>
        <v>0</v>
      </c>
      <c r="L36" s="36"/>
      <c r="M36" s="36"/>
      <c r="O36" s="6"/>
      <c r="P36" s="6"/>
      <c r="T36" s="9"/>
      <c r="U36" s="9"/>
      <c r="V36" s="9"/>
    </row>
    <row r="37" spans="1:22" ht="15" customHeight="1">
      <c r="A37" s="23">
        <v>5</v>
      </c>
      <c r="B37" s="35">
        <f t="shared" si="1"/>
        <v>0</v>
      </c>
      <c r="C37" s="19">
        <f t="shared" si="2"/>
        <v>0</v>
      </c>
      <c r="D37" s="137"/>
      <c r="E37" s="36"/>
      <c r="F37" s="35">
        <f t="shared" si="3"/>
        <v>0</v>
      </c>
      <c r="G37" s="128">
        <f t="shared" si="4"/>
        <v>0</v>
      </c>
      <c r="H37" s="36"/>
      <c r="I37" s="36"/>
      <c r="J37" s="35">
        <f t="shared" si="5"/>
        <v>0</v>
      </c>
      <c r="K37" s="128">
        <f t="shared" si="6"/>
        <v>0</v>
      </c>
      <c r="L37" s="36"/>
      <c r="M37" s="36"/>
      <c r="O37" s="6"/>
      <c r="P37" s="6"/>
      <c r="T37" s="9"/>
      <c r="U37" s="9"/>
      <c r="V37" s="9"/>
    </row>
    <row r="38" spans="1:22" ht="15" customHeight="1">
      <c r="A38" s="23">
        <v>6</v>
      </c>
      <c r="B38" s="35">
        <f t="shared" si="1"/>
        <v>0</v>
      </c>
      <c r="C38" s="19">
        <f t="shared" si="2"/>
        <v>0</v>
      </c>
      <c r="D38" s="137"/>
      <c r="E38" s="36"/>
      <c r="F38" s="35">
        <f t="shared" si="3"/>
        <v>0</v>
      </c>
      <c r="G38" s="128">
        <f t="shared" si="4"/>
        <v>0</v>
      </c>
      <c r="H38" s="36"/>
      <c r="I38" s="36"/>
      <c r="J38" s="35">
        <f t="shared" si="5"/>
        <v>0</v>
      </c>
      <c r="K38" s="128">
        <f t="shared" si="6"/>
        <v>0</v>
      </c>
      <c r="L38" s="36"/>
      <c r="M38" s="36"/>
      <c r="O38" s="6"/>
      <c r="P38" s="6"/>
      <c r="T38" s="9"/>
      <c r="U38" s="9"/>
      <c r="V38" s="9"/>
    </row>
    <row r="39" spans="1:22" ht="15" customHeight="1">
      <c r="A39" s="23">
        <v>7</v>
      </c>
      <c r="B39" s="35">
        <f t="shared" si="1"/>
        <v>0</v>
      </c>
      <c r="C39" s="19">
        <f t="shared" si="2"/>
        <v>0</v>
      </c>
      <c r="D39" s="137"/>
      <c r="E39" s="36"/>
      <c r="F39" s="35">
        <f t="shared" si="3"/>
        <v>0</v>
      </c>
      <c r="G39" s="128">
        <f t="shared" si="4"/>
        <v>0</v>
      </c>
      <c r="H39" s="36"/>
      <c r="I39" s="36"/>
      <c r="J39" s="35">
        <f t="shared" si="5"/>
        <v>0</v>
      </c>
      <c r="K39" s="128">
        <f t="shared" si="6"/>
        <v>0</v>
      </c>
      <c r="L39" s="36"/>
      <c r="M39" s="36"/>
      <c r="O39" s="6"/>
      <c r="P39" s="6"/>
      <c r="T39" s="9"/>
      <c r="U39" s="9"/>
      <c r="V39" s="9"/>
    </row>
    <row r="40" spans="1:22" ht="15" customHeight="1">
      <c r="A40" s="23">
        <v>8</v>
      </c>
      <c r="B40" s="35">
        <f t="shared" si="1"/>
        <v>0</v>
      </c>
      <c r="C40" s="19">
        <f t="shared" si="2"/>
        <v>0</v>
      </c>
      <c r="D40" s="137"/>
      <c r="E40" s="36"/>
      <c r="F40" s="35">
        <f t="shared" si="3"/>
        <v>0</v>
      </c>
      <c r="G40" s="128">
        <f t="shared" si="4"/>
        <v>0</v>
      </c>
      <c r="H40" s="36"/>
      <c r="I40" s="36"/>
      <c r="J40" s="35">
        <f t="shared" si="5"/>
        <v>0</v>
      </c>
      <c r="K40" s="128">
        <f t="shared" si="6"/>
        <v>0</v>
      </c>
      <c r="L40" s="36"/>
      <c r="M40" s="36"/>
      <c r="O40" s="6"/>
      <c r="P40" s="6"/>
      <c r="T40" s="9"/>
      <c r="U40" s="9"/>
      <c r="V40" s="9"/>
    </row>
    <row r="41" spans="1:22" ht="15" customHeight="1">
      <c r="A41" s="23">
        <v>9</v>
      </c>
      <c r="B41" s="35">
        <f t="shared" si="1"/>
        <v>0</v>
      </c>
      <c r="C41" s="19">
        <f t="shared" si="2"/>
        <v>0</v>
      </c>
      <c r="D41" s="137"/>
      <c r="E41" s="36"/>
      <c r="F41" s="35">
        <f t="shared" si="3"/>
        <v>0</v>
      </c>
      <c r="G41" s="128">
        <f t="shared" si="4"/>
        <v>0</v>
      </c>
      <c r="H41" s="36"/>
      <c r="I41" s="36"/>
      <c r="J41" s="35">
        <f t="shared" si="5"/>
        <v>0</v>
      </c>
      <c r="K41" s="128">
        <f t="shared" si="6"/>
        <v>0</v>
      </c>
      <c r="L41" s="36"/>
      <c r="M41" s="36"/>
      <c r="T41" s="9"/>
      <c r="U41" s="9"/>
      <c r="V41" s="9"/>
    </row>
    <row r="42" spans="1:22" ht="15" customHeight="1">
      <c r="A42" s="23">
        <v>10</v>
      </c>
      <c r="B42" s="35">
        <f t="shared" si="1"/>
        <v>0</v>
      </c>
      <c r="C42" s="19">
        <f t="shared" si="2"/>
        <v>0</v>
      </c>
      <c r="D42" s="137"/>
      <c r="E42" s="36"/>
      <c r="F42" s="35">
        <f t="shared" si="3"/>
        <v>0</v>
      </c>
      <c r="G42" s="128">
        <f t="shared" si="4"/>
        <v>0</v>
      </c>
      <c r="H42" s="36"/>
      <c r="I42" s="36"/>
      <c r="J42" s="35">
        <f t="shared" si="5"/>
        <v>0</v>
      </c>
      <c r="K42" s="128">
        <f t="shared" si="6"/>
        <v>0</v>
      </c>
      <c r="L42" s="36"/>
      <c r="M42" s="36"/>
      <c r="T42" s="9"/>
      <c r="U42" s="9"/>
      <c r="V42" s="9"/>
    </row>
    <row r="43" spans="1:22" ht="15" customHeight="1">
      <c r="A43" s="23">
        <v>11</v>
      </c>
      <c r="B43" s="35">
        <f t="shared" si="1"/>
        <v>0</v>
      </c>
      <c r="C43" s="19">
        <f t="shared" si="2"/>
        <v>0</v>
      </c>
      <c r="D43" s="137"/>
      <c r="E43" s="36"/>
      <c r="F43" s="35">
        <f t="shared" si="3"/>
        <v>0</v>
      </c>
      <c r="G43" s="128">
        <f t="shared" si="4"/>
        <v>0</v>
      </c>
      <c r="H43" s="36"/>
      <c r="I43" s="36"/>
      <c r="J43" s="35">
        <f t="shared" si="5"/>
        <v>0</v>
      </c>
      <c r="K43" s="128">
        <f t="shared" si="6"/>
        <v>0</v>
      </c>
      <c r="L43" s="36"/>
      <c r="M43" s="36"/>
      <c r="T43" s="9"/>
      <c r="U43" s="9"/>
      <c r="V43" s="9"/>
    </row>
    <row r="44" spans="1:22" ht="15" customHeight="1">
      <c r="A44" s="23">
        <v>12</v>
      </c>
      <c r="B44" s="35">
        <f t="shared" si="1"/>
        <v>0</v>
      </c>
      <c r="C44" s="19">
        <f t="shared" si="2"/>
        <v>0</v>
      </c>
      <c r="D44" s="137"/>
      <c r="E44" s="36"/>
      <c r="F44" s="35">
        <f t="shared" si="3"/>
        <v>0</v>
      </c>
      <c r="G44" s="128">
        <f t="shared" si="4"/>
        <v>0</v>
      </c>
      <c r="H44" s="36"/>
      <c r="I44" s="36"/>
      <c r="J44" s="35">
        <f t="shared" si="5"/>
        <v>0</v>
      </c>
      <c r="K44" s="128">
        <f t="shared" si="6"/>
        <v>0</v>
      </c>
      <c r="L44" s="36"/>
      <c r="M44" s="36"/>
      <c r="T44" s="9"/>
      <c r="U44" s="9"/>
      <c r="V44" s="9"/>
    </row>
    <row r="45" spans="1:22" ht="15" customHeight="1">
      <c r="A45" s="23">
        <v>13</v>
      </c>
      <c r="B45" s="35">
        <f t="shared" si="1"/>
        <v>0</v>
      </c>
      <c r="C45" s="19">
        <f t="shared" si="2"/>
        <v>0</v>
      </c>
      <c r="D45" s="137"/>
      <c r="E45" s="36"/>
      <c r="F45" s="35">
        <f t="shared" si="3"/>
        <v>0</v>
      </c>
      <c r="G45" s="128">
        <f t="shared" si="4"/>
        <v>0</v>
      </c>
      <c r="H45" s="36"/>
      <c r="I45" s="36"/>
      <c r="J45" s="35">
        <f t="shared" si="5"/>
        <v>0</v>
      </c>
      <c r="K45" s="128">
        <f t="shared" si="6"/>
        <v>0</v>
      </c>
      <c r="L45" s="36"/>
      <c r="M45" s="36"/>
      <c r="T45" s="9"/>
      <c r="U45" s="9"/>
      <c r="V45" s="9"/>
    </row>
    <row r="46" spans="1:22" ht="15" customHeight="1">
      <c r="A46" s="23">
        <v>14</v>
      </c>
      <c r="B46" s="35">
        <f t="shared" si="1"/>
        <v>0</v>
      </c>
      <c r="C46" s="19">
        <f t="shared" si="2"/>
        <v>0</v>
      </c>
      <c r="D46" s="137"/>
      <c r="E46" s="36"/>
      <c r="F46" s="35">
        <f t="shared" si="3"/>
        <v>0</v>
      </c>
      <c r="G46" s="128">
        <f t="shared" si="4"/>
        <v>0</v>
      </c>
      <c r="H46" s="36"/>
      <c r="I46" s="36"/>
      <c r="J46" s="35">
        <f t="shared" si="5"/>
        <v>0</v>
      </c>
      <c r="K46" s="128">
        <f t="shared" si="6"/>
        <v>0</v>
      </c>
      <c r="L46" s="36"/>
      <c r="M46" s="36"/>
      <c r="T46" s="9"/>
      <c r="U46" s="9"/>
      <c r="V46" s="9"/>
    </row>
    <row r="47" spans="1:22" ht="15" customHeight="1">
      <c r="A47" s="23">
        <v>15</v>
      </c>
      <c r="B47" s="35">
        <f t="shared" si="1"/>
        <v>0</v>
      </c>
      <c r="C47" s="19">
        <f t="shared" si="2"/>
        <v>0</v>
      </c>
      <c r="D47" s="137"/>
      <c r="E47" s="36"/>
      <c r="F47" s="35">
        <f t="shared" si="3"/>
        <v>0</v>
      </c>
      <c r="G47" s="128">
        <f t="shared" si="4"/>
        <v>0</v>
      </c>
      <c r="H47" s="36"/>
      <c r="I47" s="36"/>
      <c r="J47" s="35">
        <f t="shared" si="5"/>
        <v>0</v>
      </c>
      <c r="K47" s="128">
        <f t="shared" si="6"/>
        <v>0</v>
      </c>
      <c r="L47" s="36"/>
      <c r="M47" s="36"/>
      <c r="T47" s="9"/>
      <c r="U47" s="9"/>
      <c r="V47" s="9"/>
    </row>
    <row r="48" spans="1:22" ht="15" customHeight="1">
      <c r="A48" s="23">
        <v>16</v>
      </c>
      <c r="B48" s="35">
        <f t="shared" si="1"/>
        <v>0</v>
      </c>
      <c r="C48" s="19">
        <f t="shared" si="2"/>
        <v>0</v>
      </c>
      <c r="D48" s="137"/>
      <c r="E48" s="36"/>
      <c r="F48" s="35">
        <f t="shared" si="3"/>
        <v>0</v>
      </c>
      <c r="G48" s="128">
        <f t="shared" si="4"/>
        <v>0</v>
      </c>
      <c r="H48" s="36"/>
      <c r="I48" s="36"/>
      <c r="J48" s="35">
        <f t="shared" si="5"/>
        <v>0</v>
      </c>
      <c r="K48" s="128">
        <f t="shared" si="6"/>
        <v>0</v>
      </c>
      <c r="L48" s="36"/>
      <c r="M48" s="36"/>
      <c r="T48" s="9"/>
      <c r="U48" s="9"/>
      <c r="V48" s="9"/>
    </row>
    <row r="49" spans="1:22" ht="15" customHeight="1">
      <c r="A49" s="23">
        <v>17</v>
      </c>
      <c r="B49" s="35">
        <f t="shared" si="1"/>
        <v>0</v>
      </c>
      <c r="C49" s="19">
        <f t="shared" si="2"/>
        <v>0</v>
      </c>
      <c r="D49" s="137"/>
      <c r="E49" s="36"/>
      <c r="F49" s="35">
        <f t="shared" si="3"/>
        <v>0</v>
      </c>
      <c r="G49" s="128">
        <f t="shared" si="4"/>
        <v>0</v>
      </c>
      <c r="H49" s="36"/>
      <c r="I49" s="36"/>
      <c r="J49" s="35">
        <f t="shared" si="5"/>
        <v>0</v>
      </c>
      <c r="K49" s="128">
        <f t="shared" si="6"/>
        <v>0</v>
      </c>
      <c r="L49" s="36"/>
      <c r="M49" s="36"/>
      <c r="T49" s="9"/>
      <c r="U49" s="9"/>
      <c r="V49" s="9"/>
    </row>
    <row r="50" spans="1:22" ht="15" customHeight="1">
      <c r="A50" s="23">
        <v>18</v>
      </c>
      <c r="B50" s="35">
        <f t="shared" si="1"/>
        <v>0</v>
      </c>
      <c r="C50" s="19">
        <f t="shared" si="2"/>
        <v>0</v>
      </c>
      <c r="D50" s="137"/>
      <c r="E50" s="36"/>
      <c r="F50" s="35">
        <f t="shared" si="3"/>
        <v>0</v>
      </c>
      <c r="G50" s="128">
        <f t="shared" si="4"/>
        <v>0</v>
      </c>
      <c r="H50" s="36"/>
      <c r="I50" s="36"/>
      <c r="J50" s="35">
        <f t="shared" si="5"/>
        <v>0</v>
      </c>
      <c r="K50" s="128">
        <f t="shared" si="6"/>
        <v>0</v>
      </c>
      <c r="L50" s="36"/>
      <c r="M50" s="36"/>
      <c r="T50" s="9"/>
      <c r="U50" s="9"/>
      <c r="V50" s="9"/>
    </row>
    <row r="51" spans="1:22" ht="15" customHeight="1">
      <c r="A51" s="23">
        <v>19</v>
      </c>
      <c r="B51" s="35">
        <f t="shared" si="1"/>
        <v>0</v>
      </c>
      <c r="C51" s="19">
        <f t="shared" si="2"/>
        <v>0</v>
      </c>
      <c r="D51" s="137"/>
      <c r="E51" s="36"/>
      <c r="F51" s="35">
        <f t="shared" si="3"/>
        <v>0</v>
      </c>
      <c r="G51" s="128">
        <f t="shared" si="4"/>
        <v>0</v>
      </c>
      <c r="H51" s="36"/>
      <c r="I51" s="36"/>
      <c r="J51" s="35">
        <f t="shared" si="5"/>
        <v>0</v>
      </c>
      <c r="K51" s="128">
        <f t="shared" si="6"/>
        <v>0</v>
      </c>
      <c r="L51" s="36"/>
      <c r="M51" s="36"/>
      <c r="T51" s="9"/>
      <c r="U51" s="9"/>
      <c r="V51" s="9"/>
    </row>
    <row r="52" spans="1:22" ht="15" customHeight="1">
      <c r="A52" s="23">
        <v>20</v>
      </c>
      <c r="B52" s="35">
        <f t="shared" si="1"/>
        <v>0</v>
      </c>
      <c r="C52" s="19">
        <f t="shared" si="2"/>
        <v>0</v>
      </c>
      <c r="D52" s="137"/>
      <c r="E52" s="36"/>
      <c r="F52" s="35">
        <f t="shared" si="3"/>
        <v>0</v>
      </c>
      <c r="G52" s="128">
        <f t="shared" si="4"/>
        <v>0</v>
      </c>
      <c r="H52" s="36"/>
      <c r="I52" s="36"/>
      <c r="J52" s="35">
        <f t="shared" si="5"/>
        <v>0</v>
      </c>
      <c r="K52" s="128">
        <f t="shared" si="6"/>
        <v>0</v>
      </c>
      <c r="L52" s="36"/>
      <c r="M52" s="36"/>
      <c r="T52" s="9"/>
      <c r="U52" s="9"/>
      <c r="V52" s="9"/>
    </row>
    <row r="53" spans="1:22" ht="15" customHeight="1">
      <c r="A53" s="23">
        <v>21</v>
      </c>
      <c r="B53" s="35">
        <f t="shared" si="1"/>
        <v>0</v>
      </c>
      <c r="C53" s="19">
        <f t="shared" si="2"/>
        <v>0</v>
      </c>
      <c r="D53" s="137"/>
      <c r="E53" s="36"/>
      <c r="F53" s="35">
        <f t="shared" si="3"/>
        <v>0</v>
      </c>
      <c r="G53" s="128">
        <f t="shared" si="4"/>
        <v>0</v>
      </c>
      <c r="H53" s="36"/>
      <c r="I53" s="36"/>
      <c r="J53" s="35">
        <f t="shared" si="5"/>
        <v>0</v>
      </c>
      <c r="K53" s="128">
        <f t="shared" si="6"/>
        <v>0</v>
      </c>
      <c r="L53" s="36"/>
      <c r="M53" s="36"/>
      <c r="T53" s="9"/>
      <c r="U53" s="9"/>
      <c r="V53" s="9"/>
    </row>
    <row r="54" spans="1:22" ht="15" customHeight="1">
      <c r="A54" s="23">
        <v>22</v>
      </c>
      <c r="B54" s="35">
        <f t="shared" si="1"/>
        <v>0</v>
      </c>
      <c r="C54" s="19">
        <f t="shared" si="2"/>
        <v>0</v>
      </c>
      <c r="D54" s="137"/>
      <c r="E54" s="36"/>
      <c r="F54" s="35">
        <f t="shared" si="3"/>
        <v>0</v>
      </c>
      <c r="G54" s="128">
        <f t="shared" si="4"/>
        <v>0</v>
      </c>
      <c r="H54" s="36"/>
      <c r="I54" s="36"/>
      <c r="J54" s="35">
        <f t="shared" si="5"/>
        <v>0</v>
      </c>
      <c r="K54" s="128">
        <f t="shared" si="6"/>
        <v>0</v>
      </c>
      <c r="L54" s="36"/>
      <c r="M54" s="36"/>
      <c r="T54" s="9"/>
      <c r="U54" s="9"/>
      <c r="V54" s="9"/>
    </row>
    <row r="55" spans="1:22" ht="15" customHeight="1">
      <c r="A55" s="23">
        <v>23</v>
      </c>
      <c r="B55" s="35">
        <f t="shared" si="1"/>
        <v>0</v>
      </c>
      <c r="C55" s="19">
        <f t="shared" si="2"/>
        <v>0</v>
      </c>
      <c r="D55" s="137"/>
      <c r="E55" s="36"/>
      <c r="F55" s="35">
        <f t="shared" si="3"/>
        <v>0</v>
      </c>
      <c r="G55" s="128">
        <f t="shared" si="4"/>
        <v>0</v>
      </c>
      <c r="H55" s="36"/>
      <c r="I55" s="36"/>
      <c r="J55" s="35">
        <f t="shared" si="5"/>
        <v>0</v>
      </c>
      <c r="K55" s="128">
        <f t="shared" si="6"/>
        <v>0</v>
      </c>
      <c r="L55" s="36"/>
      <c r="M55" s="36"/>
      <c r="T55" s="9"/>
      <c r="U55" s="9"/>
      <c r="V55" s="9"/>
    </row>
    <row r="56" spans="1:22" ht="15" customHeight="1">
      <c r="A56" s="23">
        <v>24</v>
      </c>
      <c r="B56" s="35">
        <f t="shared" si="1"/>
        <v>0</v>
      </c>
      <c r="C56" s="19">
        <f t="shared" si="2"/>
        <v>0</v>
      </c>
      <c r="D56" s="137"/>
      <c r="E56" s="36"/>
      <c r="F56" s="35">
        <f t="shared" si="3"/>
        <v>0</v>
      </c>
      <c r="G56" s="128">
        <f t="shared" si="4"/>
        <v>0</v>
      </c>
      <c r="H56" s="36"/>
      <c r="I56" s="36"/>
      <c r="J56" s="35">
        <f t="shared" si="5"/>
        <v>0</v>
      </c>
      <c r="K56" s="128">
        <f t="shared" si="6"/>
        <v>0</v>
      </c>
      <c r="L56" s="36"/>
      <c r="M56" s="36"/>
      <c r="T56" s="9"/>
      <c r="U56" s="9"/>
      <c r="V56" s="9"/>
    </row>
    <row r="57" spans="1:22" s="9" customFormat="1" ht="15" customHeight="1">
      <c r="A57" s="23">
        <v>25</v>
      </c>
      <c r="B57" s="35">
        <f t="shared" si="1"/>
        <v>0</v>
      </c>
      <c r="C57" s="19">
        <f t="shared" si="2"/>
        <v>0</v>
      </c>
      <c r="D57" s="137"/>
      <c r="E57" s="36"/>
      <c r="F57" s="35">
        <f t="shared" si="3"/>
        <v>0</v>
      </c>
      <c r="G57" s="128">
        <f t="shared" si="4"/>
        <v>0</v>
      </c>
      <c r="H57" s="36"/>
      <c r="I57" s="36"/>
      <c r="J57" s="35">
        <f t="shared" si="5"/>
        <v>0</v>
      </c>
      <c r="K57" s="128">
        <f t="shared" si="6"/>
        <v>0</v>
      </c>
      <c r="L57" s="36"/>
      <c r="M57" s="36"/>
    </row>
    <row r="58" spans="1:22" s="9" customFormat="1" ht="15" customHeight="1">
      <c r="A58" s="23">
        <v>26</v>
      </c>
      <c r="B58" s="35">
        <f t="shared" si="1"/>
        <v>0</v>
      </c>
      <c r="C58" s="19">
        <f t="shared" si="2"/>
        <v>0</v>
      </c>
      <c r="D58" s="137"/>
      <c r="E58" s="36"/>
      <c r="F58" s="35">
        <f t="shared" si="3"/>
        <v>0</v>
      </c>
      <c r="G58" s="128">
        <f t="shared" si="4"/>
        <v>0</v>
      </c>
      <c r="H58" s="36"/>
      <c r="I58" s="36"/>
      <c r="J58" s="35">
        <f t="shared" si="5"/>
        <v>0</v>
      </c>
      <c r="K58" s="128">
        <f t="shared" si="6"/>
        <v>0</v>
      </c>
      <c r="L58" s="36"/>
      <c r="M58" s="36"/>
    </row>
    <row r="59" spans="1:22" s="9" customFormat="1" ht="15" customHeight="1">
      <c r="A59" s="23">
        <v>27</v>
      </c>
      <c r="B59" s="35">
        <f t="shared" si="1"/>
        <v>0</v>
      </c>
      <c r="C59" s="19">
        <f t="shared" si="2"/>
        <v>0</v>
      </c>
      <c r="D59" s="137"/>
      <c r="E59" s="36"/>
      <c r="F59" s="35">
        <f t="shared" si="3"/>
        <v>0</v>
      </c>
      <c r="G59" s="128">
        <f t="shared" si="4"/>
        <v>0</v>
      </c>
      <c r="H59" s="36"/>
      <c r="I59" s="36"/>
      <c r="J59" s="35">
        <f t="shared" si="5"/>
        <v>0</v>
      </c>
      <c r="K59" s="128">
        <f t="shared" si="6"/>
        <v>0</v>
      </c>
      <c r="L59" s="36"/>
      <c r="M59" s="36"/>
    </row>
    <row r="60" spans="1:22" s="9" customFormat="1" ht="15" customHeight="1">
      <c r="A60" s="23">
        <v>28</v>
      </c>
      <c r="B60" s="35">
        <f t="shared" si="1"/>
        <v>0</v>
      </c>
      <c r="C60" s="19">
        <f t="shared" si="2"/>
        <v>0</v>
      </c>
      <c r="D60" s="137"/>
      <c r="E60" s="36"/>
      <c r="F60" s="35">
        <f t="shared" si="3"/>
        <v>0</v>
      </c>
      <c r="G60" s="128">
        <f t="shared" si="4"/>
        <v>0</v>
      </c>
      <c r="H60" s="36"/>
      <c r="I60" s="36"/>
      <c r="J60" s="35">
        <f t="shared" si="5"/>
        <v>0</v>
      </c>
      <c r="K60" s="128">
        <f t="shared" si="6"/>
        <v>0</v>
      </c>
      <c r="L60" s="36"/>
      <c r="M60" s="36"/>
    </row>
    <row r="61" spans="1:22" s="9" customFormat="1" ht="15" customHeight="1">
      <c r="A61" s="23">
        <v>29</v>
      </c>
      <c r="B61" s="35">
        <f t="shared" si="1"/>
        <v>0</v>
      </c>
      <c r="C61" s="19">
        <f t="shared" si="2"/>
        <v>0</v>
      </c>
      <c r="D61" s="137"/>
      <c r="E61" s="36"/>
      <c r="F61" s="35">
        <f t="shared" si="3"/>
        <v>0</v>
      </c>
      <c r="G61" s="128">
        <f t="shared" si="4"/>
        <v>0</v>
      </c>
      <c r="H61" s="36"/>
      <c r="I61" s="36"/>
      <c r="J61" s="35">
        <f t="shared" si="5"/>
        <v>0</v>
      </c>
      <c r="K61" s="128">
        <f t="shared" si="6"/>
        <v>0</v>
      </c>
      <c r="L61" s="36"/>
      <c r="M61" s="36"/>
    </row>
    <row r="62" spans="1:22" s="9" customFormat="1" ht="15" customHeight="1">
      <c r="A62" s="23">
        <v>30</v>
      </c>
      <c r="B62" s="35">
        <f t="shared" si="1"/>
        <v>0</v>
      </c>
      <c r="C62" s="19">
        <f t="shared" si="2"/>
        <v>0</v>
      </c>
      <c r="D62" s="137"/>
      <c r="E62" s="36"/>
      <c r="F62" s="35">
        <f t="shared" si="3"/>
        <v>0</v>
      </c>
      <c r="G62" s="128">
        <f t="shared" si="4"/>
        <v>0</v>
      </c>
      <c r="H62" s="36"/>
      <c r="I62" s="36"/>
      <c r="J62" s="35">
        <f t="shared" si="5"/>
        <v>0</v>
      </c>
      <c r="K62" s="128">
        <f t="shared" si="6"/>
        <v>0</v>
      </c>
      <c r="L62" s="36"/>
      <c r="M62" s="36"/>
    </row>
    <row r="63" spans="1:22" s="9" customFormat="1" ht="15" customHeight="1">
      <c r="A63" s="23">
        <v>31</v>
      </c>
      <c r="B63" s="35">
        <f t="shared" si="1"/>
        <v>0</v>
      </c>
      <c r="C63" s="19">
        <f t="shared" si="2"/>
        <v>0</v>
      </c>
      <c r="D63" s="137"/>
      <c r="E63" s="36"/>
      <c r="F63" s="35">
        <f t="shared" si="3"/>
        <v>0</v>
      </c>
      <c r="G63" s="128">
        <f t="shared" si="4"/>
        <v>0</v>
      </c>
      <c r="H63" s="36"/>
      <c r="I63" s="36"/>
      <c r="J63" s="35">
        <f t="shared" si="5"/>
        <v>0</v>
      </c>
      <c r="K63" s="128">
        <f t="shared" si="6"/>
        <v>0</v>
      </c>
      <c r="L63" s="36"/>
      <c r="M63" s="36"/>
    </row>
    <row r="64" spans="1:22" s="9" customFormat="1" ht="15" customHeight="1">
      <c r="A64" s="23">
        <v>32</v>
      </c>
      <c r="B64" s="35">
        <f t="shared" si="1"/>
        <v>0</v>
      </c>
      <c r="C64" s="19">
        <f t="shared" si="2"/>
        <v>0</v>
      </c>
      <c r="D64" s="137"/>
      <c r="E64" s="36"/>
      <c r="F64" s="35">
        <f t="shared" si="3"/>
        <v>0</v>
      </c>
      <c r="G64" s="128">
        <f t="shared" si="4"/>
        <v>0</v>
      </c>
      <c r="H64" s="36"/>
      <c r="I64" s="36"/>
      <c r="J64" s="35">
        <f t="shared" si="5"/>
        <v>0</v>
      </c>
      <c r="K64" s="128">
        <f t="shared" si="6"/>
        <v>0</v>
      </c>
      <c r="L64" s="36"/>
      <c r="M64" s="36"/>
    </row>
    <row r="65" spans="1:13" s="9" customFormat="1" ht="15" customHeight="1">
      <c r="A65" s="23">
        <v>33</v>
      </c>
      <c r="B65" s="35">
        <f t="shared" si="1"/>
        <v>0</v>
      </c>
      <c r="C65" s="19">
        <f t="shared" si="2"/>
        <v>0</v>
      </c>
      <c r="D65" s="137"/>
      <c r="E65" s="36"/>
      <c r="F65" s="35">
        <f t="shared" si="3"/>
        <v>0</v>
      </c>
      <c r="G65" s="128">
        <f t="shared" si="4"/>
        <v>0</v>
      </c>
      <c r="H65" s="36"/>
      <c r="I65" s="36"/>
      <c r="J65" s="35">
        <f t="shared" si="5"/>
        <v>0</v>
      </c>
      <c r="K65" s="128">
        <f t="shared" si="6"/>
        <v>0</v>
      </c>
      <c r="L65" s="36"/>
      <c r="M65" s="36"/>
    </row>
    <row r="66" spans="1:13" s="9" customFormat="1" ht="15" customHeight="1">
      <c r="A66" s="23">
        <v>34</v>
      </c>
      <c r="B66" s="35">
        <f t="shared" si="1"/>
        <v>0</v>
      </c>
      <c r="C66" s="19">
        <f t="shared" si="2"/>
        <v>0</v>
      </c>
      <c r="D66" s="137"/>
      <c r="E66" s="36"/>
      <c r="F66" s="35">
        <f t="shared" si="3"/>
        <v>0</v>
      </c>
      <c r="G66" s="128">
        <f t="shared" si="4"/>
        <v>0</v>
      </c>
      <c r="H66" s="36"/>
      <c r="I66" s="36"/>
      <c r="J66" s="35">
        <f t="shared" si="5"/>
        <v>0</v>
      </c>
      <c r="K66" s="128">
        <f t="shared" si="6"/>
        <v>0</v>
      </c>
      <c r="L66" s="36"/>
      <c r="M66" s="36"/>
    </row>
    <row r="67" spans="1:13" s="9" customFormat="1" ht="15" customHeight="1">
      <c r="A67" s="23">
        <v>35</v>
      </c>
      <c r="B67" s="35">
        <f t="shared" si="1"/>
        <v>0</v>
      </c>
      <c r="C67" s="19">
        <f t="shared" si="2"/>
        <v>0</v>
      </c>
      <c r="D67" s="137"/>
      <c r="E67" s="36"/>
      <c r="F67" s="35">
        <f t="shared" si="3"/>
        <v>0</v>
      </c>
      <c r="G67" s="128">
        <f t="shared" si="4"/>
        <v>0</v>
      </c>
      <c r="H67" s="36"/>
      <c r="I67" s="36"/>
      <c r="J67" s="35">
        <f t="shared" si="5"/>
        <v>0</v>
      </c>
      <c r="K67" s="128">
        <f t="shared" si="6"/>
        <v>0</v>
      </c>
      <c r="L67" s="36"/>
      <c r="M67" s="36"/>
    </row>
    <row r="68" spans="1:13" s="9" customFormat="1" ht="15" customHeight="1">
      <c r="A68" s="23">
        <v>36</v>
      </c>
      <c r="B68" s="35">
        <f t="shared" si="1"/>
        <v>0</v>
      </c>
      <c r="C68" s="19">
        <f t="shared" si="2"/>
        <v>0</v>
      </c>
      <c r="D68" s="137"/>
      <c r="E68" s="36"/>
      <c r="F68" s="35">
        <f t="shared" si="3"/>
        <v>0</v>
      </c>
      <c r="G68" s="128">
        <f t="shared" si="4"/>
        <v>0</v>
      </c>
      <c r="H68" s="36"/>
      <c r="I68" s="36"/>
      <c r="J68" s="35">
        <f t="shared" si="5"/>
        <v>0</v>
      </c>
      <c r="K68" s="128">
        <f t="shared" si="6"/>
        <v>0</v>
      </c>
      <c r="L68" s="36"/>
      <c r="M68" s="36"/>
    </row>
    <row r="69" spans="1:13" s="9" customFormat="1" ht="15" customHeight="1">
      <c r="A69" s="23">
        <v>37</v>
      </c>
      <c r="B69" s="35">
        <f t="shared" si="1"/>
        <v>0</v>
      </c>
      <c r="C69" s="19">
        <f t="shared" si="2"/>
        <v>0</v>
      </c>
      <c r="D69" s="137"/>
      <c r="E69" s="36"/>
      <c r="F69" s="35">
        <f t="shared" si="3"/>
        <v>0</v>
      </c>
      <c r="G69" s="128">
        <f t="shared" si="4"/>
        <v>0</v>
      </c>
      <c r="H69" s="36"/>
      <c r="I69" s="36"/>
      <c r="J69" s="35">
        <f t="shared" si="5"/>
        <v>0</v>
      </c>
      <c r="K69" s="128">
        <f t="shared" si="6"/>
        <v>0</v>
      </c>
      <c r="L69" s="36"/>
      <c r="M69" s="36"/>
    </row>
    <row r="70" spans="1:13" s="9" customFormat="1" ht="15" customHeight="1">
      <c r="A70" s="23">
        <v>38</v>
      </c>
      <c r="B70" s="35">
        <f t="shared" si="1"/>
        <v>0</v>
      </c>
      <c r="C70" s="19">
        <f t="shared" si="2"/>
        <v>0</v>
      </c>
      <c r="D70" s="137"/>
      <c r="E70" s="36"/>
      <c r="F70" s="35">
        <f t="shared" si="3"/>
        <v>0</v>
      </c>
      <c r="G70" s="128">
        <f t="shared" si="4"/>
        <v>0</v>
      </c>
      <c r="H70" s="36"/>
      <c r="I70" s="36"/>
      <c r="J70" s="35">
        <f t="shared" si="5"/>
        <v>0</v>
      </c>
      <c r="K70" s="128">
        <f t="shared" si="6"/>
        <v>0</v>
      </c>
      <c r="L70" s="36"/>
      <c r="M70" s="36"/>
    </row>
    <row r="71" spans="1:13" s="9" customFormat="1" ht="15" customHeight="1">
      <c r="A71" s="23">
        <v>39</v>
      </c>
      <c r="B71" s="35">
        <f t="shared" si="1"/>
        <v>0</v>
      </c>
      <c r="C71" s="19">
        <f t="shared" si="2"/>
        <v>0</v>
      </c>
      <c r="D71" s="137"/>
      <c r="E71" s="36"/>
      <c r="F71" s="35">
        <f t="shared" si="3"/>
        <v>0</v>
      </c>
      <c r="G71" s="128">
        <f t="shared" si="4"/>
        <v>0</v>
      </c>
      <c r="H71" s="36"/>
      <c r="I71" s="36"/>
      <c r="J71" s="35">
        <f t="shared" si="5"/>
        <v>0</v>
      </c>
      <c r="K71" s="128">
        <f t="shared" si="6"/>
        <v>0</v>
      </c>
      <c r="L71" s="36"/>
      <c r="M71" s="36"/>
    </row>
    <row r="72" spans="1:13" s="9" customFormat="1" ht="15" customHeight="1">
      <c r="A72" s="23">
        <v>40</v>
      </c>
      <c r="B72" s="35">
        <f t="shared" si="1"/>
        <v>0</v>
      </c>
      <c r="C72" s="19">
        <f t="shared" si="2"/>
        <v>0</v>
      </c>
      <c r="D72" s="137"/>
      <c r="E72" s="36"/>
      <c r="F72" s="35">
        <f t="shared" si="3"/>
        <v>0</v>
      </c>
      <c r="G72" s="128">
        <f t="shared" si="4"/>
        <v>0</v>
      </c>
      <c r="H72" s="36"/>
      <c r="I72" s="36"/>
      <c r="J72" s="35">
        <f t="shared" si="5"/>
        <v>0</v>
      </c>
      <c r="K72" s="128">
        <f t="shared" si="6"/>
        <v>0</v>
      </c>
      <c r="L72" s="36"/>
      <c r="M72" s="36"/>
    </row>
    <row r="73" spans="1:13" s="9" customFormat="1" ht="15" customHeight="1">
      <c r="A73" s="23">
        <v>41</v>
      </c>
      <c r="B73" s="35">
        <f t="shared" si="1"/>
        <v>0</v>
      </c>
      <c r="C73" s="19">
        <f t="shared" si="2"/>
        <v>0</v>
      </c>
      <c r="D73" s="137"/>
      <c r="E73" s="36"/>
      <c r="F73" s="35">
        <f t="shared" si="3"/>
        <v>0</v>
      </c>
      <c r="G73" s="128">
        <f t="shared" si="4"/>
        <v>0</v>
      </c>
      <c r="H73" s="36"/>
      <c r="I73" s="36"/>
      <c r="J73" s="35">
        <f t="shared" si="5"/>
        <v>0</v>
      </c>
      <c r="K73" s="128">
        <f t="shared" si="6"/>
        <v>0</v>
      </c>
      <c r="L73" s="36"/>
      <c r="M73" s="36"/>
    </row>
    <row r="74" spans="1:13" s="9" customFormat="1" ht="15" customHeight="1">
      <c r="A74" s="23">
        <v>42</v>
      </c>
      <c r="B74" s="35">
        <f t="shared" si="1"/>
        <v>0</v>
      </c>
      <c r="C74" s="19">
        <f t="shared" si="2"/>
        <v>0</v>
      </c>
      <c r="D74" s="137"/>
      <c r="E74" s="36"/>
      <c r="F74" s="35">
        <f t="shared" si="3"/>
        <v>0</v>
      </c>
      <c r="G74" s="128">
        <f t="shared" si="4"/>
        <v>0</v>
      </c>
      <c r="H74" s="36"/>
      <c r="I74" s="36"/>
      <c r="J74" s="35">
        <f t="shared" si="5"/>
        <v>0</v>
      </c>
      <c r="K74" s="128">
        <f t="shared" si="6"/>
        <v>0</v>
      </c>
      <c r="L74" s="36"/>
      <c r="M74" s="36"/>
    </row>
    <row r="75" spans="1:13" s="9" customFormat="1" ht="15" customHeight="1">
      <c r="A75" s="23">
        <v>43</v>
      </c>
      <c r="B75" s="35">
        <f t="shared" si="1"/>
        <v>0</v>
      </c>
      <c r="C75" s="19">
        <f t="shared" si="2"/>
        <v>0</v>
      </c>
      <c r="D75" s="137"/>
      <c r="E75" s="36"/>
      <c r="F75" s="35">
        <f t="shared" si="3"/>
        <v>0</v>
      </c>
      <c r="G75" s="128">
        <f t="shared" si="4"/>
        <v>0</v>
      </c>
      <c r="H75" s="36"/>
      <c r="I75" s="36"/>
      <c r="J75" s="35">
        <f t="shared" si="5"/>
        <v>0</v>
      </c>
      <c r="K75" s="128">
        <f t="shared" si="6"/>
        <v>0</v>
      </c>
      <c r="L75" s="36"/>
      <c r="M75" s="36"/>
    </row>
    <row r="76" spans="1:13" s="9" customFormat="1" ht="15" customHeight="1">
      <c r="A76" s="23">
        <v>44</v>
      </c>
      <c r="B76" s="35">
        <f t="shared" si="1"/>
        <v>0</v>
      </c>
      <c r="C76" s="19">
        <f t="shared" si="2"/>
        <v>0</v>
      </c>
      <c r="D76" s="137"/>
      <c r="E76" s="36"/>
      <c r="F76" s="35">
        <f t="shared" si="3"/>
        <v>0</v>
      </c>
      <c r="G76" s="128">
        <f t="shared" si="4"/>
        <v>0</v>
      </c>
      <c r="H76" s="36"/>
      <c r="I76" s="36"/>
      <c r="J76" s="35">
        <f t="shared" si="5"/>
        <v>0</v>
      </c>
      <c r="K76" s="128">
        <f t="shared" si="6"/>
        <v>0</v>
      </c>
      <c r="L76" s="36"/>
      <c r="M76" s="36"/>
    </row>
    <row r="77" spans="1:13" s="9" customFormat="1" ht="15" customHeight="1">
      <c r="A77" s="23">
        <v>45</v>
      </c>
      <c r="B77" s="35">
        <f t="shared" si="1"/>
        <v>0</v>
      </c>
      <c r="C77" s="19">
        <f t="shared" si="2"/>
        <v>0</v>
      </c>
      <c r="D77" s="137"/>
      <c r="E77" s="36"/>
      <c r="F77" s="35">
        <f t="shared" si="3"/>
        <v>0</v>
      </c>
      <c r="G77" s="128">
        <f t="shared" si="4"/>
        <v>0</v>
      </c>
      <c r="H77" s="36"/>
      <c r="I77" s="36"/>
      <c r="J77" s="35">
        <f t="shared" si="5"/>
        <v>0</v>
      </c>
      <c r="K77" s="128">
        <f t="shared" si="6"/>
        <v>0</v>
      </c>
      <c r="L77" s="36"/>
      <c r="M77" s="36"/>
    </row>
    <row r="78" spans="1:13" s="9" customFormat="1" ht="15" customHeight="1">
      <c r="A78" s="23">
        <v>46</v>
      </c>
      <c r="B78" s="35">
        <f t="shared" si="1"/>
        <v>0</v>
      </c>
      <c r="C78" s="19">
        <f t="shared" si="2"/>
        <v>0</v>
      </c>
      <c r="D78" s="137"/>
      <c r="E78" s="36"/>
      <c r="F78" s="35">
        <f t="shared" si="3"/>
        <v>0</v>
      </c>
      <c r="G78" s="128">
        <f t="shared" si="4"/>
        <v>0</v>
      </c>
      <c r="H78" s="36"/>
      <c r="I78" s="36"/>
      <c r="J78" s="35">
        <f t="shared" si="5"/>
        <v>0</v>
      </c>
      <c r="K78" s="128">
        <f t="shared" si="6"/>
        <v>0</v>
      </c>
      <c r="L78" s="36"/>
      <c r="M78" s="36"/>
    </row>
    <row r="79" spans="1:13" s="9" customFormat="1" ht="15" customHeight="1">
      <c r="A79" s="23">
        <v>47</v>
      </c>
      <c r="B79" s="35">
        <f t="shared" si="1"/>
        <v>0</v>
      </c>
      <c r="C79" s="19">
        <f t="shared" si="2"/>
        <v>0</v>
      </c>
      <c r="D79" s="137"/>
      <c r="E79" s="36"/>
      <c r="F79" s="35">
        <f t="shared" si="3"/>
        <v>0</v>
      </c>
      <c r="G79" s="128">
        <f t="shared" si="4"/>
        <v>0</v>
      </c>
      <c r="H79" s="36"/>
      <c r="I79" s="36"/>
      <c r="J79" s="35">
        <f t="shared" si="5"/>
        <v>0</v>
      </c>
      <c r="K79" s="128">
        <f t="shared" si="6"/>
        <v>0</v>
      </c>
      <c r="L79" s="36"/>
      <c r="M79" s="36"/>
    </row>
    <row r="80" spans="1:13" s="9" customFormat="1" ht="15" customHeight="1">
      <c r="A80" s="23">
        <v>48</v>
      </c>
      <c r="B80" s="35">
        <f t="shared" si="1"/>
        <v>0</v>
      </c>
      <c r="C80" s="19">
        <f t="shared" si="2"/>
        <v>0</v>
      </c>
      <c r="D80" s="137"/>
      <c r="E80" s="36"/>
      <c r="F80" s="35">
        <f t="shared" si="3"/>
        <v>0</v>
      </c>
      <c r="G80" s="128">
        <f t="shared" si="4"/>
        <v>0</v>
      </c>
      <c r="H80" s="36"/>
      <c r="I80" s="36"/>
      <c r="J80" s="35">
        <f t="shared" si="5"/>
        <v>0</v>
      </c>
      <c r="K80" s="128">
        <f t="shared" si="6"/>
        <v>0</v>
      </c>
      <c r="L80" s="36"/>
      <c r="M80" s="36"/>
    </row>
    <row r="81" spans="1:13" s="9" customFormat="1" ht="15" customHeight="1">
      <c r="A81" s="23">
        <v>49</v>
      </c>
      <c r="B81" s="35">
        <f t="shared" si="1"/>
        <v>0</v>
      </c>
      <c r="C81" s="19">
        <f t="shared" si="2"/>
        <v>0</v>
      </c>
      <c r="D81" s="137"/>
      <c r="E81" s="36"/>
      <c r="F81" s="35">
        <f t="shared" si="3"/>
        <v>0</v>
      </c>
      <c r="G81" s="128">
        <f t="shared" si="4"/>
        <v>0</v>
      </c>
      <c r="H81" s="36"/>
      <c r="I81" s="36"/>
      <c r="J81" s="35">
        <f t="shared" si="5"/>
        <v>0</v>
      </c>
      <c r="K81" s="128">
        <f t="shared" si="6"/>
        <v>0</v>
      </c>
      <c r="L81" s="36"/>
      <c r="M81" s="36"/>
    </row>
    <row r="82" spans="1:13" s="9" customFormat="1" ht="15" customHeight="1">
      <c r="A82" s="23">
        <v>50</v>
      </c>
      <c r="B82" s="35">
        <f t="shared" si="1"/>
        <v>0</v>
      </c>
      <c r="C82" s="19">
        <f t="shared" si="2"/>
        <v>0</v>
      </c>
      <c r="D82" s="137"/>
      <c r="E82" s="36"/>
      <c r="F82" s="35">
        <f t="shared" si="3"/>
        <v>0</v>
      </c>
      <c r="G82" s="128">
        <f t="shared" si="4"/>
        <v>0</v>
      </c>
      <c r="H82" s="36"/>
      <c r="I82" s="36"/>
      <c r="J82" s="35">
        <f t="shared" si="5"/>
        <v>0</v>
      </c>
      <c r="K82" s="128">
        <f t="shared" si="6"/>
        <v>0</v>
      </c>
      <c r="L82" s="36"/>
      <c r="M82" s="36"/>
    </row>
    <row r="83" spans="1:13" s="9" customFormat="1" ht="15" customHeight="1">
      <c r="A83" s="23">
        <v>51</v>
      </c>
      <c r="B83" s="35">
        <f t="shared" si="1"/>
        <v>0</v>
      </c>
      <c r="C83" s="19">
        <f t="shared" si="2"/>
        <v>0</v>
      </c>
      <c r="D83" s="137"/>
      <c r="E83" s="36"/>
      <c r="F83" s="35">
        <f t="shared" si="3"/>
        <v>0</v>
      </c>
      <c r="G83" s="128">
        <f t="shared" si="4"/>
        <v>0</v>
      </c>
      <c r="H83" s="36"/>
      <c r="I83" s="36"/>
      <c r="J83" s="35">
        <f t="shared" si="5"/>
        <v>0</v>
      </c>
      <c r="K83" s="128">
        <f t="shared" si="6"/>
        <v>0</v>
      </c>
      <c r="L83" s="36"/>
      <c r="M83" s="36"/>
    </row>
    <row r="84" spans="1:13" s="9" customFormat="1" ht="15" customHeight="1">
      <c r="A84" s="23">
        <v>52</v>
      </c>
      <c r="B84" s="35">
        <f t="shared" si="1"/>
        <v>0</v>
      </c>
      <c r="C84" s="19">
        <f t="shared" si="2"/>
        <v>0</v>
      </c>
      <c r="D84" s="137"/>
      <c r="E84" s="36"/>
      <c r="F84" s="35">
        <f t="shared" si="3"/>
        <v>0</v>
      </c>
      <c r="G84" s="128">
        <f t="shared" si="4"/>
        <v>0</v>
      </c>
      <c r="H84" s="36"/>
      <c r="I84" s="36"/>
      <c r="J84" s="35">
        <f t="shared" si="5"/>
        <v>0</v>
      </c>
      <c r="K84" s="128">
        <f t="shared" si="6"/>
        <v>0</v>
      </c>
      <c r="L84" s="36"/>
      <c r="M84" s="36"/>
    </row>
    <row r="85" spans="1:13" s="9" customFormat="1" ht="15" customHeight="1">
      <c r="A85" s="23">
        <v>53</v>
      </c>
      <c r="B85" s="35">
        <f t="shared" si="1"/>
        <v>0</v>
      </c>
      <c r="C85" s="19">
        <f t="shared" si="2"/>
        <v>0</v>
      </c>
      <c r="D85" s="137"/>
      <c r="E85" s="36"/>
      <c r="F85" s="35">
        <f t="shared" si="3"/>
        <v>0</v>
      </c>
      <c r="G85" s="128">
        <f t="shared" si="4"/>
        <v>0</v>
      </c>
      <c r="H85" s="36"/>
      <c r="I85" s="36"/>
      <c r="J85" s="35">
        <f t="shared" si="5"/>
        <v>0</v>
      </c>
      <c r="K85" s="128">
        <f t="shared" si="6"/>
        <v>0</v>
      </c>
      <c r="L85" s="36"/>
      <c r="M85" s="36"/>
    </row>
    <row r="86" spans="1:13" s="9" customFormat="1" ht="15" customHeight="1">
      <c r="A86" s="23">
        <v>54</v>
      </c>
      <c r="B86" s="35">
        <f t="shared" si="1"/>
        <v>0</v>
      </c>
      <c r="C86" s="19">
        <f t="shared" si="2"/>
        <v>0</v>
      </c>
      <c r="D86" s="137"/>
      <c r="E86" s="36"/>
      <c r="F86" s="35">
        <f t="shared" si="3"/>
        <v>0</v>
      </c>
      <c r="G86" s="128">
        <f t="shared" si="4"/>
        <v>0</v>
      </c>
      <c r="H86" s="36"/>
      <c r="I86" s="36"/>
      <c r="J86" s="35">
        <f t="shared" si="5"/>
        <v>0</v>
      </c>
      <c r="K86" s="128">
        <f t="shared" si="6"/>
        <v>0</v>
      </c>
      <c r="L86" s="36"/>
      <c r="M86" s="36"/>
    </row>
    <row r="87" spans="1:13" s="9" customFormat="1" ht="15" customHeight="1">
      <c r="A87" s="23">
        <v>55</v>
      </c>
      <c r="B87" s="35">
        <f t="shared" si="1"/>
        <v>0</v>
      </c>
      <c r="C87" s="19">
        <f t="shared" si="2"/>
        <v>0</v>
      </c>
      <c r="D87" s="137"/>
      <c r="E87" s="36"/>
      <c r="F87" s="35">
        <f t="shared" si="3"/>
        <v>0</v>
      </c>
      <c r="G87" s="128">
        <f t="shared" si="4"/>
        <v>0</v>
      </c>
      <c r="H87" s="36"/>
      <c r="I87" s="36"/>
      <c r="J87" s="35">
        <f t="shared" si="5"/>
        <v>0</v>
      </c>
      <c r="K87" s="128">
        <f t="shared" si="6"/>
        <v>0</v>
      </c>
      <c r="L87" s="36"/>
      <c r="M87" s="36"/>
    </row>
    <row r="88" spans="1:13" s="9" customFormat="1" ht="15" customHeight="1">
      <c r="A88" s="23">
        <v>56</v>
      </c>
      <c r="B88" s="35">
        <f t="shared" si="1"/>
        <v>0</v>
      </c>
      <c r="C88" s="19">
        <f t="shared" si="2"/>
        <v>0</v>
      </c>
      <c r="D88" s="137"/>
      <c r="E88" s="36"/>
      <c r="F88" s="35">
        <f t="shared" si="3"/>
        <v>0</v>
      </c>
      <c r="G88" s="128">
        <f t="shared" si="4"/>
        <v>0</v>
      </c>
      <c r="H88" s="36"/>
      <c r="I88" s="36"/>
      <c r="J88" s="35">
        <f t="shared" si="5"/>
        <v>0</v>
      </c>
      <c r="K88" s="128">
        <f t="shared" si="6"/>
        <v>0</v>
      </c>
      <c r="L88" s="36"/>
      <c r="M88" s="36"/>
    </row>
    <row r="89" spans="1:13" s="9" customFormat="1" ht="15" customHeight="1">
      <c r="A89" s="23">
        <v>57</v>
      </c>
      <c r="B89" s="35">
        <f t="shared" si="1"/>
        <v>0</v>
      </c>
      <c r="C89" s="19">
        <f t="shared" si="2"/>
        <v>0</v>
      </c>
      <c r="D89" s="137"/>
      <c r="E89" s="36"/>
      <c r="F89" s="35">
        <f t="shared" si="3"/>
        <v>0</v>
      </c>
      <c r="G89" s="128">
        <f t="shared" si="4"/>
        <v>0</v>
      </c>
      <c r="H89" s="36"/>
      <c r="I89" s="36"/>
      <c r="J89" s="35">
        <f t="shared" si="5"/>
        <v>0</v>
      </c>
      <c r="K89" s="128">
        <f t="shared" si="6"/>
        <v>0</v>
      </c>
      <c r="L89" s="36"/>
      <c r="M89" s="36"/>
    </row>
    <row r="90" spans="1:13" s="9" customFormat="1" ht="15" customHeight="1">
      <c r="A90" s="23">
        <v>58</v>
      </c>
      <c r="B90" s="35">
        <f t="shared" si="1"/>
        <v>0</v>
      </c>
      <c r="C90" s="19">
        <f t="shared" si="2"/>
        <v>0</v>
      </c>
      <c r="D90" s="137"/>
      <c r="E90" s="36"/>
      <c r="F90" s="35">
        <f t="shared" si="3"/>
        <v>0</v>
      </c>
      <c r="G90" s="128">
        <f t="shared" si="4"/>
        <v>0</v>
      </c>
      <c r="H90" s="36"/>
      <c r="I90" s="36"/>
      <c r="J90" s="35">
        <f t="shared" si="5"/>
        <v>0</v>
      </c>
      <c r="K90" s="128">
        <f t="shared" si="6"/>
        <v>0</v>
      </c>
      <c r="L90" s="36"/>
      <c r="M90" s="36"/>
    </row>
    <row r="91" spans="1:13" s="9" customFormat="1" ht="15" customHeight="1">
      <c r="A91" s="23">
        <v>59</v>
      </c>
      <c r="B91" s="35">
        <f t="shared" si="1"/>
        <v>0</v>
      </c>
      <c r="C91" s="19">
        <f t="shared" si="2"/>
        <v>0</v>
      </c>
      <c r="D91" s="137"/>
      <c r="E91" s="36"/>
      <c r="F91" s="35">
        <f t="shared" si="3"/>
        <v>0</v>
      </c>
      <c r="G91" s="128">
        <f t="shared" si="4"/>
        <v>0</v>
      </c>
      <c r="H91" s="36"/>
      <c r="I91" s="36"/>
      <c r="J91" s="35">
        <f t="shared" si="5"/>
        <v>0</v>
      </c>
      <c r="K91" s="128">
        <f t="shared" si="6"/>
        <v>0</v>
      </c>
      <c r="L91" s="36"/>
      <c r="M91" s="36"/>
    </row>
    <row r="92" spans="1:13" s="9" customFormat="1" ht="15" customHeight="1">
      <c r="A92" s="23">
        <v>60</v>
      </c>
      <c r="B92" s="35">
        <f t="shared" si="1"/>
        <v>0</v>
      </c>
      <c r="C92" s="19">
        <f t="shared" si="2"/>
        <v>0</v>
      </c>
      <c r="D92" s="137"/>
      <c r="E92" s="36"/>
      <c r="F92" s="35">
        <f t="shared" si="3"/>
        <v>0</v>
      </c>
      <c r="G92" s="128">
        <f t="shared" si="4"/>
        <v>0</v>
      </c>
      <c r="H92" s="36"/>
      <c r="I92" s="36"/>
      <c r="J92" s="35">
        <f t="shared" si="5"/>
        <v>0</v>
      </c>
      <c r="K92" s="128">
        <f t="shared" si="6"/>
        <v>0</v>
      </c>
      <c r="L92" s="36"/>
      <c r="M92" s="36"/>
    </row>
    <row r="93" spans="1:13" s="9" customFormat="1" ht="15" customHeight="1">
      <c r="A93" s="23">
        <v>61</v>
      </c>
      <c r="B93" s="35">
        <f t="shared" si="1"/>
        <v>0</v>
      </c>
      <c r="C93" s="19">
        <f t="shared" si="2"/>
        <v>0</v>
      </c>
      <c r="D93" s="137"/>
      <c r="E93" s="36"/>
      <c r="F93" s="35">
        <f t="shared" si="3"/>
        <v>0</v>
      </c>
      <c r="G93" s="128">
        <f t="shared" si="4"/>
        <v>0</v>
      </c>
      <c r="H93" s="36"/>
      <c r="I93" s="36"/>
      <c r="J93" s="35">
        <f t="shared" si="5"/>
        <v>0</v>
      </c>
      <c r="K93" s="128">
        <f t="shared" si="6"/>
        <v>0</v>
      </c>
      <c r="L93" s="36"/>
      <c r="M93" s="36"/>
    </row>
    <row r="94" spans="1:13" s="9" customFormat="1" ht="15" customHeight="1">
      <c r="A94" s="23">
        <v>62</v>
      </c>
      <c r="B94" s="35">
        <f t="shared" si="1"/>
        <v>0</v>
      </c>
      <c r="C94" s="19">
        <f t="shared" si="2"/>
        <v>0</v>
      </c>
      <c r="D94" s="137"/>
      <c r="E94" s="36"/>
      <c r="F94" s="35">
        <f t="shared" si="3"/>
        <v>0</v>
      </c>
      <c r="G94" s="128">
        <f t="shared" si="4"/>
        <v>0</v>
      </c>
      <c r="H94" s="36"/>
      <c r="I94" s="36"/>
      <c r="J94" s="35">
        <f t="shared" si="5"/>
        <v>0</v>
      </c>
      <c r="K94" s="128">
        <f t="shared" si="6"/>
        <v>0</v>
      </c>
      <c r="L94" s="36"/>
      <c r="M94" s="36"/>
    </row>
    <row r="95" spans="1:13" s="9" customFormat="1" ht="15" customHeight="1">
      <c r="A95" s="23">
        <v>63</v>
      </c>
      <c r="B95" s="35">
        <f t="shared" si="1"/>
        <v>0</v>
      </c>
      <c r="C95" s="19">
        <f t="shared" si="2"/>
        <v>0</v>
      </c>
      <c r="D95" s="137"/>
      <c r="E95" s="36"/>
      <c r="F95" s="35">
        <f t="shared" si="3"/>
        <v>0</v>
      </c>
      <c r="G95" s="128">
        <f t="shared" si="4"/>
        <v>0</v>
      </c>
      <c r="H95" s="36"/>
      <c r="I95" s="36"/>
      <c r="J95" s="35">
        <f t="shared" si="5"/>
        <v>0</v>
      </c>
      <c r="K95" s="128">
        <f t="shared" si="6"/>
        <v>0</v>
      </c>
      <c r="L95" s="36"/>
      <c r="M95" s="36"/>
    </row>
    <row r="96" spans="1:13" s="9" customFormat="1" ht="15" customHeight="1">
      <c r="A96" s="23">
        <v>64</v>
      </c>
      <c r="B96" s="35">
        <f t="shared" si="1"/>
        <v>0</v>
      </c>
      <c r="C96" s="19">
        <f t="shared" si="2"/>
        <v>0</v>
      </c>
      <c r="D96" s="137"/>
      <c r="E96" s="36"/>
      <c r="F96" s="35">
        <f t="shared" si="3"/>
        <v>0</v>
      </c>
      <c r="G96" s="128">
        <f t="shared" si="4"/>
        <v>0</v>
      </c>
      <c r="H96" s="36"/>
      <c r="I96" s="36"/>
      <c r="J96" s="35">
        <f t="shared" si="5"/>
        <v>0</v>
      </c>
      <c r="K96" s="128">
        <f t="shared" si="6"/>
        <v>0</v>
      </c>
      <c r="L96" s="36"/>
      <c r="M96" s="36"/>
    </row>
    <row r="97" spans="1:13" s="9" customFormat="1" ht="15" customHeight="1">
      <c r="A97" s="23">
        <v>65</v>
      </c>
      <c r="B97" s="35">
        <f t="shared" si="1"/>
        <v>0</v>
      </c>
      <c r="C97" s="19">
        <f t="shared" si="2"/>
        <v>0</v>
      </c>
      <c r="D97" s="137"/>
      <c r="E97" s="36"/>
      <c r="F97" s="35">
        <f t="shared" si="3"/>
        <v>0</v>
      </c>
      <c r="G97" s="128">
        <f t="shared" si="4"/>
        <v>0</v>
      </c>
      <c r="H97" s="36"/>
      <c r="I97" s="36"/>
      <c r="J97" s="35">
        <f t="shared" si="5"/>
        <v>0</v>
      </c>
      <c r="K97" s="128">
        <f t="shared" si="6"/>
        <v>0</v>
      </c>
      <c r="L97" s="36"/>
      <c r="M97" s="36"/>
    </row>
    <row r="98" spans="1:13" s="9" customFormat="1" ht="15" customHeight="1">
      <c r="A98" s="23">
        <v>66</v>
      </c>
      <c r="B98" s="35">
        <f t="shared" si="1"/>
        <v>0</v>
      </c>
      <c r="C98" s="19">
        <f t="shared" si="2"/>
        <v>0</v>
      </c>
      <c r="D98" s="137"/>
      <c r="E98" s="36"/>
      <c r="F98" s="35">
        <f t="shared" si="3"/>
        <v>0</v>
      </c>
      <c r="G98" s="128">
        <f t="shared" si="4"/>
        <v>0</v>
      </c>
      <c r="H98" s="36"/>
      <c r="I98" s="36"/>
      <c r="J98" s="35">
        <f t="shared" si="5"/>
        <v>0</v>
      </c>
      <c r="K98" s="128">
        <f t="shared" si="6"/>
        <v>0</v>
      </c>
      <c r="L98" s="36"/>
      <c r="M98" s="36"/>
    </row>
    <row r="99" spans="1:13" s="9" customFormat="1" ht="15" customHeight="1">
      <c r="A99" s="23">
        <v>67</v>
      </c>
      <c r="B99" s="35">
        <f t="shared" ref="B99:B162" si="7">B98</f>
        <v>0</v>
      </c>
      <c r="C99" s="19">
        <f t="shared" ref="C99:C162" si="8">C98</f>
        <v>0</v>
      </c>
      <c r="D99" s="137"/>
      <c r="E99" s="36"/>
      <c r="F99" s="35">
        <f t="shared" ref="F99:F162" si="9">F98</f>
        <v>0</v>
      </c>
      <c r="G99" s="128">
        <f t="shared" ref="G99:G162" si="10">G98</f>
        <v>0</v>
      </c>
      <c r="H99" s="36"/>
      <c r="I99" s="36"/>
      <c r="J99" s="35">
        <f t="shared" ref="J99:J162" si="11">J98</f>
        <v>0</v>
      </c>
      <c r="K99" s="128">
        <f t="shared" ref="K99:K162" si="12">K98</f>
        <v>0</v>
      </c>
      <c r="L99" s="36"/>
      <c r="M99" s="36"/>
    </row>
    <row r="100" spans="1:13" s="9" customFormat="1" ht="15" customHeight="1">
      <c r="A100" s="23">
        <v>68</v>
      </c>
      <c r="B100" s="35">
        <f t="shared" si="7"/>
        <v>0</v>
      </c>
      <c r="C100" s="19">
        <f t="shared" si="8"/>
        <v>0</v>
      </c>
      <c r="D100" s="137"/>
      <c r="E100" s="36"/>
      <c r="F100" s="35">
        <f t="shared" si="9"/>
        <v>0</v>
      </c>
      <c r="G100" s="128">
        <f t="shared" si="10"/>
        <v>0</v>
      </c>
      <c r="H100" s="36"/>
      <c r="I100" s="36"/>
      <c r="J100" s="35">
        <f t="shared" si="11"/>
        <v>0</v>
      </c>
      <c r="K100" s="128">
        <f t="shared" si="12"/>
        <v>0</v>
      </c>
      <c r="L100" s="36"/>
      <c r="M100" s="36"/>
    </row>
    <row r="101" spans="1:13" s="9" customFormat="1" ht="15" customHeight="1">
      <c r="A101" s="23">
        <v>69</v>
      </c>
      <c r="B101" s="35">
        <f t="shared" si="7"/>
        <v>0</v>
      </c>
      <c r="C101" s="19">
        <f t="shared" si="8"/>
        <v>0</v>
      </c>
      <c r="D101" s="137"/>
      <c r="E101" s="36"/>
      <c r="F101" s="35">
        <f t="shared" si="9"/>
        <v>0</v>
      </c>
      <c r="G101" s="128">
        <f t="shared" si="10"/>
        <v>0</v>
      </c>
      <c r="H101" s="36"/>
      <c r="I101" s="36"/>
      <c r="J101" s="35">
        <f t="shared" si="11"/>
        <v>0</v>
      </c>
      <c r="K101" s="128">
        <f t="shared" si="12"/>
        <v>0</v>
      </c>
      <c r="L101" s="36"/>
      <c r="M101" s="36"/>
    </row>
    <row r="102" spans="1:13" s="9" customFormat="1" ht="15" customHeight="1">
      <c r="A102" s="23">
        <v>70</v>
      </c>
      <c r="B102" s="35">
        <f t="shared" si="7"/>
        <v>0</v>
      </c>
      <c r="C102" s="19">
        <f t="shared" si="8"/>
        <v>0</v>
      </c>
      <c r="D102" s="137"/>
      <c r="E102" s="36"/>
      <c r="F102" s="35">
        <f t="shared" si="9"/>
        <v>0</v>
      </c>
      <c r="G102" s="128">
        <f t="shared" si="10"/>
        <v>0</v>
      </c>
      <c r="H102" s="36"/>
      <c r="I102" s="36"/>
      <c r="J102" s="35">
        <f t="shared" si="11"/>
        <v>0</v>
      </c>
      <c r="K102" s="128">
        <f t="shared" si="12"/>
        <v>0</v>
      </c>
      <c r="L102" s="36"/>
      <c r="M102" s="36"/>
    </row>
    <row r="103" spans="1:13" s="9" customFormat="1" ht="15" customHeight="1">
      <c r="A103" s="23">
        <v>71</v>
      </c>
      <c r="B103" s="35">
        <f t="shared" si="7"/>
        <v>0</v>
      </c>
      <c r="C103" s="19">
        <f t="shared" si="8"/>
        <v>0</v>
      </c>
      <c r="D103" s="137"/>
      <c r="E103" s="36"/>
      <c r="F103" s="35">
        <f t="shared" si="9"/>
        <v>0</v>
      </c>
      <c r="G103" s="128">
        <f t="shared" si="10"/>
        <v>0</v>
      </c>
      <c r="H103" s="36"/>
      <c r="I103" s="36"/>
      <c r="J103" s="35">
        <f t="shared" si="11"/>
        <v>0</v>
      </c>
      <c r="K103" s="128">
        <f t="shared" si="12"/>
        <v>0</v>
      </c>
      <c r="L103" s="36"/>
      <c r="M103" s="36"/>
    </row>
    <row r="104" spans="1:13" s="9" customFormat="1" ht="15" customHeight="1">
      <c r="A104" s="23">
        <v>72</v>
      </c>
      <c r="B104" s="35">
        <f t="shared" si="7"/>
        <v>0</v>
      </c>
      <c r="C104" s="19">
        <f t="shared" si="8"/>
        <v>0</v>
      </c>
      <c r="D104" s="137"/>
      <c r="E104" s="36"/>
      <c r="F104" s="35">
        <f t="shared" si="9"/>
        <v>0</v>
      </c>
      <c r="G104" s="128">
        <f t="shared" si="10"/>
        <v>0</v>
      </c>
      <c r="H104" s="36"/>
      <c r="I104" s="36"/>
      <c r="J104" s="35">
        <f t="shared" si="11"/>
        <v>0</v>
      </c>
      <c r="K104" s="128">
        <f t="shared" si="12"/>
        <v>0</v>
      </c>
      <c r="L104" s="36"/>
      <c r="M104" s="36"/>
    </row>
    <row r="105" spans="1:13" s="9" customFormat="1" ht="15" customHeight="1">
      <c r="A105" s="23">
        <v>73</v>
      </c>
      <c r="B105" s="35">
        <f t="shared" si="7"/>
        <v>0</v>
      </c>
      <c r="C105" s="19">
        <f t="shared" si="8"/>
        <v>0</v>
      </c>
      <c r="D105" s="137"/>
      <c r="E105" s="36"/>
      <c r="F105" s="35">
        <f t="shared" si="9"/>
        <v>0</v>
      </c>
      <c r="G105" s="128">
        <f t="shared" si="10"/>
        <v>0</v>
      </c>
      <c r="H105" s="36"/>
      <c r="I105" s="36"/>
      <c r="J105" s="35">
        <f t="shared" si="11"/>
        <v>0</v>
      </c>
      <c r="K105" s="128">
        <f t="shared" si="12"/>
        <v>0</v>
      </c>
      <c r="L105" s="36"/>
      <c r="M105" s="36"/>
    </row>
    <row r="106" spans="1:13" s="9" customFormat="1" ht="15" customHeight="1">
      <c r="A106" s="23">
        <v>74</v>
      </c>
      <c r="B106" s="35">
        <f t="shared" si="7"/>
        <v>0</v>
      </c>
      <c r="C106" s="19">
        <f t="shared" si="8"/>
        <v>0</v>
      </c>
      <c r="D106" s="137"/>
      <c r="E106" s="36"/>
      <c r="F106" s="35">
        <f t="shared" si="9"/>
        <v>0</v>
      </c>
      <c r="G106" s="128">
        <f t="shared" si="10"/>
        <v>0</v>
      </c>
      <c r="H106" s="36"/>
      <c r="I106" s="36"/>
      <c r="J106" s="35">
        <f t="shared" si="11"/>
        <v>0</v>
      </c>
      <c r="K106" s="128">
        <f t="shared" si="12"/>
        <v>0</v>
      </c>
      <c r="L106" s="36"/>
      <c r="M106" s="36"/>
    </row>
    <row r="107" spans="1:13" s="9" customFormat="1" ht="15" customHeight="1">
      <c r="A107" s="23">
        <v>75</v>
      </c>
      <c r="B107" s="35">
        <f t="shared" si="7"/>
        <v>0</v>
      </c>
      <c r="C107" s="19">
        <f t="shared" si="8"/>
        <v>0</v>
      </c>
      <c r="D107" s="137"/>
      <c r="E107" s="36"/>
      <c r="F107" s="35">
        <f t="shared" si="9"/>
        <v>0</v>
      </c>
      <c r="G107" s="128">
        <f t="shared" si="10"/>
        <v>0</v>
      </c>
      <c r="H107" s="36"/>
      <c r="I107" s="36"/>
      <c r="J107" s="35">
        <f t="shared" si="11"/>
        <v>0</v>
      </c>
      <c r="K107" s="128">
        <f t="shared" si="12"/>
        <v>0</v>
      </c>
      <c r="L107" s="36"/>
      <c r="M107" s="36"/>
    </row>
    <row r="108" spans="1:13" s="9" customFormat="1" ht="15" customHeight="1">
      <c r="A108" s="23">
        <v>76</v>
      </c>
      <c r="B108" s="35">
        <f t="shared" si="7"/>
        <v>0</v>
      </c>
      <c r="C108" s="19">
        <f t="shared" si="8"/>
        <v>0</v>
      </c>
      <c r="D108" s="137"/>
      <c r="E108" s="36"/>
      <c r="F108" s="35">
        <f t="shared" si="9"/>
        <v>0</v>
      </c>
      <c r="G108" s="128">
        <f t="shared" si="10"/>
        <v>0</v>
      </c>
      <c r="H108" s="36"/>
      <c r="I108" s="36"/>
      <c r="J108" s="35">
        <f t="shared" si="11"/>
        <v>0</v>
      </c>
      <c r="K108" s="128">
        <f t="shared" si="12"/>
        <v>0</v>
      </c>
      <c r="L108" s="36"/>
      <c r="M108" s="36"/>
    </row>
    <row r="109" spans="1:13" s="9" customFormat="1" ht="15" customHeight="1">
      <c r="A109" s="23">
        <v>77</v>
      </c>
      <c r="B109" s="35">
        <f t="shared" si="7"/>
        <v>0</v>
      </c>
      <c r="C109" s="19">
        <f t="shared" si="8"/>
        <v>0</v>
      </c>
      <c r="D109" s="137"/>
      <c r="E109" s="36"/>
      <c r="F109" s="35">
        <f t="shared" si="9"/>
        <v>0</v>
      </c>
      <c r="G109" s="128">
        <f t="shared" si="10"/>
        <v>0</v>
      </c>
      <c r="H109" s="36"/>
      <c r="I109" s="36"/>
      <c r="J109" s="35">
        <f t="shared" si="11"/>
        <v>0</v>
      </c>
      <c r="K109" s="128">
        <f t="shared" si="12"/>
        <v>0</v>
      </c>
      <c r="L109" s="36"/>
      <c r="M109" s="36"/>
    </row>
    <row r="110" spans="1:13" s="9" customFormat="1" ht="15" customHeight="1">
      <c r="A110" s="23">
        <v>78</v>
      </c>
      <c r="B110" s="35">
        <f t="shared" si="7"/>
        <v>0</v>
      </c>
      <c r="C110" s="19">
        <f t="shared" si="8"/>
        <v>0</v>
      </c>
      <c r="D110" s="137"/>
      <c r="E110" s="36"/>
      <c r="F110" s="35">
        <f t="shared" si="9"/>
        <v>0</v>
      </c>
      <c r="G110" s="128">
        <f t="shared" si="10"/>
        <v>0</v>
      </c>
      <c r="H110" s="36"/>
      <c r="I110" s="36"/>
      <c r="J110" s="35">
        <f t="shared" si="11"/>
        <v>0</v>
      </c>
      <c r="K110" s="128">
        <f t="shared" si="12"/>
        <v>0</v>
      </c>
      <c r="L110" s="36"/>
      <c r="M110" s="36"/>
    </row>
    <row r="111" spans="1:13" s="9" customFormat="1" ht="15" customHeight="1">
      <c r="A111" s="23">
        <v>79</v>
      </c>
      <c r="B111" s="35">
        <f t="shared" si="7"/>
        <v>0</v>
      </c>
      <c r="C111" s="19">
        <f t="shared" si="8"/>
        <v>0</v>
      </c>
      <c r="D111" s="137"/>
      <c r="E111" s="36"/>
      <c r="F111" s="35">
        <f t="shared" si="9"/>
        <v>0</v>
      </c>
      <c r="G111" s="128">
        <f t="shared" si="10"/>
        <v>0</v>
      </c>
      <c r="H111" s="36"/>
      <c r="I111" s="36"/>
      <c r="J111" s="35">
        <f t="shared" si="11"/>
        <v>0</v>
      </c>
      <c r="K111" s="128">
        <f t="shared" si="12"/>
        <v>0</v>
      </c>
      <c r="L111" s="36"/>
      <c r="M111" s="36"/>
    </row>
    <row r="112" spans="1:13" s="9" customFormat="1" ht="15" customHeight="1">
      <c r="A112" s="23">
        <v>80</v>
      </c>
      <c r="B112" s="35">
        <f t="shared" si="7"/>
        <v>0</v>
      </c>
      <c r="C112" s="19">
        <f t="shared" si="8"/>
        <v>0</v>
      </c>
      <c r="D112" s="137"/>
      <c r="E112" s="36"/>
      <c r="F112" s="35">
        <f t="shared" si="9"/>
        <v>0</v>
      </c>
      <c r="G112" s="128">
        <f t="shared" si="10"/>
        <v>0</v>
      </c>
      <c r="H112" s="36"/>
      <c r="I112" s="36"/>
      <c r="J112" s="35">
        <f t="shared" si="11"/>
        <v>0</v>
      </c>
      <c r="K112" s="128">
        <f t="shared" si="12"/>
        <v>0</v>
      </c>
      <c r="L112" s="36"/>
      <c r="M112" s="36"/>
    </row>
    <row r="113" spans="1:13" s="9" customFormat="1" ht="15" customHeight="1">
      <c r="A113" s="23">
        <v>81</v>
      </c>
      <c r="B113" s="35">
        <f t="shared" si="7"/>
        <v>0</v>
      </c>
      <c r="C113" s="19">
        <f t="shared" si="8"/>
        <v>0</v>
      </c>
      <c r="D113" s="137"/>
      <c r="E113" s="36"/>
      <c r="F113" s="35">
        <f t="shared" si="9"/>
        <v>0</v>
      </c>
      <c r="G113" s="128">
        <f t="shared" si="10"/>
        <v>0</v>
      </c>
      <c r="H113" s="36"/>
      <c r="I113" s="36"/>
      <c r="J113" s="35">
        <f t="shared" si="11"/>
        <v>0</v>
      </c>
      <c r="K113" s="128">
        <f t="shared" si="12"/>
        <v>0</v>
      </c>
      <c r="L113" s="36"/>
      <c r="M113" s="36"/>
    </row>
    <row r="114" spans="1:13" s="9" customFormat="1" ht="15" customHeight="1">
      <c r="A114" s="23">
        <v>82</v>
      </c>
      <c r="B114" s="35">
        <f t="shared" si="7"/>
        <v>0</v>
      </c>
      <c r="C114" s="19">
        <f t="shared" si="8"/>
        <v>0</v>
      </c>
      <c r="D114" s="137"/>
      <c r="E114" s="36"/>
      <c r="F114" s="35">
        <f t="shared" si="9"/>
        <v>0</v>
      </c>
      <c r="G114" s="128">
        <f t="shared" si="10"/>
        <v>0</v>
      </c>
      <c r="H114" s="36"/>
      <c r="I114" s="36"/>
      <c r="J114" s="35">
        <f t="shared" si="11"/>
        <v>0</v>
      </c>
      <c r="K114" s="128">
        <f t="shared" si="12"/>
        <v>0</v>
      </c>
      <c r="L114" s="36"/>
      <c r="M114" s="36"/>
    </row>
    <row r="115" spans="1:13" s="9" customFormat="1" ht="15" customHeight="1">
      <c r="A115" s="23">
        <v>83</v>
      </c>
      <c r="B115" s="35">
        <f t="shared" si="7"/>
        <v>0</v>
      </c>
      <c r="C115" s="19">
        <f t="shared" si="8"/>
        <v>0</v>
      </c>
      <c r="D115" s="137"/>
      <c r="E115" s="36"/>
      <c r="F115" s="35">
        <f t="shared" si="9"/>
        <v>0</v>
      </c>
      <c r="G115" s="128">
        <f t="shared" si="10"/>
        <v>0</v>
      </c>
      <c r="H115" s="36"/>
      <c r="I115" s="36"/>
      <c r="J115" s="35">
        <f t="shared" si="11"/>
        <v>0</v>
      </c>
      <c r="K115" s="128">
        <f t="shared" si="12"/>
        <v>0</v>
      </c>
      <c r="L115" s="36"/>
      <c r="M115" s="36"/>
    </row>
    <row r="116" spans="1:13" s="9" customFormat="1" ht="15" customHeight="1">
      <c r="A116" s="23">
        <v>84</v>
      </c>
      <c r="B116" s="35">
        <f t="shared" si="7"/>
        <v>0</v>
      </c>
      <c r="C116" s="19">
        <f t="shared" si="8"/>
        <v>0</v>
      </c>
      <c r="D116" s="137"/>
      <c r="E116" s="36"/>
      <c r="F116" s="35">
        <f t="shared" si="9"/>
        <v>0</v>
      </c>
      <c r="G116" s="128">
        <f t="shared" si="10"/>
        <v>0</v>
      </c>
      <c r="H116" s="36"/>
      <c r="I116" s="36"/>
      <c r="J116" s="35">
        <f t="shared" si="11"/>
        <v>0</v>
      </c>
      <c r="K116" s="128">
        <f t="shared" si="12"/>
        <v>0</v>
      </c>
      <c r="L116" s="36"/>
      <c r="M116" s="36"/>
    </row>
    <row r="117" spans="1:13" s="9" customFormat="1" ht="15" customHeight="1">
      <c r="A117" s="23">
        <v>85</v>
      </c>
      <c r="B117" s="35">
        <f t="shared" si="7"/>
        <v>0</v>
      </c>
      <c r="C117" s="19">
        <f t="shared" si="8"/>
        <v>0</v>
      </c>
      <c r="D117" s="137"/>
      <c r="E117" s="36"/>
      <c r="F117" s="35">
        <f t="shared" si="9"/>
        <v>0</v>
      </c>
      <c r="G117" s="128">
        <f t="shared" si="10"/>
        <v>0</v>
      </c>
      <c r="H117" s="36"/>
      <c r="I117" s="36"/>
      <c r="J117" s="35">
        <f t="shared" si="11"/>
        <v>0</v>
      </c>
      <c r="K117" s="128">
        <f t="shared" si="12"/>
        <v>0</v>
      </c>
      <c r="L117" s="36"/>
      <c r="M117" s="36"/>
    </row>
    <row r="118" spans="1:13" s="9" customFormat="1" ht="15" customHeight="1">
      <c r="A118" s="23">
        <v>86</v>
      </c>
      <c r="B118" s="35">
        <f t="shared" si="7"/>
        <v>0</v>
      </c>
      <c r="C118" s="19">
        <f t="shared" si="8"/>
        <v>0</v>
      </c>
      <c r="D118" s="137"/>
      <c r="E118" s="36"/>
      <c r="F118" s="35">
        <f t="shared" si="9"/>
        <v>0</v>
      </c>
      <c r="G118" s="128">
        <f t="shared" si="10"/>
        <v>0</v>
      </c>
      <c r="H118" s="36"/>
      <c r="I118" s="36"/>
      <c r="J118" s="35">
        <f t="shared" si="11"/>
        <v>0</v>
      </c>
      <c r="K118" s="128">
        <f t="shared" si="12"/>
        <v>0</v>
      </c>
      <c r="L118" s="36"/>
      <c r="M118" s="36"/>
    </row>
    <row r="119" spans="1:13" s="9" customFormat="1" ht="15" customHeight="1">
      <c r="A119" s="23">
        <v>87</v>
      </c>
      <c r="B119" s="35">
        <f t="shared" si="7"/>
        <v>0</v>
      </c>
      <c r="C119" s="19">
        <f t="shared" si="8"/>
        <v>0</v>
      </c>
      <c r="D119" s="137"/>
      <c r="E119" s="36"/>
      <c r="F119" s="35">
        <f t="shared" si="9"/>
        <v>0</v>
      </c>
      <c r="G119" s="128">
        <f t="shared" si="10"/>
        <v>0</v>
      </c>
      <c r="H119" s="36"/>
      <c r="I119" s="36"/>
      <c r="J119" s="35">
        <f t="shared" si="11"/>
        <v>0</v>
      </c>
      <c r="K119" s="128">
        <f t="shared" si="12"/>
        <v>0</v>
      </c>
      <c r="L119" s="36"/>
      <c r="M119" s="36"/>
    </row>
    <row r="120" spans="1:13" s="9" customFormat="1" ht="15" customHeight="1">
      <c r="A120" s="23">
        <v>88</v>
      </c>
      <c r="B120" s="35">
        <f t="shared" si="7"/>
        <v>0</v>
      </c>
      <c r="C120" s="19">
        <f t="shared" si="8"/>
        <v>0</v>
      </c>
      <c r="D120" s="137"/>
      <c r="E120" s="36"/>
      <c r="F120" s="35">
        <f t="shared" si="9"/>
        <v>0</v>
      </c>
      <c r="G120" s="128">
        <f t="shared" si="10"/>
        <v>0</v>
      </c>
      <c r="H120" s="36"/>
      <c r="I120" s="36"/>
      <c r="J120" s="35">
        <f t="shared" si="11"/>
        <v>0</v>
      </c>
      <c r="K120" s="128">
        <f t="shared" si="12"/>
        <v>0</v>
      </c>
      <c r="L120" s="36"/>
      <c r="M120" s="36"/>
    </row>
    <row r="121" spans="1:13" s="9" customFormat="1" ht="15" customHeight="1">
      <c r="A121" s="23">
        <v>89</v>
      </c>
      <c r="B121" s="35">
        <f t="shared" si="7"/>
        <v>0</v>
      </c>
      <c r="C121" s="19">
        <f t="shared" si="8"/>
        <v>0</v>
      </c>
      <c r="D121" s="137"/>
      <c r="E121" s="36"/>
      <c r="F121" s="35">
        <f t="shared" si="9"/>
        <v>0</v>
      </c>
      <c r="G121" s="128">
        <f t="shared" si="10"/>
        <v>0</v>
      </c>
      <c r="H121" s="36"/>
      <c r="I121" s="36"/>
      <c r="J121" s="35">
        <f t="shared" si="11"/>
        <v>0</v>
      </c>
      <c r="K121" s="128">
        <f t="shared" si="12"/>
        <v>0</v>
      </c>
      <c r="L121" s="36"/>
      <c r="M121" s="36"/>
    </row>
    <row r="122" spans="1:13" s="9" customFormat="1" ht="15" customHeight="1">
      <c r="A122" s="23">
        <v>90</v>
      </c>
      <c r="B122" s="35">
        <f t="shared" si="7"/>
        <v>0</v>
      </c>
      <c r="C122" s="19">
        <f t="shared" si="8"/>
        <v>0</v>
      </c>
      <c r="D122" s="137"/>
      <c r="E122" s="36"/>
      <c r="F122" s="35">
        <f t="shared" si="9"/>
        <v>0</v>
      </c>
      <c r="G122" s="128">
        <f t="shared" si="10"/>
        <v>0</v>
      </c>
      <c r="H122" s="36"/>
      <c r="I122" s="36"/>
      <c r="J122" s="35">
        <f t="shared" si="11"/>
        <v>0</v>
      </c>
      <c r="K122" s="128">
        <f t="shared" si="12"/>
        <v>0</v>
      </c>
      <c r="L122" s="36"/>
      <c r="M122" s="36"/>
    </row>
    <row r="123" spans="1:13" s="9" customFormat="1" ht="15" customHeight="1">
      <c r="A123" s="23">
        <v>91</v>
      </c>
      <c r="B123" s="35">
        <f t="shared" si="7"/>
        <v>0</v>
      </c>
      <c r="C123" s="19">
        <f t="shared" si="8"/>
        <v>0</v>
      </c>
      <c r="D123" s="137"/>
      <c r="E123" s="36"/>
      <c r="F123" s="35">
        <f t="shared" si="9"/>
        <v>0</v>
      </c>
      <c r="G123" s="128">
        <f t="shared" si="10"/>
        <v>0</v>
      </c>
      <c r="H123" s="36"/>
      <c r="I123" s="36"/>
      <c r="J123" s="35">
        <f t="shared" si="11"/>
        <v>0</v>
      </c>
      <c r="K123" s="128">
        <f t="shared" si="12"/>
        <v>0</v>
      </c>
      <c r="L123" s="36"/>
      <c r="M123" s="36"/>
    </row>
    <row r="124" spans="1:13" s="9" customFormat="1" ht="15" customHeight="1">
      <c r="A124" s="23">
        <v>92</v>
      </c>
      <c r="B124" s="35">
        <f t="shared" si="7"/>
        <v>0</v>
      </c>
      <c r="C124" s="19">
        <f t="shared" si="8"/>
        <v>0</v>
      </c>
      <c r="D124" s="137"/>
      <c r="E124" s="36"/>
      <c r="F124" s="35">
        <f t="shared" si="9"/>
        <v>0</v>
      </c>
      <c r="G124" s="128">
        <f t="shared" si="10"/>
        <v>0</v>
      </c>
      <c r="H124" s="36"/>
      <c r="I124" s="36"/>
      <c r="J124" s="35">
        <f t="shared" si="11"/>
        <v>0</v>
      </c>
      <c r="K124" s="128">
        <f t="shared" si="12"/>
        <v>0</v>
      </c>
      <c r="L124" s="36"/>
      <c r="M124" s="36"/>
    </row>
    <row r="125" spans="1:13" s="9" customFormat="1" ht="15" customHeight="1">
      <c r="A125" s="23">
        <v>93</v>
      </c>
      <c r="B125" s="35">
        <f t="shared" si="7"/>
        <v>0</v>
      </c>
      <c r="C125" s="19">
        <f t="shared" si="8"/>
        <v>0</v>
      </c>
      <c r="D125" s="137"/>
      <c r="E125" s="36"/>
      <c r="F125" s="35">
        <f t="shared" si="9"/>
        <v>0</v>
      </c>
      <c r="G125" s="128">
        <f t="shared" si="10"/>
        <v>0</v>
      </c>
      <c r="H125" s="36"/>
      <c r="I125" s="36"/>
      <c r="J125" s="35">
        <f t="shared" si="11"/>
        <v>0</v>
      </c>
      <c r="K125" s="128">
        <f t="shared" si="12"/>
        <v>0</v>
      </c>
      <c r="L125" s="36"/>
      <c r="M125" s="36"/>
    </row>
    <row r="126" spans="1:13" s="9" customFormat="1" ht="15" customHeight="1">
      <c r="A126" s="23">
        <v>94</v>
      </c>
      <c r="B126" s="35">
        <f t="shared" si="7"/>
        <v>0</v>
      </c>
      <c r="C126" s="19">
        <f t="shared" si="8"/>
        <v>0</v>
      </c>
      <c r="D126" s="137"/>
      <c r="E126" s="36"/>
      <c r="F126" s="35">
        <f t="shared" si="9"/>
        <v>0</v>
      </c>
      <c r="G126" s="128">
        <f t="shared" si="10"/>
        <v>0</v>
      </c>
      <c r="H126" s="36"/>
      <c r="I126" s="36"/>
      <c r="J126" s="35">
        <f t="shared" si="11"/>
        <v>0</v>
      </c>
      <c r="K126" s="128">
        <f t="shared" si="12"/>
        <v>0</v>
      </c>
      <c r="L126" s="36"/>
      <c r="M126" s="36"/>
    </row>
    <row r="127" spans="1:13" s="9" customFormat="1" ht="15" customHeight="1">
      <c r="A127" s="23">
        <v>95</v>
      </c>
      <c r="B127" s="35">
        <f t="shared" si="7"/>
        <v>0</v>
      </c>
      <c r="C127" s="19">
        <f t="shared" si="8"/>
        <v>0</v>
      </c>
      <c r="D127" s="137"/>
      <c r="E127" s="36"/>
      <c r="F127" s="35">
        <f t="shared" si="9"/>
        <v>0</v>
      </c>
      <c r="G127" s="128">
        <f t="shared" si="10"/>
        <v>0</v>
      </c>
      <c r="H127" s="36"/>
      <c r="I127" s="36"/>
      <c r="J127" s="35">
        <f t="shared" si="11"/>
        <v>0</v>
      </c>
      <c r="K127" s="128">
        <f t="shared" si="12"/>
        <v>0</v>
      </c>
      <c r="L127" s="36"/>
      <c r="M127" s="36"/>
    </row>
    <row r="128" spans="1:13" s="9" customFormat="1" ht="15" customHeight="1">
      <c r="A128" s="23">
        <v>96</v>
      </c>
      <c r="B128" s="35">
        <f t="shared" si="7"/>
        <v>0</v>
      </c>
      <c r="C128" s="19">
        <f t="shared" si="8"/>
        <v>0</v>
      </c>
      <c r="D128" s="137"/>
      <c r="E128" s="36"/>
      <c r="F128" s="35">
        <f t="shared" si="9"/>
        <v>0</v>
      </c>
      <c r="G128" s="128">
        <f t="shared" si="10"/>
        <v>0</v>
      </c>
      <c r="H128" s="36"/>
      <c r="I128" s="36"/>
      <c r="J128" s="35">
        <f t="shared" si="11"/>
        <v>0</v>
      </c>
      <c r="K128" s="128">
        <f t="shared" si="12"/>
        <v>0</v>
      </c>
      <c r="L128" s="36"/>
      <c r="M128" s="36"/>
    </row>
    <row r="129" spans="1:13" s="9" customFormat="1" ht="15" customHeight="1">
      <c r="A129" s="23">
        <v>97</v>
      </c>
      <c r="B129" s="35">
        <f t="shared" si="7"/>
        <v>0</v>
      </c>
      <c r="C129" s="19">
        <f t="shared" si="8"/>
        <v>0</v>
      </c>
      <c r="D129" s="137"/>
      <c r="E129" s="36"/>
      <c r="F129" s="35">
        <f t="shared" si="9"/>
        <v>0</v>
      </c>
      <c r="G129" s="128">
        <f t="shared" si="10"/>
        <v>0</v>
      </c>
      <c r="H129" s="36"/>
      <c r="I129" s="36"/>
      <c r="J129" s="35">
        <f t="shared" si="11"/>
        <v>0</v>
      </c>
      <c r="K129" s="128">
        <f t="shared" si="12"/>
        <v>0</v>
      </c>
      <c r="L129" s="36"/>
      <c r="M129" s="36"/>
    </row>
    <row r="130" spans="1:13" s="9" customFormat="1" ht="15" customHeight="1">
      <c r="A130" s="23">
        <v>98</v>
      </c>
      <c r="B130" s="35">
        <f t="shared" si="7"/>
        <v>0</v>
      </c>
      <c r="C130" s="19">
        <f t="shared" si="8"/>
        <v>0</v>
      </c>
      <c r="D130" s="137"/>
      <c r="E130" s="36"/>
      <c r="F130" s="35">
        <f t="shared" si="9"/>
        <v>0</v>
      </c>
      <c r="G130" s="128">
        <f t="shared" si="10"/>
        <v>0</v>
      </c>
      <c r="H130" s="36"/>
      <c r="I130" s="36"/>
      <c r="J130" s="35">
        <f t="shared" si="11"/>
        <v>0</v>
      </c>
      <c r="K130" s="128">
        <f t="shared" si="12"/>
        <v>0</v>
      </c>
      <c r="L130" s="36"/>
      <c r="M130" s="36"/>
    </row>
    <row r="131" spans="1:13" s="9" customFormat="1" ht="15" customHeight="1">
      <c r="A131" s="23">
        <v>99</v>
      </c>
      <c r="B131" s="35">
        <f t="shared" si="7"/>
        <v>0</v>
      </c>
      <c r="C131" s="19">
        <f t="shared" si="8"/>
        <v>0</v>
      </c>
      <c r="D131" s="137"/>
      <c r="E131" s="36"/>
      <c r="F131" s="35">
        <f t="shared" si="9"/>
        <v>0</v>
      </c>
      <c r="G131" s="128">
        <f t="shared" si="10"/>
        <v>0</v>
      </c>
      <c r="H131" s="36"/>
      <c r="I131" s="36"/>
      <c r="J131" s="35">
        <f t="shared" si="11"/>
        <v>0</v>
      </c>
      <c r="K131" s="128">
        <f t="shared" si="12"/>
        <v>0</v>
      </c>
      <c r="L131" s="36"/>
      <c r="M131" s="36"/>
    </row>
    <row r="132" spans="1:13" s="9" customFormat="1" ht="15" customHeight="1">
      <c r="A132" s="23">
        <v>100</v>
      </c>
      <c r="B132" s="35">
        <f t="shared" si="7"/>
        <v>0</v>
      </c>
      <c r="C132" s="19">
        <f t="shared" si="8"/>
        <v>0</v>
      </c>
      <c r="D132" s="137"/>
      <c r="E132" s="36"/>
      <c r="F132" s="35">
        <f t="shared" si="9"/>
        <v>0</v>
      </c>
      <c r="G132" s="128">
        <f t="shared" si="10"/>
        <v>0</v>
      </c>
      <c r="H132" s="36"/>
      <c r="I132" s="36"/>
      <c r="J132" s="35">
        <f t="shared" si="11"/>
        <v>0</v>
      </c>
      <c r="K132" s="128">
        <f t="shared" si="12"/>
        <v>0</v>
      </c>
      <c r="L132" s="36"/>
      <c r="M132" s="36"/>
    </row>
    <row r="133" spans="1:13" s="9" customFormat="1" ht="15" customHeight="1">
      <c r="A133" s="23">
        <v>101</v>
      </c>
      <c r="B133" s="35">
        <f t="shared" si="7"/>
        <v>0</v>
      </c>
      <c r="C133" s="19">
        <f t="shared" si="8"/>
        <v>0</v>
      </c>
      <c r="D133" s="137"/>
      <c r="E133" s="36"/>
      <c r="F133" s="35">
        <f t="shared" si="9"/>
        <v>0</v>
      </c>
      <c r="G133" s="128">
        <f t="shared" si="10"/>
        <v>0</v>
      </c>
      <c r="H133" s="36"/>
      <c r="I133" s="36"/>
      <c r="J133" s="35">
        <f t="shared" si="11"/>
        <v>0</v>
      </c>
      <c r="K133" s="128">
        <f t="shared" si="12"/>
        <v>0</v>
      </c>
      <c r="L133" s="36"/>
      <c r="M133" s="36"/>
    </row>
    <row r="134" spans="1:13" s="9" customFormat="1" ht="15" customHeight="1">
      <c r="A134" s="23">
        <v>102</v>
      </c>
      <c r="B134" s="35">
        <f t="shared" si="7"/>
        <v>0</v>
      </c>
      <c r="C134" s="19">
        <f t="shared" si="8"/>
        <v>0</v>
      </c>
      <c r="D134" s="137"/>
      <c r="E134" s="36"/>
      <c r="F134" s="35">
        <f t="shared" si="9"/>
        <v>0</v>
      </c>
      <c r="G134" s="128">
        <f t="shared" si="10"/>
        <v>0</v>
      </c>
      <c r="H134" s="36"/>
      <c r="I134" s="36"/>
      <c r="J134" s="35">
        <f t="shared" si="11"/>
        <v>0</v>
      </c>
      <c r="K134" s="128">
        <f t="shared" si="12"/>
        <v>0</v>
      </c>
      <c r="L134" s="36"/>
      <c r="M134" s="36"/>
    </row>
    <row r="135" spans="1:13" s="9" customFormat="1" ht="15" customHeight="1">
      <c r="A135" s="23">
        <v>103</v>
      </c>
      <c r="B135" s="35">
        <f t="shared" si="7"/>
        <v>0</v>
      </c>
      <c r="C135" s="19">
        <f t="shared" si="8"/>
        <v>0</v>
      </c>
      <c r="D135" s="137"/>
      <c r="E135" s="36"/>
      <c r="F135" s="35">
        <f t="shared" si="9"/>
        <v>0</v>
      </c>
      <c r="G135" s="128">
        <f t="shared" si="10"/>
        <v>0</v>
      </c>
      <c r="H135" s="36"/>
      <c r="I135" s="36"/>
      <c r="J135" s="35">
        <f t="shared" si="11"/>
        <v>0</v>
      </c>
      <c r="K135" s="128">
        <f t="shared" si="12"/>
        <v>0</v>
      </c>
      <c r="L135" s="36"/>
      <c r="M135" s="36"/>
    </row>
    <row r="136" spans="1:13" s="9" customFormat="1" ht="15" customHeight="1">
      <c r="A136" s="23">
        <v>104</v>
      </c>
      <c r="B136" s="35">
        <f t="shared" si="7"/>
        <v>0</v>
      </c>
      <c r="C136" s="19">
        <f t="shared" si="8"/>
        <v>0</v>
      </c>
      <c r="D136" s="137"/>
      <c r="E136" s="36"/>
      <c r="F136" s="35">
        <f t="shared" si="9"/>
        <v>0</v>
      </c>
      <c r="G136" s="128">
        <f t="shared" si="10"/>
        <v>0</v>
      </c>
      <c r="H136" s="36"/>
      <c r="I136" s="36"/>
      <c r="J136" s="35">
        <f t="shared" si="11"/>
        <v>0</v>
      </c>
      <c r="K136" s="128">
        <f t="shared" si="12"/>
        <v>0</v>
      </c>
      <c r="L136" s="36"/>
      <c r="M136" s="36"/>
    </row>
    <row r="137" spans="1:13" s="9" customFormat="1" ht="15" customHeight="1">
      <c r="A137" s="23">
        <v>105</v>
      </c>
      <c r="B137" s="35">
        <f t="shared" si="7"/>
        <v>0</v>
      </c>
      <c r="C137" s="19">
        <f t="shared" si="8"/>
        <v>0</v>
      </c>
      <c r="D137" s="137"/>
      <c r="E137" s="36"/>
      <c r="F137" s="35">
        <f t="shared" si="9"/>
        <v>0</v>
      </c>
      <c r="G137" s="128">
        <f t="shared" si="10"/>
        <v>0</v>
      </c>
      <c r="H137" s="36"/>
      <c r="I137" s="36"/>
      <c r="J137" s="35">
        <f t="shared" si="11"/>
        <v>0</v>
      </c>
      <c r="K137" s="128">
        <f t="shared" si="12"/>
        <v>0</v>
      </c>
      <c r="L137" s="36"/>
      <c r="M137" s="36"/>
    </row>
    <row r="138" spans="1:13" s="9" customFormat="1" ht="15" customHeight="1">
      <c r="A138" s="23">
        <v>106</v>
      </c>
      <c r="B138" s="35">
        <f t="shared" si="7"/>
        <v>0</v>
      </c>
      <c r="C138" s="19">
        <f t="shared" si="8"/>
        <v>0</v>
      </c>
      <c r="D138" s="137"/>
      <c r="E138" s="36"/>
      <c r="F138" s="35">
        <f t="shared" si="9"/>
        <v>0</v>
      </c>
      <c r="G138" s="128">
        <f t="shared" si="10"/>
        <v>0</v>
      </c>
      <c r="H138" s="36"/>
      <c r="I138" s="36"/>
      <c r="J138" s="35">
        <f t="shared" si="11"/>
        <v>0</v>
      </c>
      <c r="K138" s="128">
        <f t="shared" si="12"/>
        <v>0</v>
      </c>
      <c r="L138" s="36"/>
      <c r="M138" s="36"/>
    </row>
    <row r="139" spans="1:13" s="9" customFormat="1" ht="15" customHeight="1">
      <c r="A139" s="23">
        <v>107</v>
      </c>
      <c r="B139" s="35">
        <f t="shared" si="7"/>
        <v>0</v>
      </c>
      <c r="C139" s="19">
        <f t="shared" si="8"/>
        <v>0</v>
      </c>
      <c r="D139" s="137"/>
      <c r="E139" s="36"/>
      <c r="F139" s="35">
        <f t="shared" si="9"/>
        <v>0</v>
      </c>
      <c r="G139" s="128">
        <f t="shared" si="10"/>
        <v>0</v>
      </c>
      <c r="H139" s="36"/>
      <c r="I139" s="36"/>
      <c r="J139" s="35">
        <f t="shared" si="11"/>
        <v>0</v>
      </c>
      <c r="K139" s="128">
        <f t="shared" si="12"/>
        <v>0</v>
      </c>
      <c r="L139" s="36"/>
      <c r="M139" s="36"/>
    </row>
    <row r="140" spans="1:13" s="9" customFormat="1" ht="15" customHeight="1">
      <c r="A140" s="23">
        <v>108</v>
      </c>
      <c r="B140" s="35">
        <f t="shared" si="7"/>
        <v>0</v>
      </c>
      <c r="C140" s="19">
        <f t="shared" si="8"/>
        <v>0</v>
      </c>
      <c r="D140" s="137"/>
      <c r="E140" s="36"/>
      <c r="F140" s="35">
        <f t="shared" si="9"/>
        <v>0</v>
      </c>
      <c r="G140" s="128">
        <f t="shared" si="10"/>
        <v>0</v>
      </c>
      <c r="H140" s="36"/>
      <c r="I140" s="36"/>
      <c r="J140" s="35">
        <f t="shared" si="11"/>
        <v>0</v>
      </c>
      <c r="K140" s="128">
        <f t="shared" si="12"/>
        <v>0</v>
      </c>
      <c r="L140" s="36"/>
      <c r="M140" s="36"/>
    </row>
    <row r="141" spans="1:13" s="9" customFormat="1" ht="15" customHeight="1">
      <c r="A141" s="23">
        <v>109</v>
      </c>
      <c r="B141" s="35">
        <f t="shared" si="7"/>
        <v>0</v>
      </c>
      <c r="C141" s="19">
        <f t="shared" si="8"/>
        <v>0</v>
      </c>
      <c r="D141" s="137"/>
      <c r="E141" s="36"/>
      <c r="F141" s="35">
        <f t="shared" si="9"/>
        <v>0</v>
      </c>
      <c r="G141" s="128">
        <f t="shared" si="10"/>
        <v>0</v>
      </c>
      <c r="H141" s="36"/>
      <c r="I141" s="36"/>
      <c r="J141" s="35">
        <f t="shared" si="11"/>
        <v>0</v>
      </c>
      <c r="K141" s="128">
        <f t="shared" si="12"/>
        <v>0</v>
      </c>
      <c r="L141" s="36"/>
      <c r="M141" s="36"/>
    </row>
    <row r="142" spans="1:13" s="9" customFormat="1" ht="15" customHeight="1">
      <c r="A142" s="23">
        <v>110</v>
      </c>
      <c r="B142" s="35">
        <f t="shared" si="7"/>
        <v>0</v>
      </c>
      <c r="C142" s="19">
        <f t="shared" si="8"/>
        <v>0</v>
      </c>
      <c r="D142" s="137"/>
      <c r="E142" s="36"/>
      <c r="F142" s="35">
        <f t="shared" si="9"/>
        <v>0</v>
      </c>
      <c r="G142" s="128">
        <f t="shared" si="10"/>
        <v>0</v>
      </c>
      <c r="H142" s="36"/>
      <c r="I142" s="36"/>
      <c r="J142" s="35">
        <f t="shared" si="11"/>
        <v>0</v>
      </c>
      <c r="K142" s="128">
        <f t="shared" si="12"/>
        <v>0</v>
      </c>
      <c r="L142" s="36"/>
      <c r="M142" s="36"/>
    </row>
    <row r="143" spans="1:13" s="9" customFormat="1" ht="15" customHeight="1">
      <c r="A143" s="23">
        <v>111</v>
      </c>
      <c r="B143" s="35">
        <f t="shared" si="7"/>
        <v>0</v>
      </c>
      <c r="C143" s="19">
        <f t="shared" si="8"/>
        <v>0</v>
      </c>
      <c r="D143" s="137"/>
      <c r="E143" s="36"/>
      <c r="F143" s="35">
        <f t="shared" si="9"/>
        <v>0</v>
      </c>
      <c r="G143" s="128">
        <f t="shared" si="10"/>
        <v>0</v>
      </c>
      <c r="H143" s="36"/>
      <c r="I143" s="36"/>
      <c r="J143" s="35">
        <f t="shared" si="11"/>
        <v>0</v>
      </c>
      <c r="K143" s="128">
        <f t="shared" si="12"/>
        <v>0</v>
      </c>
      <c r="L143" s="36"/>
      <c r="M143" s="36"/>
    </row>
    <row r="144" spans="1:13" s="9" customFormat="1" ht="15" customHeight="1">
      <c r="A144" s="23">
        <v>112</v>
      </c>
      <c r="B144" s="35">
        <f t="shared" si="7"/>
        <v>0</v>
      </c>
      <c r="C144" s="19">
        <f t="shared" si="8"/>
        <v>0</v>
      </c>
      <c r="D144" s="137"/>
      <c r="E144" s="36"/>
      <c r="F144" s="35">
        <f t="shared" si="9"/>
        <v>0</v>
      </c>
      <c r="G144" s="128">
        <f t="shared" si="10"/>
        <v>0</v>
      </c>
      <c r="H144" s="36"/>
      <c r="I144" s="36"/>
      <c r="J144" s="35">
        <f t="shared" si="11"/>
        <v>0</v>
      </c>
      <c r="K144" s="128">
        <f t="shared" si="12"/>
        <v>0</v>
      </c>
      <c r="L144" s="36"/>
      <c r="M144" s="36"/>
    </row>
    <row r="145" spans="1:13" s="9" customFormat="1" ht="15" customHeight="1">
      <c r="A145" s="23">
        <v>113</v>
      </c>
      <c r="B145" s="35">
        <f t="shared" si="7"/>
        <v>0</v>
      </c>
      <c r="C145" s="19">
        <f t="shared" si="8"/>
        <v>0</v>
      </c>
      <c r="D145" s="137"/>
      <c r="E145" s="36"/>
      <c r="F145" s="35">
        <f t="shared" si="9"/>
        <v>0</v>
      </c>
      <c r="G145" s="128">
        <f t="shared" si="10"/>
        <v>0</v>
      </c>
      <c r="H145" s="36"/>
      <c r="I145" s="36"/>
      <c r="J145" s="35">
        <f t="shared" si="11"/>
        <v>0</v>
      </c>
      <c r="K145" s="128">
        <f t="shared" si="12"/>
        <v>0</v>
      </c>
      <c r="L145" s="36"/>
      <c r="M145" s="36"/>
    </row>
    <row r="146" spans="1:13" s="9" customFormat="1" ht="15" customHeight="1">
      <c r="A146" s="23">
        <v>114</v>
      </c>
      <c r="B146" s="35">
        <f t="shared" si="7"/>
        <v>0</v>
      </c>
      <c r="C146" s="19">
        <f t="shared" si="8"/>
        <v>0</v>
      </c>
      <c r="D146" s="137"/>
      <c r="E146" s="36"/>
      <c r="F146" s="35">
        <f t="shared" si="9"/>
        <v>0</v>
      </c>
      <c r="G146" s="128">
        <f t="shared" si="10"/>
        <v>0</v>
      </c>
      <c r="H146" s="36"/>
      <c r="I146" s="36"/>
      <c r="J146" s="35">
        <f t="shared" si="11"/>
        <v>0</v>
      </c>
      <c r="K146" s="128">
        <f t="shared" si="12"/>
        <v>0</v>
      </c>
      <c r="L146" s="36"/>
      <c r="M146" s="36"/>
    </row>
    <row r="147" spans="1:13" s="9" customFormat="1" ht="15" customHeight="1">
      <c r="A147" s="23">
        <v>115</v>
      </c>
      <c r="B147" s="35">
        <f t="shared" si="7"/>
        <v>0</v>
      </c>
      <c r="C147" s="19">
        <f t="shared" si="8"/>
        <v>0</v>
      </c>
      <c r="D147" s="137"/>
      <c r="E147" s="36"/>
      <c r="F147" s="35">
        <f t="shared" si="9"/>
        <v>0</v>
      </c>
      <c r="G147" s="128">
        <f t="shared" si="10"/>
        <v>0</v>
      </c>
      <c r="H147" s="36"/>
      <c r="I147" s="36"/>
      <c r="J147" s="35">
        <f t="shared" si="11"/>
        <v>0</v>
      </c>
      <c r="K147" s="128">
        <f t="shared" si="12"/>
        <v>0</v>
      </c>
      <c r="L147" s="36"/>
      <c r="M147" s="36"/>
    </row>
    <row r="148" spans="1:13" s="9" customFormat="1" ht="15" customHeight="1">
      <c r="A148" s="23">
        <v>116</v>
      </c>
      <c r="B148" s="35">
        <f t="shared" si="7"/>
        <v>0</v>
      </c>
      <c r="C148" s="19">
        <f t="shared" si="8"/>
        <v>0</v>
      </c>
      <c r="D148" s="137"/>
      <c r="E148" s="36"/>
      <c r="F148" s="35">
        <f t="shared" si="9"/>
        <v>0</v>
      </c>
      <c r="G148" s="128">
        <f t="shared" si="10"/>
        <v>0</v>
      </c>
      <c r="H148" s="36"/>
      <c r="I148" s="36"/>
      <c r="J148" s="35">
        <f t="shared" si="11"/>
        <v>0</v>
      </c>
      <c r="K148" s="128">
        <f t="shared" si="12"/>
        <v>0</v>
      </c>
      <c r="L148" s="36"/>
      <c r="M148" s="36"/>
    </row>
    <row r="149" spans="1:13" s="9" customFormat="1" ht="15" customHeight="1">
      <c r="A149" s="23">
        <v>117</v>
      </c>
      <c r="B149" s="35">
        <f t="shared" si="7"/>
        <v>0</v>
      </c>
      <c r="C149" s="19">
        <f t="shared" si="8"/>
        <v>0</v>
      </c>
      <c r="D149" s="137"/>
      <c r="E149" s="36"/>
      <c r="F149" s="35">
        <f t="shared" si="9"/>
        <v>0</v>
      </c>
      <c r="G149" s="128">
        <f t="shared" si="10"/>
        <v>0</v>
      </c>
      <c r="H149" s="36"/>
      <c r="I149" s="36"/>
      <c r="J149" s="35">
        <f t="shared" si="11"/>
        <v>0</v>
      </c>
      <c r="K149" s="128">
        <f t="shared" si="12"/>
        <v>0</v>
      </c>
      <c r="L149" s="36"/>
      <c r="M149" s="36"/>
    </row>
    <row r="150" spans="1:13" s="9" customFormat="1" ht="15" customHeight="1">
      <c r="A150" s="23">
        <v>118</v>
      </c>
      <c r="B150" s="35">
        <f t="shared" si="7"/>
        <v>0</v>
      </c>
      <c r="C150" s="19">
        <f t="shared" si="8"/>
        <v>0</v>
      </c>
      <c r="D150" s="137"/>
      <c r="E150" s="36"/>
      <c r="F150" s="35">
        <f t="shared" si="9"/>
        <v>0</v>
      </c>
      <c r="G150" s="128">
        <f t="shared" si="10"/>
        <v>0</v>
      </c>
      <c r="H150" s="36"/>
      <c r="I150" s="36"/>
      <c r="J150" s="35">
        <f t="shared" si="11"/>
        <v>0</v>
      </c>
      <c r="K150" s="128">
        <f t="shared" si="12"/>
        <v>0</v>
      </c>
      <c r="L150" s="36"/>
      <c r="M150" s="36"/>
    </row>
    <row r="151" spans="1:13" s="9" customFormat="1" ht="15" customHeight="1">
      <c r="A151" s="23">
        <v>119</v>
      </c>
      <c r="B151" s="35">
        <f t="shared" si="7"/>
        <v>0</v>
      </c>
      <c r="C151" s="19">
        <f t="shared" si="8"/>
        <v>0</v>
      </c>
      <c r="D151" s="137"/>
      <c r="E151" s="36"/>
      <c r="F151" s="35">
        <f t="shared" si="9"/>
        <v>0</v>
      </c>
      <c r="G151" s="128">
        <f t="shared" si="10"/>
        <v>0</v>
      </c>
      <c r="H151" s="36"/>
      <c r="I151" s="36"/>
      <c r="J151" s="35">
        <f t="shared" si="11"/>
        <v>0</v>
      </c>
      <c r="K151" s="128">
        <f t="shared" si="12"/>
        <v>0</v>
      </c>
      <c r="L151" s="36"/>
      <c r="M151" s="36"/>
    </row>
    <row r="152" spans="1:13" s="9" customFormat="1" ht="15" customHeight="1">
      <c r="A152" s="23">
        <v>120</v>
      </c>
      <c r="B152" s="35">
        <f t="shared" si="7"/>
        <v>0</v>
      </c>
      <c r="C152" s="19">
        <f t="shared" si="8"/>
        <v>0</v>
      </c>
      <c r="D152" s="137"/>
      <c r="E152" s="36"/>
      <c r="F152" s="35">
        <f t="shared" si="9"/>
        <v>0</v>
      </c>
      <c r="G152" s="128">
        <f t="shared" si="10"/>
        <v>0</v>
      </c>
      <c r="H152" s="36"/>
      <c r="I152" s="36"/>
      <c r="J152" s="35">
        <f t="shared" si="11"/>
        <v>0</v>
      </c>
      <c r="K152" s="128">
        <f t="shared" si="12"/>
        <v>0</v>
      </c>
      <c r="L152" s="36"/>
      <c r="M152" s="36"/>
    </row>
    <row r="153" spans="1:13" s="9" customFormat="1" ht="15" customHeight="1">
      <c r="A153" s="23">
        <v>121</v>
      </c>
      <c r="B153" s="35">
        <f t="shared" si="7"/>
        <v>0</v>
      </c>
      <c r="C153" s="19">
        <f t="shared" si="8"/>
        <v>0</v>
      </c>
      <c r="D153" s="137"/>
      <c r="E153" s="36"/>
      <c r="F153" s="35">
        <f t="shared" si="9"/>
        <v>0</v>
      </c>
      <c r="G153" s="128">
        <f t="shared" si="10"/>
        <v>0</v>
      </c>
      <c r="H153" s="36"/>
      <c r="I153" s="36"/>
      <c r="J153" s="35">
        <f t="shared" si="11"/>
        <v>0</v>
      </c>
      <c r="K153" s="128">
        <f t="shared" si="12"/>
        <v>0</v>
      </c>
      <c r="L153" s="36"/>
      <c r="M153" s="36"/>
    </row>
    <row r="154" spans="1:13" s="9" customFormat="1" ht="15" customHeight="1">
      <c r="A154" s="23">
        <v>122</v>
      </c>
      <c r="B154" s="35">
        <f t="shared" si="7"/>
        <v>0</v>
      </c>
      <c r="C154" s="19">
        <f t="shared" si="8"/>
        <v>0</v>
      </c>
      <c r="D154" s="137"/>
      <c r="E154" s="36"/>
      <c r="F154" s="35">
        <f t="shared" si="9"/>
        <v>0</v>
      </c>
      <c r="G154" s="128">
        <f t="shared" si="10"/>
        <v>0</v>
      </c>
      <c r="H154" s="36"/>
      <c r="I154" s="36"/>
      <c r="J154" s="35">
        <f t="shared" si="11"/>
        <v>0</v>
      </c>
      <c r="K154" s="128">
        <f t="shared" si="12"/>
        <v>0</v>
      </c>
      <c r="L154" s="36"/>
      <c r="M154" s="36"/>
    </row>
    <row r="155" spans="1:13" s="9" customFormat="1" ht="15" customHeight="1">
      <c r="A155" s="23">
        <v>123</v>
      </c>
      <c r="B155" s="35">
        <f t="shared" si="7"/>
        <v>0</v>
      </c>
      <c r="C155" s="19">
        <f t="shared" si="8"/>
        <v>0</v>
      </c>
      <c r="D155" s="137"/>
      <c r="E155" s="36"/>
      <c r="F155" s="35">
        <f t="shared" si="9"/>
        <v>0</v>
      </c>
      <c r="G155" s="128">
        <f t="shared" si="10"/>
        <v>0</v>
      </c>
      <c r="H155" s="36"/>
      <c r="I155" s="36"/>
      <c r="J155" s="35">
        <f t="shared" si="11"/>
        <v>0</v>
      </c>
      <c r="K155" s="128">
        <f t="shared" si="12"/>
        <v>0</v>
      </c>
      <c r="L155" s="36"/>
      <c r="M155" s="36"/>
    </row>
    <row r="156" spans="1:13" s="9" customFormat="1" ht="15" customHeight="1">
      <c r="A156" s="23">
        <v>124</v>
      </c>
      <c r="B156" s="35">
        <f t="shared" si="7"/>
        <v>0</v>
      </c>
      <c r="C156" s="19">
        <f t="shared" si="8"/>
        <v>0</v>
      </c>
      <c r="D156" s="137"/>
      <c r="E156" s="36"/>
      <c r="F156" s="35">
        <f t="shared" si="9"/>
        <v>0</v>
      </c>
      <c r="G156" s="128">
        <f t="shared" si="10"/>
        <v>0</v>
      </c>
      <c r="H156" s="36"/>
      <c r="I156" s="36"/>
      <c r="J156" s="35">
        <f t="shared" si="11"/>
        <v>0</v>
      </c>
      <c r="K156" s="128">
        <f t="shared" si="12"/>
        <v>0</v>
      </c>
      <c r="L156" s="36"/>
      <c r="M156" s="36"/>
    </row>
    <row r="157" spans="1:13" s="9" customFormat="1" ht="15" customHeight="1">
      <c r="A157" s="23">
        <v>125</v>
      </c>
      <c r="B157" s="35">
        <f t="shared" si="7"/>
        <v>0</v>
      </c>
      <c r="C157" s="19">
        <f t="shared" si="8"/>
        <v>0</v>
      </c>
      <c r="D157" s="137"/>
      <c r="E157" s="36"/>
      <c r="F157" s="35">
        <f t="shared" si="9"/>
        <v>0</v>
      </c>
      <c r="G157" s="128">
        <f t="shared" si="10"/>
        <v>0</v>
      </c>
      <c r="H157" s="36"/>
      <c r="I157" s="36"/>
      <c r="J157" s="35">
        <f t="shared" si="11"/>
        <v>0</v>
      </c>
      <c r="K157" s="128">
        <f t="shared" si="12"/>
        <v>0</v>
      </c>
      <c r="L157" s="36"/>
      <c r="M157" s="36"/>
    </row>
    <row r="158" spans="1:13" s="9" customFormat="1" ht="15" customHeight="1">
      <c r="A158" s="23">
        <v>126</v>
      </c>
      <c r="B158" s="35">
        <f t="shared" si="7"/>
        <v>0</v>
      </c>
      <c r="C158" s="19">
        <f t="shared" si="8"/>
        <v>0</v>
      </c>
      <c r="D158" s="137"/>
      <c r="E158" s="36"/>
      <c r="F158" s="35">
        <f t="shared" si="9"/>
        <v>0</v>
      </c>
      <c r="G158" s="128">
        <f t="shared" si="10"/>
        <v>0</v>
      </c>
      <c r="H158" s="36"/>
      <c r="I158" s="36"/>
      <c r="J158" s="35">
        <f t="shared" si="11"/>
        <v>0</v>
      </c>
      <c r="K158" s="128">
        <f t="shared" si="12"/>
        <v>0</v>
      </c>
      <c r="L158" s="36"/>
      <c r="M158" s="36"/>
    </row>
    <row r="159" spans="1:13" s="9" customFormat="1" ht="15" customHeight="1">
      <c r="A159" s="23">
        <v>127</v>
      </c>
      <c r="B159" s="35">
        <f t="shared" si="7"/>
        <v>0</v>
      </c>
      <c r="C159" s="19">
        <f t="shared" si="8"/>
        <v>0</v>
      </c>
      <c r="D159" s="137"/>
      <c r="E159" s="36"/>
      <c r="F159" s="35">
        <f t="shared" si="9"/>
        <v>0</v>
      </c>
      <c r="G159" s="128">
        <f t="shared" si="10"/>
        <v>0</v>
      </c>
      <c r="H159" s="36"/>
      <c r="I159" s="36"/>
      <c r="J159" s="35">
        <f t="shared" si="11"/>
        <v>0</v>
      </c>
      <c r="K159" s="128">
        <f t="shared" si="12"/>
        <v>0</v>
      </c>
      <c r="L159" s="36"/>
      <c r="M159" s="36"/>
    </row>
    <row r="160" spans="1:13" s="9" customFormat="1" ht="15" customHeight="1">
      <c r="A160" s="23">
        <v>128</v>
      </c>
      <c r="B160" s="35">
        <f t="shared" si="7"/>
        <v>0</v>
      </c>
      <c r="C160" s="19">
        <f t="shared" si="8"/>
        <v>0</v>
      </c>
      <c r="D160" s="137"/>
      <c r="E160" s="36"/>
      <c r="F160" s="35">
        <f t="shared" si="9"/>
        <v>0</v>
      </c>
      <c r="G160" s="128">
        <f t="shared" si="10"/>
        <v>0</v>
      </c>
      <c r="H160" s="36"/>
      <c r="I160" s="36"/>
      <c r="J160" s="35">
        <f t="shared" si="11"/>
        <v>0</v>
      </c>
      <c r="K160" s="128">
        <f t="shared" si="12"/>
        <v>0</v>
      </c>
      <c r="L160" s="36"/>
      <c r="M160" s="36"/>
    </row>
    <row r="161" spans="1:13" s="9" customFormat="1" ht="15" customHeight="1">
      <c r="A161" s="23">
        <v>129</v>
      </c>
      <c r="B161" s="35">
        <f t="shared" si="7"/>
        <v>0</v>
      </c>
      <c r="C161" s="19">
        <f t="shared" si="8"/>
        <v>0</v>
      </c>
      <c r="D161" s="137"/>
      <c r="E161" s="36"/>
      <c r="F161" s="35">
        <f t="shared" si="9"/>
        <v>0</v>
      </c>
      <c r="G161" s="128">
        <f t="shared" si="10"/>
        <v>0</v>
      </c>
      <c r="H161" s="36"/>
      <c r="I161" s="36"/>
      <c r="J161" s="35">
        <f t="shared" si="11"/>
        <v>0</v>
      </c>
      <c r="K161" s="128">
        <f t="shared" si="12"/>
        <v>0</v>
      </c>
      <c r="L161" s="36"/>
      <c r="M161" s="36"/>
    </row>
    <row r="162" spans="1:13" s="9" customFormat="1" ht="15" customHeight="1">
      <c r="A162" s="23">
        <v>130</v>
      </c>
      <c r="B162" s="35">
        <f t="shared" si="7"/>
        <v>0</v>
      </c>
      <c r="C162" s="19">
        <f t="shared" si="8"/>
        <v>0</v>
      </c>
      <c r="D162" s="137"/>
      <c r="E162" s="36"/>
      <c r="F162" s="35">
        <f t="shared" si="9"/>
        <v>0</v>
      </c>
      <c r="G162" s="128">
        <f t="shared" si="10"/>
        <v>0</v>
      </c>
      <c r="H162" s="36"/>
      <c r="I162" s="36"/>
      <c r="J162" s="35">
        <f t="shared" si="11"/>
        <v>0</v>
      </c>
      <c r="K162" s="128">
        <f t="shared" si="12"/>
        <v>0</v>
      </c>
      <c r="L162" s="36"/>
      <c r="M162" s="36"/>
    </row>
    <row r="163" spans="1:13" s="9" customFormat="1" ht="15" customHeight="1">
      <c r="A163" s="23">
        <v>131</v>
      </c>
      <c r="B163" s="35">
        <f t="shared" ref="B163:B226" si="13">B162</f>
        <v>0</v>
      </c>
      <c r="C163" s="19">
        <f t="shared" ref="C163:C226" si="14">C162</f>
        <v>0</v>
      </c>
      <c r="D163" s="137"/>
      <c r="E163" s="36"/>
      <c r="F163" s="35">
        <f t="shared" ref="F163:F226" si="15">F162</f>
        <v>0</v>
      </c>
      <c r="G163" s="128">
        <f t="shared" ref="G163:G226" si="16">G162</f>
        <v>0</v>
      </c>
      <c r="H163" s="36"/>
      <c r="I163" s="36"/>
      <c r="J163" s="35">
        <f t="shared" ref="J163:J226" si="17">J162</f>
        <v>0</v>
      </c>
      <c r="K163" s="128">
        <f t="shared" ref="K163:K226" si="18">K162</f>
        <v>0</v>
      </c>
      <c r="L163" s="36"/>
      <c r="M163" s="36"/>
    </row>
    <row r="164" spans="1:13" s="9" customFormat="1" ht="15" customHeight="1">
      <c r="A164" s="23">
        <v>132</v>
      </c>
      <c r="B164" s="35">
        <f t="shared" si="13"/>
        <v>0</v>
      </c>
      <c r="C164" s="19">
        <f t="shared" si="14"/>
        <v>0</v>
      </c>
      <c r="D164" s="137"/>
      <c r="E164" s="36"/>
      <c r="F164" s="35">
        <f t="shared" si="15"/>
        <v>0</v>
      </c>
      <c r="G164" s="128">
        <f t="shared" si="16"/>
        <v>0</v>
      </c>
      <c r="H164" s="36"/>
      <c r="I164" s="36"/>
      <c r="J164" s="35">
        <f t="shared" si="17"/>
        <v>0</v>
      </c>
      <c r="K164" s="128">
        <f t="shared" si="18"/>
        <v>0</v>
      </c>
      <c r="L164" s="36"/>
      <c r="M164" s="36"/>
    </row>
    <row r="165" spans="1:13" s="9" customFormat="1" ht="15" customHeight="1">
      <c r="A165" s="23">
        <v>133</v>
      </c>
      <c r="B165" s="35">
        <f t="shared" si="13"/>
        <v>0</v>
      </c>
      <c r="C165" s="19">
        <f t="shared" si="14"/>
        <v>0</v>
      </c>
      <c r="D165" s="137"/>
      <c r="E165" s="36"/>
      <c r="F165" s="35">
        <f t="shared" si="15"/>
        <v>0</v>
      </c>
      <c r="G165" s="128">
        <f t="shared" si="16"/>
        <v>0</v>
      </c>
      <c r="H165" s="36"/>
      <c r="I165" s="36"/>
      <c r="J165" s="35">
        <f t="shared" si="17"/>
        <v>0</v>
      </c>
      <c r="K165" s="128">
        <f t="shared" si="18"/>
        <v>0</v>
      </c>
      <c r="L165" s="36"/>
      <c r="M165" s="36"/>
    </row>
    <row r="166" spans="1:13" s="9" customFormat="1" ht="15" customHeight="1">
      <c r="A166" s="23">
        <v>134</v>
      </c>
      <c r="B166" s="35">
        <f t="shared" si="13"/>
        <v>0</v>
      </c>
      <c r="C166" s="19">
        <f t="shared" si="14"/>
        <v>0</v>
      </c>
      <c r="D166" s="137"/>
      <c r="E166" s="36"/>
      <c r="F166" s="35">
        <f t="shared" si="15"/>
        <v>0</v>
      </c>
      <c r="G166" s="128">
        <f t="shared" si="16"/>
        <v>0</v>
      </c>
      <c r="H166" s="36"/>
      <c r="I166" s="36"/>
      <c r="J166" s="35">
        <f t="shared" si="17"/>
        <v>0</v>
      </c>
      <c r="K166" s="128">
        <f t="shared" si="18"/>
        <v>0</v>
      </c>
      <c r="L166" s="36"/>
      <c r="M166" s="36"/>
    </row>
    <row r="167" spans="1:13" s="9" customFormat="1" ht="15" customHeight="1">
      <c r="A167" s="23">
        <v>135</v>
      </c>
      <c r="B167" s="35">
        <f t="shared" si="13"/>
        <v>0</v>
      </c>
      <c r="C167" s="19">
        <f t="shared" si="14"/>
        <v>0</v>
      </c>
      <c r="D167" s="137"/>
      <c r="E167" s="36"/>
      <c r="F167" s="35">
        <f t="shared" si="15"/>
        <v>0</v>
      </c>
      <c r="G167" s="128">
        <f t="shared" si="16"/>
        <v>0</v>
      </c>
      <c r="H167" s="36"/>
      <c r="I167" s="36"/>
      <c r="J167" s="35">
        <f t="shared" si="17"/>
        <v>0</v>
      </c>
      <c r="K167" s="128">
        <f t="shared" si="18"/>
        <v>0</v>
      </c>
      <c r="L167" s="36"/>
      <c r="M167" s="36"/>
    </row>
    <row r="168" spans="1:13" s="9" customFormat="1" ht="15" customHeight="1">
      <c r="A168" s="23">
        <v>136</v>
      </c>
      <c r="B168" s="35">
        <f t="shared" si="13"/>
        <v>0</v>
      </c>
      <c r="C168" s="19">
        <f t="shared" si="14"/>
        <v>0</v>
      </c>
      <c r="D168" s="137"/>
      <c r="E168" s="36"/>
      <c r="F168" s="35">
        <f t="shared" si="15"/>
        <v>0</v>
      </c>
      <c r="G168" s="128">
        <f t="shared" si="16"/>
        <v>0</v>
      </c>
      <c r="H168" s="36"/>
      <c r="I168" s="36"/>
      <c r="J168" s="35">
        <f t="shared" si="17"/>
        <v>0</v>
      </c>
      <c r="K168" s="128">
        <f t="shared" si="18"/>
        <v>0</v>
      </c>
      <c r="L168" s="36"/>
      <c r="M168" s="36"/>
    </row>
    <row r="169" spans="1:13" s="9" customFormat="1" ht="15" customHeight="1">
      <c r="A169" s="23">
        <v>137</v>
      </c>
      <c r="B169" s="35">
        <f t="shared" si="13"/>
        <v>0</v>
      </c>
      <c r="C169" s="19">
        <f t="shared" si="14"/>
        <v>0</v>
      </c>
      <c r="D169" s="137"/>
      <c r="E169" s="36"/>
      <c r="F169" s="35">
        <f t="shared" si="15"/>
        <v>0</v>
      </c>
      <c r="G169" s="128">
        <f t="shared" si="16"/>
        <v>0</v>
      </c>
      <c r="H169" s="36"/>
      <c r="I169" s="36"/>
      <c r="J169" s="35">
        <f t="shared" si="17"/>
        <v>0</v>
      </c>
      <c r="K169" s="128">
        <f t="shared" si="18"/>
        <v>0</v>
      </c>
      <c r="L169" s="36"/>
      <c r="M169" s="36"/>
    </row>
    <row r="170" spans="1:13" s="9" customFormat="1" ht="15" customHeight="1">
      <c r="A170" s="23">
        <v>138</v>
      </c>
      <c r="B170" s="35">
        <f t="shared" si="13"/>
        <v>0</v>
      </c>
      <c r="C170" s="19">
        <f t="shared" si="14"/>
        <v>0</v>
      </c>
      <c r="D170" s="137"/>
      <c r="E170" s="36"/>
      <c r="F170" s="35">
        <f t="shared" si="15"/>
        <v>0</v>
      </c>
      <c r="G170" s="128">
        <f t="shared" si="16"/>
        <v>0</v>
      </c>
      <c r="H170" s="36"/>
      <c r="I170" s="36"/>
      <c r="J170" s="35">
        <f t="shared" si="17"/>
        <v>0</v>
      </c>
      <c r="K170" s="128">
        <f t="shared" si="18"/>
        <v>0</v>
      </c>
      <c r="L170" s="36"/>
      <c r="M170" s="36"/>
    </row>
    <row r="171" spans="1:13" s="9" customFormat="1" ht="15" customHeight="1">
      <c r="A171" s="23">
        <v>139</v>
      </c>
      <c r="B171" s="35">
        <f t="shared" si="13"/>
        <v>0</v>
      </c>
      <c r="C171" s="19">
        <f t="shared" si="14"/>
        <v>0</v>
      </c>
      <c r="D171" s="137"/>
      <c r="E171" s="36"/>
      <c r="F171" s="35">
        <f t="shared" si="15"/>
        <v>0</v>
      </c>
      <c r="G171" s="128">
        <f t="shared" si="16"/>
        <v>0</v>
      </c>
      <c r="H171" s="36"/>
      <c r="I171" s="36"/>
      <c r="J171" s="35">
        <f t="shared" si="17"/>
        <v>0</v>
      </c>
      <c r="K171" s="128">
        <f t="shared" si="18"/>
        <v>0</v>
      </c>
      <c r="L171" s="36"/>
      <c r="M171" s="36"/>
    </row>
    <row r="172" spans="1:13" s="9" customFormat="1" ht="15" customHeight="1">
      <c r="A172" s="23">
        <v>140</v>
      </c>
      <c r="B172" s="35">
        <f t="shared" si="13"/>
        <v>0</v>
      </c>
      <c r="C172" s="19">
        <f t="shared" si="14"/>
        <v>0</v>
      </c>
      <c r="D172" s="137"/>
      <c r="E172" s="36"/>
      <c r="F172" s="35">
        <f t="shared" si="15"/>
        <v>0</v>
      </c>
      <c r="G172" s="128">
        <f t="shared" si="16"/>
        <v>0</v>
      </c>
      <c r="H172" s="36"/>
      <c r="I172" s="36"/>
      <c r="J172" s="35">
        <f t="shared" si="17"/>
        <v>0</v>
      </c>
      <c r="K172" s="128">
        <f t="shared" si="18"/>
        <v>0</v>
      </c>
      <c r="L172" s="36"/>
      <c r="M172" s="36"/>
    </row>
    <row r="173" spans="1:13" s="9" customFormat="1" ht="15" customHeight="1">
      <c r="A173" s="23">
        <v>141</v>
      </c>
      <c r="B173" s="35">
        <f t="shared" si="13"/>
        <v>0</v>
      </c>
      <c r="C173" s="19">
        <f t="shared" si="14"/>
        <v>0</v>
      </c>
      <c r="D173" s="137"/>
      <c r="E173" s="36"/>
      <c r="F173" s="35">
        <f t="shared" si="15"/>
        <v>0</v>
      </c>
      <c r="G173" s="128">
        <f t="shared" si="16"/>
        <v>0</v>
      </c>
      <c r="H173" s="36"/>
      <c r="I173" s="36"/>
      <c r="J173" s="35">
        <f t="shared" si="17"/>
        <v>0</v>
      </c>
      <c r="K173" s="128">
        <f t="shared" si="18"/>
        <v>0</v>
      </c>
      <c r="L173" s="36"/>
      <c r="M173" s="36"/>
    </row>
    <row r="174" spans="1:13" s="9" customFormat="1" ht="15" customHeight="1">
      <c r="A174" s="23">
        <v>142</v>
      </c>
      <c r="B174" s="35">
        <f t="shared" si="13"/>
        <v>0</v>
      </c>
      <c r="C174" s="19">
        <f t="shared" si="14"/>
        <v>0</v>
      </c>
      <c r="D174" s="137"/>
      <c r="E174" s="36"/>
      <c r="F174" s="35">
        <f t="shared" si="15"/>
        <v>0</v>
      </c>
      <c r="G174" s="128">
        <f t="shared" si="16"/>
        <v>0</v>
      </c>
      <c r="H174" s="36"/>
      <c r="I174" s="36"/>
      <c r="J174" s="35">
        <f t="shared" si="17"/>
        <v>0</v>
      </c>
      <c r="K174" s="128">
        <f t="shared" si="18"/>
        <v>0</v>
      </c>
      <c r="L174" s="36"/>
      <c r="M174" s="36"/>
    </row>
    <row r="175" spans="1:13" s="9" customFormat="1" ht="15" customHeight="1">
      <c r="A175" s="23">
        <v>143</v>
      </c>
      <c r="B175" s="35">
        <f t="shared" si="13"/>
        <v>0</v>
      </c>
      <c r="C175" s="19">
        <f t="shared" si="14"/>
        <v>0</v>
      </c>
      <c r="D175" s="137"/>
      <c r="E175" s="36"/>
      <c r="F175" s="35">
        <f t="shared" si="15"/>
        <v>0</v>
      </c>
      <c r="G175" s="128">
        <f t="shared" si="16"/>
        <v>0</v>
      </c>
      <c r="H175" s="36"/>
      <c r="I175" s="36"/>
      <c r="J175" s="35">
        <f t="shared" si="17"/>
        <v>0</v>
      </c>
      <c r="K175" s="128">
        <f t="shared" si="18"/>
        <v>0</v>
      </c>
      <c r="L175" s="36"/>
      <c r="M175" s="36"/>
    </row>
    <row r="176" spans="1:13" s="9" customFormat="1" ht="15" customHeight="1">
      <c r="A176" s="23">
        <v>144</v>
      </c>
      <c r="B176" s="35">
        <f t="shared" si="13"/>
        <v>0</v>
      </c>
      <c r="C176" s="19">
        <f t="shared" si="14"/>
        <v>0</v>
      </c>
      <c r="D176" s="137"/>
      <c r="E176" s="36"/>
      <c r="F176" s="35">
        <f t="shared" si="15"/>
        <v>0</v>
      </c>
      <c r="G176" s="128">
        <f t="shared" si="16"/>
        <v>0</v>
      </c>
      <c r="H176" s="36"/>
      <c r="I176" s="36"/>
      <c r="J176" s="35">
        <f t="shared" si="17"/>
        <v>0</v>
      </c>
      <c r="K176" s="128">
        <f t="shared" si="18"/>
        <v>0</v>
      </c>
      <c r="L176" s="36"/>
      <c r="M176" s="36"/>
    </row>
    <row r="177" spans="1:13" s="9" customFormat="1" ht="15" customHeight="1">
      <c r="A177" s="23">
        <v>145</v>
      </c>
      <c r="B177" s="35">
        <f t="shared" si="13"/>
        <v>0</v>
      </c>
      <c r="C177" s="19">
        <f t="shared" si="14"/>
        <v>0</v>
      </c>
      <c r="D177" s="137"/>
      <c r="E177" s="36"/>
      <c r="F177" s="35">
        <f t="shared" si="15"/>
        <v>0</v>
      </c>
      <c r="G177" s="128">
        <f t="shared" si="16"/>
        <v>0</v>
      </c>
      <c r="H177" s="36"/>
      <c r="I177" s="36"/>
      <c r="J177" s="35">
        <f t="shared" si="17"/>
        <v>0</v>
      </c>
      <c r="K177" s="128">
        <f t="shared" si="18"/>
        <v>0</v>
      </c>
      <c r="L177" s="36"/>
      <c r="M177" s="36"/>
    </row>
    <row r="178" spans="1:13" s="9" customFormat="1" ht="15" customHeight="1">
      <c r="A178" s="23">
        <v>146</v>
      </c>
      <c r="B178" s="35">
        <f t="shared" si="13"/>
        <v>0</v>
      </c>
      <c r="C178" s="19">
        <f t="shared" si="14"/>
        <v>0</v>
      </c>
      <c r="D178" s="137"/>
      <c r="E178" s="36"/>
      <c r="F178" s="35">
        <f t="shared" si="15"/>
        <v>0</v>
      </c>
      <c r="G178" s="128">
        <f t="shared" si="16"/>
        <v>0</v>
      </c>
      <c r="H178" s="36"/>
      <c r="I178" s="36"/>
      <c r="J178" s="35">
        <f t="shared" si="17"/>
        <v>0</v>
      </c>
      <c r="K178" s="128">
        <f t="shared" si="18"/>
        <v>0</v>
      </c>
      <c r="L178" s="36"/>
      <c r="M178" s="36"/>
    </row>
    <row r="179" spans="1:13" s="9" customFormat="1" ht="15" customHeight="1">
      <c r="A179" s="23">
        <v>147</v>
      </c>
      <c r="B179" s="35">
        <f t="shared" si="13"/>
        <v>0</v>
      </c>
      <c r="C179" s="19">
        <f t="shared" si="14"/>
        <v>0</v>
      </c>
      <c r="D179" s="137"/>
      <c r="E179" s="36"/>
      <c r="F179" s="35">
        <f t="shared" si="15"/>
        <v>0</v>
      </c>
      <c r="G179" s="128">
        <f t="shared" si="16"/>
        <v>0</v>
      </c>
      <c r="H179" s="36"/>
      <c r="I179" s="36"/>
      <c r="J179" s="35">
        <f t="shared" si="17"/>
        <v>0</v>
      </c>
      <c r="K179" s="128">
        <f t="shared" si="18"/>
        <v>0</v>
      </c>
      <c r="L179" s="36"/>
      <c r="M179" s="36"/>
    </row>
    <row r="180" spans="1:13" s="9" customFormat="1" ht="15" customHeight="1">
      <c r="A180" s="23">
        <v>148</v>
      </c>
      <c r="B180" s="35">
        <f t="shared" si="13"/>
        <v>0</v>
      </c>
      <c r="C180" s="19">
        <f t="shared" si="14"/>
        <v>0</v>
      </c>
      <c r="D180" s="137"/>
      <c r="E180" s="36"/>
      <c r="F180" s="35">
        <f t="shared" si="15"/>
        <v>0</v>
      </c>
      <c r="G180" s="128">
        <f t="shared" si="16"/>
        <v>0</v>
      </c>
      <c r="H180" s="36"/>
      <c r="I180" s="36"/>
      <c r="J180" s="35">
        <f t="shared" si="17"/>
        <v>0</v>
      </c>
      <c r="K180" s="128">
        <f t="shared" si="18"/>
        <v>0</v>
      </c>
      <c r="L180" s="36"/>
      <c r="M180" s="36"/>
    </row>
    <row r="181" spans="1:13" s="9" customFormat="1" ht="15" customHeight="1">
      <c r="A181" s="23">
        <v>149</v>
      </c>
      <c r="B181" s="35">
        <f t="shared" si="13"/>
        <v>0</v>
      </c>
      <c r="C181" s="19">
        <f t="shared" si="14"/>
        <v>0</v>
      </c>
      <c r="D181" s="137"/>
      <c r="E181" s="36"/>
      <c r="F181" s="35">
        <f t="shared" si="15"/>
        <v>0</v>
      </c>
      <c r="G181" s="128">
        <f t="shared" si="16"/>
        <v>0</v>
      </c>
      <c r="H181" s="36"/>
      <c r="I181" s="36"/>
      <c r="J181" s="35">
        <f t="shared" si="17"/>
        <v>0</v>
      </c>
      <c r="K181" s="128">
        <f t="shared" si="18"/>
        <v>0</v>
      </c>
      <c r="L181" s="36"/>
      <c r="M181" s="36"/>
    </row>
    <row r="182" spans="1:13" s="9" customFormat="1" ht="15" customHeight="1">
      <c r="A182" s="23">
        <v>150</v>
      </c>
      <c r="B182" s="35">
        <f t="shared" si="13"/>
        <v>0</v>
      </c>
      <c r="C182" s="19">
        <f t="shared" si="14"/>
        <v>0</v>
      </c>
      <c r="D182" s="137"/>
      <c r="E182" s="36"/>
      <c r="F182" s="35">
        <f t="shared" si="15"/>
        <v>0</v>
      </c>
      <c r="G182" s="128">
        <f t="shared" si="16"/>
        <v>0</v>
      </c>
      <c r="H182" s="36"/>
      <c r="I182" s="36"/>
      <c r="J182" s="35">
        <f t="shared" si="17"/>
        <v>0</v>
      </c>
      <c r="K182" s="128">
        <f t="shared" si="18"/>
        <v>0</v>
      </c>
      <c r="L182" s="36"/>
      <c r="M182" s="36"/>
    </row>
    <row r="183" spans="1:13" s="9" customFormat="1" ht="15" customHeight="1">
      <c r="A183" s="23">
        <v>151</v>
      </c>
      <c r="B183" s="35">
        <f t="shared" si="13"/>
        <v>0</v>
      </c>
      <c r="C183" s="19">
        <f t="shared" si="14"/>
        <v>0</v>
      </c>
      <c r="D183" s="137"/>
      <c r="E183" s="36"/>
      <c r="F183" s="35">
        <f t="shared" si="15"/>
        <v>0</v>
      </c>
      <c r="G183" s="128">
        <f t="shared" si="16"/>
        <v>0</v>
      </c>
      <c r="H183" s="36"/>
      <c r="I183" s="36"/>
      <c r="J183" s="35">
        <f t="shared" si="17"/>
        <v>0</v>
      </c>
      <c r="K183" s="128">
        <f t="shared" si="18"/>
        <v>0</v>
      </c>
      <c r="L183" s="36"/>
      <c r="M183" s="36"/>
    </row>
    <row r="184" spans="1:13" s="9" customFormat="1" ht="15" customHeight="1">
      <c r="A184" s="23">
        <v>152</v>
      </c>
      <c r="B184" s="35">
        <f t="shared" si="13"/>
        <v>0</v>
      </c>
      <c r="C184" s="19">
        <f t="shared" si="14"/>
        <v>0</v>
      </c>
      <c r="D184" s="137"/>
      <c r="E184" s="36"/>
      <c r="F184" s="35">
        <f t="shared" si="15"/>
        <v>0</v>
      </c>
      <c r="G184" s="128">
        <f t="shared" si="16"/>
        <v>0</v>
      </c>
      <c r="H184" s="36"/>
      <c r="I184" s="36"/>
      <c r="J184" s="35">
        <f t="shared" si="17"/>
        <v>0</v>
      </c>
      <c r="K184" s="128">
        <f t="shared" si="18"/>
        <v>0</v>
      </c>
      <c r="L184" s="36"/>
      <c r="M184" s="36"/>
    </row>
    <row r="185" spans="1:13" s="9" customFormat="1" ht="15" customHeight="1">
      <c r="A185" s="23">
        <v>153</v>
      </c>
      <c r="B185" s="35">
        <f t="shared" si="13"/>
        <v>0</v>
      </c>
      <c r="C185" s="19">
        <f t="shared" si="14"/>
        <v>0</v>
      </c>
      <c r="D185" s="137"/>
      <c r="E185" s="36"/>
      <c r="F185" s="35">
        <f t="shared" si="15"/>
        <v>0</v>
      </c>
      <c r="G185" s="128">
        <f t="shared" si="16"/>
        <v>0</v>
      </c>
      <c r="H185" s="36"/>
      <c r="I185" s="36"/>
      <c r="J185" s="35">
        <f t="shared" si="17"/>
        <v>0</v>
      </c>
      <c r="K185" s="128">
        <f t="shared" si="18"/>
        <v>0</v>
      </c>
      <c r="L185" s="36"/>
      <c r="M185" s="36"/>
    </row>
    <row r="186" spans="1:13" s="9" customFormat="1" ht="15" customHeight="1">
      <c r="A186" s="23">
        <v>154</v>
      </c>
      <c r="B186" s="35">
        <f t="shared" si="13"/>
        <v>0</v>
      </c>
      <c r="C186" s="19">
        <f t="shared" si="14"/>
        <v>0</v>
      </c>
      <c r="D186" s="137"/>
      <c r="E186" s="36"/>
      <c r="F186" s="35">
        <f t="shared" si="15"/>
        <v>0</v>
      </c>
      <c r="G186" s="128">
        <f t="shared" si="16"/>
        <v>0</v>
      </c>
      <c r="H186" s="36"/>
      <c r="I186" s="36"/>
      <c r="J186" s="35">
        <f t="shared" si="17"/>
        <v>0</v>
      </c>
      <c r="K186" s="128">
        <f t="shared" si="18"/>
        <v>0</v>
      </c>
      <c r="L186" s="36"/>
      <c r="M186" s="36"/>
    </row>
    <row r="187" spans="1:13" s="9" customFormat="1" ht="15" customHeight="1">
      <c r="A187" s="23">
        <v>155</v>
      </c>
      <c r="B187" s="35">
        <f t="shared" si="13"/>
        <v>0</v>
      </c>
      <c r="C187" s="19">
        <f t="shared" si="14"/>
        <v>0</v>
      </c>
      <c r="D187" s="137"/>
      <c r="E187" s="36"/>
      <c r="F187" s="35">
        <f t="shared" si="15"/>
        <v>0</v>
      </c>
      <c r="G187" s="128">
        <f t="shared" si="16"/>
        <v>0</v>
      </c>
      <c r="H187" s="36"/>
      <c r="I187" s="36"/>
      <c r="J187" s="35">
        <f t="shared" si="17"/>
        <v>0</v>
      </c>
      <c r="K187" s="128">
        <f t="shared" si="18"/>
        <v>0</v>
      </c>
      <c r="L187" s="36"/>
      <c r="M187" s="36"/>
    </row>
    <row r="188" spans="1:13" s="9" customFormat="1" ht="15" customHeight="1">
      <c r="A188" s="23">
        <v>156</v>
      </c>
      <c r="B188" s="35">
        <f t="shared" si="13"/>
        <v>0</v>
      </c>
      <c r="C188" s="19">
        <f t="shared" si="14"/>
        <v>0</v>
      </c>
      <c r="D188" s="137"/>
      <c r="E188" s="36"/>
      <c r="F188" s="35">
        <f t="shared" si="15"/>
        <v>0</v>
      </c>
      <c r="G188" s="128">
        <f t="shared" si="16"/>
        <v>0</v>
      </c>
      <c r="H188" s="36"/>
      <c r="I188" s="36"/>
      <c r="J188" s="35">
        <f t="shared" si="17"/>
        <v>0</v>
      </c>
      <c r="K188" s="128">
        <f t="shared" si="18"/>
        <v>0</v>
      </c>
      <c r="L188" s="36"/>
      <c r="M188" s="36"/>
    </row>
    <row r="189" spans="1:13" s="9" customFormat="1" ht="15" customHeight="1">
      <c r="A189" s="23">
        <v>157</v>
      </c>
      <c r="B189" s="35">
        <f t="shared" si="13"/>
        <v>0</v>
      </c>
      <c r="C189" s="19">
        <f t="shared" si="14"/>
        <v>0</v>
      </c>
      <c r="D189" s="137"/>
      <c r="E189" s="36"/>
      <c r="F189" s="35">
        <f t="shared" si="15"/>
        <v>0</v>
      </c>
      <c r="G189" s="128">
        <f t="shared" si="16"/>
        <v>0</v>
      </c>
      <c r="H189" s="36"/>
      <c r="I189" s="36"/>
      <c r="J189" s="35">
        <f t="shared" si="17"/>
        <v>0</v>
      </c>
      <c r="K189" s="128">
        <f t="shared" si="18"/>
        <v>0</v>
      </c>
      <c r="L189" s="36"/>
      <c r="M189" s="36"/>
    </row>
    <row r="190" spans="1:13" s="9" customFormat="1" ht="15" customHeight="1">
      <c r="A190" s="23">
        <v>158</v>
      </c>
      <c r="B190" s="35">
        <f t="shared" si="13"/>
        <v>0</v>
      </c>
      <c r="C190" s="19">
        <f t="shared" si="14"/>
        <v>0</v>
      </c>
      <c r="D190" s="137"/>
      <c r="E190" s="36"/>
      <c r="F190" s="35">
        <f t="shared" si="15"/>
        <v>0</v>
      </c>
      <c r="G190" s="128">
        <f t="shared" si="16"/>
        <v>0</v>
      </c>
      <c r="H190" s="36"/>
      <c r="I190" s="36"/>
      <c r="J190" s="35">
        <f t="shared" si="17"/>
        <v>0</v>
      </c>
      <c r="K190" s="128">
        <f t="shared" si="18"/>
        <v>0</v>
      </c>
      <c r="L190" s="36"/>
      <c r="M190" s="36"/>
    </row>
    <row r="191" spans="1:13" s="9" customFormat="1" ht="15" customHeight="1">
      <c r="A191" s="23">
        <v>159</v>
      </c>
      <c r="B191" s="35">
        <f t="shared" si="13"/>
        <v>0</v>
      </c>
      <c r="C191" s="19">
        <f t="shared" si="14"/>
        <v>0</v>
      </c>
      <c r="D191" s="137"/>
      <c r="E191" s="36"/>
      <c r="F191" s="35">
        <f t="shared" si="15"/>
        <v>0</v>
      </c>
      <c r="G191" s="128">
        <f t="shared" si="16"/>
        <v>0</v>
      </c>
      <c r="H191" s="36"/>
      <c r="I191" s="36"/>
      <c r="J191" s="35">
        <f t="shared" si="17"/>
        <v>0</v>
      </c>
      <c r="K191" s="128">
        <f t="shared" si="18"/>
        <v>0</v>
      </c>
      <c r="L191" s="36"/>
      <c r="M191" s="36"/>
    </row>
    <row r="192" spans="1:13" s="9" customFormat="1" ht="15" customHeight="1">
      <c r="A192" s="23">
        <v>160</v>
      </c>
      <c r="B192" s="35">
        <f t="shared" si="13"/>
        <v>0</v>
      </c>
      <c r="C192" s="19">
        <f t="shared" si="14"/>
        <v>0</v>
      </c>
      <c r="D192" s="137"/>
      <c r="E192" s="36"/>
      <c r="F192" s="35">
        <f t="shared" si="15"/>
        <v>0</v>
      </c>
      <c r="G192" s="128">
        <f t="shared" si="16"/>
        <v>0</v>
      </c>
      <c r="H192" s="36"/>
      <c r="I192" s="36"/>
      <c r="J192" s="35">
        <f t="shared" si="17"/>
        <v>0</v>
      </c>
      <c r="K192" s="128">
        <f t="shared" si="18"/>
        <v>0</v>
      </c>
      <c r="L192" s="36"/>
      <c r="M192" s="36"/>
    </row>
    <row r="193" spans="1:13" s="9" customFormat="1" ht="15" customHeight="1">
      <c r="A193" s="23">
        <v>161</v>
      </c>
      <c r="B193" s="35">
        <f t="shared" si="13"/>
        <v>0</v>
      </c>
      <c r="C193" s="19">
        <f t="shared" si="14"/>
        <v>0</v>
      </c>
      <c r="D193" s="137"/>
      <c r="E193" s="36"/>
      <c r="F193" s="35">
        <f t="shared" si="15"/>
        <v>0</v>
      </c>
      <c r="G193" s="128">
        <f t="shared" si="16"/>
        <v>0</v>
      </c>
      <c r="H193" s="36"/>
      <c r="I193" s="36"/>
      <c r="J193" s="35">
        <f t="shared" si="17"/>
        <v>0</v>
      </c>
      <c r="K193" s="128">
        <f t="shared" si="18"/>
        <v>0</v>
      </c>
      <c r="L193" s="36"/>
      <c r="M193" s="36"/>
    </row>
    <row r="194" spans="1:13" s="9" customFormat="1" ht="15" customHeight="1">
      <c r="A194" s="23">
        <v>162</v>
      </c>
      <c r="B194" s="35">
        <f t="shared" si="13"/>
        <v>0</v>
      </c>
      <c r="C194" s="19">
        <f t="shared" si="14"/>
        <v>0</v>
      </c>
      <c r="D194" s="137"/>
      <c r="E194" s="36"/>
      <c r="F194" s="35">
        <f t="shared" si="15"/>
        <v>0</v>
      </c>
      <c r="G194" s="128">
        <f t="shared" si="16"/>
        <v>0</v>
      </c>
      <c r="H194" s="36"/>
      <c r="I194" s="36"/>
      <c r="J194" s="35">
        <f t="shared" si="17"/>
        <v>0</v>
      </c>
      <c r="K194" s="128">
        <f t="shared" si="18"/>
        <v>0</v>
      </c>
      <c r="L194" s="36"/>
      <c r="M194" s="36"/>
    </row>
    <row r="195" spans="1:13" s="9" customFormat="1" ht="15" customHeight="1">
      <c r="A195" s="23">
        <v>163</v>
      </c>
      <c r="B195" s="35">
        <f t="shared" si="13"/>
        <v>0</v>
      </c>
      <c r="C195" s="19">
        <f t="shared" si="14"/>
        <v>0</v>
      </c>
      <c r="D195" s="137"/>
      <c r="E195" s="36"/>
      <c r="F195" s="35">
        <f t="shared" si="15"/>
        <v>0</v>
      </c>
      <c r="G195" s="128">
        <f t="shared" si="16"/>
        <v>0</v>
      </c>
      <c r="H195" s="36"/>
      <c r="I195" s="36"/>
      <c r="J195" s="35">
        <f t="shared" si="17"/>
        <v>0</v>
      </c>
      <c r="K195" s="128">
        <f t="shared" si="18"/>
        <v>0</v>
      </c>
      <c r="L195" s="36"/>
      <c r="M195" s="36"/>
    </row>
    <row r="196" spans="1:13" s="9" customFormat="1" ht="15" customHeight="1">
      <c r="A196" s="23">
        <v>164</v>
      </c>
      <c r="B196" s="35">
        <f t="shared" si="13"/>
        <v>0</v>
      </c>
      <c r="C196" s="19">
        <f t="shared" si="14"/>
        <v>0</v>
      </c>
      <c r="D196" s="137"/>
      <c r="E196" s="36"/>
      <c r="F196" s="35">
        <f t="shared" si="15"/>
        <v>0</v>
      </c>
      <c r="G196" s="128">
        <f t="shared" si="16"/>
        <v>0</v>
      </c>
      <c r="H196" s="36"/>
      <c r="I196" s="36"/>
      <c r="J196" s="35">
        <f t="shared" si="17"/>
        <v>0</v>
      </c>
      <c r="K196" s="128">
        <f t="shared" si="18"/>
        <v>0</v>
      </c>
      <c r="L196" s="36"/>
      <c r="M196" s="36"/>
    </row>
    <row r="197" spans="1:13" s="9" customFormat="1" ht="15" customHeight="1">
      <c r="A197" s="23">
        <v>165</v>
      </c>
      <c r="B197" s="35">
        <f t="shared" si="13"/>
        <v>0</v>
      </c>
      <c r="C197" s="19">
        <f t="shared" si="14"/>
        <v>0</v>
      </c>
      <c r="D197" s="137"/>
      <c r="E197" s="36"/>
      <c r="F197" s="35">
        <f t="shared" si="15"/>
        <v>0</v>
      </c>
      <c r="G197" s="128">
        <f t="shared" si="16"/>
        <v>0</v>
      </c>
      <c r="H197" s="36"/>
      <c r="I197" s="36"/>
      <c r="J197" s="35">
        <f t="shared" si="17"/>
        <v>0</v>
      </c>
      <c r="K197" s="128">
        <f t="shared" si="18"/>
        <v>0</v>
      </c>
      <c r="L197" s="36"/>
      <c r="M197" s="36"/>
    </row>
    <row r="198" spans="1:13" s="9" customFormat="1" ht="15" customHeight="1">
      <c r="A198" s="23">
        <v>166</v>
      </c>
      <c r="B198" s="35">
        <f t="shared" si="13"/>
        <v>0</v>
      </c>
      <c r="C198" s="19">
        <f t="shared" si="14"/>
        <v>0</v>
      </c>
      <c r="D198" s="137"/>
      <c r="E198" s="36"/>
      <c r="F198" s="35">
        <f t="shared" si="15"/>
        <v>0</v>
      </c>
      <c r="G198" s="128">
        <f t="shared" si="16"/>
        <v>0</v>
      </c>
      <c r="H198" s="36"/>
      <c r="I198" s="36"/>
      <c r="J198" s="35">
        <f t="shared" si="17"/>
        <v>0</v>
      </c>
      <c r="K198" s="128">
        <f t="shared" si="18"/>
        <v>0</v>
      </c>
      <c r="L198" s="36"/>
      <c r="M198" s="36"/>
    </row>
    <row r="199" spans="1:13" s="9" customFormat="1" ht="15" customHeight="1">
      <c r="A199" s="23">
        <v>167</v>
      </c>
      <c r="B199" s="35">
        <f t="shared" si="13"/>
        <v>0</v>
      </c>
      <c r="C199" s="19">
        <f t="shared" si="14"/>
        <v>0</v>
      </c>
      <c r="D199" s="137"/>
      <c r="E199" s="36"/>
      <c r="F199" s="35">
        <f t="shared" si="15"/>
        <v>0</v>
      </c>
      <c r="G199" s="128">
        <f t="shared" si="16"/>
        <v>0</v>
      </c>
      <c r="H199" s="36"/>
      <c r="I199" s="36"/>
      <c r="J199" s="35">
        <f t="shared" si="17"/>
        <v>0</v>
      </c>
      <c r="K199" s="128">
        <f t="shared" si="18"/>
        <v>0</v>
      </c>
      <c r="L199" s="36"/>
      <c r="M199" s="36"/>
    </row>
    <row r="200" spans="1:13" s="9" customFormat="1" ht="15" customHeight="1">
      <c r="A200" s="23">
        <v>168</v>
      </c>
      <c r="B200" s="35">
        <f t="shared" si="13"/>
        <v>0</v>
      </c>
      <c r="C200" s="19">
        <f t="shared" si="14"/>
        <v>0</v>
      </c>
      <c r="D200" s="137"/>
      <c r="E200" s="36"/>
      <c r="F200" s="35">
        <f t="shared" si="15"/>
        <v>0</v>
      </c>
      <c r="G200" s="128">
        <f t="shared" si="16"/>
        <v>0</v>
      </c>
      <c r="H200" s="36"/>
      <c r="I200" s="36"/>
      <c r="J200" s="35">
        <f t="shared" si="17"/>
        <v>0</v>
      </c>
      <c r="K200" s="128">
        <f t="shared" si="18"/>
        <v>0</v>
      </c>
      <c r="L200" s="36"/>
      <c r="M200" s="36"/>
    </row>
    <row r="201" spans="1:13" s="9" customFormat="1" ht="15" customHeight="1">
      <c r="A201" s="23">
        <v>169</v>
      </c>
      <c r="B201" s="35">
        <f t="shared" si="13"/>
        <v>0</v>
      </c>
      <c r="C201" s="19">
        <f t="shared" si="14"/>
        <v>0</v>
      </c>
      <c r="D201" s="137"/>
      <c r="E201" s="36"/>
      <c r="F201" s="35">
        <f t="shared" si="15"/>
        <v>0</v>
      </c>
      <c r="G201" s="128">
        <f t="shared" si="16"/>
        <v>0</v>
      </c>
      <c r="H201" s="36"/>
      <c r="I201" s="36"/>
      <c r="J201" s="35">
        <f t="shared" si="17"/>
        <v>0</v>
      </c>
      <c r="K201" s="128">
        <f t="shared" si="18"/>
        <v>0</v>
      </c>
      <c r="L201" s="36"/>
      <c r="M201" s="36"/>
    </row>
    <row r="202" spans="1:13" s="9" customFormat="1" ht="15" customHeight="1">
      <c r="A202" s="23">
        <v>170</v>
      </c>
      <c r="B202" s="35">
        <f t="shared" si="13"/>
        <v>0</v>
      </c>
      <c r="C202" s="19">
        <f t="shared" si="14"/>
        <v>0</v>
      </c>
      <c r="D202" s="137"/>
      <c r="E202" s="36"/>
      <c r="F202" s="35">
        <f t="shared" si="15"/>
        <v>0</v>
      </c>
      <c r="G202" s="128">
        <f t="shared" si="16"/>
        <v>0</v>
      </c>
      <c r="H202" s="36"/>
      <c r="I202" s="36"/>
      <c r="J202" s="35">
        <f t="shared" si="17"/>
        <v>0</v>
      </c>
      <c r="K202" s="128">
        <f t="shared" si="18"/>
        <v>0</v>
      </c>
      <c r="L202" s="36"/>
      <c r="M202" s="36"/>
    </row>
    <row r="203" spans="1:13" s="9" customFormat="1" ht="15" customHeight="1">
      <c r="A203" s="23">
        <v>171</v>
      </c>
      <c r="B203" s="35">
        <f t="shared" si="13"/>
        <v>0</v>
      </c>
      <c r="C203" s="19">
        <f t="shared" si="14"/>
        <v>0</v>
      </c>
      <c r="D203" s="137"/>
      <c r="E203" s="36"/>
      <c r="F203" s="35">
        <f t="shared" si="15"/>
        <v>0</v>
      </c>
      <c r="G203" s="128">
        <f t="shared" si="16"/>
        <v>0</v>
      </c>
      <c r="H203" s="36"/>
      <c r="I203" s="36"/>
      <c r="J203" s="35">
        <f t="shared" si="17"/>
        <v>0</v>
      </c>
      <c r="K203" s="128">
        <f t="shared" si="18"/>
        <v>0</v>
      </c>
      <c r="L203" s="36"/>
      <c r="M203" s="36"/>
    </row>
    <row r="204" spans="1:13" s="9" customFormat="1" ht="15" customHeight="1">
      <c r="A204" s="23">
        <v>172</v>
      </c>
      <c r="B204" s="35">
        <f t="shared" si="13"/>
        <v>0</v>
      </c>
      <c r="C204" s="19">
        <f t="shared" si="14"/>
        <v>0</v>
      </c>
      <c r="D204" s="137"/>
      <c r="E204" s="36"/>
      <c r="F204" s="35">
        <f t="shared" si="15"/>
        <v>0</v>
      </c>
      <c r="G204" s="128">
        <f t="shared" si="16"/>
        <v>0</v>
      </c>
      <c r="H204" s="36"/>
      <c r="I204" s="36"/>
      <c r="J204" s="35">
        <f t="shared" si="17"/>
        <v>0</v>
      </c>
      <c r="K204" s="128">
        <f t="shared" si="18"/>
        <v>0</v>
      </c>
      <c r="L204" s="36"/>
      <c r="M204" s="36"/>
    </row>
    <row r="205" spans="1:13" s="9" customFormat="1" ht="15" customHeight="1">
      <c r="A205" s="23">
        <v>173</v>
      </c>
      <c r="B205" s="35">
        <f t="shared" si="13"/>
        <v>0</v>
      </c>
      <c r="C205" s="19">
        <f t="shared" si="14"/>
        <v>0</v>
      </c>
      <c r="D205" s="137"/>
      <c r="E205" s="36"/>
      <c r="F205" s="35">
        <f t="shared" si="15"/>
        <v>0</v>
      </c>
      <c r="G205" s="128">
        <f t="shared" si="16"/>
        <v>0</v>
      </c>
      <c r="H205" s="36"/>
      <c r="I205" s="36"/>
      <c r="J205" s="35">
        <f t="shared" si="17"/>
        <v>0</v>
      </c>
      <c r="K205" s="128">
        <f t="shared" si="18"/>
        <v>0</v>
      </c>
      <c r="L205" s="36"/>
      <c r="M205" s="36"/>
    </row>
    <row r="206" spans="1:13" s="9" customFormat="1" ht="15" customHeight="1">
      <c r="A206" s="23">
        <v>174</v>
      </c>
      <c r="B206" s="35">
        <f t="shared" si="13"/>
        <v>0</v>
      </c>
      <c r="C206" s="19">
        <f t="shared" si="14"/>
        <v>0</v>
      </c>
      <c r="D206" s="137"/>
      <c r="E206" s="36"/>
      <c r="F206" s="35">
        <f t="shared" si="15"/>
        <v>0</v>
      </c>
      <c r="G206" s="128">
        <f t="shared" si="16"/>
        <v>0</v>
      </c>
      <c r="H206" s="36"/>
      <c r="I206" s="36"/>
      <c r="J206" s="35">
        <f t="shared" si="17"/>
        <v>0</v>
      </c>
      <c r="K206" s="128">
        <f t="shared" si="18"/>
        <v>0</v>
      </c>
      <c r="L206" s="36"/>
      <c r="M206" s="36"/>
    </row>
    <row r="207" spans="1:13" s="9" customFormat="1" ht="15" customHeight="1">
      <c r="A207" s="23">
        <v>175</v>
      </c>
      <c r="B207" s="35">
        <f t="shared" si="13"/>
        <v>0</v>
      </c>
      <c r="C207" s="19">
        <f t="shared" si="14"/>
        <v>0</v>
      </c>
      <c r="D207" s="137"/>
      <c r="E207" s="36"/>
      <c r="F207" s="35">
        <f t="shared" si="15"/>
        <v>0</v>
      </c>
      <c r="G207" s="128">
        <f t="shared" si="16"/>
        <v>0</v>
      </c>
      <c r="H207" s="36"/>
      <c r="I207" s="36"/>
      <c r="J207" s="35">
        <f t="shared" si="17"/>
        <v>0</v>
      </c>
      <c r="K207" s="128">
        <f t="shared" si="18"/>
        <v>0</v>
      </c>
      <c r="L207" s="36"/>
      <c r="M207" s="36"/>
    </row>
    <row r="208" spans="1:13" s="9" customFormat="1" ht="15" customHeight="1">
      <c r="A208" s="23">
        <v>176</v>
      </c>
      <c r="B208" s="35">
        <f t="shared" si="13"/>
        <v>0</v>
      </c>
      <c r="C208" s="19">
        <f t="shared" si="14"/>
        <v>0</v>
      </c>
      <c r="D208" s="137"/>
      <c r="E208" s="36"/>
      <c r="F208" s="35">
        <f t="shared" si="15"/>
        <v>0</v>
      </c>
      <c r="G208" s="128">
        <f t="shared" si="16"/>
        <v>0</v>
      </c>
      <c r="H208" s="36"/>
      <c r="I208" s="36"/>
      <c r="J208" s="35">
        <f t="shared" si="17"/>
        <v>0</v>
      </c>
      <c r="K208" s="128">
        <f t="shared" si="18"/>
        <v>0</v>
      </c>
      <c r="L208" s="36"/>
      <c r="M208" s="36"/>
    </row>
    <row r="209" spans="1:13" s="9" customFormat="1" ht="15" customHeight="1">
      <c r="A209" s="23">
        <v>177</v>
      </c>
      <c r="B209" s="35">
        <f t="shared" si="13"/>
        <v>0</v>
      </c>
      <c r="C209" s="19">
        <f t="shared" si="14"/>
        <v>0</v>
      </c>
      <c r="D209" s="137"/>
      <c r="E209" s="36"/>
      <c r="F209" s="35">
        <f t="shared" si="15"/>
        <v>0</v>
      </c>
      <c r="G209" s="128">
        <f t="shared" si="16"/>
        <v>0</v>
      </c>
      <c r="H209" s="36"/>
      <c r="I209" s="36"/>
      <c r="J209" s="35">
        <f t="shared" si="17"/>
        <v>0</v>
      </c>
      <c r="K209" s="128">
        <f t="shared" si="18"/>
        <v>0</v>
      </c>
      <c r="L209" s="36"/>
      <c r="M209" s="36"/>
    </row>
    <row r="210" spans="1:13" s="9" customFormat="1" ht="15" customHeight="1">
      <c r="A210" s="23">
        <v>178</v>
      </c>
      <c r="B210" s="35">
        <f t="shared" si="13"/>
        <v>0</v>
      </c>
      <c r="C210" s="19">
        <f t="shared" si="14"/>
        <v>0</v>
      </c>
      <c r="D210" s="137"/>
      <c r="E210" s="36"/>
      <c r="F210" s="35">
        <f t="shared" si="15"/>
        <v>0</v>
      </c>
      <c r="G210" s="128">
        <f t="shared" si="16"/>
        <v>0</v>
      </c>
      <c r="H210" s="36"/>
      <c r="I210" s="36"/>
      <c r="J210" s="35">
        <f t="shared" si="17"/>
        <v>0</v>
      </c>
      <c r="K210" s="128">
        <f t="shared" si="18"/>
        <v>0</v>
      </c>
      <c r="L210" s="36"/>
      <c r="M210" s="36"/>
    </row>
    <row r="211" spans="1:13" s="9" customFormat="1" ht="15" customHeight="1">
      <c r="A211" s="23">
        <v>179</v>
      </c>
      <c r="B211" s="35">
        <f t="shared" si="13"/>
        <v>0</v>
      </c>
      <c r="C211" s="19">
        <f t="shared" si="14"/>
        <v>0</v>
      </c>
      <c r="D211" s="137"/>
      <c r="E211" s="36"/>
      <c r="F211" s="35">
        <f t="shared" si="15"/>
        <v>0</v>
      </c>
      <c r="G211" s="128">
        <f t="shared" si="16"/>
        <v>0</v>
      </c>
      <c r="H211" s="36"/>
      <c r="I211" s="36"/>
      <c r="J211" s="35">
        <f t="shared" si="17"/>
        <v>0</v>
      </c>
      <c r="K211" s="128">
        <f t="shared" si="18"/>
        <v>0</v>
      </c>
      <c r="L211" s="36"/>
      <c r="M211" s="36"/>
    </row>
    <row r="212" spans="1:13" s="9" customFormat="1" ht="15" customHeight="1">
      <c r="A212" s="23">
        <v>180</v>
      </c>
      <c r="B212" s="35">
        <f t="shared" si="13"/>
        <v>0</v>
      </c>
      <c r="C212" s="19">
        <f t="shared" si="14"/>
        <v>0</v>
      </c>
      <c r="D212" s="137"/>
      <c r="E212" s="36"/>
      <c r="F212" s="35">
        <f t="shared" si="15"/>
        <v>0</v>
      </c>
      <c r="G212" s="128">
        <f t="shared" si="16"/>
        <v>0</v>
      </c>
      <c r="H212" s="36"/>
      <c r="I212" s="36"/>
      <c r="J212" s="35">
        <f t="shared" si="17"/>
        <v>0</v>
      </c>
      <c r="K212" s="128">
        <f t="shared" si="18"/>
        <v>0</v>
      </c>
      <c r="L212" s="36"/>
      <c r="M212" s="36"/>
    </row>
    <row r="213" spans="1:13" s="9" customFormat="1" ht="15" customHeight="1">
      <c r="A213" s="23" t="str">
        <f>IF($G$7=X7,Stability!A212+1,"")</f>
        <v/>
      </c>
      <c r="B213" s="35">
        <f t="shared" si="13"/>
        <v>0</v>
      </c>
      <c r="C213" s="19">
        <f t="shared" si="14"/>
        <v>0</v>
      </c>
      <c r="D213" s="36"/>
      <c r="E213" s="36"/>
      <c r="F213" s="35">
        <f t="shared" si="15"/>
        <v>0</v>
      </c>
      <c r="G213" s="128">
        <f t="shared" si="16"/>
        <v>0</v>
      </c>
      <c r="H213" s="36"/>
      <c r="I213" s="36"/>
      <c r="J213" s="35">
        <f t="shared" si="17"/>
        <v>0</v>
      </c>
      <c r="K213" s="128">
        <f t="shared" si="18"/>
        <v>0</v>
      </c>
      <c r="L213" s="36"/>
      <c r="M213" s="36"/>
    </row>
    <row r="214" spans="1:13" s="9" customFormat="1" ht="15" customHeight="1">
      <c r="A214" s="23" t="str">
        <f>IF($G$7=X7,Stability!A213+1,"")</f>
        <v/>
      </c>
      <c r="B214" s="35">
        <f t="shared" si="13"/>
        <v>0</v>
      </c>
      <c r="C214" s="19">
        <f t="shared" si="14"/>
        <v>0</v>
      </c>
      <c r="D214" s="36"/>
      <c r="E214" s="36"/>
      <c r="F214" s="35">
        <f t="shared" si="15"/>
        <v>0</v>
      </c>
      <c r="G214" s="128">
        <f t="shared" si="16"/>
        <v>0</v>
      </c>
      <c r="H214" s="36"/>
      <c r="I214" s="36"/>
      <c r="J214" s="35">
        <f t="shared" si="17"/>
        <v>0</v>
      </c>
      <c r="K214" s="128">
        <f t="shared" si="18"/>
        <v>0</v>
      </c>
      <c r="L214" s="36"/>
      <c r="M214" s="36"/>
    </row>
    <row r="215" spans="1:13" s="9" customFormat="1" ht="15" customHeight="1">
      <c r="A215" s="23" t="str">
        <f>IF($G$7=X7,Stability!A214+1,"")</f>
        <v/>
      </c>
      <c r="B215" s="35">
        <f t="shared" si="13"/>
        <v>0</v>
      </c>
      <c r="C215" s="19">
        <f t="shared" si="14"/>
        <v>0</v>
      </c>
      <c r="D215" s="36"/>
      <c r="E215" s="36"/>
      <c r="F215" s="35">
        <f t="shared" si="15"/>
        <v>0</v>
      </c>
      <c r="G215" s="128">
        <f t="shared" si="16"/>
        <v>0</v>
      </c>
      <c r="H215" s="36"/>
      <c r="I215" s="36"/>
      <c r="J215" s="35">
        <f t="shared" si="17"/>
        <v>0</v>
      </c>
      <c r="K215" s="128">
        <f t="shared" si="18"/>
        <v>0</v>
      </c>
      <c r="L215" s="36"/>
      <c r="M215" s="36"/>
    </row>
    <row r="216" spans="1:13" s="9" customFormat="1" ht="15" customHeight="1">
      <c r="A216" s="23" t="str">
        <f>IF($G$7=X7,Stability!A215+1,"")</f>
        <v/>
      </c>
      <c r="B216" s="35">
        <f t="shared" si="13"/>
        <v>0</v>
      </c>
      <c r="C216" s="19">
        <f t="shared" si="14"/>
        <v>0</v>
      </c>
      <c r="D216" s="36"/>
      <c r="E216" s="36"/>
      <c r="F216" s="35">
        <f t="shared" si="15"/>
        <v>0</v>
      </c>
      <c r="G216" s="128">
        <f t="shared" si="16"/>
        <v>0</v>
      </c>
      <c r="H216" s="36"/>
      <c r="I216" s="36"/>
      <c r="J216" s="35">
        <f t="shared" si="17"/>
        <v>0</v>
      </c>
      <c r="K216" s="128">
        <f t="shared" si="18"/>
        <v>0</v>
      </c>
      <c r="L216" s="36"/>
      <c r="M216" s="36"/>
    </row>
    <row r="217" spans="1:13" s="9" customFormat="1" ht="15" customHeight="1">
      <c r="A217" s="23" t="str">
        <f>IF($G$7=X7,Stability!A216+1,"")</f>
        <v/>
      </c>
      <c r="B217" s="35">
        <f t="shared" si="13"/>
        <v>0</v>
      </c>
      <c r="C217" s="19">
        <f t="shared" si="14"/>
        <v>0</v>
      </c>
      <c r="D217" s="36"/>
      <c r="E217" s="36"/>
      <c r="F217" s="35">
        <f t="shared" si="15"/>
        <v>0</v>
      </c>
      <c r="G217" s="128">
        <f t="shared" si="16"/>
        <v>0</v>
      </c>
      <c r="H217" s="36"/>
      <c r="I217" s="36"/>
      <c r="J217" s="35">
        <f t="shared" si="17"/>
        <v>0</v>
      </c>
      <c r="K217" s="128">
        <f t="shared" si="18"/>
        <v>0</v>
      </c>
      <c r="L217" s="36"/>
      <c r="M217" s="36"/>
    </row>
    <row r="218" spans="1:13" s="9" customFormat="1" ht="15" customHeight="1">
      <c r="A218" s="23" t="str">
        <f>IF($G$7=X7,Stability!A217+1,"")</f>
        <v/>
      </c>
      <c r="B218" s="35">
        <f t="shared" si="13"/>
        <v>0</v>
      </c>
      <c r="C218" s="19">
        <f t="shared" si="14"/>
        <v>0</v>
      </c>
      <c r="D218" s="36"/>
      <c r="E218" s="36"/>
      <c r="F218" s="35">
        <f t="shared" si="15"/>
        <v>0</v>
      </c>
      <c r="G218" s="128">
        <f t="shared" si="16"/>
        <v>0</v>
      </c>
      <c r="H218" s="36"/>
      <c r="I218" s="36"/>
      <c r="J218" s="35">
        <f t="shared" si="17"/>
        <v>0</v>
      </c>
      <c r="K218" s="128">
        <f t="shared" si="18"/>
        <v>0</v>
      </c>
      <c r="L218" s="36"/>
      <c r="M218" s="36"/>
    </row>
    <row r="219" spans="1:13" s="9" customFormat="1" ht="15" customHeight="1">
      <c r="A219" s="23" t="str">
        <f>IF($G$7=X7,Stability!A218+1,"")</f>
        <v/>
      </c>
      <c r="B219" s="35">
        <f t="shared" si="13"/>
        <v>0</v>
      </c>
      <c r="C219" s="19">
        <f t="shared" si="14"/>
        <v>0</v>
      </c>
      <c r="D219" s="36"/>
      <c r="E219" s="36"/>
      <c r="F219" s="35">
        <f t="shared" si="15"/>
        <v>0</v>
      </c>
      <c r="G219" s="128">
        <f t="shared" si="16"/>
        <v>0</v>
      </c>
      <c r="H219" s="36"/>
      <c r="I219" s="36"/>
      <c r="J219" s="35">
        <f t="shared" si="17"/>
        <v>0</v>
      </c>
      <c r="K219" s="128">
        <f t="shared" si="18"/>
        <v>0</v>
      </c>
      <c r="L219" s="36"/>
      <c r="M219" s="36"/>
    </row>
    <row r="220" spans="1:13" s="9" customFormat="1" ht="15" customHeight="1">
      <c r="A220" s="23" t="str">
        <f>IF($G$7=X7,Stability!A219+1,"")</f>
        <v/>
      </c>
      <c r="B220" s="35">
        <f t="shared" si="13"/>
        <v>0</v>
      </c>
      <c r="C220" s="19">
        <f t="shared" si="14"/>
        <v>0</v>
      </c>
      <c r="D220" s="36"/>
      <c r="E220" s="36"/>
      <c r="F220" s="35">
        <f t="shared" si="15"/>
        <v>0</v>
      </c>
      <c r="G220" s="128">
        <f t="shared" si="16"/>
        <v>0</v>
      </c>
      <c r="H220" s="36"/>
      <c r="I220" s="36"/>
      <c r="J220" s="35">
        <f t="shared" si="17"/>
        <v>0</v>
      </c>
      <c r="K220" s="128">
        <f t="shared" si="18"/>
        <v>0</v>
      </c>
      <c r="L220" s="36"/>
      <c r="M220" s="36"/>
    </row>
    <row r="221" spans="1:13" s="9" customFormat="1" ht="15" customHeight="1">
      <c r="A221" s="23" t="str">
        <f>IF($G$7=X7,Stability!A220+1,"")</f>
        <v/>
      </c>
      <c r="B221" s="35">
        <f t="shared" si="13"/>
        <v>0</v>
      </c>
      <c r="C221" s="19">
        <f t="shared" si="14"/>
        <v>0</v>
      </c>
      <c r="D221" s="36"/>
      <c r="E221" s="36"/>
      <c r="F221" s="35">
        <f t="shared" si="15"/>
        <v>0</v>
      </c>
      <c r="G221" s="128">
        <f t="shared" si="16"/>
        <v>0</v>
      </c>
      <c r="H221" s="36"/>
      <c r="I221" s="36"/>
      <c r="J221" s="35">
        <f t="shared" si="17"/>
        <v>0</v>
      </c>
      <c r="K221" s="128">
        <f t="shared" si="18"/>
        <v>0</v>
      </c>
      <c r="L221" s="36"/>
      <c r="M221" s="36"/>
    </row>
    <row r="222" spans="1:13" s="9" customFormat="1" ht="15" customHeight="1">
      <c r="A222" s="23" t="str">
        <f>IF($G$7=X7,Stability!A221+1,"")</f>
        <v/>
      </c>
      <c r="B222" s="35">
        <f t="shared" si="13"/>
        <v>0</v>
      </c>
      <c r="C222" s="19">
        <f t="shared" si="14"/>
        <v>0</v>
      </c>
      <c r="D222" s="36"/>
      <c r="E222" s="36"/>
      <c r="F222" s="35">
        <f t="shared" si="15"/>
        <v>0</v>
      </c>
      <c r="G222" s="128">
        <f t="shared" si="16"/>
        <v>0</v>
      </c>
      <c r="H222" s="36"/>
      <c r="I222" s="36"/>
      <c r="J222" s="35">
        <f t="shared" si="17"/>
        <v>0</v>
      </c>
      <c r="K222" s="128">
        <f t="shared" si="18"/>
        <v>0</v>
      </c>
      <c r="L222" s="36"/>
      <c r="M222" s="36"/>
    </row>
    <row r="223" spans="1:13" s="9" customFormat="1" ht="15" customHeight="1">
      <c r="A223" s="23" t="str">
        <f>IF($G$7=X7,Stability!A222+1,"")</f>
        <v/>
      </c>
      <c r="B223" s="35">
        <f t="shared" si="13"/>
        <v>0</v>
      </c>
      <c r="C223" s="19">
        <f t="shared" si="14"/>
        <v>0</v>
      </c>
      <c r="D223" s="36"/>
      <c r="E223" s="36"/>
      <c r="F223" s="35">
        <f t="shared" si="15"/>
        <v>0</v>
      </c>
      <c r="G223" s="128">
        <f t="shared" si="16"/>
        <v>0</v>
      </c>
      <c r="H223" s="36"/>
      <c r="I223" s="36"/>
      <c r="J223" s="35">
        <f t="shared" si="17"/>
        <v>0</v>
      </c>
      <c r="K223" s="128">
        <f t="shared" si="18"/>
        <v>0</v>
      </c>
      <c r="L223" s="36"/>
      <c r="M223" s="36"/>
    </row>
    <row r="224" spans="1:13" s="9" customFormat="1" ht="15" customHeight="1">
      <c r="A224" s="23" t="str">
        <f>IF($G$7=X7,Stability!A223+1,"")</f>
        <v/>
      </c>
      <c r="B224" s="35">
        <f t="shared" si="13"/>
        <v>0</v>
      </c>
      <c r="C224" s="19">
        <f t="shared" si="14"/>
        <v>0</v>
      </c>
      <c r="D224" s="36"/>
      <c r="E224" s="36"/>
      <c r="F224" s="35">
        <f t="shared" si="15"/>
        <v>0</v>
      </c>
      <c r="G224" s="128">
        <f t="shared" si="16"/>
        <v>0</v>
      </c>
      <c r="H224" s="36"/>
      <c r="I224" s="36"/>
      <c r="J224" s="35">
        <f t="shared" si="17"/>
        <v>0</v>
      </c>
      <c r="K224" s="128">
        <f t="shared" si="18"/>
        <v>0</v>
      </c>
      <c r="L224" s="36"/>
      <c r="M224" s="36"/>
    </row>
    <row r="225" spans="1:13" s="9" customFormat="1" ht="15" customHeight="1">
      <c r="A225" s="23" t="str">
        <f>IF($G$7=X7,Stability!A224+1,"")</f>
        <v/>
      </c>
      <c r="B225" s="35">
        <f t="shared" si="13"/>
        <v>0</v>
      </c>
      <c r="C225" s="19">
        <f t="shared" si="14"/>
        <v>0</v>
      </c>
      <c r="D225" s="36"/>
      <c r="E225" s="36"/>
      <c r="F225" s="35">
        <f t="shared" si="15"/>
        <v>0</v>
      </c>
      <c r="G225" s="128">
        <f t="shared" si="16"/>
        <v>0</v>
      </c>
      <c r="H225" s="36"/>
      <c r="I225" s="36"/>
      <c r="J225" s="35">
        <f t="shared" si="17"/>
        <v>0</v>
      </c>
      <c r="K225" s="128">
        <f t="shared" si="18"/>
        <v>0</v>
      </c>
      <c r="L225" s="36"/>
      <c r="M225" s="36"/>
    </row>
    <row r="226" spans="1:13" s="9" customFormat="1" ht="15" customHeight="1">
      <c r="A226" s="23" t="str">
        <f>IF($G$7=X7,Stability!A225+1,"")</f>
        <v/>
      </c>
      <c r="B226" s="35">
        <f t="shared" si="13"/>
        <v>0</v>
      </c>
      <c r="C226" s="19">
        <f t="shared" si="14"/>
        <v>0</v>
      </c>
      <c r="D226" s="36"/>
      <c r="E226" s="36"/>
      <c r="F226" s="35">
        <f t="shared" si="15"/>
        <v>0</v>
      </c>
      <c r="G226" s="128">
        <f t="shared" si="16"/>
        <v>0</v>
      </c>
      <c r="H226" s="36"/>
      <c r="I226" s="36"/>
      <c r="J226" s="35">
        <f t="shared" si="17"/>
        <v>0</v>
      </c>
      <c r="K226" s="128">
        <f t="shared" si="18"/>
        <v>0</v>
      </c>
      <c r="L226" s="36"/>
      <c r="M226" s="36"/>
    </row>
    <row r="227" spans="1:13" s="9" customFormat="1" ht="15" customHeight="1">
      <c r="A227" s="23" t="str">
        <f>IF($G$7=X7,Stability!A226+1,"")</f>
        <v/>
      </c>
      <c r="B227" s="35">
        <f t="shared" ref="B227:B290" si="19">B226</f>
        <v>0</v>
      </c>
      <c r="C227" s="19">
        <f t="shared" ref="C227:C290" si="20">C226</f>
        <v>0</v>
      </c>
      <c r="D227" s="36"/>
      <c r="E227" s="36"/>
      <c r="F227" s="35">
        <f t="shared" ref="F227:F290" si="21">F226</f>
        <v>0</v>
      </c>
      <c r="G227" s="128">
        <f t="shared" ref="G227:G290" si="22">G226</f>
        <v>0</v>
      </c>
      <c r="H227" s="36"/>
      <c r="I227" s="36"/>
      <c r="J227" s="35">
        <f t="shared" ref="J227:J290" si="23">J226</f>
        <v>0</v>
      </c>
      <c r="K227" s="128">
        <f t="shared" ref="K227:K290" si="24">K226</f>
        <v>0</v>
      </c>
      <c r="L227" s="36"/>
      <c r="M227" s="36"/>
    </row>
    <row r="228" spans="1:13" s="9" customFormat="1" ht="15" customHeight="1">
      <c r="A228" s="23" t="str">
        <f>IF($G$7=X7,Stability!A227+1,"")</f>
        <v/>
      </c>
      <c r="B228" s="35">
        <f t="shared" si="19"/>
        <v>0</v>
      </c>
      <c r="C228" s="19">
        <f t="shared" si="20"/>
        <v>0</v>
      </c>
      <c r="D228" s="36"/>
      <c r="E228" s="36"/>
      <c r="F228" s="35">
        <f t="shared" si="21"/>
        <v>0</v>
      </c>
      <c r="G228" s="128">
        <f t="shared" si="22"/>
        <v>0</v>
      </c>
      <c r="H228" s="36"/>
      <c r="I228" s="36"/>
      <c r="J228" s="35">
        <f t="shared" si="23"/>
        <v>0</v>
      </c>
      <c r="K228" s="128">
        <f t="shared" si="24"/>
        <v>0</v>
      </c>
      <c r="L228" s="36"/>
      <c r="M228" s="36"/>
    </row>
    <row r="229" spans="1:13" s="9" customFormat="1" ht="15" customHeight="1">
      <c r="A229" s="23" t="str">
        <f>IF($G$7=X7,Stability!A228+1,"")</f>
        <v/>
      </c>
      <c r="B229" s="35">
        <f t="shared" si="19"/>
        <v>0</v>
      </c>
      <c r="C229" s="19">
        <f t="shared" si="20"/>
        <v>0</v>
      </c>
      <c r="D229" s="36"/>
      <c r="E229" s="36"/>
      <c r="F229" s="35">
        <f t="shared" si="21"/>
        <v>0</v>
      </c>
      <c r="G229" s="128">
        <f t="shared" si="22"/>
        <v>0</v>
      </c>
      <c r="H229" s="36"/>
      <c r="I229" s="36"/>
      <c r="J229" s="35">
        <f t="shared" si="23"/>
        <v>0</v>
      </c>
      <c r="K229" s="128">
        <f t="shared" si="24"/>
        <v>0</v>
      </c>
      <c r="L229" s="36"/>
      <c r="M229" s="36"/>
    </row>
    <row r="230" spans="1:13" s="9" customFormat="1" ht="15" customHeight="1">
      <c r="A230" s="23" t="str">
        <f>IF($G$7=X7,Stability!A229+1,"")</f>
        <v/>
      </c>
      <c r="B230" s="35">
        <f t="shared" si="19"/>
        <v>0</v>
      </c>
      <c r="C230" s="19">
        <f t="shared" si="20"/>
        <v>0</v>
      </c>
      <c r="D230" s="36"/>
      <c r="E230" s="36"/>
      <c r="F230" s="35">
        <f t="shared" si="21"/>
        <v>0</v>
      </c>
      <c r="G230" s="128">
        <f t="shared" si="22"/>
        <v>0</v>
      </c>
      <c r="H230" s="36"/>
      <c r="I230" s="36"/>
      <c r="J230" s="35">
        <f t="shared" si="23"/>
        <v>0</v>
      </c>
      <c r="K230" s="128">
        <f t="shared" si="24"/>
        <v>0</v>
      </c>
      <c r="L230" s="36"/>
      <c r="M230" s="36"/>
    </row>
    <row r="231" spans="1:13" s="9" customFormat="1" ht="15" customHeight="1">
      <c r="A231" s="23" t="str">
        <f>IF($G$7=X7,Stability!A230+1,"")</f>
        <v/>
      </c>
      <c r="B231" s="35">
        <f t="shared" si="19"/>
        <v>0</v>
      </c>
      <c r="C231" s="19">
        <f t="shared" si="20"/>
        <v>0</v>
      </c>
      <c r="D231" s="36"/>
      <c r="E231" s="36"/>
      <c r="F231" s="35">
        <f t="shared" si="21"/>
        <v>0</v>
      </c>
      <c r="G231" s="128">
        <f t="shared" si="22"/>
        <v>0</v>
      </c>
      <c r="H231" s="36"/>
      <c r="I231" s="36"/>
      <c r="J231" s="35">
        <f t="shared" si="23"/>
        <v>0</v>
      </c>
      <c r="K231" s="128">
        <f t="shared" si="24"/>
        <v>0</v>
      </c>
      <c r="L231" s="36"/>
      <c r="M231" s="36"/>
    </row>
    <row r="232" spans="1:13" s="9" customFormat="1" ht="15" customHeight="1">
      <c r="A232" s="23" t="str">
        <f>IF($G$7=X7,Stability!A231+1,"")</f>
        <v/>
      </c>
      <c r="B232" s="35">
        <f t="shared" si="19"/>
        <v>0</v>
      </c>
      <c r="C232" s="19">
        <f t="shared" si="20"/>
        <v>0</v>
      </c>
      <c r="D232" s="36"/>
      <c r="E232" s="36"/>
      <c r="F232" s="35">
        <f t="shared" si="21"/>
        <v>0</v>
      </c>
      <c r="G232" s="128">
        <f t="shared" si="22"/>
        <v>0</v>
      </c>
      <c r="H232" s="36"/>
      <c r="I232" s="36"/>
      <c r="J232" s="35">
        <f t="shared" si="23"/>
        <v>0</v>
      </c>
      <c r="K232" s="128">
        <f t="shared" si="24"/>
        <v>0</v>
      </c>
      <c r="L232" s="36"/>
      <c r="M232" s="36"/>
    </row>
    <row r="233" spans="1:13" s="9" customFormat="1" ht="15" customHeight="1">
      <c r="A233" s="23" t="str">
        <f>IF($G$7=X7,Stability!A232+1,"")</f>
        <v/>
      </c>
      <c r="B233" s="35">
        <f t="shared" si="19"/>
        <v>0</v>
      </c>
      <c r="C233" s="19">
        <f t="shared" si="20"/>
        <v>0</v>
      </c>
      <c r="D233" s="36"/>
      <c r="E233" s="36"/>
      <c r="F233" s="35">
        <f t="shared" si="21"/>
        <v>0</v>
      </c>
      <c r="G233" s="128">
        <f t="shared" si="22"/>
        <v>0</v>
      </c>
      <c r="H233" s="36"/>
      <c r="I233" s="36"/>
      <c r="J233" s="35">
        <f t="shared" si="23"/>
        <v>0</v>
      </c>
      <c r="K233" s="128">
        <f t="shared" si="24"/>
        <v>0</v>
      </c>
      <c r="L233" s="36"/>
      <c r="M233" s="36"/>
    </row>
    <row r="234" spans="1:13" s="9" customFormat="1" ht="15" customHeight="1">
      <c r="A234" s="23" t="str">
        <f>IF($G$7=X7,Stability!A233+1,"")</f>
        <v/>
      </c>
      <c r="B234" s="35">
        <f t="shared" si="19"/>
        <v>0</v>
      </c>
      <c r="C234" s="19">
        <f t="shared" si="20"/>
        <v>0</v>
      </c>
      <c r="D234" s="36"/>
      <c r="E234" s="36"/>
      <c r="F234" s="35">
        <f t="shared" si="21"/>
        <v>0</v>
      </c>
      <c r="G234" s="128">
        <f t="shared" si="22"/>
        <v>0</v>
      </c>
      <c r="H234" s="36"/>
      <c r="I234" s="36"/>
      <c r="J234" s="35">
        <f t="shared" si="23"/>
        <v>0</v>
      </c>
      <c r="K234" s="128">
        <f t="shared" si="24"/>
        <v>0</v>
      </c>
      <c r="L234" s="36"/>
      <c r="M234" s="36"/>
    </row>
    <row r="235" spans="1:13" s="9" customFormat="1" ht="15" customHeight="1">
      <c r="A235" s="23" t="str">
        <f>IF($G$7=X7,Stability!A234+1,"")</f>
        <v/>
      </c>
      <c r="B235" s="35">
        <f t="shared" si="19"/>
        <v>0</v>
      </c>
      <c r="C235" s="19">
        <f t="shared" si="20"/>
        <v>0</v>
      </c>
      <c r="D235" s="36"/>
      <c r="E235" s="36"/>
      <c r="F235" s="35">
        <f t="shared" si="21"/>
        <v>0</v>
      </c>
      <c r="G235" s="128">
        <f t="shared" si="22"/>
        <v>0</v>
      </c>
      <c r="H235" s="36"/>
      <c r="I235" s="36"/>
      <c r="J235" s="35">
        <f t="shared" si="23"/>
        <v>0</v>
      </c>
      <c r="K235" s="128">
        <f t="shared" si="24"/>
        <v>0</v>
      </c>
      <c r="L235" s="36"/>
      <c r="M235" s="36"/>
    </row>
    <row r="236" spans="1:13" s="9" customFormat="1" ht="15" customHeight="1">
      <c r="A236" s="23" t="str">
        <f>IF($G$7=X7,Stability!A235+1,"")</f>
        <v/>
      </c>
      <c r="B236" s="35">
        <f t="shared" si="19"/>
        <v>0</v>
      </c>
      <c r="C236" s="19">
        <f t="shared" si="20"/>
        <v>0</v>
      </c>
      <c r="D236" s="36"/>
      <c r="E236" s="36"/>
      <c r="F236" s="35">
        <f t="shared" si="21"/>
        <v>0</v>
      </c>
      <c r="G236" s="128">
        <f t="shared" si="22"/>
        <v>0</v>
      </c>
      <c r="H236" s="36"/>
      <c r="I236" s="36"/>
      <c r="J236" s="35">
        <f t="shared" si="23"/>
        <v>0</v>
      </c>
      <c r="K236" s="128">
        <f t="shared" si="24"/>
        <v>0</v>
      </c>
      <c r="L236" s="36"/>
      <c r="M236" s="36"/>
    </row>
    <row r="237" spans="1:13" s="9" customFormat="1" ht="15" customHeight="1">
      <c r="A237" s="23" t="str">
        <f>IF($G$7=X7,Stability!A236+1,"")</f>
        <v/>
      </c>
      <c r="B237" s="35">
        <f t="shared" si="19"/>
        <v>0</v>
      </c>
      <c r="C237" s="19">
        <f t="shared" si="20"/>
        <v>0</v>
      </c>
      <c r="D237" s="36"/>
      <c r="E237" s="36"/>
      <c r="F237" s="35">
        <f t="shared" si="21"/>
        <v>0</v>
      </c>
      <c r="G237" s="128">
        <f t="shared" si="22"/>
        <v>0</v>
      </c>
      <c r="H237" s="36"/>
      <c r="I237" s="36"/>
      <c r="J237" s="35">
        <f t="shared" si="23"/>
        <v>0</v>
      </c>
      <c r="K237" s="128">
        <f t="shared" si="24"/>
        <v>0</v>
      </c>
      <c r="L237" s="36"/>
      <c r="M237" s="36"/>
    </row>
    <row r="238" spans="1:13" s="9" customFormat="1" ht="15" customHeight="1">
      <c r="A238" s="23" t="str">
        <f>IF($G$7=X7,Stability!A237+1,"")</f>
        <v/>
      </c>
      <c r="B238" s="35">
        <f t="shared" si="19"/>
        <v>0</v>
      </c>
      <c r="C238" s="19">
        <f t="shared" si="20"/>
        <v>0</v>
      </c>
      <c r="D238" s="36"/>
      <c r="E238" s="36"/>
      <c r="F238" s="35">
        <f t="shared" si="21"/>
        <v>0</v>
      </c>
      <c r="G238" s="128">
        <f t="shared" si="22"/>
        <v>0</v>
      </c>
      <c r="H238" s="36"/>
      <c r="I238" s="36"/>
      <c r="J238" s="35">
        <f t="shared" si="23"/>
        <v>0</v>
      </c>
      <c r="K238" s="128">
        <f t="shared" si="24"/>
        <v>0</v>
      </c>
      <c r="L238" s="36"/>
      <c r="M238" s="36"/>
    </row>
    <row r="239" spans="1:13" s="9" customFormat="1" ht="15" customHeight="1">
      <c r="A239" s="23" t="str">
        <f>IF($G$7=X7,Stability!A238+1,"")</f>
        <v/>
      </c>
      <c r="B239" s="35">
        <f t="shared" si="19"/>
        <v>0</v>
      </c>
      <c r="C239" s="19">
        <f t="shared" si="20"/>
        <v>0</v>
      </c>
      <c r="D239" s="36"/>
      <c r="E239" s="36"/>
      <c r="F239" s="35">
        <f t="shared" si="21"/>
        <v>0</v>
      </c>
      <c r="G239" s="128">
        <f t="shared" si="22"/>
        <v>0</v>
      </c>
      <c r="H239" s="36"/>
      <c r="I239" s="36"/>
      <c r="J239" s="35">
        <f t="shared" si="23"/>
        <v>0</v>
      </c>
      <c r="K239" s="128">
        <f t="shared" si="24"/>
        <v>0</v>
      </c>
      <c r="L239" s="36"/>
      <c r="M239" s="36"/>
    </row>
    <row r="240" spans="1:13" s="9" customFormat="1" ht="15" customHeight="1">
      <c r="A240" s="23" t="str">
        <f>IF($G$7=X7,Stability!A239+1,"")</f>
        <v/>
      </c>
      <c r="B240" s="35">
        <f t="shared" si="19"/>
        <v>0</v>
      </c>
      <c r="C240" s="19">
        <f t="shared" si="20"/>
        <v>0</v>
      </c>
      <c r="D240" s="36"/>
      <c r="E240" s="36"/>
      <c r="F240" s="35">
        <f t="shared" si="21"/>
        <v>0</v>
      </c>
      <c r="G240" s="128">
        <f t="shared" si="22"/>
        <v>0</v>
      </c>
      <c r="H240" s="36"/>
      <c r="I240" s="36"/>
      <c r="J240" s="35">
        <f t="shared" si="23"/>
        <v>0</v>
      </c>
      <c r="K240" s="128">
        <f t="shared" si="24"/>
        <v>0</v>
      </c>
      <c r="L240" s="36"/>
      <c r="M240" s="36"/>
    </row>
    <row r="241" spans="1:13" s="9" customFormat="1" ht="15" customHeight="1">
      <c r="A241" s="23" t="str">
        <f>IF($G$7=X7,Stability!A240+1,"")</f>
        <v/>
      </c>
      <c r="B241" s="35">
        <f t="shared" si="19"/>
        <v>0</v>
      </c>
      <c r="C241" s="19">
        <f t="shared" si="20"/>
        <v>0</v>
      </c>
      <c r="D241" s="36"/>
      <c r="E241" s="36"/>
      <c r="F241" s="35">
        <f t="shared" si="21"/>
        <v>0</v>
      </c>
      <c r="G241" s="128">
        <f t="shared" si="22"/>
        <v>0</v>
      </c>
      <c r="H241" s="36"/>
      <c r="I241" s="36"/>
      <c r="J241" s="35">
        <f t="shared" si="23"/>
        <v>0</v>
      </c>
      <c r="K241" s="128">
        <f t="shared" si="24"/>
        <v>0</v>
      </c>
      <c r="L241" s="36"/>
      <c r="M241" s="36"/>
    </row>
    <row r="242" spans="1:13" s="9" customFormat="1" ht="15" customHeight="1">
      <c r="A242" s="23" t="str">
        <f>IF($G$7=X7,Stability!A241+1,"")</f>
        <v/>
      </c>
      <c r="B242" s="35">
        <f t="shared" si="19"/>
        <v>0</v>
      </c>
      <c r="C242" s="19">
        <f t="shared" si="20"/>
        <v>0</v>
      </c>
      <c r="D242" s="36"/>
      <c r="E242" s="36"/>
      <c r="F242" s="35">
        <f t="shared" si="21"/>
        <v>0</v>
      </c>
      <c r="G242" s="128">
        <f t="shared" si="22"/>
        <v>0</v>
      </c>
      <c r="H242" s="36"/>
      <c r="I242" s="36"/>
      <c r="J242" s="35">
        <f t="shared" si="23"/>
        <v>0</v>
      </c>
      <c r="K242" s="128">
        <f t="shared" si="24"/>
        <v>0</v>
      </c>
      <c r="L242" s="36"/>
      <c r="M242" s="36"/>
    </row>
    <row r="243" spans="1:13" s="9" customFormat="1" ht="15" customHeight="1">
      <c r="A243" s="23" t="str">
        <f>IF($G$7=X7,Stability!A242+1,"")</f>
        <v/>
      </c>
      <c r="B243" s="35">
        <f t="shared" si="19"/>
        <v>0</v>
      </c>
      <c r="C243" s="19">
        <f t="shared" si="20"/>
        <v>0</v>
      </c>
      <c r="D243" s="36"/>
      <c r="E243" s="36"/>
      <c r="F243" s="35">
        <f t="shared" si="21"/>
        <v>0</v>
      </c>
      <c r="G243" s="128">
        <f t="shared" si="22"/>
        <v>0</v>
      </c>
      <c r="H243" s="36"/>
      <c r="I243" s="36"/>
      <c r="J243" s="35">
        <f t="shared" si="23"/>
        <v>0</v>
      </c>
      <c r="K243" s="128">
        <f t="shared" si="24"/>
        <v>0</v>
      </c>
      <c r="L243" s="36"/>
      <c r="M243" s="36"/>
    </row>
    <row r="244" spans="1:13" s="9" customFormat="1" ht="15" customHeight="1">
      <c r="A244" s="23" t="str">
        <f>IF($G$7=X7,Stability!A243+1,"")</f>
        <v/>
      </c>
      <c r="B244" s="35">
        <f t="shared" si="19"/>
        <v>0</v>
      </c>
      <c r="C244" s="19">
        <f t="shared" si="20"/>
        <v>0</v>
      </c>
      <c r="D244" s="36"/>
      <c r="E244" s="36"/>
      <c r="F244" s="35">
        <f t="shared" si="21"/>
        <v>0</v>
      </c>
      <c r="G244" s="128">
        <f t="shared" si="22"/>
        <v>0</v>
      </c>
      <c r="H244" s="36"/>
      <c r="I244" s="36"/>
      <c r="J244" s="35">
        <f t="shared" si="23"/>
        <v>0</v>
      </c>
      <c r="K244" s="128">
        <f t="shared" si="24"/>
        <v>0</v>
      </c>
      <c r="L244" s="36"/>
      <c r="M244" s="36"/>
    </row>
    <row r="245" spans="1:13" s="9" customFormat="1" ht="15" customHeight="1">
      <c r="A245" s="23" t="str">
        <f>IF($G$7=X7,Stability!A244+1,"")</f>
        <v/>
      </c>
      <c r="B245" s="35">
        <f t="shared" si="19"/>
        <v>0</v>
      </c>
      <c r="C245" s="19">
        <f t="shared" si="20"/>
        <v>0</v>
      </c>
      <c r="D245" s="36"/>
      <c r="E245" s="36"/>
      <c r="F245" s="35">
        <f t="shared" si="21"/>
        <v>0</v>
      </c>
      <c r="G245" s="128">
        <f t="shared" si="22"/>
        <v>0</v>
      </c>
      <c r="H245" s="36"/>
      <c r="I245" s="36"/>
      <c r="J245" s="35">
        <f t="shared" si="23"/>
        <v>0</v>
      </c>
      <c r="K245" s="128">
        <f t="shared" si="24"/>
        <v>0</v>
      </c>
      <c r="L245" s="36"/>
      <c r="M245" s="36"/>
    </row>
    <row r="246" spans="1:13" s="9" customFormat="1" ht="15" customHeight="1">
      <c r="A246" s="23" t="str">
        <f>IF($G$7=X7,Stability!A245+1,"")</f>
        <v/>
      </c>
      <c r="B246" s="35">
        <f t="shared" si="19"/>
        <v>0</v>
      </c>
      <c r="C246" s="19">
        <f t="shared" si="20"/>
        <v>0</v>
      </c>
      <c r="D246" s="36"/>
      <c r="E246" s="36"/>
      <c r="F246" s="35">
        <f t="shared" si="21"/>
        <v>0</v>
      </c>
      <c r="G246" s="128">
        <f t="shared" si="22"/>
        <v>0</v>
      </c>
      <c r="H246" s="36"/>
      <c r="I246" s="36"/>
      <c r="J246" s="35">
        <f t="shared" si="23"/>
        <v>0</v>
      </c>
      <c r="K246" s="128">
        <f t="shared" si="24"/>
        <v>0</v>
      </c>
      <c r="L246" s="36"/>
      <c r="M246" s="36"/>
    </row>
    <row r="247" spans="1:13" s="9" customFormat="1" ht="15" customHeight="1">
      <c r="A247" s="23" t="str">
        <f>IF($G$7=X7,Stability!A246+1,"")</f>
        <v/>
      </c>
      <c r="B247" s="35">
        <f t="shared" si="19"/>
        <v>0</v>
      </c>
      <c r="C247" s="19">
        <f t="shared" si="20"/>
        <v>0</v>
      </c>
      <c r="D247" s="36"/>
      <c r="E247" s="36"/>
      <c r="F247" s="35">
        <f t="shared" si="21"/>
        <v>0</v>
      </c>
      <c r="G247" s="128">
        <f t="shared" si="22"/>
        <v>0</v>
      </c>
      <c r="H247" s="36"/>
      <c r="I247" s="36"/>
      <c r="J247" s="35">
        <f t="shared" si="23"/>
        <v>0</v>
      </c>
      <c r="K247" s="128">
        <f t="shared" si="24"/>
        <v>0</v>
      </c>
      <c r="L247" s="36"/>
      <c r="M247" s="36"/>
    </row>
    <row r="248" spans="1:13" s="9" customFormat="1" ht="15" customHeight="1">
      <c r="A248" s="23" t="str">
        <f>IF($G$7=X7,Stability!A247+1,"")</f>
        <v/>
      </c>
      <c r="B248" s="35">
        <f t="shared" si="19"/>
        <v>0</v>
      </c>
      <c r="C248" s="19">
        <f t="shared" si="20"/>
        <v>0</v>
      </c>
      <c r="D248" s="36"/>
      <c r="E248" s="36"/>
      <c r="F248" s="35">
        <f t="shared" si="21"/>
        <v>0</v>
      </c>
      <c r="G248" s="128">
        <f t="shared" si="22"/>
        <v>0</v>
      </c>
      <c r="H248" s="36"/>
      <c r="I248" s="36"/>
      <c r="J248" s="35">
        <f t="shared" si="23"/>
        <v>0</v>
      </c>
      <c r="K248" s="128">
        <f t="shared" si="24"/>
        <v>0</v>
      </c>
      <c r="L248" s="36"/>
      <c r="M248" s="36"/>
    </row>
    <row r="249" spans="1:13" s="9" customFormat="1" ht="15" customHeight="1">
      <c r="A249" s="23" t="str">
        <f>IF($G$7=X7,Stability!A248+1,"")</f>
        <v/>
      </c>
      <c r="B249" s="35">
        <f t="shared" si="19"/>
        <v>0</v>
      </c>
      <c r="C249" s="19">
        <f t="shared" si="20"/>
        <v>0</v>
      </c>
      <c r="D249" s="36"/>
      <c r="E249" s="36"/>
      <c r="F249" s="35">
        <f t="shared" si="21"/>
        <v>0</v>
      </c>
      <c r="G249" s="128">
        <f t="shared" si="22"/>
        <v>0</v>
      </c>
      <c r="H249" s="36"/>
      <c r="I249" s="36"/>
      <c r="J249" s="35">
        <f t="shared" si="23"/>
        <v>0</v>
      </c>
      <c r="K249" s="128">
        <f t="shared" si="24"/>
        <v>0</v>
      </c>
      <c r="L249" s="36"/>
      <c r="M249" s="36"/>
    </row>
    <row r="250" spans="1:13" s="9" customFormat="1" ht="15" customHeight="1">
      <c r="A250" s="23" t="str">
        <f>IF($G$7=X7,Stability!A249+1,"")</f>
        <v/>
      </c>
      <c r="B250" s="35">
        <f t="shared" si="19"/>
        <v>0</v>
      </c>
      <c r="C250" s="19">
        <f t="shared" si="20"/>
        <v>0</v>
      </c>
      <c r="D250" s="36"/>
      <c r="E250" s="36"/>
      <c r="F250" s="35">
        <f t="shared" si="21"/>
        <v>0</v>
      </c>
      <c r="G250" s="128">
        <f t="shared" si="22"/>
        <v>0</v>
      </c>
      <c r="H250" s="36"/>
      <c r="I250" s="36"/>
      <c r="J250" s="35">
        <f t="shared" si="23"/>
        <v>0</v>
      </c>
      <c r="K250" s="128">
        <f t="shared" si="24"/>
        <v>0</v>
      </c>
      <c r="L250" s="36"/>
      <c r="M250" s="36"/>
    </row>
    <row r="251" spans="1:13" s="9" customFormat="1" ht="15" customHeight="1">
      <c r="A251" s="23" t="str">
        <f>IF($G$7=X7,Stability!A250+1,"")</f>
        <v/>
      </c>
      <c r="B251" s="35">
        <f t="shared" si="19"/>
        <v>0</v>
      </c>
      <c r="C251" s="19">
        <f t="shared" si="20"/>
        <v>0</v>
      </c>
      <c r="D251" s="36"/>
      <c r="E251" s="36"/>
      <c r="F251" s="35">
        <f t="shared" si="21"/>
        <v>0</v>
      </c>
      <c r="G251" s="128">
        <f t="shared" si="22"/>
        <v>0</v>
      </c>
      <c r="H251" s="36"/>
      <c r="I251" s="36"/>
      <c r="J251" s="35">
        <f t="shared" si="23"/>
        <v>0</v>
      </c>
      <c r="K251" s="128">
        <f t="shared" si="24"/>
        <v>0</v>
      </c>
      <c r="L251" s="36"/>
      <c r="M251" s="36"/>
    </row>
    <row r="252" spans="1:13" s="9" customFormat="1" ht="15" customHeight="1">
      <c r="A252" s="23" t="str">
        <f>IF($G$7=X7,Stability!A251+1,"")</f>
        <v/>
      </c>
      <c r="B252" s="35">
        <f t="shared" si="19"/>
        <v>0</v>
      </c>
      <c r="C252" s="19">
        <f t="shared" si="20"/>
        <v>0</v>
      </c>
      <c r="D252" s="36"/>
      <c r="E252" s="36"/>
      <c r="F252" s="35">
        <f t="shared" si="21"/>
        <v>0</v>
      </c>
      <c r="G252" s="128">
        <f t="shared" si="22"/>
        <v>0</v>
      </c>
      <c r="H252" s="36"/>
      <c r="I252" s="36"/>
      <c r="J252" s="35">
        <f t="shared" si="23"/>
        <v>0</v>
      </c>
      <c r="K252" s="128">
        <f t="shared" si="24"/>
        <v>0</v>
      </c>
      <c r="L252" s="36"/>
      <c r="M252" s="36"/>
    </row>
    <row r="253" spans="1:13" s="9" customFormat="1" ht="15" customHeight="1">
      <c r="A253" s="23" t="str">
        <f>IF($G$7=X7,Stability!A252+1,"")</f>
        <v/>
      </c>
      <c r="B253" s="35">
        <f t="shared" si="19"/>
        <v>0</v>
      </c>
      <c r="C253" s="19">
        <f t="shared" si="20"/>
        <v>0</v>
      </c>
      <c r="D253" s="36"/>
      <c r="E253" s="36"/>
      <c r="F253" s="35">
        <f t="shared" si="21"/>
        <v>0</v>
      </c>
      <c r="G253" s="128">
        <f t="shared" si="22"/>
        <v>0</v>
      </c>
      <c r="H253" s="36"/>
      <c r="I253" s="36"/>
      <c r="J253" s="35">
        <f t="shared" si="23"/>
        <v>0</v>
      </c>
      <c r="K253" s="128">
        <f t="shared" si="24"/>
        <v>0</v>
      </c>
      <c r="L253" s="36"/>
      <c r="M253" s="36"/>
    </row>
    <row r="254" spans="1:13" s="9" customFormat="1" ht="15" customHeight="1">
      <c r="A254" s="23" t="str">
        <f>IF($G$7=X7,Stability!A253+1,"")</f>
        <v/>
      </c>
      <c r="B254" s="35">
        <f t="shared" si="19"/>
        <v>0</v>
      </c>
      <c r="C254" s="19">
        <f t="shared" si="20"/>
        <v>0</v>
      </c>
      <c r="D254" s="36"/>
      <c r="E254" s="36"/>
      <c r="F254" s="35">
        <f t="shared" si="21"/>
        <v>0</v>
      </c>
      <c r="G254" s="128">
        <f t="shared" si="22"/>
        <v>0</v>
      </c>
      <c r="H254" s="36"/>
      <c r="I254" s="36"/>
      <c r="J254" s="35">
        <f t="shared" si="23"/>
        <v>0</v>
      </c>
      <c r="K254" s="128">
        <f t="shared" si="24"/>
        <v>0</v>
      </c>
      <c r="L254" s="36"/>
      <c r="M254" s="36"/>
    </row>
    <row r="255" spans="1:13" s="9" customFormat="1" ht="15" customHeight="1">
      <c r="A255" s="23" t="str">
        <f>IF($G$7=X7,Stability!A254+1,"")</f>
        <v/>
      </c>
      <c r="B255" s="35">
        <f t="shared" si="19"/>
        <v>0</v>
      </c>
      <c r="C255" s="19">
        <f t="shared" si="20"/>
        <v>0</v>
      </c>
      <c r="D255" s="36"/>
      <c r="E255" s="36"/>
      <c r="F255" s="35">
        <f t="shared" si="21"/>
        <v>0</v>
      </c>
      <c r="G255" s="128">
        <f t="shared" si="22"/>
        <v>0</v>
      </c>
      <c r="H255" s="36"/>
      <c r="I255" s="36"/>
      <c r="J255" s="35">
        <f t="shared" si="23"/>
        <v>0</v>
      </c>
      <c r="K255" s="128">
        <f t="shared" si="24"/>
        <v>0</v>
      </c>
      <c r="L255" s="36"/>
      <c r="M255" s="36"/>
    </row>
    <row r="256" spans="1:13" s="9" customFormat="1" ht="15" customHeight="1">
      <c r="A256" s="23" t="str">
        <f>IF($G$7=X7,Stability!A255+1,"")</f>
        <v/>
      </c>
      <c r="B256" s="35">
        <f t="shared" si="19"/>
        <v>0</v>
      </c>
      <c r="C256" s="19">
        <f t="shared" si="20"/>
        <v>0</v>
      </c>
      <c r="D256" s="36"/>
      <c r="E256" s="36"/>
      <c r="F256" s="35">
        <f t="shared" si="21"/>
        <v>0</v>
      </c>
      <c r="G256" s="128">
        <f t="shared" si="22"/>
        <v>0</v>
      </c>
      <c r="H256" s="36"/>
      <c r="I256" s="36"/>
      <c r="J256" s="35">
        <f t="shared" si="23"/>
        <v>0</v>
      </c>
      <c r="K256" s="128">
        <f t="shared" si="24"/>
        <v>0</v>
      </c>
      <c r="L256" s="36"/>
      <c r="M256" s="36"/>
    </row>
    <row r="257" spans="1:13" s="9" customFormat="1" ht="15" customHeight="1">
      <c r="A257" s="23" t="str">
        <f>IF($G$7=X7,Stability!A256+1,"")</f>
        <v/>
      </c>
      <c r="B257" s="35">
        <f t="shared" si="19"/>
        <v>0</v>
      </c>
      <c r="C257" s="19">
        <f t="shared" si="20"/>
        <v>0</v>
      </c>
      <c r="D257" s="36"/>
      <c r="E257" s="36"/>
      <c r="F257" s="35">
        <f t="shared" si="21"/>
        <v>0</v>
      </c>
      <c r="G257" s="128">
        <f t="shared" si="22"/>
        <v>0</v>
      </c>
      <c r="H257" s="36"/>
      <c r="I257" s="36"/>
      <c r="J257" s="35">
        <f t="shared" si="23"/>
        <v>0</v>
      </c>
      <c r="K257" s="128">
        <f t="shared" si="24"/>
        <v>0</v>
      </c>
      <c r="L257" s="36"/>
      <c r="M257" s="36"/>
    </row>
    <row r="258" spans="1:13" s="9" customFormat="1" ht="15" customHeight="1">
      <c r="A258" s="23" t="str">
        <f>IF($G$7=X7,Stability!A257+1,"")</f>
        <v/>
      </c>
      <c r="B258" s="35">
        <f t="shared" si="19"/>
        <v>0</v>
      </c>
      <c r="C258" s="19">
        <f t="shared" si="20"/>
        <v>0</v>
      </c>
      <c r="D258" s="36"/>
      <c r="E258" s="36"/>
      <c r="F258" s="35">
        <f t="shared" si="21"/>
        <v>0</v>
      </c>
      <c r="G258" s="128">
        <f t="shared" si="22"/>
        <v>0</v>
      </c>
      <c r="H258" s="36"/>
      <c r="I258" s="36"/>
      <c r="J258" s="35">
        <f t="shared" si="23"/>
        <v>0</v>
      </c>
      <c r="K258" s="128">
        <f t="shared" si="24"/>
        <v>0</v>
      </c>
      <c r="L258" s="36"/>
      <c r="M258" s="36"/>
    </row>
    <row r="259" spans="1:13" s="9" customFormat="1" ht="15" customHeight="1">
      <c r="A259" s="23" t="str">
        <f>IF($G$7=X7,Stability!A258+1,"")</f>
        <v/>
      </c>
      <c r="B259" s="35">
        <f t="shared" si="19"/>
        <v>0</v>
      </c>
      <c r="C259" s="19">
        <f t="shared" si="20"/>
        <v>0</v>
      </c>
      <c r="D259" s="36"/>
      <c r="E259" s="36"/>
      <c r="F259" s="35">
        <f t="shared" si="21"/>
        <v>0</v>
      </c>
      <c r="G259" s="128">
        <f t="shared" si="22"/>
        <v>0</v>
      </c>
      <c r="H259" s="36"/>
      <c r="I259" s="36"/>
      <c r="J259" s="35">
        <f t="shared" si="23"/>
        <v>0</v>
      </c>
      <c r="K259" s="128">
        <f t="shared" si="24"/>
        <v>0</v>
      </c>
      <c r="L259" s="36"/>
      <c r="M259" s="36"/>
    </row>
    <row r="260" spans="1:13" s="9" customFormat="1" ht="15" customHeight="1">
      <c r="A260" s="23" t="str">
        <f>IF($G$7=X7,Stability!A259+1,"")</f>
        <v/>
      </c>
      <c r="B260" s="35">
        <f t="shared" si="19"/>
        <v>0</v>
      </c>
      <c r="C260" s="19">
        <f t="shared" si="20"/>
        <v>0</v>
      </c>
      <c r="D260" s="36"/>
      <c r="E260" s="36"/>
      <c r="F260" s="35">
        <f t="shared" si="21"/>
        <v>0</v>
      </c>
      <c r="G260" s="128">
        <f t="shared" si="22"/>
        <v>0</v>
      </c>
      <c r="H260" s="36"/>
      <c r="I260" s="36"/>
      <c r="J260" s="35">
        <f t="shared" si="23"/>
        <v>0</v>
      </c>
      <c r="K260" s="128">
        <f t="shared" si="24"/>
        <v>0</v>
      </c>
      <c r="L260" s="36"/>
      <c r="M260" s="36"/>
    </row>
    <row r="261" spans="1:13" s="9" customFormat="1" ht="15" customHeight="1">
      <c r="A261" s="23" t="str">
        <f>IF($G$7=X7,Stability!A260+1,"")</f>
        <v/>
      </c>
      <c r="B261" s="35">
        <f t="shared" si="19"/>
        <v>0</v>
      </c>
      <c r="C261" s="19">
        <f t="shared" si="20"/>
        <v>0</v>
      </c>
      <c r="D261" s="36"/>
      <c r="E261" s="36"/>
      <c r="F261" s="35">
        <f t="shared" si="21"/>
        <v>0</v>
      </c>
      <c r="G261" s="128">
        <f t="shared" si="22"/>
        <v>0</v>
      </c>
      <c r="H261" s="36"/>
      <c r="I261" s="36"/>
      <c r="J261" s="35">
        <f t="shared" si="23"/>
        <v>0</v>
      </c>
      <c r="K261" s="128">
        <f t="shared" si="24"/>
        <v>0</v>
      </c>
      <c r="L261" s="36"/>
      <c r="M261" s="36"/>
    </row>
    <row r="262" spans="1:13" s="9" customFormat="1" ht="15" customHeight="1">
      <c r="A262" s="23" t="str">
        <f>IF($G$7=X7,Stability!A261+1,"")</f>
        <v/>
      </c>
      <c r="B262" s="35">
        <f t="shared" si="19"/>
        <v>0</v>
      </c>
      <c r="C262" s="19">
        <f t="shared" si="20"/>
        <v>0</v>
      </c>
      <c r="D262" s="36"/>
      <c r="E262" s="36"/>
      <c r="F262" s="35">
        <f t="shared" si="21"/>
        <v>0</v>
      </c>
      <c r="G262" s="128">
        <f t="shared" si="22"/>
        <v>0</v>
      </c>
      <c r="H262" s="36"/>
      <c r="I262" s="36"/>
      <c r="J262" s="35">
        <f t="shared" si="23"/>
        <v>0</v>
      </c>
      <c r="K262" s="128">
        <f t="shared" si="24"/>
        <v>0</v>
      </c>
      <c r="L262" s="36"/>
      <c r="M262" s="36"/>
    </row>
    <row r="263" spans="1:13" s="9" customFormat="1" ht="15" customHeight="1">
      <c r="A263" s="23" t="str">
        <f>IF($G$7=X7,Stability!A262+1,"")</f>
        <v/>
      </c>
      <c r="B263" s="35">
        <f t="shared" si="19"/>
        <v>0</v>
      </c>
      <c r="C263" s="19">
        <f t="shared" si="20"/>
        <v>0</v>
      </c>
      <c r="D263" s="36"/>
      <c r="E263" s="36"/>
      <c r="F263" s="35">
        <f t="shared" si="21"/>
        <v>0</v>
      </c>
      <c r="G263" s="128">
        <f t="shared" si="22"/>
        <v>0</v>
      </c>
      <c r="H263" s="36"/>
      <c r="I263" s="36"/>
      <c r="J263" s="35">
        <f t="shared" si="23"/>
        <v>0</v>
      </c>
      <c r="K263" s="128">
        <f t="shared" si="24"/>
        <v>0</v>
      </c>
      <c r="L263" s="36"/>
      <c r="M263" s="36"/>
    </row>
    <row r="264" spans="1:13" s="9" customFormat="1" ht="15" customHeight="1">
      <c r="A264" s="23" t="str">
        <f>IF($G$7=X7,Stability!A263+1,"")</f>
        <v/>
      </c>
      <c r="B264" s="35">
        <f t="shared" si="19"/>
        <v>0</v>
      </c>
      <c r="C264" s="19">
        <f t="shared" si="20"/>
        <v>0</v>
      </c>
      <c r="D264" s="36"/>
      <c r="E264" s="36"/>
      <c r="F264" s="35">
        <f t="shared" si="21"/>
        <v>0</v>
      </c>
      <c r="G264" s="128">
        <f t="shared" si="22"/>
        <v>0</v>
      </c>
      <c r="H264" s="36"/>
      <c r="I264" s="36"/>
      <c r="J264" s="35">
        <f t="shared" si="23"/>
        <v>0</v>
      </c>
      <c r="K264" s="128">
        <f t="shared" si="24"/>
        <v>0</v>
      </c>
      <c r="L264" s="36"/>
      <c r="M264" s="36"/>
    </row>
    <row r="265" spans="1:13" s="9" customFormat="1" ht="15" customHeight="1">
      <c r="A265" s="23" t="str">
        <f>IF($G$7=X7,Stability!A264+1,"")</f>
        <v/>
      </c>
      <c r="B265" s="35">
        <f t="shared" si="19"/>
        <v>0</v>
      </c>
      <c r="C265" s="19">
        <f t="shared" si="20"/>
        <v>0</v>
      </c>
      <c r="D265" s="36"/>
      <c r="E265" s="36"/>
      <c r="F265" s="35">
        <f t="shared" si="21"/>
        <v>0</v>
      </c>
      <c r="G265" s="128">
        <f t="shared" si="22"/>
        <v>0</v>
      </c>
      <c r="H265" s="36"/>
      <c r="I265" s="36"/>
      <c r="J265" s="35">
        <f t="shared" si="23"/>
        <v>0</v>
      </c>
      <c r="K265" s="128">
        <f t="shared" si="24"/>
        <v>0</v>
      </c>
      <c r="L265" s="36"/>
      <c r="M265" s="36"/>
    </row>
    <row r="266" spans="1:13" s="9" customFormat="1" ht="15" customHeight="1">
      <c r="A266" s="23" t="str">
        <f>IF($G$7=X7,Stability!A265+1,"")</f>
        <v/>
      </c>
      <c r="B266" s="35">
        <f t="shared" si="19"/>
        <v>0</v>
      </c>
      <c r="C266" s="19">
        <f t="shared" si="20"/>
        <v>0</v>
      </c>
      <c r="D266" s="36"/>
      <c r="E266" s="36"/>
      <c r="F266" s="35">
        <f t="shared" si="21"/>
        <v>0</v>
      </c>
      <c r="G266" s="128">
        <f t="shared" si="22"/>
        <v>0</v>
      </c>
      <c r="H266" s="36"/>
      <c r="I266" s="36"/>
      <c r="J266" s="35">
        <f t="shared" si="23"/>
        <v>0</v>
      </c>
      <c r="K266" s="128">
        <f t="shared" si="24"/>
        <v>0</v>
      </c>
      <c r="L266" s="36"/>
      <c r="M266" s="36"/>
    </row>
    <row r="267" spans="1:13" s="9" customFormat="1" ht="15" customHeight="1">
      <c r="A267" s="23" t="str">
        <f>IF($G$7=X7,Stability!A266+1,"")</f>
        <v/>
      </c>
      <c r="B267" s="35">
        <f t="shared" si="19"/>
        <v>0</v>
      </c>
      <c r="C267" s="19">
        <f t="shared" si="20"/>
        <v>0</v>
      </c>
      <c r="D267" s="36"/>
      <c r="E267" s="36"/>
      <c r="F267" s="35">
        <f t="shared" si="21"/>
        <v>0</v>
      </c>
      <c r="G267" s="128">
        <f t="shared" si="22"/>
        <v>0</v>
      </c>
      <c r="H267" s="36"/>
      <c r="I267" s="36"/>
      <c r="J267" s="35">
        <f t="shared" si="23"/>
        <v>0</v>
      </c>
      <c r="K267" s="128">
        <f t="shared" si="24"/>
        <v>0</v>
      </c>
      <c r="L267" s="36"/>
      <c r="M267" s="36"/>
    </row>
    <row r="268" spans="1:13" s="9" customFormat="1" ht="15" customHeight="1">
      <c r="A268" s="23" t="str">
        <f>IF($G$7=X7,Stability!A267+1,"")</f>
        <v/>
      </c>
      <c r="B268" s="35">
        <f t="shared" si="19"/>
        <v>0</v>
      </c>
      <c r="C268" s="19">
        <f t="shared" si="20"/>
        <v>0</v>
      </c>
      <c r="D268" s="36"/>
      <c r="E268" s="36"/>
      <c r="F268" s="35">
        <f t="shared" si="21"/>
        <v>0</v>
      </c>
      <c r="G268" s="128">
        <f t="shared" si="22"/>
        <v>0</v>
      </c>
      <c r="H268" s="36"/>
      <c r="I268" s="36"/>
      <c r="J268" s="35">
        <f t="shared" si="23"/>
        <v>0</v>
      </c>
      <c r="K268" s="128">
        <f t="shared" si="24"/>
        <v>0</v>
      </c>
      <c r="L268" s="36"/>
      <c r="M268" s="36"/>
    </row>
    <row r="269" spans="1:13" s="9" customFormat="1" ht="15" customHeight="1">
      <c r="A269" s="23" t="str">
        <f>IF($G$7=X7,Stability!A268+1,"")</f>
        <v/>
      </c>
      <c r="B269" s="35">
        <f t="shared" si="19"/>
        <v>0</v>
      </c>
      <c r="C269" s="19">
        <f t="shared" si="20"/>
        <v>0</v>
      </c>
      <c r="D269" s="36"/>
      <c r="E269" s="36"/>
      <c r="F269" s="35">
        <f t="shared" si="21"/>
        <v>0</v>
      </c>
      <c r="G269" s="128">
        <f t="shared" si="22"/>
        <v>0</v>
      </c>
      <c r="H269" s="36"/>
      <c r="I269" s="36"/>
      <c r="J269" s="35">
        <f t="shared" si="23"/>
        <v>0</v>
      </c>
      <c r="K269" s="128">
        <f t="shared" si="24"/>
        <v>0</v>
      </c>
      <c r="L269" s="36"/>
      <c r="M269" s="36"/>
    </row>
    <row r="270" spans="1:13" s="9" customFormat="1" ht="15" customHeight="1">
      <c r="A270" s="23" t="str">
        <f>IF($G$7=X7,Stability!A269+1,"")</f>
        <v/>
      </c>
      <c r="B270" s="35">
        <f t="shared" si="19"/>
        <v>0</v>
      </c>
      <c r="C270" s="19">
        <f t="shared" si="20"/>
        <v>0</v>
      </c>
      <c r="D270" s="36"/>
      <c r="E270" s="36"/>
      <c r="F270" s="35">
        <f t="shared" si="21"/>
        <v>0</v>
      </c>
      <c r="G270" s="128">
        <f t="shared" si="22"/>
        <v>0</v>
      </c>
      <c r="H270" s="36"/>
      <c r="I270" s="36"/>
      <c r="J270" s="35">
        <f t="shared" si="23"/>
        <v>0</v>
      </c>
      <c r="K270" s="128">
        <f t="shared" si="24"/>
        <v>0</v>
      </c>
      <c r="L270" s="36"/>
      <c r="M270" s="36"/>
    </row>
    <row r="271" spans="1:13" s="9" customFormat="1" ht="15" customHeight="1">
      <c r="A271" s="23" t="str">
        <f>IF($G$7=X7,Stability!A270+1,"")</f>
        <v/>
      </c>
      <c r="B271" s="35">
        <f t="shared" si="19"/>
        <v>0</v>
      </c>
      <c r="C271" s="19">
        <f t="shared" si="20"/>
        <v>0</v>
      </c>
      <c r="D271" s="36"/>
      <c r="E271" s="36"/>
      <c r="F271" s="35">
        <f t="shared" si="21"/>
        <v>0</v>
      </c>
      <c r="G271" s="128">
        <f t="shared" si="22"/>
        <v>0</v>
      </c>
      <c r="H271" s="36"/>
      <c r="I271" s="36"/>
      <c r="J271" s="35">
        <f t="shared" si="23"/>
        <v>0</v>
      </c>
      <c r="K271" s="128">
        <f t="shared" si="24"/>
        <v>0</v>
      </c>
      <c r="L271" s="36"/>
      <c r="M271" s="36"/>
    </row>
    <row r="272" spans="1:13" s="9" customFormat="1" ht="15" customHeight="1">
      <c r="A272" s="23" t="str">
        <f>IF($G$7=X7,Stability!A271+1,"")</f>
        <v/>
      </c>
      <c r="B272" s="35">
        <f t="shared" si="19"/>
        <v>0</v>
      </c>
      <c r="C272" s="19">
        <f t="shared" si="20"/>
        <v>0</v>
      </c>
      <c r="D272" s="36"/>
      <c r="E272" s="36"/>
      <c r="F272" s="35">
        <f t="shared" si="21"/>
        <v>0</v>
      </c>
      <c r="G272" s="128">
        <f t="shared" si="22"/>
        <v>0</v>
      </c>
      <c r="H272" s="36"/>
      <c r="I272" s="36"/>
      <c r="J272" s="35">
        <f t="shared" si="23"/>
        <v>0</v>
      </c>
      <c r="K272" s="128">
        <f t="shared" si="24"/>
        <v>0</v>
      </c>
      <c r="L272" s="36"/>
      <c r="M272" s="36"/>
    </row>
    <row r="273" spans="1:13" s="9" customFormat="1" ht="15" customHeight="1">
      <c r="A273" s="23" t="str">
        <f>IF($G$7=X7,Stability!A272+1,"")</f>
        <v/>
      </c>
      <c r="B273" s="35">
        <f t="shared" si="19"/>
        <v>0</v>
      </c>
      <c r="C273" s="19">
        <f t="shared" si="20"/>
        <v>0</v>
      </c>
      <c r="D273" s="36"/>
      <c r="E273" s="36"/>
      <c r="F273" s="35">
        <f t="shared" si="21"/>
        <v>0</v>
      </c>
      <c r="G273" s="128">
        <f t="shared" si="22"/>
        <v>0</v>
      </c>
      <c r="H273" s="36"/>
      <c r="I273" s="36"/>
      <c r="J273" s="35">
        <f t="shared" si="23"/>
        <v>0</v>
      </c>
      <c r="K273" s="128">
        <f t="shared" si="24"/>
        <v>0</v>
      </c>
      <c r="L273" s="36"/>
      <c r="M273" s="36"/>
    </row>
    <row r="274" spans="1:13" s="9" customFormat="1" ht="15" customHeight="1">
      <c r="A274" s="23" t="str">
        <f>IF($G$7=X7,Stability!A273+1,"")</f>
        <v/>
      </c>
      <c r="B274" s="35">
        <f t="shared" si="19"/>
        <v>0</v>
      </c>
      <c r="C274" s="19">
        <f t="shared" si="20"/>
        <v>0</v>
      </c>
      <c r="D274" s="36"/>
      <c r="E274" s="36"/>
      <c r="F274" s="35">
        <f t="shared" si="21"/>
        <v>0</v>
      </c>
      <c r="G274" s="128">
        <f t="shared" si="22"/>
        <v>0</v>
      </c>
      <c r="H274" s="36"/>
      <c r="I274" s="36"/>
      <c r="J274" s="35">
        <f t="shared" si="23"/>
        <v>0</v>
      </c>
      <c r="K274" s="128">
        <f t="shared" si="24"/>
        <v>0</v>
      </c>
      <c r="L274" s="36"/>
      <c r="M274" s="36"/>
    </row>
    <row r="275" spans="1:13" s="9" customFormat="1" ht="15" customHeight="1">
      <c r="A275" s="23" t="str">
        <f>IF($G$7=X7,Stability!A274+1,"")</f>
        <v/>
      </c>
      <c r="B275" s="35">
        <f t="shared" si="19"/>
        <v>0</v>
      </c>
      <c r="C275" s="19">
        <f t="shared" si="20"/>
        <v>0</v>
      </c>
      <c r="D275" s="36"/>
      <c r="E275" s="36"/>
      <c r="F275" s="35">
        <f t="shared" si="21"/>
        <v>0</v>
      </c>
      <c r="G275" s="128">
        <f t="shared" si="22"/>
        <v>0</v>
      </c>
      <c r="H275" s="36"/>
      <c r="I275" s="36"/>
      <c r="J275" s="35">
        <f t="shared" si="23"/>
        <v>0</v>
      </c>
      <c r="K275" s="128">
        <f t="shared" si="24"/>
        <v>0</v>
      </c>
      <c r="L275" s="36"/>
      <c r="M275" s="36"/>
    </row>
    <row r="276" spans="1:13" s="9" customFormat="1" ht="15" customHeight="1">
      <c r="A276" s="23" t="str">
        <f>IF($G$7=X7,Stability!A275+1,"")</f>
        <v/>
      </c>
      <c r="B276" s="35">
        <f t="shared" si="19"/>
        <v>0</v>
      </c>
      <c r="C276" s="19">
        <f t="shared" si="20"/>
        <v>0</v>
      </c>
      <c r="D276" s="36"/>
      <c r="E276" s="36"/>
      <c r="F276" s="35">
        <f t="shared" si="21"/>
        <v>0</v>
      </c>
      <c r="G276" s="128">
        <f t="shared" si="22"/>
        <v>0</v>
      </c>
      <c r="H276" s="36"/>
      <c r="I276" s="36"/>
      <c r="J276" s="35">
        <f t="shared" si="23"/>
        <v>0</v>
      </c>
      <c r="K276" s="128">
        <f t="shared" si="24"/>
        <v>0</v>
      </c>
      <c r="L276" s="36"/>
      <c r="M276" s="36"/>
    </row>
    <row r="277" spans="1:13" s="9" customFormat="1" ht="15" customHeight="1">
      <c r="A277" s="23" t="str">
        <f>IF($G$7=X7,Stability!A276+1,"")</f>
        <v/>
      </c>
      <c r="B277" s="35">
        <f t="shared" si="19"/>
        <v>0</v>
      </c>
      <c r="C277" s="19">
        <f t="shared" si="20"/>
        <v>0</v>
      </c>
      <c r="D277" s="36"/>
      <c r="E277" s="36"/>
      <c r="F277" s="35">
        <f t="shared" si="21"/>
        <v>0</v>
      </c>
      <c r="G277" s="128">
        <f t="shared" si="22"/>
        <v>0</v>
      </c>
      <c r="H277" s="36"/>
      <c r="I277" s="36"/>
      <c r="J277" s="35">
        <f t="shared" si="23"/>
        <v>0</v>
      </c>
      <c r="K277" s="128">
        <f t="shared" si="24"/>
        <v>0</v>
      </c>
      <c r="L277" s="36"/>
      <c r="M277" s="36"/>
    </row>
    <row r="278" spans="1:13" s="9" customFormat="1" ht="15" customHeight="1">
      <c r="A278" s="23" t="str">
        <f>IF($G$7=X7,Stability!A277+1,"")</f>
        <v/>
      </c>
      <c r="B278" s="35">
        <f t="shared" si="19"/>
        <v>0</v>
      </c>
      <c r="C278" s="19">
        <f t="shared" si="20"/>
        <v>0</v>
      </c>
      <c r="D278" s="36"/>
      <c r="E278" s="36"/>
      <c r="F278" s="35">
        <f t="shared" si="21"/>
        <v>0</v>
      </c>
      <c r="G278" s="128">
        <f t="shared" si="22"/>
        <v>0</v>
      </c>
      <c r="H278" s="36"/>
      <c r="I278" s="36"/>
      <c r="J278" s="35">
        <f t="shared" si="23"/>
        <v>0</v>
      </c>
      <c r="K278" s="128">
        <f t="shared" si="24"/>
        <v>0</v>
      </c>
      <c r="L278" s="36"/>
      <c r="M278" s="36"/>
    </row>
    <row r="279" spans="1:13" s="9" customFormat="1" ht="15" customHeight="1">
      <c r="A279" s="23" t="str">
        <f>IF($G$7=X7,Stability!A278+1,"")</f>
        <v/>
      </c>
      <c r="B279" s="35">
        <f t="shared" si="19"/>
        <v>0</v>
      </c>
      <c r="C279" s="19">
        <f t="shared" si="20"/>
        <v>0</v>
      </c>
      <c r="D279" s="36"/>
      <c r="E279" s="36"/>
      <c r="F279" s="35">
        <f t="shared" si="21"/>
        <v>0</v>
      </c>
      <c r="G279" s="128">
        <f t="shared" si="22"/>
        <v>0</v>
      </c>
      <c r="H279" s="36"/>
      <c r="I279" s="36"/>
      <c r="J279" s="35">
        <f t="shared" si="23"/>
        <v>0</v>
      </c>
      <c r="K279" s="128">
        <f t="shared" si="24"/>
        <v>0</v>
      </c>
      <c r="L279" s="36"/>
      <c r="M279" s="36"/>
    </row>
    <row r="280" spans="1:13" s="9" customFormat="1" ht="15" customHeight="1">
      <c r="A280" s="23" t="str">
        <f>IF($G$7=X7,Stability!A279+1,"")</f>
        <v/>
      </c>
      <c r="B280" s="35">
        <f t="shared" si="19"/>
        <v>0</v>
      </c>
      <c r="C280" s="19">
        <f t="shared" si="20"/>
        <v>0</v>
      </c>
      <c r="D280" s="36"/>
      <c r="E280" s="36"/>
      <c r="F280" s="35">
        <f t="shared" si="21"/>
        <v>0</v>
      </c>
      <c r="G280" s="128">
        <f t="shared" si="22"/>
        <v>0</v>
      </c>
      <c r="H280" s="36"/>
      <c r="I280" s="36"/>
      <c r="J280" s="35">
        <f t="shared" si="23"/>
        <v>0</v>
      </c>
      <c r="K280" s="128">
        <f t="shared" si="24"/>
        <v>0</v>
      </c>
      <c r="L280" s="36"/>
      <c r="M280" s="36"/>
    </row>
    <row r="281" spans="1:13" s="9" customFormat="1" ht="15" customHeight="1">
      <c r="A281" s="23" t="str">
        <f>IF($G$7=X7,Stability!A280+1,"")</f>
        <v/>
      </c>
      <c r="B281" s="35">
        <f t="shared" si="19"/>
        <v>0</v>
      </c>
      <c r="C281" s="19">
        <f t="shared" si="20"/>
        <v>0</v>
      </c>
      <c r="D281" s="36"/>
      <c r="E281" s="36"/>
      <c r="F281" s="35">
        <f t="shared" si="21"/>
        <v>0</v>
      </c>
      <c r="G281" s="128">
        <f t="shared" si="22"/>
        <v>0</v>
      </c>
      <c r="H281" s="36"/>
      <c r="I281" s="36"/>
      <c r="J281" s="35">
        <f t="shared" si="23"/>
        <v>0</v>
      </c>
      <c r="K281" s="128">
        <f t="shared" si="24"/>
        <v>0</v>
      </c>
      <c r="L281" s="36"/>
      <c r="M281" s="36"/>
    </row>
    <row r="282" spans="1:13" s="9" customFormat="1" ht="15" customHeight="1">
      <c r="A282" s="23" t="str">
        <f>IF($G$7=X7,Stability!A281+1,"")</f>
        <v/>
      </c>
      <c r="B282" s="35">
        <f t="shared" si="19"/>
        <v>0</v>
      </c>
      <c r="C282" s="19">
        <f t="shared" si="20"/>
        <v>0</v>
      </c>
      <c r="D282" s="36"/>
      <c r="E282" s="36"/>
      <c r="F282" s="35">
        <f t="shared" si="21"/>
        <v>0</v>
      </c>
      <c r="G282" s="128">
        <f t="shared" si="22"/>
        <v>0</v>
      </c>
      <c r="H282" s="36"/>
      <c r="I282" s="36"/>
      <c r="J282" s="35">
        <f t="shared" si="23"/>
        <v>0</v>
      </c>
      <c r="K282" s="128">
        <f t="shared" si="24"/>
        <v>0</v>
      </c>
      <c r="L282" s="36"/>
      <c r="M282" s="36"/>
    </row>
    <row r="283" spans="1:13" s="9" customFormat="1" ht="15" customHeight="1">
      <c r="A283" s="23" t="str">
        <f>IF($G$7=X7,Stability!A282+1,"")</f>
        <v/>
      </c>
      <c r="B283" s="35">
        <f t="shared" si="19"/>
        <v>0</v>
      </c>
      <c r="C283" s="19">
        <f t="shared" si="20"/>
        <v>0</v>
      </c>
      <c r="D283" s="36"/>
      <c r="E283" s="36"/>
      <c r="F283" s="35">
        <f t="shared" si="21"/>
        <v>0</v>
      </c>
      <c r="G283" s="128">
        <f t="shared" si="22"/>
        <v>0</v>
      </c>
      <c r="H283" s="36"/>
      <c r="I283" s="36"/>
      <c r="J283" s="35">
        <f t="shared" si="23"/>
        <v>0</v>
      </c>
      <c r="K283" s="128">
        <f t="shared" si="24"/>
        <v>0</v>
      </c>
      <c r="L283" s="36"/>
      <c r="M283" s="36"/>
    </row>
    <row r="284" spans="1:13" s="9" customFormat="1" ht="15" customHeight="1">
      <c r="A284" s="23" t="str">
        <f>IF($G$7=X7,Stability!A283+1,"")</f>
        <v/>
      </c>
      <c r="B284" s="35">
        <f t="shared" si="19"/>
        <v>0</v>
      </c>
      <c r="C284" s="19">
        <f t="shared" si="20"/>
        <v>0</v>
      </c>
      <c r="D284" s="36"/>
      <c r="E284" s="36"/>
      <c r="F284" s="35">
        <f t="shared" si="21"/>
        <v>0</v>
      </c>
      <c r="G284" s="128">
        <f t="shared" si="22"/>
        <v>0</v>
      </c>
      <c r="H284" s="36"/>
      <c r="I284" s="36"/>
      <c r="J284" s="35">
        <f t="shared" si="23"/>
        <v>0</v>
      </c>
      <c r="K284" s="128">
        <f t="shared" si="24"/>
        <v>0</v>
      </c>
      <c r="L284" s="36"/>
      <c r="M284" s="36"/>
    </row>
    <row r="285" spans="1:13" s="9" customFormat="1" ht="15" customHeight="1">
      <c r="A285" s="23" t="str">
        <f>IF($G$7=X7,Stability!A284+1,"")</f>
        <v/>
      </c>
      <c r="B285" s="35">
        <f t="shared" si="19"/>
        <v>0</v>
      </c>
      <c r="C285" s="19">
        <f t="shared" si="20"/>
        <v>0</v>
      </c>
      <c r="D285" s="36"/>
      <c r="E285" s="36"/>
      <c r="F285" s="35">
        <f t="shared" si="21"/>
        <v>0</v>
      </c>
      <c r="G285" s="128">
        <f t="shared" si="22"/>
        <v>0</v>
      </c>
      <c r="H285" s="36"/>
      <c r="I285" s="36"/>
      <c r="J285" s="35">
        <f t="shared" si="23"/>
        <v>0</v>
      </c>
      <c r="K285" s="128">
        <f t="shared" si="24"/>
        <v>0</v>
      </c>
      <c r="L285" s="36"/>
      <c r="M285" s="36"/>
    </row>
    <row r="286" spans="1:13" s="9" customFormat="1" ht="15" customHeight="1">
      <c r="A286" s="23" t="str">
        <f>IF($G$7=X7,Stability!A285+1,"")</f>
        <v/>
      </c>
      <c r="B286" s="35">
        <f t="shared" si="19"/>
        <v>0</v>
      </c>
      <c r="C286" s="19">
        <f t="shared" si="20"/>
        <v>0</v>
      </c>
      <c r="D286" s="36"/>
      <c r="E286" s="36"/>
      <c r="F286" s="35">
        <f t="shared" si="21"/>
        <v>0</v>
      </c>
      <c r="G286" s="128">
        <f t="shared" si="22"/>
        <v>0</v>
      </c>
      <c r="H286" s="36"/>
      <c r="I286" s="36"/>
      <c r="J286" s="35">
        <f t="shared" si="23"/>
        <v>0</v>
      </c>
      <c r="K286" s="128">
        <f t="shared" si="24"/>
        <v>0</v>
      </c>
      <c r="L286" s="36"/>
      <c r="M286" s="36"/>
    </row>
    <row r="287" spans="1:13" s="9" customFormat="1" ht="15" customHeight="1">
      <c r="A287" s="23" t="str">
        <f>IF($G$7=X7,Stability!A286+1,"")</f>
        <v/>
      </c>
      <c r="B287" s="35">
        <f t="shared" si="19"/>
        <v>0</v>
      </c>
      <c r="C287" s="19">
        <f t="shared" si="20"/>
        <v>0</v>
      </c>
      <c r="D287" s="36"/>
      <c r="E287" s="36"/>
      <c r="F287" s="35">
        <f t="shared" si="21"/>
        <v>0</v>
      </c>
      <c r="G287" s="128">
        <f t="shared" si="22"/>
        <v>0</v>
      </c>
      <c r="H287" s="36"/>
      <c r="I287" s="36"/>
      <c r="J287" s="35">
        <f t="shared" si="23"/>
        <v>0</v>
      </c>
      <c r="K287" s="128">
        <f t="shared" si="24"/>
        <v>0</v>
      </c>
      <c r="L287" s="36"/>
      <c r="M287" s="36"/>
    </row>
    <row r="288" spans="1:13" s="9" customFormat="1" ht="15" customHeight="1">
      <c r="A288" s="23" t="str">
        <f>IF($G$7=X7,Stability!A287+1,"")</f>
        <v/>
      </c>
      <c r="B288" s="35">
        <f t="shared" si="19"/>
        <v>0</v>
      </c>
      <c r="C288" s="19">
        <f t="shared" si="20"/>
        <v>0</v>
      </c>
      <c r="D288" s="36"/>
      <c r="E288" s="36"/>
      <c r="F288" s="35">
        <f t="shared" si="21"/>
        <v>0</v>
      </c>
      <c r="G288" s="128">
        <f t="shared" si="22"/>
        <v>0</v>
      </c>
      <c r="H288" s="36"/>
      <c r="I288" s="36"/>
      <c r="J288" s="35">
        <f t="shared" si="23"/>
        <v>0</v>
      </c>
      <c r="K288" s="128">
        <f t="shared" si="24"/>
        <v>0</v>
      </c>
      <c r="L288" s="36"/>
      <c r="M288" s="36"/>
    </row>
    <row r="289" spans="1:13" s="9" customFormat="1" ht="15" customHeight="1">
      <c r="A289" s="23" t="str">
        <f>IF($G$7=X7,Stability!A288+1,"")</f>
        <v/>
      </c>
      <c r="B289" s="35">
        <f t="shared" si="19"/>
        <v>0</v>
      </c>
      <c r="C289" s="19">
        <f t="shared" si="20"/>
        <v>0</v>
      </c>
      <c r="D289" s="36"/>
      <c r="E289" s="36"/>
      <c r="F289" s="35">
        <f t="shared" si="21"/>
        <v>0</v>
      </c>
      <c r="G289" s="128">
        <f t="shared" si="22"/>
        <v>0</v>
      </c>
      <c r="H289" s="36"/>
      <c r="I289" s="36"/>
      <c r="J289" s="35">
        <f t="shared" si="23"/>
        <v>0</v>
      </c>
      <c r="K289" s="128">
        <f t="shared" si="24"/>
        <v>0</v>
      </c>
      <c r="L289" s="36"/>
      <c r="M289" s="36"/>
    </row>
    <row r="290" spans="1:13" s="9" customFormat="1" ht="15" customHeight="1">
      <c r="A290" s="23" t="str">
        <f>IF($G$7=X7,Stability!A289+1,"")</f>
        <v/>
      </c>
      <c r="B290" s="35">
        <f t="shared" si="19"/>
        <v>0</v>
      </c>
      <c r="C290" s="19">
        <f t="shared" si="20"/>
        <v>0</v>
      </c>
      <c r="D290" s="36"/>
      <c r="E290" s="36"/>
      <c r="F290" s="35">
        <f t="shared" si="21"/>
        <v>0</v>
      </c>
      <c r="G290" s="128">
        <f t="shared" si="22"/>
        <v>0</v>
      </c>
      <c r="H290" s="36"/>
      <c r="I290" s="36"/>
      <c r="J290" s="35">
        <f t="shared" si="23"/>
        <v>0</v>
      </c>
      <c r="K290" s="128">
        <f t="shared" si="24"/>
        <v>0</v>
      </c>
      <c r="L290" s="36"/>
      <c r="M290" s="36"/>
    </row>
    <row r="291" spans="1:13" s="9" customFormat="1" ht="15" customHeight="1">
      <c r="A291" s="23" t="str">
        <f>IF($G$7=X7,Stability!A290+1,"")</f>
        <v/>
      </c>
      <c r="B291" s="35">
        <f t="shared" ref="B291:B354" si="25">B290</f>
        <v>0</v>
      </c>
      <c r="C291" s="19">
        <f t="shared" ref="C291:C354" si="26">C290</f>
        <v>0</v>
      </c>
      <c r="D291" s="36"/>
      <c r="E291" s="36"/>
      <c r="F291" s="35">
        <f t="shared" ref="F291:F354" si="27">F290</f>
        <v>0</v>
      </c>
      <c r="G291" s="128">
        <f t="shared" ref="G291:G354" si="28">G290</f>
        <v>0</v>
      </c>
      <c r="H291" s="36"/>
      <c r="I291" s="36"/>
      <c r="J291" s="35">
        <f t="shared" ref="J291:J354" si="29">J290</f>
        <v>0</v>
      </c>
      <c r="K291" s="128">
        <f t="shared" ref="K291:K354" si="30">K290</f>
        <v>0</v>
      </c>
      <c r="L291" s="36"/>
      <c r="M291" s="36"/>
    </row>
    <row r="292" spans="1:13" s="9" customFormat="1" ht="15" customHeight="1">
      <c r="A292" s="23" t="str">
        <f>IF($G$7=X7,Stability!A291+1,"")</f>
        <v/>
      </c>
      <c r="B292" s="35">
        <f t="shared" si="25"/>
        <v>0</v>
      </c>
      <c r="C292" s="19">
        <f t="shared" si="26"/>
        <v>0</v>
      </c>
      <c r="D292" s="36"/>
      <c r="E292" s="36"/>
      <c r="F292" s="35">
        <f t="shared" si="27"/>
        <v>0</v>
      </c>
      <c r="G292" s="128">
        <f t="shared" si="28"/>
        <v>0</v>
      </c>
      <c r="H292" s="36"/>
      <c r="I292" s="36"/>
      <c r="J292" s="35">
        <f t="shared" si="29"/>
        <v>0</v>
      </c>
      <c r="K292" s="128">
        <f t="shared" si="30"/>
        <v>0</v>
      </c>
      <c r="L292" s="36"/>
      <c r="M292" s="36"/>
    </row>
    <row r="293" spans="1:13" s="9" customFormat="1" ht="15" customHeight="1">
      <c r="A293" s="23" t="str">
        <f>IF($G$7=X7,Stability!A292+1,"")</f>
        <v/>
      </c>
      <c r="B293" s="35">
        <f t="shared" si="25"/>
        <v>0</v>
      </c>
      <c r="C293" s="19">
        <f t="shared" si="26"/>
        <v>0</v>
      </c>
      <c r="D293" s="36"/>
      <c r="E293" s="36"/>
      <c r="F293" s="35">
        <f t="shared" si="27"/>
        <v>0</v>
      </c>
      <c r="G293" s="128">
        <f t="shared" si="28"/>
        <v>0</v>
      </c>
      <c r="H293" s="36"/>
      <c r="I293" s="36"/>
      <c r="J293" s="35">
        <f t="shared" si="29"/>
        <v>0</v>
      </c>
      <c r="K293" s="128">
        <f t="shared" si="30"/>
        <v>0</v>
      </c>
      <c r="L293" s="36"/>
      <c r="M293" s="36"/>
    </row>
    <row r="294" spans="1:13" s="9" customFormat="1" ht="15" customHeight="1">
      <c r="A294" s="23" t="str">
        <f>IF($G$7=X7,Stability!A293+1,"")</f>
        <v/>
      </c>
      <c r="B294" s="35">
        <f t="shared" si="25"/>
        <v>0</v>
      </c>
      <c r="C294" s="19">
        <f t="shared" si="26"/>
        <v>0</v>
      </c>
      <c r="D294" s="36"/>
      <c r="E294" s="36"/>
      <c r="F294" s="35">
        <f t="shared" si="27"/>
        <v>0</v>
      </c>
      <c r="G294" s="128">
        <f t="shared" si="28"/>
        <v>0</v>
      </c>
      <c r="H294" s="36"/>
      <c r="I294" s="36"/>
      <c r="J294" s="35">
        <f t="shared" si="29"/>
        <v>0</v>
      </c>
      <c r="K294" s="128">
        <f t="shared" si="30"/>
        <v>0</v>
      </c>
      <c r="L294" s="36"/>
      <c r="M294" s="36"/>
    </row>
    <row r="295" spans="1:13" s="9" customFormat="1" ht="15" customHeight="1">
      <c r="A295" s="23" t="str">
        <f>IF($G$7=X7,Stability!A294+1,"")</f>
        <v/>
      </c>
      <c r="B295" s="35">
        <f t="shared" si="25"/>
        <v>0</v>
      </c>
      <c r="C295" s="19">
        <f t="shared" si="26"/>
        <v>0</v>
      </c>
      <c r="D295" s="36"/>
      <c r="E295" s="36"/>
      <c r="F295" s="35">
        <f t="shared" si="27"/>
        <v>0</v>
      </c>
      <c r="G295" s="128">
        <f t="shared" si="28"/>
        <v>0</v>
      </c>
      <c r="H295" s="36"/>
      <c r="I295" s="36"/>
      <c r="J295" s="35">
        <f t="shared" si="29"/>
        <v>0</v>
      </c>
      <c r="K295" s="128">
        <f t="shared" si="30"/>
        <v>0</v>
      </c>
      <c r="L295" s="36"/>
      <c r="M295" s="36"/>
    </row>
    <row r="296" spans="1:13" s="9" customFormat="1" ht="15" customHeight="1">
      <c r="A296" s="23" t="str">
        <f>IF($G$7=X7,Stability!A295+1,"")</f>
        <v/>
      </c>
      <c r="B296" s="35">
        <f t="shared" si="25"/>
        <v>0</v>
      </c>
      <c r="C296" s="19">
        <f t="shared" si="26"/>
        <v>0</v>
      </c>
      <c r="D296" s="36"/>
      <c r="E296" s="36"/>
      <c r="F296" s="35">
        <f t="shared" si="27"/>
        <v>0</v>
      </c>
      <c r="G296" s="128">
        <f t="shared" si="28"/>
        <v>0</v>
      </c>
      <c r="H296" s="36"/>
      <c r="I296" s="36"/>
      <c r="J296" s="35">
        <f t="shared" si="29"/>
        <v>0</v>
      </c>
      <c r="K296" s="128">
        <f t="shared" si="30"/>
        <v>0</v>
      </c>
      <c r="L296" s="36"/>
      <c r="M296" s="36"/>
    </row>
    <row r="297" spans="1:13" s="9" customFormat="1" ht="15" customHeight="1">
      <c r="A297" s="23" t="str">
        <f>IF($G$7=X7,Stability!A296+1,"")</f>
        <v/>
      </c>
      <c r="B297" s="35">
        <f t="shared" si="25"/>
        <v>0</v>
      </c>
      <c r="C297" s="19">
        <f t="shared" si="26"/>
        <v>0</v>
      </c>
      <c r="D297" s="36"/>
      <c r="E297" s="36"/>
      <c r="F297" s="35">
        <f t="shared" si="27"/>
        <v>0</v>
      </c>
      <c r="G297" s="128">
        <f t="shared" si="28"/>
        <v>0</v>
      </c>
      <c r="H297" s="36"/>
      <c r="I297" s="36"/>
      <c r="J297" s="35">
        <f t="shared" si="29"/>
        <v>0</v>
      </c>
      <c r="K297" s="128">
        <f t="shared" si="30"/>
        <v>0</v>
      </c>
      <c r="L297" s="36"/>
      <c r="M297" s="36"/>
    </row>
    <row r="298" spans="1:13" s="9" customFormat="1" ht="15" customHeight="1">
      <c r="A298" s="23" t="str">
        <f>IF($G$7=X7,Stability!A297+1,"")</f>
        <v/>
      </c>
      <c r="B298" s="35">
        <f t="shared" si="25"/>
        <v>0</v>
      </c>
      <c r="C298" s="19">
        <f t="shared" si="26"/>
        <v>0</v>
      </c>
      <c r="D298" s="36"/>
      <c r="E298" s="36"/>
      <c r="F298" s="35">
        <f t="shared" si="27"/>
        <v>0</v>
      </c>
      <c r="G298" s="128">
        <f t="shared" si="28"/>
        <v>0</v>
      </c>
      <c r="H298" s="36"/>
      <c r="I298" s="36"/>
      <c r="J298" s="35">
        <f t="shared" si="29"/>
        <v>0</v>
      </c>
      <c r="K298" s="128">
        <f t="shared" si="30"/>
        <v>0</v>
      </c>
      <c r="L298" s="36"/>
      <c r="M298" s="36"/>
    </row>
    <row r="299" spans="1:13" s="9" customFormat="1" ht="15" customHeight="1">
      <c r="A299" s="23" t="str">
        <f>IF($G$7=X7,Stability!A298+1,"")</f>
        <v/>
      </c>
      <c r="B299" s="35">
        <f t="shared" si="25"/>
        <v>0</v>
      </c>
      <c r="C299" s="19">
        <f t="shared" si="26"/>
        <v>0</v>
      </c>
      <c r="D299" s="36"/>
      <c r="E299" s="36"/>
      <c r="F299" s="35">
        <f t="shared" si="27"/>
        <v>0</v>
      </c>
      <c r="G299" s="128">
        <f t="shared" si="28"/>
        <v>0</v>
      </c>
      <c r="H299" s="36"/>
      <c r="I299" s="36"/>
      <c r="J299" s="35">
        <f t="shared" si="29"/>
        <v>0</v>
      </c>
      <c r="K299" s="128">
        <f t="shared" si="30"/>
        <v>0</v>
      </c>
      <c r="L299" s="36"/>
      <c r="M299" s="36"/>
    </row>
    <row r="300" spans="1:13" s="9" customFormat="1" ht="15" customHeight="1">
      <c r="A300" s="23" t="str">
        <f>IF($G$7=X7,Stability!A299+1,"")</f>
        <v/>
      </c>
      <c r="B300" s="35">
        <f t="shared" si="25"/>
        <v>0</v>
      </c>
      <c r="C300" s="19">
        <f t="shared" si="26"/>
        <v>0</v>
      </c>
      <c r="D300" s="36"/>
      <c r="E300" s="36"/>
      <c r="F300" s="35">
        <f t="shared" si="27"/>
        <v>0</v>
      </c>
      <c r="G300" s="128">
        <f t="shared" si="28"/>
        <v>0</v>
      </c>
      <c r="H300" s="36"/>
      <c r="I300" s="36"/>
      <c r="J300" s="35">
        <f t="shared" si="29"/>
        <v>0</v>
      </c>
      <c r="K300" s="128">
        <f t="shared" si="30"/>
        <v>0</v>
      </c>
      <c r="L300" s="36"/>
      <c r="M300" s="36"/>
    </row>
    <row r="301" spans="1:13" s="9" customFormat="1" ht="15" customHeight="1">
      <c r="A301" s="23" t="str">
        <f>IF($G$7=X7,Stability!A300+1,"")</f>
        <v/>
      </c>
      <c r="B301" s="35">
        <f t="shared" si="25"/>
        <v>0</v>
      </c>
      <c r="C301" s="19">
        <f t="shared" si="26"/>
        <v>0</v>
      </c>
      <c r="D301" s="36"/>
      <c r="E301" s="36"/>
      <c r="F301" s="35">
        <f t="shared" si="27"/>
        <v>0</v>
      </c>
      <c r="G301" s="128">
        <f t="shared" si="28"/>
        <v>0</v>
      </c>
      <c r="H301" s="36"/>
      <c r="I301" s="36"/>
      <c r="J301" s="35">
        <f t="shared" si="29"/>
        <v>0</v>
      </c>
      <c r="K301" s="128">
        <f t="shared" si="30"/>
        <v>0</v>
      </c>
      <c r="L301" s="36"/>
      <c r="M301" s="36"/>
    </row>
    <row r="302" spans="1:13" s="9" customFormat="1" ht="15" customHeight="1">
      <c r="A302" s="23" t="str">
        <f>IF($G$7=X7,Stability!A301+1,"")</f>
        <v/>
      </c>
      <c r="B302" s="35">
        <f t="shared" si="25"/>
        <v>0</v>
      </c>
      <c r="C302" s="19">
        <f t="shared" si="26"/>
        <v>0</v>
      </c>
      <c r="D302" s="36"/>
      <c r="E302" s="36"/>
      <c r="F302" s="35">
        <f t="shared" si="27"/>
        <v>0</v>
      </c>
      <c r="G302" s="128">
        <f t="shared" si="28"/>
        <v>0</v>
      </c>
      <c r="H302" s="36"/>
      <c r="I302" s="36"/>
      <c r="J302" s="35">
        <f t="shared" si="29"/>
        <v>0</v>
      </c>
      <c r="K302" s="128">
        <f t="shared" si="30"/>
        <v>0</v>
      </c>
      <c r="L302" s="36"/>
      <c r="M302" s="36"/>
    </row>
    <row r="303" spans="1:13" s="9" customFormat="1" ht="15" customHeight="1">
      <c r="A303" s="23" t="str">
        <f>IF($G$7=X7,Stability!A302+1,"")</f>
        <v/>
      </c>
      <c r="B303" s="35">
        <f t="shared" si="25"/>
        <v>0</v>
      </c>
      <c r="C303" s="19">
        <f t="shared" si="26"/>
        <v>0</v>
      </c>
      <c r="D303" s="36"/>
      <c r="E303" s="36"/>
      <c r="F303" s="35">
        <f t="shared" si="27"/>
        <v>0</v>
      </c>
      <c r="G303" s="128">
        <f t="shared" si="28"/>
        <v>0</v>
      </c>
      <c r="H303" s="36"/>
      <c r="I303" s="36"/>
      <c r="J303" s="35">
        <f t="shared" si="29"/>
        <v>0</v>
      </c>
      <c r="K303" s="128">
        <f t="shared" si="30"/>
        <v>0</v>
      </c>
      <c r="L303" s="36"/>
      <c r="M303" s="36"/>
    </row>
    <row r="304" spans="1:13" s="9" customFormat="1" ht="15" customHeight="1">
      <c r="A304" s="23" t="str">
        <f>IF($G$7=X7,Stability!A303+1,"")</f>
        <v/>
      </c>
      <c r="B304" s="35">
        <f t="shared" si="25"/>
        <v>0</v>
      </c>
      <c r="C304" s="19">
        <f t="shared" si="26"/>
        <v>0</v>
      </c>
      <c r="D304" s="36"/>
      <c r="E304" s="36"/>
      <c r="F304" s="35">
        <f t="shared" si="27"/>
        <v>0</v>
      </c>
      <c r="G304" s="128">
        <f t="shared" si="28"/>
        <v>0</v>
      </c>
      <c r="H304" s="36"/>
      <c r="I304" s="36"/>
      <c r="J304" s="35">
        <f t="shared" si="29"/>
        <v>0</v>
      </c>
      <c r="K304" s="128">
        <f t="shared" si="30"/>
        <v>0</v>
      </c>
      <c r="L304" s="36"/>
      <c r="M304" s="36"/>
    </row>
    <row r="305" spans="1:13" s="9" customFormat="1" ht="15" customHeight="1">
      <c r="A305" s="23" t="str">
        <f>IF($G$7=X7,Stability!A304+1,"")</f>
        <v/>
      </c>
      <c r="B305" s="35">
        <f t="shared" si="25"/>
        <v>0</v>
      </c>
      <c r="C305" s="19">
        <f t="shared" si="26"/>
        <v>0</v>
      </c>
      <c r="D305" s="36"/>
      <c r="E305" s="36"/>
      <c r="F305" s="35">
        <f t="shared" si="27"/>
        <v>0</v>
      </c>
      <c r="G305" s="128">
        <f t="shared" si="28"/>
        <v>0</v>
      </c>
      <c r="H305" s="36"/>
      <c r="I305" s="36"/>
      <c r="J305" s="35">
        <f t="shared" si="29"/>
        <v>0</v>
      </c>
      <c r="K305" s="128">
        <f t="shared" si="30"/>
        <v>0</v>
      </c>
      <c r="L305" s="36"/>
      <c r="M305" s="36"/>
    </row>
    <row r="306" spans="1:13" s="9" customFormat="1" ht="15" customHeight="1">
      <c r="A306" s="23" t="str">
        <f>IF($G$7=X7,Stability!A305+1,"")</f>
        <v/>
      </c>
      <c r="B306" s="35">
        <f t="shared" si="25"/>
        <v>0</v>
      </c>
      <c r="C306" s="19">
        <f t="shared" si="26"/>
        <v>0</v>
      </c>
      <c r="D306" s="36"/>
      <c r="E306" s="36"/>
      <c r="F306" s="35">
        <f t="shared" si="27"/>
        <v>0</v>
      </c>
      <c r="G306" s="128">
        <f t="shared" si="28"/>
        <v>0</v>
      </c>
      <c r="H306" s="36"/>
      <c r="I306" s="36"/>
      <c r="J306" s="35">
        <f t="shared" si="29"/>
        <v>0</v>
      </c>
      <c r="K306" s="128">
        <f t="shared" si="30"/>
        <v>0</v>
      </c>
      <c r="L306" s="36"/>
      <c r="M306" s="36"/>
    </row>
    <row r="307" spans="1:13" s="9" customFormat="1" ht="15" customHeight="1">
      <c r="A307" s="23" t="str">
        <f>IF($G$7=X7,Stability!A306+1,"")</f>
        <v/>
      </c>
      <c r="B307" s="35">
        <f t="shared" si="25"/>
        <v>0</v>
      </c>
      <c r="C307" s="19">
        <f t="shared" si="26"/>
        <v>0</v>
      </c>
      <c r="D307" s="36"/>
      <c r="E307" s="36"/>
      <c r="F307" s="35">
        <f t="shared" si="27"/>
        <v>0</v>
      </c>
      <c r="G307" s="128">
        <f t="shared" si="28"/>
        <v>0</v>
      </c>
      <c r="H307" s="36"/>
      <c r="I307" s="36"/>
      <c r="J307" s="35">
        <f t="shared" si="29"/>
        <v>0</v>
      </c>
      <c r="K307" s="128">
        <f t="shared" si="30"/>
        <v>0</v>
      </c>
      <c r="L307" s="36"/>
      <c r="M307" s="36"/>
    </row>
    <row r="308" spans="1:13" s="9" customFormat="1" ht="15" customHeight="1">
      <c r="A308" s="23" t="str">
        <f>IF($G$7=X7,Stability!A307+1,"")</f>
        <v/>
      </c>
      <c r="B308" s="35">
        <f t="shared" si="25"/>
        <v>0</v>
      </c>
      <c r="C308" s="19">
        <f t="shared" si="26"/>
        <v>0</v>
      </c>
      <c r="D308" s="36"/>
      <c r="E308" s="36"/>
      <c r="F308" s="35">
        <f t="shared" si="27"/>
        <v>0</v>
      </c>
      <c r="G308" s="128">
        <f t="shared" si="28"/>
        <v>0</v>
      </c>
      <c r="H308" s="36"/>
      <c r="I308" s="36"/>
      <c r="J308" s="35">
        <f t="shared" si="29"/>
        <v>0</v>
      </c>
      <c r="K308" s="128">
        <f t="shared" si="30"/>
        <v>0</v>
      </c>
      <c r="L308" s="36"/>
      <c r="M308" s="36"/>
    </row>
    <row r="309" spans="1:13" s="9" customFormat="1" ht="15" customHeight="1">
      <c r="A309" s="23" t="str">
        <f>IF($G$7=X7,Stability!A308+1,"")</f>
        <v/>
      </c>
      <c r="B309" s="35">
        <f t="shared" si="25"/>
        <v>0</v>
      </c>
      <c r="C309" s="19">
        <f t="shared" si="26"/>
        <v>0</v>
      </c>
      <c r="D309" s="36"/>
      <c r="E309" s="36"/>
      <c r="F309" s="35">
        <f t="shared" si="27"/>
        <v>0</v>
      </c>
      <c r="G309" s="128">
        <f t="shared" si="28"/>
        <v>0</v>
      </c>
      <c r="H309" s="36"/>
      <c r="I309" s="36"/>
      <c r="J309" s="35">
        <f t="shared" si="29"/>
        <v>0</v>
      </c>
      <c r="K309" s="128">
        <f t="shared" si="30"/>
        <v>0</v>
      </c>
      <c r="L309" s="36"/>
      <c r="M309" s="36"/>
    </row>
    <row r="310" spans="1:13" s="9" customFormat="1" ht="15" customHeight="1">
      <c r="A310" s="23" t="str">
        <f>IF($G$7=X7,Stability!A309+1,"")</f>
        <v/>
      </c>
      <c r="B310" s="35">
        <f t="shared" si="25"/>
        <v>0</v>
      </c>
      <c r="C310" s="19">
        <f t="shared" si="26"/>
        <v>0</v>
      </c>
      <c r="D310" s="36"/>
      <c r="E310" s="36"/>
      <c r="F310" s="35">
        <f t="shared" si="27"/>
        <v>0</v>
      </c>
      <c r="G310" s="128">
        <f t="shared" si="28"/>
        <v>0</v>
      </c>
      <c r="H310" s="36"/>
      <c r="I310" s="36"/>
      <c r="J310" s="35">
        <f t="shared" si="29"/>
        <v>0</v>
      </c>
      <c r="K310" s="128">
        <f t="shared" si="30"/>
        <v>0</v>
      </c>
      <c r="L310" s="36"/>
      <c r="M310" s="36"/>
    </row>
    <row r="311" spans="1:13" s="9" customFormat="1" ht="15" customHeight="1">
      <c r="A311" s="23" t="str">
        <f>IF($G$7=X7,Stability!A310+1,"")</f>
        <v/>
      </c>
      <c r="B311" s="35">
        <f t="shared" si="25"/>
        <v>0</v>
      </c>
      <c r="C311" s="19">
        <f t="shared" si="26"/>
        <v>0</v>
      </c>
      <c r="D311" s="36"/>
      <c r="E311" s="36"/>
      <c r="F311" s="35">
        <f t="shared" si="27"/>
        <v>0</v>
      </c>
      <c r="G311" s="128">
        <f t="shared" si="28"/>
        <v>0</v>
      </c>
      <c r="H311" s="36"/>
      <c r="I311" s="36"/>
      <c r="J311" s="35">
        <f t="shared" si="29"/>
        <v>0</v>
      </c>
      <c r="K311" s="128">
        <f t="shared" si="30"/>
        <v>0</v>
      </c>
      <c r="L311" s="36"/>
      <c r="M311" s="36"/>
    </row>
    <row r="312" spans="1:13" s="9" customFormat="1" ht="15" customHeight="1">
      <c r="A312" s="23" t="str">
        <f>IF($G$7=X7,Stability!A311+1,"")</f>
        <v/>
      </c>
      <c r="B312" s="35">
        <f t="shared" si="25"/>
        <v>0</v>
      </c>
      <c r="C312" s="19">
        <f t="shared" si="26"/>
        <v>0</v>
      </c>
      <c r="D312" s="36"/>
      <c r="E312" s="36"/>
      <c r="F312" s="35">
        <f t="shared" si="27"/>
        <v>0</v>
      </c>
      <c r="G312" s="128">
        <f t="shared" si="28"/>
        <v>0</v>
      </c>
      <c r="H312" s="36"/>
      <c r="I312" s="36"/>
      <c r="J312" s="35">
        <f t="shared" si="29"/>
        <v>0</v>
      </c>
      <c r="K312" s="128">
        <f t="shared" si="30"/>
        <v>0</v>
      </c>
      <c r="L312" s="36"/>
      <c r="M312" s="36"/>
    </row>
    <row r="313" spans="1:13" s="9" customFormat="1" ht="15" customHeight="1">
      <c r="A313" s="23" t="str">
        <f>IF($G$7=X7,Stability!A312+1,"")</f>
        <v/>
      </c>
      <c r="B313" s="35">
        <f t="shared" si="25"/>
        <v>0</v>
      </c>
      <c r="C313" s="19">
        <f t="shared" si="26"/>
        <v>0</v>
      </c>
      <c r="D313" s="36"/>
      <c r="E313" s="36"/>
      <c r="F313" s="35">
        <f t="shared" si="27"/>
        <v>0</v>
      </c>
      <c r="G313" s="128">
        <f t="shared" si="28"/>
        <v>0</v>
      </c>
      <c r="H313" s="36"/>
      <c r="I313" s="36"/>
      <c r="J313" s="35">
        <f t="shared" si="29"/>
        <v>0</v>
      </c>
      <c r="K313" s="128">
        <f t="shared" si="30"/>
        <v>0</v>
      </c>
      <c r="L313" s="36"/>
      <c r="M313" s="36"/>
    </row>
    <row r="314" spans="1:13" s="9" customFormat="1" ht="15" customHeight="1">
      <c r="A314" s="23" t="str">
        <f>IF($G$7=X7,Stability!A313+1,"")</f>
        <v/>
      </c>
      <c r="B314" s="35">
        <f t="shared" si="25"/>
        <v>0</v>
      </c>
      <c r="C314" s="19">
        <f t="shared" si="26"/>
        <v>0</v>
      </c>
      <c r="D314" s="36"/>
      <c r="E314" s="36"/>
      <c r="F314" s="35">
        <f t="shared" si="27"/>
        <v>0</v>
      </c>
      <c r="G314" s="128">
        <f t="shared" si="28"/>
        <v>0</v>
      </c>
      <c r="H314" s="36"/>
      <c r="I314" s="36"/>
      <c r="J314" s="35">
        <f t="shared" si="29"/>
        <v>0</v>
      </c>
      <c r="K314" s="128">
        <f t="shared" si="30"/>
        <v>0</v>
      </c>
      <c r="L314" s="36"/>
      <c r="M314" s="36"/>
    </row>
    <row r="315" spans="1:13" s="9" customFormat="1" ht="15" customHeight="1">
      <c r="A315" s="23" t="str">
        <f>IF($G$7=X7,Stability!A314+1,"")</f>
        <v/>
      </c>
      <c r="B315" s="35">
        <f t="shared" si="25"/>
        <v>0</v>
      </c>
      <c r="C315" s="19">
        <f t="shared" si="26"/>
        <v>0</v>
      </c>
      <c r="D315" s="36"/>
      <c r="E315" s="36"/>
      <c r="F315" s="35">
        <f t="shared" si="27"/>
        <v>0</v>
      </c>
      <c r="G315" s="128">
        <f t="shared" si="28"/>
        <v>0</v>
      </c>
      <c r="H315" s="36"/>
      <c r="I315" s="36"/>
      <c r="J315" s="35">
        <f t="shared" si="29"/>
        <v>0</v>
      </c>
      <c r="K315" s="128">
        <f t="shared" si="30"/>
        <v>0</v>
      </c>
      <c r="L315" s="36"/>
      <c r="M315" s="36"/>
    </row>
    <row r="316" spans="1:13" s="9" customFormat="1" ht="15" customHeight="1">
      <c r="A316" s="23" t="str">
        <f>IF($G$7=X7,Stability!A315+1,"")</f>
        <v/>
      </c>
      <c r="B316" s="35">
        <f t="shared" si="25"/>
        <v>0</v>
      </c>
      <c r="C316" s="19">
        <f t="shared" si="26"/>
        <v>0</v>
      </c>
      <c r="D316" s="36"/>
      <c r="E316" s="36"/>
      <c r="F316" s="35">
        <f t="shared" si="27"/>
        <v>0</v>
      </c>
      <c r="G316" s="128">
        <f t="shared" si="28"/>
        <v>0</v>
      </c>
      <c r="H316" s="36"/>
      <c r="I316" s="36"/>
      <c r="J316" s="35">
        <f t="shared" si="29"/>
        <v>0</v>
      </c>
      <c r="K316" s="128">
        <f t="shared" si="30"/>
        <v>0</v>
      </c>
      <c r="L316" s="36"/>
      <c r="M316" s="36"/>
    </row>
    <row r="317" spans="1:13" s="9" customFormat="1" ht="15" customHeight="1">
      <c r="A317" s="23" t="str">
        <f>IF($G$7=X7,Stability!A316+1,"")</f>
        <v/>
      </c>
      <c r="B317" s="35">
        <f t="shared" si="25"/>
        <v>0</v>
      </c>
      <c r="C317" s="19">
        <f t="shared" si="26"/>
        <v>0</v>
      </c>
      <c r="D317" s="36"/>
      <c r="E317" s="36"/>
      <c r="F317" s="35">
        <f t="shared" si="27"/>
        <v>0</v>
      </c>
      <c r="G317" s="128">
        <f t="shared" si="28"/>
        <v>0</v>
      </c>
      <c r="H317" s="36"/>
      <c r="I317" s="36"/>
      <c r="J317" s="35">
        <f t="shared" si="29"/>
        <v>0</v>
      </c>
      <c r="K317" s="128">
        <f t="shared" si="30"/>
        <v>0</v>
      </c>
      <c r="L317" s="36"/>
      <c r="M317" s="36"/>
    </row>
    <row r="318" spans="1:13" s="9" customFormat="1" ht="15" customHeight="1">
      <c r="A318" s="23" t="str">
        <f>IF($G$7=X7,Stability!A317+1,"")</f>
        <v/>
      </c>
      <c r="B318" s="35">
        <f t="shared" si="25"/>
        <v>0</v>
      </c>
      <c r="C318" s="19">
        <f t="shared" si="26"/>
        <v>0</v>
      </c>
      <c r="D318" s="36"/>
      <c r="E318" s="36"/>
      <c r="F318" s="35">
        <f t="shared" si="27"/>
        <v>0</v>
      </c>
      <c r="G318" s="128">
        <f t="shared" si="28"/>
        <v>0</v>
      </c>
      <c r="H318" s="36"/>
      <c r="I318" s="36"/>
      <c r="J318" s="35">
        <f t="shared" si="29"/>
        <v>0</v>
      </c>
      <c r="K318" s="128">
        <f t="shared" si="30"/>
        <v>0</v>
      </c>
      <c r="L318" s="36"/>
      <c r="M318" s="36"/>
    </row>
    <row r="319" spans="1:13" s="9" customFormat="1" ht="15" customHeight="1">
      <c r="A319" s="23" t="str">
        <f>IF($G$7=X7,Stability!A318+1,"")</f>
        <v/>
      </c>
      <c r="B319" s="35">
        <f t="shared" si="25"/>
        <v>0</v>
      </c>
      <c r="C319" s="19">
        <f t="shared" si="26"/>
        <v>0</v>
      </c>
      <c r="D319" s="36"/>
      <c r="E319" s="36"/>
      <c r="F319" s="35">
        <f t="shared" si="27"/>
        <v>0</v>
      </c>
      <c r="G319" s="128">
        <f t="shared" si="28"/>
        <v>0</v>
      </c>
      <c r="H319" s="36"/>
      <c r="I319" s="36"/>
      <c r="J319" s="35">
        <f t="shared" si="29"/>
        <v>0</v>
      </c>
      <c r="K319" s="128">
        <f t="shared" si="30"/>
        <v>0</v>
      </c>
      <c r="L319" s="36"/>
      <c r="M319" s="36"/>
    </row>
    <row r="320" spans="1:13" s="9" customFormat="1" ht="15" customHeight="1">
      <c r="A320" s="23" t="str">
        <f>IF($G$7=X7,Stability!A319+1,"")</f>
        <v/>
      </c>
      <c r="B320" s="35">
        <f t="shared" si="25"/>
        <v>0</v>
      </c>
      <c r="C320" s="19">
        <f t="shared" si="26"/>
        <v>0</v>
      </c>
      <c r="D320" s="36"/>
      <c r="E320" s="36"/>
      <c r="F320" s="35">
        <f t="shared" si="27"/>
        <v>0</v>
      </c>
      <c r="G320" s="128">
        <f t="shared" si="28"/>
        <v>0</v>
      </c>
      <c r="H320" s="36"/>
      <c r="I320" s="36"/>
      <c r="J320" s="35">
        <f t="shared" si="29"/>
        <v>0</v>
      </c>
      <c r="K320" s="128">
        <f t="shared" si="30"/>
        <v>0</v>
      </c>
      <c r="L320" s="36"/>
      <c r="M320" s="36"/>
    </row>
    <row r="321" spans="1:13" s="9" customFormat="1" ht="15" customHeight="1">
      <c r="A321" s="23" t="str">
        <f>IF($G$7=X7,Stability!A320+1,"")</f>
        <v/>
      </c>
      <c r="B321" s="35">
        <f t="shared" si="25"/>
        <v>0</v>
      </c>
      <c r="C321" s="19">
        <f t="shared" si="26"/>
        <v>0</v>
      </c>
      <c r="D321" s="36"/>
      <c r="E321" s="36"/>
      <c r="F321" s="35">
        <f t="shared" si="27"/>
        <v>0</v>
      </c>
      <c r="G321" s="128">
        <f t="shared" si="28"/>
        <v>0</v>
      </c>
      <c r="H321" s="36"/>
      <c r="I321" s="36"/>
      <c r="J321" s="35">
        <f t="shared" si="29"/>
        <v>0</v>
      </c>
      <c r="K321" s="128">
        <f t="shared" si="30"/>
        <v>0</v>
      </c>
      <c r="L321" s="36"/>
      <c r="M321" s="36"/>
    </row>
    <row r="322" spans="1:13" s="9" customFormat="1" ht="15" customHeight="1">
      <c r="A322" s="23" t="str">
        <f>IF($G$7=X7,Stability!A321+1,"")</f>
        <v/>
      </c>
      <c r="B322" s="35">
        <f t="shared" si="25"/>
        <v>0</v>
      </c>
      <c r="C322" s="19">
        <f t="shared" si="26"/>
        <v>0</v>
      </c>
      <c r="D322" s="36"/>
      <c r="E322" s="36"/>
      <c r="F322" s="35">
        <f t="shared" si="27"/>
        <v>0</v>
      </c>
      <c r="G322" s="128">
        <f t="shared" si="28"/>
        <v>0</v>
      </c>
      <c r="H322" s="36"/>
      <c r="I322" s="36"/>
      <c r="J322" s="35">
        <f t="shared" si="29"/>
        <v>0</v>
      </c>
      <c r="K322" s="128">
        <f t="shared" si="30"/>
        <v>0</v>
      </c>
      <c r="L322" s="36"/>
      <c r="M322" s="36"/>
    </row>
    <row r="323" spans="1:13" s="9" customFormat="1" ht="15" customHeight="1">
      <c r="A323" s="23" t="str">
        <f>IF($G$7=X7,Stability!A322+1,"")</f>
        <v/>
      </c>
      <c r="B323" s="35">
        <f t="shared" si="25"/>
        <v>0</v>
      </c>
      <c r="C323" s="19">
        <f t="shared" si="26"/>
        <v>0</v>
      </c>
      <c r="D323" s="36"/>
      <c r="E323" s="36"/>
      <c r="F323" s="35">
        <f t="shared" si="27"/>
        <v>0</v>
      </c>
      <c r="G323" s="128">
        <f t="shared" si="28"/>
        <v>0</v>
      </c>
      <c r="H323" s="36"/>
      <c r="I323" s="36"/>
      <c r="J323" s="35">
        <f t="shared" si="29"/>
        <v>0</v>
      </c>
      <c r="K323" s="128">
        <f t="shared" si="30"/>
        <v>0</v>
      </c>
      <c r="L323" s="36"/>
      <c r="M323" s="36"/>
    </row>
    <row r="324" spans="1:13" s="9" customFormat="1" ht="15" customHeight="1">
      <c r="A324" s="23" t="str">
        <f>IF($G$7=X7,Stability!A323+1,"")</f>
        <v/>
      </c>
      <c r="B324" s="35">
        <f t="shared" si="25"/>
        <v>0</v>
      </c>
      <c r="C324" s="19">
        <f t="shared" si="26"/>
        <v>0</v>
      </c>
      <c r="D324" s="36"/>
      <c r="E324" s="36"/>
      <c r="F324" s="35">
        <f t="shared" si="27"/>
        <v>0</v>
      </c>
      <c r="G324" s="128">
        <f t="shared" si="28"/>
        <v>0</v>
      </c>
      <c r="H324" s="36"/>
      <c r="I324" s="36"/>
      <c r="J324" s="35">
        <f t="shared" si="29"/>
        <v>0</v>
      </c>
      <c r="K324" s="128">
        <f t="shared" si="30"/>
        <v>0</v>
      </c>
      <c r="L324" s="36"/>
      <c r="M324" s="36"/>
    </row>
    <row r="325" spans="1:13" s="9" customFormat="1" ht="15" customHeight="1">
      <c r="A325" s="23" t="str">
        <f>IF($G$7=X7,Stability!A324+1,"")</f>
        <v/>
      </c>
      <c r="B325" s="35">
        <f t="shared" si="25"/>
        <v>0</v>
      </c>
      <c r="C325" s="19">
        <f t="shared" si="26"/>
        <v>0</v>
      </c>
      <c r="D325" s="36"/>
      <c r="E325" s="36"/>
      <c r="F325" s="35">
        <f t="shared" si="27"/>
        <v>0</v>
      </c>
      <c r="G325" s="128">
        <f t="shared" si="28"/>
        <v>0</v>
      </c>
      <c r="H325" s="36"/>
      <c r="I325" s="36"/>
      <c r="J325" s="35">
        <f t="shared" si="29"/>
        <v>0</v>
      </c>
      <c r="K325" s="128">
        <f t="shared" si="30"/>
        <v>0</v>
      </c>
      <c r="L325" s="36"/>
      <c r="M325" s="36"/>
    </row>
    <row r="326" spans="1:13" s="9" customFormat="1" ht="15" customHeight="1">
      <c r="A326" s="23" t="str">
        <f>IF($G$7=X7,Stability!A325+1,"")</f>
        <v/>
      </c>
      <c r="B326" s="35">
        <f t="shared" si="25"/>
        <v>0</v>
      </c>
      <c r="C326" s="19">
        <f t="shared" si="26"/>
        <v>0</v>
      </c>
      <c r="D326" s="36"/>
      <c r="E326" s="36"/>
      <c r="F326" s="35">
        <f t="shared" si="27"/>
        <v>0</v>
      </c>
      <c r="G326" s="128">
        <f t="shared" si="28"/>
        <v>0</v>
      </c>
      <c r="H326" s="36"/>
      <c r="I326" s="36"/>
      <c r="J326" s="35">
        <f t="shared" si="29"/>
        <v>0</v>
      </c>
      <c r="K326" s="128">
        <f t="shared" si="30"/>
        <v>0</v>
      </c>
      <c r="L326" s="36"/>
      <c r="M326" s="36"/>
    </row>
    <row r="327" spans="1:13" s="9" customFormat="1" ht="15" customHeight="1">
      <c r="A327" s="23" t="str">
        <f>IF($G$7=X7,Stability!A326+1,"")</f>
        <v/>
      </c>
      <c r="B327" s="35">
        <f t="shared" si="25"/>
        <v>0</v>
      </c>
      <c r="C327" s="19">
        <f t="shared" si="26"/>
        <v>0</v>
      </c>
      <c r="D327" s="36"/>
      <c r="E327" s="36"/>
      <c r="F327" s="35">
        <f t="shared" si="27"/>
        <v>0</v>
      </c>
      <c r="G327" s="128">
        <f t="shared" si="28"/>
        <v>0</v>
      </c>
      <c r="H327" s="36"/>
      <c r="I327" s="36"/>
      <c r="J327" s="35">
        <f t="shared" si="29"/>
        <v>0</v>
      </c>
      <c r="K327" s="128">
        <f t="shared" si="30"/>
        <v>0</v>
      </c>
      <c r="L327" s="36"/>
      <c r="M327" s="36"/>
    </row>
    <row r="328" spans="1:13" s="9" customFormat="1" ht="15" customHeight="1">
      <c r="A328" s="23" t="str">
        <f>IF($G$7=X7,Stability!A327+1,"")</f>
        <v/>
      </c>
      <c r="B328" s="35">
        <f t="shared" si="25"/>
        <v>0</v>
      </c>
      <c r="C328" s="19">
        <f t="shared" si="26"/>
        <v>0</v>
      </c>
      <c r="D328" s="36"/>
      <c r="E328" s="36"/>
      <c r="F328" s="35">
        <f t="shared" si="27"/>
        <v>0</v>
      </c>
      <c r="G328" s="128">
        <f t="shared" si="28"/>
        <v>0</v>
      </c>
      <c r="H328" s="36"/>
      <c r="I328" s="36"/>
      <c r="J328" s="35">
        <f t="shared" si="29"/>
        <v>0</v>
      </c>
      <c r="K328" s="128">
        <f t="shared" si="30"/>
        <v>0</v>
      </c>
      <c r="L328" s="36"/>
      <c r="M328" s="36"/>
    </row>
    <row r="329" spans="1:13" s="9" customFormat="1" ht="15" customHeight="1">
      <c r="A329" s="23" t="str">
        <f>IF($G$7=X7,Stability!A328+1,"")</f>
        <v/>
      </c>
      <c r="B329" s="35">
        <f t="shared" si="25"/>
        <v>0</v>
      </c>
      <c r="C329" s="19">
        <f t="shared" si="26"/>
        <v>0</v>
      </c>
      <c r="D329" s="36"/>
      <c r="E329" s="36"/>
      <c r="F329" s="35">
        <f t="shared" si="27"/>
        <v>0</v>
      </c>
      <c r="G329" s="128">
        <f t="shared" si="28"/>
        <v>0</v>
      </c>
      <c r="H329" s="36"/>
      <c r="I329" s="36"/>
      <c r="J329" s="35">
        <f t="shared" si="29"/>
        <v>0</v>
      </c>
      <c r="K329" s="128">
        <f t="shared" si="30"/>
        <v>0</v>
      </c>
      <c r="L329" s="36"/>
      <c r="M329" s="36"/>
    </row>
    <row r="330" spans="1:13" s="9" customFormat="1" ht="15" customHeight="1">
      <c r="A330" s="23" t="str">
        <f>IF($G$7=X7,Stability!A329+1,"")</f>
        <v/>
      </c>
      <c r="B330" s="35">
        <f t="shared" si="25"/>
        <v>0</v>
      </c>
      <c r="C330" s="19">
        <f t="shared" si="26"/>
        <v>0</v>
      </c>
      <c r="D330" s="36"/>
      <c r="E330" s="36"/>
      <c r="F330" s="35">
        <f t="shared" si="27"/>
        <v>0</v>
      </c>
      <c r="G330" s="128">
        <f t="shared" si="28"/>
        <v>0</v>
      </c>
      <c r="H330" s="36"/>
      <c r="I330" s="36"/>
      <c r="J330" s="35">
        <f t="shared" si="29"/>
        <v>0</v>
      </c>
      <c r="K330" s="128">
        <f t="shared" si="30"/>
        <v>0</v>
      </c>
      <c r="L330" s="36"/>
      <c r="M330" s="36"/>
    </row>
    <row r="331" spans="1:13" s="9" customFormat="1" ht="15" customHeight="1">
      <c r="A331" s="23" t="str">
        <f>IF($G$7=X7,Stability!A330+1,"")</f>
        <v/>
      </c>
      <c r="B331" s="35">
        <f t="shared" si="25"/>
        <v>0</v>
      </c>
      <c r="C331" s="19">
        <f t="shared" si="26"/>
        <v>0</v>
      </c>
      <c r="D331" s="36"/>
      <c r="E331" s="36"/>
      <c r="F331" s="35">
        <f t="shared" si="27"/>
        <v>0</v>
      </c>
      <c r="G331" s="128">
        <f t="shared" si="28"/>
        <v>0</v>
      </c>
      <c r="H331" s="36"/>
      <c r="I331" s="36"/>
      <c r="J331" s="35">
        <f t="shared" si="29"/>
        <v>0</v>
      </c>
      <c r="K331" s="128">
        <f t="shared" si="30"/>
        <v>0</v>
      </c>
      <c r="L331" s="36"/>
      <c r="M331" s="36"/>
    </row>
    <row r="332" spans="1:13" s="9" customFormat="1" ht="15" customHeight="1">
      <c r="A332" s="23" t="str">
        <f>IF($G$7=X7,Stability!A331+1,"")</f>
        <v/>
      </c>
      <c r="B332" s="35">
        <f t="shared" si="25"/>
        <v>0</v>
      </c>
      <c r="C332" s="19">
        <f t="shared" si="26"/>
        <v>0</v>
      </c>
      <c r="D332" s="36"/>
      <c r="E332" s="36"/>
      <c r="F332" s="35">
        <f t="shared" si="27"/>
        <v>0</v>
      </c>
      <c r="G332" s="128">
        <f t="shared" si="28"/>
        <v>0</v>
      </c>
      <c r="H332" s="36"/>
      <c r="I332" s="36"/>
      <c r="J332" s="35">
        <f t="shared" si="29"/>
        <v>0</v>
      </c>
      <c r="K332" s="128">
        <f t="shared" si="30"/>
        <v>0</v>
      </c>
      <c r="L332" s="36"/>
      <c r="M332" s="36"/>
    </row>
    <row r="333" spans="1:13" s="9" customFormat="1" ht="15" customHeight="1">
      <c r="A333" s="23" t="str">
        <f>IF($G$7=X7,Stability!A332+1,"")</f>
        <v/>
      </c>
      <c r="B333" s="35">
        <f t="shared" si="25"/>
        <v>0</v>
      </c>
      <c r="C333" s="19">
        <f t="shared" si="26"/>
        <v>0</v>
      </c>
      <c r="D333" s="36"/>
      <c r="E333" s="36"/>
      <c r="F333" s="35">
        <f t="shared" si="27"/>
        <v>0</v>
      </c>
      <c r="G333" s="128">
        <f t="shared" si="28"/>
        <v>0</v>
      </c>
      <c r="H333" s="36"/>
      <c r="I333" s="36"/>
      <c r="J333" s="35">
        <f t="shared" si="29"/>
        <v>0</v>
      </c>
      <c r="K333" s="128">
        <f t="shared" si="30"/>
        <v>0</v>
      </c>
      <c r="L333" s="36"/>
      <c r="M333" s="36"/>
    </row>
    <row r="334" spans="1:13" s="9" customFormat="1" ht="15" customHeight="1">
      <c r="A334" s="23" t="str">
        <f>IF($G$7=X7,Stability!A333+1,"")</f>
        <v/>
      </c>
      <c r="B334" s="35">
        <f t="shared" si="25"/>
        <v>0</v>
      </c>
      <c r="C334" s="19">
        <f t="shared" si="26"/>
        <v>0</v>
      </c>
      <c r="D334" s="36"/>
      <c r="E334" s="36"/>
      <c r="F334" s="35">
        <f t="shared" si="27"/>
        <v>0</v>
      </c>
      <c r="G334" s="128">
        <f t="shared" si="28"/>
        <v>0</v>
      </c>
      <c r="H334" s="36"/>
      <c r="I334" s="36"/>
      <c r="J334" s="35">
        <f t="shared" si="29"/>
        <v>0</v>
      </c>
      <c r="K334" s="128">
        <f t="shared" si="30"/>
        <v>0</v>
      </c>
      <c r="L334" s="36"/>
      <c r="M334" s="36"/>
    </row>
    <row r="335" spans="1:13" s="9" customFormat="1" ht="15" customHeight="1">
      <c r="A335" s="23" t="str">
        <f>IF($G$7=X7,Stability!A334+1,"")</f>
        <v/>
      </c>
      <c r="B335" s="35">
        <f t="shared" si="25"/>
        <v>0</v>
      </c>
      <c r="C335" s="19">
        <f t="shared" si="26"/>
        <v>0</v>
      </c>
      <c r="D335" s="36"/>
      <c r="E335" s="36"/>
      <c r="F335" s="35">
        <f t="shared" si="27"/>
        <v>0</v>
      </c>
      <c r="G335" s="128">
        <f t="shared" si="28"/>
        <v>0</v>
      </c>
      <c r="H335" s="36"/>
      <c r="I335" s="36"/>
      <c r="J335" s="35">
        <f t="shared" si="29"/>
        <v>0</v>
      </c>
      <c r="K335" s="128">
        <f t="shared" si="30"/>
        <v>0</v>
      </c>
      <c r="L335" s="36"/>
      <c r="M335" s="36"/>
    </row>
    <row r="336" spans="1:13" s="9" customFormat="1" ht="15" customHeight="1">
      <c r="A336" s="23" t="str">
        <f>IF($G$7=X7,Stability!A335+1,"")</f>
        <v/>
      </c>
      <c r="B336" s="35">
        <f t="shared" si="25"/>
        <v>0</v>
      </c>
      <c r="C336" s="19">
        <f t="shared" si="26"/>
        <v>0</v>
      </c>
      <c r="D336" s="36"/>
      <c r="E336" s="36"/>
      <c r="F336" s="35">
        <f t="shared" si="27"/>
        <v>0</v>
      </c>
      <c r="G336" s="128">
        <f t="shared" si="28"/>
        <v>0</v>
      </c>
      <c r="H336" s="36"/>
      <c r="I336" s="36"/>
      <c r="J336" s="35">
        <f t="shared" si="29"/>
        <v>0</v>
      </c>
      <c r="K336" s="128">
        <f t="shared" si="30"/>
        <v>0</v>
      </c>
      <c r="L336" s="36"/>
      <c r="M336" s="36"/>
    </row>
    <row r="337" spans="1:13" s="9" customFormat="1" ht="15" customHeight="1">
      <c r="A337" s="23" t="str">
        <f>IF($G$7=X7,Stability!A336+1,"")</f>
        <v/>
      </c>
      <c r="B337" s="35">
        <f t="shared" si="25"/>
        <v>0</v>
      </c>
      <c r="C337" s="19">
        <f t="shared" si="26"/>
        <v>0</v>
      </c>
      <c r="D337" s="36"/>
      <c r="E337" s="36"/>
      <c r="F337" s="35">
        <f t="shared" si="27"/>
        <v>0</v>
      </c>
      <c r="G337" s="128">
        <f t="shared" si="28"/>
        <v>0</v>
      </c>
      <c r="H337" s="36"/>
      <c r="I337" s="36"/>
      <c r="J337" s="35">
        <f t="shared" si="29"/>
        <v>0</v>
      </c>
      <c r="K337" s="128">
        <f t="shared" si="30"/>
        <v>0</v>
      </c>
      <c r="L337" s="36"/>
      <c r="M337" s="36"/>
    </row>
    <row r="338" spans="1:13" s="9" customFormat="1" ht="15" customHeight="1">
      <c r="A338" s="23" t="str">
        <f>IF($G$7=X7,Stability!A337+1,"")</f>
        <v/>
      </c>
      <c r="B338" s="35">
        <f t="shared" si="25"/>
        <v>0</v>
      </c>
      <c r="C338" s="19">
        <f t="shared" si="26"/>
        <v>0</v>
      </c>
      <c r="D338" s="36"/>
      <c r="E338" s="36"/>
      <c r="F338" s="35">
        <f t="shared" si="27"/>
        <v>0</v>
      </c>
      <c r="G338" s="128">
        <f t="shared" si="28"/>
        <v>0</v>
      </c>
      <c r="H338" s="36"/>
      <c r="I338" s="36"/>
      <c r="J338" s="35">
        <f t="shared" si="29"/>
        <v>0</v>
      </c>
      <c r="K338" s="128">
        <f t="shared" si="30"/>
        <v>0</v>
      </c>
      <c r="L338" s="36"/>
      <c r="M338" s="36"/>
    </row>
    <row r="339" spans="1:13" s="9" customFormat="1" ht="15" customHeight="1">
      <c r="A339" s="23" t="str">
        <f>IF($G$7=X7,Stability!A338+1,"")</f>
        <v/>
      </c>
      <c r="B339" s="35">
        <f t="shared" si="25"/>
        <v>0</v>
      </c>
      <c r="C339" s="19">
        <f t="shared" si="26"/>
        <v>0</v>
      </c>
      <c r="D339" s="36"/>
      <c r="E339" s="36"/>
      <c r="F339" s="35">
        <f t="shared" si="27"/>
        <v>0</v>
      </c>
      <c r="G339" s="128">
        <f t="shared" si="28"/>
        <v>0</v>
      </c>
      <c r="H339" s="36"/>
      <c r="I339" s="36"/>
      <c r="J339" s="35">
        <f t="shared" si="29"/>
        <v>0</v>
      </c>
      <c r="K339" s="128">
        <f t="shared" si="30"/>
        <v>0</v>
      </c>
      <c r="L339" s="36"/>
      <c r="M339" s="36"/>
    </row>
    <row r="340" spans="1:13" s="9" customFormat="1" ht="15" customHeight="1">
      <c r="A340" s="23" t="str">
        <f>IF($G$7=X7,Stability!A339+1,"")</f>
        <v/>
      </c>
      <c r="B340" s="35">
        <f t="shared" si="25"/>
        <v>0</v>
      </c>
      <c r="C340" s="19">
        <f t="shared" si="26"/>
        <v>0</v>
      </c>
      <c r="D340" s="36"/>
      <c r="E340" s="36"/>
      <c r="F340" s="35">
        <f t="shared" si="27"/>
        <v>0</v>
      </c>
      <c r="G340" s="128">
        <f t="shared" si="28"/>
        <v>0</v>
      </c>
      <c r="H340" s="36"/>
      <c r="I340" s="36"/>
      <c r="J340" s="35">
        <f t="shared" si="29"/>
        <v>0</v>
      </c>
      <c r="K340" s="128">
        <f t="shared" si="30"/>
        <v>0</v>
      </c>
      <c r="L340" s="36"/>
      <c r="M340" s="36"/>
    </row>
    <row r="341" spans="1:13" s="9" customFormat="1" ht="15" customHeight="1">
      <c r="A341" s="23" t="str">
        <f>IF($G$7=X7,Stability!A340+1,"")</f>
        <v/>
      </c>
      <c r="B341" s="35">
        <f t="shared" si="25"/>
        <v>0</v>
      </c>
      <c r="C341" s="19">
        <f t="shared" si="26"/>
        <v>0</v>
      </c>
      <c r="D341" s="36"/>
      <c r="E341" s="36"/>
      <c r="F341" s="35">
        <f t="shared" si="27"/>
        <v>0</v>
      </c>
      <c r="G341" s="128">
        <f t="shared" si="28"/>
        <v>0</v>
      </c>
      <c r="H341" s="36"/>
      <c r="I341" s="36"/>
      <c r="J341" s="35">
        <f t="shared" si="29"/>
        <v>0</v>
      </c>
      <c r="K341" s="128">
        <f t="shared" si="30"/>
        <v>0</v>
      </c>
      <c r="L341" s="36"/>
      <c r="M341" s="36"/>
    </row>
    <row r="342" spans="1:13" s="9" customFormat="1" ht="15" customHeight="1">
      <c r="A342" s="23" t="str">
        <f>IF($G$7=X7,Stability!A341+1,"")</f>
        <v/>
      </c>
      <c r="B342" s="35">
        <f t="shared" si="25"/>
        <v>0</v>
      </c>
      <c r="C342" s="19">
        <f t="shared" si="26"/>
        <v>0</v>
      </c>
      <c r="D342" s="36"/>
      <c r="E342" s="36"/>
      <c r="F342" s="35">
        <f t="shared" si="27"/>
        <v>0</v>
      </c>
      <c r="G342" s="128">
        <f t="shared" si="28"/>
        <v>0</v>
      </c>
      <c r="H342" s="36"/>
      <c r="I342" s="36"/>
      <c r="J342" s="35">
        <f t="shared" si="29"/>
        <v>0</v>
      </c>
      <c r="K342" s="128">
        <f t="shared" si="30"/>
        <v>0</v>
      </c>
      <c r="L342" s="36"/>
      <c r="M342" s="36"/>
    </row>
    <row r="343" spans="1:13" s="9" customFormat="1" ht="15" customHeight="1">
      <c r="A343" s="23" t="str">
        <f>IF($G$7=X7,Stability!A342+1,"")</f>
        <v/>
      </c>
      <c r="B343" s="35">
        <f t="shared" si="25"/>
        <v>0</v>
      </c>
      <c r="C343" s="19">
        <f t="shared" si="26"/>
        <v>0</v>
      </c>
      <c r="D343" s="36"/>
      <c r="E343" s="36"/>
      <c r="F343" s="35">
        <f t="shared" si="27"/>
        <v>0</v>
      </c>
      <c r="G343" s="128">
        <f t="shared" si="28"/>
        <v>0</v>
      </c>
      <c r="H343" s="36"/>
      <c r="I343" s="36"/>
      <c r="J343" s="35">
        <f t="shared" si="29"/>
        <v>0</v>
      </c>
      <c r="K343" s="128">
        <f t="shared" si="30"/>
        <v>0</v>
      </c>
      <c r="L343" s="36"/>
      <c r="M343" s="36"/>
    </row>
    <row r="344" spans="1:13" s="9" customFormat="1" ht="15" customHeight="1">
      <c r="A344" s="23" t="str">
        <f>IF($G$7=X7,Stability!A343+1,"")</f>
        <v/>
      </c>
      <c r="B344" s="35">
        <f t="shared" si="25"/>
        <v>0</v>
      </c>
      <c r="C344" s="19">
        <f t="shared" si="26"/>
        <v>0</v>
      </c>
      <c r="D344" s="36"/>
      <c r="E344" s="36"/>
      <c r="F344" s="35">
        <f t="shared" si="27"/>
        <v>0</v>
      </c>
      <c r="G344" s="128">
        <f t="shared" si="28"/>
        <v>0</v>
      </c>
      <c r="H344" s="36"/>
      <c r="I344" s="36"/>
      <c r="J344" s="35">
        <f t="shared" si="29"/>
        <v>0</v>
      </c>
      <c r="K344" s="128">
        <f t="shared" si="30"/>
        <v>0</v>
      </c>
      <c r="L344" s="36"/>
      <c r="M344" s="36"/>
    </row>
    <row r="345" spans="1:13" s="9" customFormat="1" ht="15" customHeight="1">
      <c r="A345" s="23" t="str">
        <f>IF($G$7=X7,Stability!A344+1,"")</f>
        <v/>
      </c>
      <c r="B345" s="35">
        <f t="shared" si="25"/>
        <v>0</v>
      </c>
      <c r="C345" s="19">
        <f t="shared" si="26"/>
        <v>0</v>
      </c>
      <c r="D345" s="36"/>
      <c r="E345" s="36"/>
      <c r="F345" s="35">
        <f t="shared" si="27"/>
        <v>0</v>
      </c>
      <c r="G345" s="128">
        <f t="shared" si="28"/>
        <v>0</v>
      </c>
      <c r="H345" s="36"/>
      <c r="I345" s="36"/>
      <c r="J345" s="35">
        <f t="shared" si="29"/>
        <v>0</v>
      </c>
      <c r="K345" s="128">
        <f t="shared" si="30"/>
        <v>0</v>
      </c>
      <c r="L345" s="36"/>
      <c r="M345" s="36"/>
    </row>
    <row r="346" spans="1:13" s="9" customFormat="1" ht="15" customHeight="1">
      <c r="A346" s="23" t="str">
        <f>IF($G$7=X7,Stability!A345+1,"")</f>
        <v/>
      </c>
      <c r="B346" s="35">
        <f t="shared" si="25"/>
        <v>0</v>
      </c>
      <c r="C346" s="19">
        <f t="shared" si="26"/>
        <v>0</v>
      </c>
      <c r="D346" s="36"/>
      <c r="E346" s="36"/>
      <c r="F346" s="35">
        <f t="shared" si="27"/>
        <v>0</v>
      </c>
      <c r="G346" s="128">
        <f t="shared" si="28"/>
        <v>0</v>
      </c>
      <c r="H346" s="36"/>
      <c r="I346" s="36"/>
      <c r="J346" s="35">
        <f t="shared" si="29"/>
        <v>0</v>
      </c>
      <c r="K346" s="128">
        <f t="shared" si="30"/>
        <v>0</v>
      </c>
      <c r="L346" s="36"/>
      <c r="M346" s="36"/>
    </row>
    <row r="347" spans="1:13" s="9" customFormat="1" ht="15" customHeight="1">
      <c r="A347" s="23" t="str">
        <f>IF($G$7=X7,Stability!A346+1,"")</f>
        <v/>
      </c>
      <c r="B347" s="35">
        <f t="shared" si="25"/>
        <v>0</v>
      </c>
      <c r="C347" s="19">
        <f t="shared" si="26"/>
        <v>0</v>
      </c>
      <c r="D347" s="36"/>
      <c r="E347" s="36"/>
      <c r="F347" s="35">
        <f t="shared" si="27"/>
        <v>0</v>
      </c>
      <c r="G347" s="128">
        <f t="shared" si="28"/>
        <v>0</v>
      </c>
      <c r="H347" s="36"/>
      <c r="I347" s="36"/>
      <c r="J347" s="35">
        <f t="shared" si="29"/>
        <v>0</v>
      </c>
      <c r="K347" s="128">
        <f t="shared" si="30"/>
        <v>0</v>
      </c>
      <c r="L347" s="36"/>
      <c r="M347" s="36"/>
    </row>
    <row r="348" spans="1:13" s="9" customFormat="1" ht="15" customHeight="1">
      <c r="A348" s="23" t="str">
        <f>IF($G$7=X7,Stability!A347+1,"")</f>
        <v/>
      </c>
      <c r="B348" s="35">
        <f t="shared" si="25"/>
        <v>0</v>
      </c>
      <c r="C348" s="19">
        <f t="shared" si="26"/>
        <v>0</v>
      </c>
      <c r="D348" s="36"/>
      <c r="E348" s="36"/>
      <c r="F348" s="35">
        <f t="shared" si="27"/>
        <v>0</v>
      </c>
      <c r="G348" s="128">
        <f t="shared" si="28"/>
        <v>0</v>
      </c>
      <c r="H348" s="36"/>
      <c r="I348" s="36"/>
      <c r="J348" s="35">
        <f t="shared" si="29"/>
        <v>0</v>
      </c>
      <c r="K348" s="128">
        <f t="shared" si="30"/>
        <v>0</v>
      </c>
      <c r="L348" s="36"/>
      <c r="M348" s="36"/>
    </row>
    <row r="349" spans="1:13" s="9" customFormat="1" ht="15" customHeight="1">
      <c r="A349" s="23" t="str">
        <f>IF($G$7=X7,Stability!A348+1,"")</f>
        <v/>
      </c>
      <c r="B349" s="35">
        <f t="shared" si="25"/>
        <v>0</v>
      </c>
      <c r="C349" s="19">
        <f t="shared" si="26"/>
        <v>0</v>
      </c>
      <c r="D349" s="36"/>
      <c r="E349" s="36"/>
      <c r="F349" s="35">
        <f t="shared" si="27"/>
        <v>0</v>
      </c>
      <c r="G349" s="128">
        <f t="shared" si="28"/>
        <v>0</v>
      </c>
      <c r="H349" s="36"/>
      <c r="I349" s="36"/>
      <c r="J349" s="35">
        <f t="shared" si="29"/>
        <v>0</v>
      </c>
      <c r="K349" s="128">
        <f t="shared" si="30"/>
        <v>0</v>
      </c>
      <c r="L349" s="36"/>
      <c r="M349" s="36"/>
    </row>
    <row r="350" spans="1:13" s="9" customFormat="1" ht="15" customHeight="1">
      <c r="A350" s="23" t="str">
        <f>IF($G$7=X7,Stability!A349+1,"")</f>
        <v/>
      </c>
      <c r="B350" s="35">
        <f t="shared" si="25"/>
        <v>0</v>
      </c>
      <c r="C350" s="19">
        <f t="shared" si="26"/>
        <v>0</v>
      </c>
      <c r="D350" s="36"/>
      <c r="E350" s="36"/>
      <c r="F350" s="35">
        <f t="shared" si="27"/>
        <v>0</v>
      </c>
      <c r="G350" s="128">
        <f t="shared" si="28"/>
        <v>0</v>
      </c>
      <c r="H350" s="36"/>
      <c r="I350" s="36"/>
      <c r="J350" s="35">
        <f t="shared" si="29"/>
        <v>0</v>
      </c>
      <c r="K350" s="128">
        <f t="shared" si="30"/>
        <v>0</v>
      </c>
      <c r="L350" s="36"/>
      <c r="M350" s="36"/>
    </row>
    <row r="351" spans="1:13" s="9" customFormat="1" ht="15" customHeight="1">
      <c r="A351" s="23" t="str">
        <f>IF($G$7=X7,Stability!A350+1,"")</f>
        <v/>
      </c>
      <c r="B351" s="35">
        <f t="shared" si="25"/>
        <v>0</v>
      </c>
      <c r="C351" s="19">
        <f t="shared" si="26"/>
        <v>0</v>
      </c>
      <c r="D351" s="36"/>
      <c r="E351" s="36"/>
      <c r="F351" s="35">
        <f t="shared" si="27"/>
        <v>0</v>
      </c>
      <c r="G351" s="128">
        <f t="shared" si="28"/>
        <v>0</v>
      </c>
      <c r="H351" s="36"/>
      <c r="I351" s="36"/>
      <c r="J351" s="35">
        <f t="shared" si="29"/>
        <v>0</v>
      </c>
      <c r="K351" s="128">
        <f t="shared" si="30"/>
        <v>0</v>
      </c>
      <c r="L351" s="36"/>
      <c r="M351" s="36"/>
    </row>
    <row r="352" spans="1:13" s="9" customFormat="1" ht="15" customHeight="1">
      <c r="A352" s="23" t="str">
        <f>IF($G$7=X7,Stability!A351+1,"")</f>
        <v/>
      </c>
      <c r="B352" s="35">
        <f t="shared" si="25"/>
        <v>0</v>
      </c>
      <c r="C352" s="19">
        <f t="shared" si="26"/>
        <v>0</v>
      </c>
      <c r="D352" s="36"/>
      <c r="E352" s="36"/>
      <c r="F352" s="35">
        <f t="shared" si="27"/>
        <v>0</v>
      </c>
      <c r="G352" s="128">
        <f t="shared" si="28"/>
        <v>0</v>
      </c>
      <c r="H352" s="36"/>
      <c r="I352" s="36"/>
      <c r="J352" s="35">
        <f t="shared" si="29"/>
        <v>0</v>
      </c>
      <c r="K352" s="128">
        <f t="shared" si="30"/>
        <v>0</v>
      </c>
      <c r="L352" s="36"/>
      <c r="M352" s="36"/>
    </row>
    <row r="353" spans="1:13" s="9" customFormat="1" ht="15" customHeight="1">
      <c r="A353" s="23" t="str">
        <f>IF($G$7=X7,Stability!A352+1,"")</f>
        <v/>
      </c>
      <c r="B353" s="35">
        <f t="shared" si="25"/>
        <v>0</v>
      </c>
      <c r="C353" s="19">
        <f t="shared" si="26"/>
        <v>0</v>
      </c>
      <c r="D353" s="36"/>
      <c r="E353" s="36"/>
      <c r="F353" s="35">
        <f t="shared" si="27"/>
        <v>0</v>
      </c>
      <c r="G353" s="128">
        <f t="shared" si="28"/>
        <v>0</v>
      </c>
      <c r="H353" s="36"/>
      <c r="I353" s="36"/>
      <c r="J353" s="35">
        <f t="shared" si="29"/>
        <v>0</v>
      </c>
      <c r="K353" s="128">
        <f t="shared" si="30"/>
        <v>0</v>
      </c>
      <c r="L353" s="36"/>
      <c r="M353" s="36"/>
    </row>
    <row r="354" spans="1:13" s="9" customFormat="1" ht="15" customHeight="1">
      <c r="A354" s="23" t="str">
        <f>IF($G$7=X7,Stability!A353+1,"")</f>
        <v/>
      </c>
      <c r="B354" s="35">
        <f t="shared" si="25"/>
        <v>0</v>
      </c>
      <c r="C354" s="19">
        <f t="shared" si="26"/>
        <v>0</v>
      </c>
      <c r="D354" s="36"/>
      <c r="E354" s="36"/>
      <c r="F354" s="35">
        <f t="shared" si="27"/>
        <v>0</v>
      </c>
      <c r="G354" s="128">
        <f t="shared" si="28"/>
        <v>0</v>
      </c>
      <c r="H354" s="36"/>
      <c r="I354" s="36"/>
      <c r="J354" s="35">
        <f t="shared" si="29"/>
        <v>0</v>
      </c>
      <c r="K354" s="128">
        <f t="shared" si="30"/>
        <v>0</v>
      </c>
      <c r="L354" s="36"/>
      <c r="M354" s="36"/>
    </row>
    <row r="355" spans="1:13" s="9" customFormat="1" ht="15" customHeight="1">
      <c r="A355" s="23" t="str">
        <f>IF($G$7=X7,Stability!A354+1,"")</f>
        <v/>
      </c>
      <c r="B355" s="35">
        <f t="shared" ref="B355:B418" si="31">B354</f>
        <v>0</v>
      </c>
      <c r="C355" s="19">
        <f t="shared" ref="C355:C418" si="32">C354</f>
        <v>0</v>
      </c>
      <c r="D355" s="36"/>
      <c r="E355" s="36"/>
      <c r="F355" s="35">
        <f t="shared" ref="F355:F418" si="33">F354</f>
        <v>0</v>
      </c>
      <c r="G355" s="128">
        <f t="shared" ref="G355:G418" si="34">G354</f>
        <v>0</v>
      </c>
      <c r="H355" s="36"/>
      <c r="I355" s="36"/>
      <c r="J355" s="35">
        <f t="shared" ref="J355:J418" si="35">J354</f>
        <v>0</v>
      </c>
      <c r="K355" s="128">
        <f t="shared" ref="K355:K418" si="36">K354</f>
        <v>0</v>
      </c>
      <c r="L355" s="36"/>
      <c r="M355" s="36"/>
    </row>
    <row r="356" spans="1:13" s="9" customFormat="1" ht="15" customHeight="1">
      <c r="A356" s="23" t="str">
        <f>IF($G$7=X7,Stability!A355+1,"")</f>
        <v/>
      </c>
      <c r="B356" s="35">
        <f t="shared" si="31"/>
        <v>0</v>
      </c>
      <c r="C356" s="19">
        <f t="shared" si="32"/>
        <v>0</v>
      </c>
      <c r="D356" s="36"/>
      <c r="E356" s="36"/>
      <c r="F356" s="35">
        <f t="shared" si="33"/>
        <v>0</v>
      </c>
      <c r="G356" s="128">
        <f t="shared" si="34"/>
        <v>0</v>
      </c>
      <c r="H356" s="36"/>
      <c r="I356" s="36"/>
      <c r="J356" s="35">
        <f t="shared" si="35"/>
        <v>0</v>
      </c>
      <c r="K356" s="128">
        <f t="shared" si="36"/>
        <v>0</v>
      </c>
      <c r="L356" s="36"/>
      <c r="M356" s="36"/>
    </row>
    <row r="357" spans="1:13" s="9" customFormat="1" ht="15" customHeight="1">
      <c r="A357" s="23" t="str">
        <f>IF($G$7=X7,Stability!A356+1,"")</f>
        <v/>
      </c>
      <c r="B357" s="35">
        <f t="shared" si="31"/>
        <v>0</v>
      </c>
      <c r="C357" s="19">
        <f t="shared" si="32"/>
        <v>0</v>
      </c>
      <c r="D357" s="36"/>
      <c r="E357" s="36"/>
      <c r="F357" s="35">
        <f t="shared" si="33"/>
        <v>0</v>
      </c>
      <c r="G357" s="128">
        <f t="shared" si="34"/>
        <v>0</v>
      </c>
      <c r="H357" s="36"/>
      <c r="I357" s="36"/>
      <c r="J357" s="35">
        <f t="shared" si="35"/>
        <v>0</v>
      </c>
      <c r="K357" s="128">
        <f t="shared" si="36"/>
        <v>0</v>
      </c>
      <c r="L357" s="36"/>
      <c r="M357" s="36"/>
    </row>
    <row r="358" spans="1:13" s="9" customFormat="1" ht="15" customHeight="1">
      <c r="A358" s="23" t="str">
        <f>IF($G$7=X7,Stability!A357+1,"")</f>
        <v/>
      </c>
      <c r="B358" s="35">
        <f t="shared" si="31"/>
        <v>0</v>
      </c>
      <c r="C358" s="19">
        <f t="shared" si="32"/>
        <v>0</v>
      </c>
      <c r="D358" s="36"/>
      <c r="E358" s="36"/>
      <c r="F358" s="35">
        <f t="shared" si="33"/>
        <v>0</v>
      </c>
      <c r="G358" s="128">
        <f t="shared" si="34"/>
        <v>0</v>
      </c>
      <c r="H358" s="36"/>
      <c r="I358" s="36"/>
      <c r="J358" s="35">
        <f t="shared" si="35"/>
        <v>0</v>
      </c>
      <c r="K358" s="128">
        <f t="shared" si="36"/>
        <v>0</v>
      </c>
      <c r="L358" s="36"/>
      <c r="M358" s="36"/>
    </row>
    <row r="359" spans="1:13" s="9" customFormat="1" ht="15" customHeight="1">
      <c r="A359" s="23" t="str">
        <f>IF($G$7=X7,Stability!A358+1,"")</f>
        <v/>
      </c>
      <c r="B359" s="35">
        <f t="shared" si="31"/>
        <v>0</v>
      </c>
      <c r="C359" s="19">
        <f t="shared" si="32"/>
        <v>0</v>
      </c>
      <c r="D359" s="36"/>
      <c r="E359" s="36"/>
      <c r="F359" s="35">
        <f t="shared" si="33"/>
        <v>0</v>
      </c>
      <c r="G359" s="128">
        <f t="shared" si="34"/>
        <v>0</v>
      </c>
      <c r="H359" s="36"/>
      <c r="I359" s="36"/>
      <c r="J359" s="35">
        <f t="shared" si="35"/>
        <v>0</v>
      </c>
      <c r="K359" s="128">
        <f t="shared" si="36"/>
        <v>0</v>
      </c>
      <c r="L359" s="36"/>
      <c r="M359" s="36"/>
    </row>
    <row r="360" spans="1:13" s="9" customFormat="1" ht="15" customHeight="1">
      <c r="A360" s="23" t="str">
        <f>IF($G$7=X7,Stability!A359+1,"")</f>
        <v/>
      </c>
      <c r="B360" s="35">
        <f t="shared" si="31"/>
        <v>0</v>
      </c>
      <c r="C360" s="19">
        <f t="shared" si="32"/>
        <v>0</v>
      </c>
      <c r="D360" s="36"/>
      <c r="E360" s="36"/>
      <c r="F360" s="35">
        <f t="shared" si="33"/>
        <v>0</v>
      </c>
      <c r="G360" s="128">
        <f t="shared" si="34"/>
        <v>0</v>
      </c>
      <c r="H360" s="36"/>
      <c r="I360" s="36"/>
      <c r="J360" s="35">
        <f t="shared" si="35"/>
        <v>0</v>
      </c>
      <c r="K360" s="128">
        <f t="shared" si="36"/>
        <v>0</v>
      </c>
      <c r="L360" s="36"/>
      <c r="M360" s="36"/>
    </row>
    <row r="361" spans="1:13" s="9" customFormat="1" ht="15" customHeight="1">
      <c r="A361" s="23" t="str">
        <f>IF($G$7=X7,Stability!A360+1,"")</f>
        <v/>
      </c>
      <c r="B361" s="35">
        <f t="shared" si="31"/>
        <v>0</v>
      </c>
      <c r="C361" s="19">
        <f t="shared" si="32"/>
        <v>0</v>
      </c>
      <c r="D361" s="36"/>
      <c r="E361" s="36"/>
      <c r="F361" s="35">
        <f t="shared" si="33"/>
        <v>0</v>
      </c>
      <c r="G361" s="128">
        <f t="shared" si="34"/>
        <v>0</v>
      </c>
      <c r="H361" s="36"/>
      <c r="I361" s="36"/>
      <c r="J361" s="35">
        <f t="shared" si="35"/>
        <v>0</v>
      </c>
      <c r="K361" s="128">
        <f t="shared" si="36"/>
        <v>0</v>
      </c>
      <c r="L361" s="36"/>
      <c r="M361" s="36"/>
    </row>
    <row r="362" spans="1:13" s="9" customFormat="1" ht="15" customHeight="1">
      <c r="A362" s="23" t="str">
        <f>IF($G$7=X7,Stability!A361+1,"")</f>
        <v/>
      </c>
      <c r="B362" s="35">
        <f t="shared" si="31"/>
        <v>0</v>
      </c>
      <c r="C362" s="19">
        <f t="shared" si="32"/>
        <v>0</v>
      </c>
      <c r="D362" s="36"/>
      <c r="E362" s="36"/>
      <c r="F362" s="35">
        <f t="shared" si="33"/>
        <v>0</v>
      </c>
      <c r="G362" s="128">
        <f t="shared" si="34"/>
        <v>0</v>
      </c>
      <c r="H362" s="36"/>
      <c r="I362" s="36"/>
      <c r="J362" s="35">
        <f t="shared" si="35"/>
        <v>0</v>
      </c>
      <c r="K362" s="128">
        <f t="shared" si="36"/>
        <v>0</v>
      </c>
      <c r="L362" s="36"/>
      <c r="M362" s="36"/>
    </row>
    <row r="363" spans="1:13" s="9" customFormat="1" ht="15" customHeight="1">
      <c r="A363" s="23" t="str">
        <f>IF($G$7=X7,Stability!A362+1,"")</f>
        <v/>
      </c>
      <c r="B363" s="35">
        <f t="shared" si="31"/>
        <v>0</v>
      </c>
      <c r="C363" s="19">
        <f t="shared" si="32"/>
        <v>0</v>
      </c>
      <c r="D363" s="36"/>
      <c r="E363" s="36"/>
      <c r="F363" s="35">
        <f t="shared" si="33"/>
        <v>0</v>
      </c>
      <c r="G363" s="128">
        <f t="shared" si="34"/>
        <v>0</v>
      </c>
      <c r="H363" s="36"/>
      <c r="I363" s="36"/>
      <c r="J363" s="35">
        <f t="shared" si="35"/>
        <v>0</v>
      </c>
      <c r="K363" s="128">
        <f t="shared" si="36"/>
        <v>0</v>
      </c>
      <c r="L363" s="36"/>
      <c r="M363" s="36"/>
    </row>
    <row r="364" spans="1:13" s="9" customFormat="1" ht="15" customHeight="1">
      <c r="A364" s="23" t="str">
        <f>IF($G$7=X7,Stability!A363+1,"")</f>
        <v/>
      </c>
      <c r="B364" s="35">
        <f t="shared" si="31"/>
        <v>0</v>
      </c>
      <c r="C364" s="19">
        <f t="shared" si="32"/>
        <v>0</v>
      </c>
      <c r="D364" s="36"/>
      <c r="E364" s="36"/>
      <c r="F364" s="35">
        <f t="shared" si="33"/>
        <v>0</v>
      </c>
      <c r="G364" s="128">
        <f t="shared" si="34"/>
        <v>0</v>
      </c>
      <c r="H364" s="36"/>
      <c r="I364" s="36"/>
      <c r="J364" s="35">
        <f t="shared" si="35"/>
        <v>0</v>
      </c>
      <c r="K364" s="128">
        <f t="shared" si="36"/>
        <v>0</v>
      </c>
      <c r="L364" s="36"/>
      <c r="M364" s="36"/>
    </row>
    <row r="365" spans="1:13" s="9" customFormat="1" ht="15" customHeight="1">
      <c r="A365" s="23" t="str">
        <f>IF($G$7=X7,Stability!A364+1,"")</f>
        <v/>
      </c>
      <c r="B365" s="35">
        <f t="shared" si="31"/>
        <v>0</v>
      </c>
      <c r="C365" s="19">
        <f t="shared" si="32"/>
        <v>0</v>
      </c>
      <c r="D365" s="36"/>
      <c r="E365" s="36"/>
      <c r="F365" s="35">
        <f t="shared" si="33"/>
        <v>0</v>
      </c>
      <c r="G365" s="128">
        <f t="shared" si="34"/>
        <v>0</v>
      </c>
      <c r="H365" s="36"/>
      <c r="I365" s="36"/>
      <c r="J365" s="35">
        <f t="shared" si="35"/>
        <v>0</v>
      </c>
      <c r="K365" s="128">
        <f t="shared" si="36"/>
        <v>0</v>
      </c>
      <c r="L365" s="36"/>
      <c r="M365" s="36"/>
    </row>
    <row r="366" spans="1:13" s="9" customFormat="1" ht="15" customHeight="1">
      <c r="A366" s="23" t="str">
        <f>IF($G$7=X7,Stability!A365+1,"")</f>
        <v/>
      </c>
      <c r="B366" s="35">
        <f t="shared" si="31"/>
        <v>0</v>
      </c>
      <c r="C366" s="19">
        <f t="shared" si="32"/>
        <v>0</v>
      </c>
      <c r="D366" s="36"/>
      <c r="E366" s="36"/>
      <c r="F366" s="35">
        <f t="shared" si="33"/>
        <v>0</v>
      </c>
      <c r="G366" s="128">
        <f t="shared" si="34"/>
        <v>0</v>
      </c>
      <c r="H366" s="36"/>
      <c r="I366" s="36"/>
      <c r="J366" s="35">
        <f t="shared" si="35"/>
        <v>0</v>
      </c>
      <c r="K366" s="128">
        <f t="shared" si="36"/>
        <v>0</v>
      </c>
      <c r="L366" s="36"/>
      <c r="M366" s="36"/>
    </row>
    <row r="367" spans="1:13" s="9" customFormat="1" ht="15" customHeight="1">
      <c r="A367" s="23" t="str">
        <f>IF($G$7=X7,Stability!A366+1,"")</f>
        <v/>
      </c>
      <c r="B367" s="35">
        <f t="shared" si="31"/>
        <v>0</v>
      </c>
      <c r="C367" s="19">
        <f t="shared" si="32"/>
        <v>0</v>
      </c>
      <c r="D367" s="36"/>
      <c r="E367" s="36"/>
      <c r="F367" s="35">
        <f t="shared" si="33"/>
        <v>0</v>
      </c>
      <c r="G367" s="128">
        <f t="shared" si="34"/>
        <v>0</v>
      </c>
      <c r="H367" s="36"/>
      <c r="I367" s="36"/>
      <c r="J367" s="35">
        <f t="shared" si="35"/>
        <v>0</v>
      </c>
      <c r="K367" s="128">
        <f t="shared" si="36"/>
        <v>0</v>
      </c>
      <c r="L367" s="36"/>
      <c r="M367" s="36"/>
    </row>
    <row r="368" spans="1:13" s="9" customFormat="1" ht="15" customHeight="1">
      <c r="A368" s="23" t="str">
        <f>IF($G$7=X7,Stability!A367+1,"")</f>
        <v/>
      </c>
      <c r="B368" s="35">
        <f t="shared" si="31"/>
        <v>0</v>
      </c>
      <c r="C368" s="19">
        <f t="shared" si="32"/>
        <v>0</v>
      </c>
      <c r="D368" s="36"/>
      <c r="E368" s="36"/>
      <c r="F368" s="35">
        <f t="shared" si="33"/>
        <v>0</v>
      </c>
      <c r="G368" s="128">
        <f t="shared" si="34"/>
        <v>0</v>
      </c>
      <c r="H368" s="36"/>
      <c r="I368" s="36"/>
      <c r="J368" s="35">
        <f t="shared" si="35"/>
        <v>0</v>
      </c>
      <c r="K368" s="128">
        <f t="shared" si="36"/>
        <v>0</v>
      </c>
      <c r="L368" s="36"/>
      <c r="M368" s="36"/>
    </row>
    <row r="369" spans="1:13" s="9" customFormat="1" ht="15" customHeight="1">
      <c r="A369" s="23" t="str">
        <f>IF($G$7=X7,Stability!A368+1,"")</f>
        <v/>
      </c>
      <c r="B369" s="35">
        <f t="shared" si="31"/>
        <v>0</v>
      </c>
      <c r="C369" s="19">
        <f t="shared" si="32"/>
        <v>0</v>
      </c>
      <c r="D369" s="36"/>
      <c r="E369" s="36"/>
      <c r="F369" s="35">
        <f t="shared" si="33"/>
        <v>0</v>
      </c>
      <c r="G369" s="128">
        <f t="shared" si="34"/>
        <v>0</v>
      </c>
      <c r="H369" s="36"/>
      <c r="I369" s="36"/>
      <c r="J369" s="35">
        <f t="shared" si="35"/>
        <v>0</v>
      </c>
      <c r="K369" s="128">
        <f t="shared" si="36"/>
        <v>0</v>
      </c>
      <c r="L369" s="36"/>
      <c r="M369" s="36"/>
    </row>
    <row r="370" spans="1:13" s="9" customFormat="1" ht="15" customHeight="1">
      <c r="A370" s="23" t="str">
        <f>IF($G$7=X7,Stability!A369+1,"")</f>
        <v/>
      </c>
      <c r="B370" s="35">
        <f t="shared" si="31"/>
        <v>0</v>
      </c>
      <c r="C370" s="19">
        <f t="shared" si="32"/>
        <v>0</v>
      </c>
      <c r="D370" s="36"/>
      <c r="E370" s="36"/>
      <c r="F370" s="35">
        <f t="shared" si="33"/>
        <v>0</v>
      </c>
      <c r="G370" s="128">
        <f t="shared" si="34"/>
        <v>0</v>
      </c>
      <c r="H370" s="36"/>
      <c r="I370" s="36"/>
      <c r="J370" s="35">
        <f t="shared" si="35"/>
        <v>0</v>
      </c>
      <c r="K370" s="128">
        <f t="shared" si="36"/>
        <v>0</v>
      </c>
      <c r="L370" s="36"/>
      <c r="M370" s="36"/>
    </row>
    <row r="371" spans="1:13" s="9" customFormat="1" ht="15" customHeight="1">
      <c r="A371" s="23" t="str">
        <f>IF($G$7=X7,Stability!A370+1,"")</f>
        <v/>
      </c>
      <c r="B371" s="35">
        <f t="shared" si="31"/>
        <v>0</v>
      </c>
      <c r="C371" s="19">
        <f t="shared" si="32"/>
        <v>0</v>
      </c>
      <c r="D371" s="36"/>
      <c r="E371" s="36"/>
      <c r="F371" s="35">
        <f t="shared" si="33"/>
        <v>0</v>
      </c>
      <c r="G371" s="128">
        <f t="shared" si="34"/>
        <v>0</v>
      </c>
      <c r="H371" s="36"/>
      <c r="I371" s="36"/>
      <c r="J371" s="35">
        <f t="shared" si="35"/>
        <v>0</v>
      </c>
      <c r="K371" s="128">
        <f t="shared" si="36"/>
        <v>0</v>
      </c>
      <c r="L371" s="36"/>
      <c r="M371" s="36"/>
    </row>
    <row r="372" spans="1:13" s="9" customFormat="1" ht="15" customHeight="1">
      <c r="A372" s="23" t="str">
        <f>IF($G$7=X7,Stability!A371+1,"")</f>
        <v/>
      </c>
      <c r="B372" s="35">
        <f t="shared" si="31"/>
        <v>0</v>
      </c>
      <c r="C372" s="19">
        <f t="shared" si="32"/>
        <v>0</v>
      </c>
      <c r="D372" s="36"/>
      <c r="E372" s="36"/>
      <c r="F372" s="35">
        <f t="shared" si="33"/>
        <v>0</v>
      </c>
      <c r="G372" s="128">
        <f t="shared" si="34"/>
        <v>0</v>
      </c>
      <c r="H372" s="36"/>
      <c r="I372" s="36"/>
      <c r="J372" s="35">
        <f t="shared" si="35"/>
        <v>0</v>
      </c>
      <c r="K372" s="128">
        <f t="shared" si="36"/>
        <v>0</v>
      </c>
      <c r="L372" s="36"/>
      <c r="M372" s="36"/>
    </row>
    <row r="373" spans="1:13" s="9" customFormat="1" ht="15" customHeight="1">
      <c r="A373" s="23" t="str">
        <f>IF($G$7=X7,Stability!A372+1,"")</f>
        <v/>
      </c>
      <c r="B373" s="35">
        <f t="shared" si="31"/>
        <v>0</v>
      </c>
      <c r="C373" s="19">
        <f t="shared" si="32"/>
        <v>0</v>
      </c>
      <c r="D373" s="36"/>
      <c r="E373" s="36"/>
      <c r="F373" s="35">
        <f t="shared" si="33"/>
        <v>0</v>
      </c>
      <c r="G373" s="128">
        <f t="shared" si="34"/>
        <v>0</v>
      </c>
      <c r="H373" s="36"/>
      <c r="I373" s="36"/>
      <c r="J373" s="35">
        <f t="shared" si="35"/>
        <v>0</v>
      </c>
      <c r="K373" s="128">
        <f t="shared" si="36"/>
        <v>0</v>
      </c>
      <c r="L373" s="36"/>
      <c r="M373" s="36"/>
    </row>
    <row r="374" spans="1:13" s="9" customFormat="1" ht="15" customHeight="1">
      <c r="A374" s="23" t="str">
        <f>IF($G$7=X7,Stability!A373+1,"")</f>
        <v/>
      </c>
      <c r="B374" s="35">
        <f t="shared" si="31"/>
        <v>0</v>
      </c>
      <c r="C374" s="19">
        <f t="shared" si="32"/>
        <v>0</v>
      </c>
      <c r="D374" s="36"/>
      <c r="E374" s="36"/>
      <c r="F374" s="35">
        <f t="shared" si="33"/>
        <v>0</v>
      </c>
      <c r="G374" s="128">
        <f t="shared" si="34"/>
        <v>0</v>
      </c>
      <c r="H374" s="36"/>
      <c r="I374" s="36"/>
      <c r="J374" s="35">
        <f t="shared" si="35"/>
        <v>0</v>
      </c>
      <c r="K374" s="128">
        <f t="shared" si="36"/>
        <v>0</v>
      </c>
      <c r="L374" s="36"/>
      <c r="M374" s="36"/>
    </row>
    <row r="375" spans="1:13" s="9" customFormat="1" ht="15" customHeight="1">
      <c r="A375" s="23" t="str">
        <f>IF($G$7=X7,Stability!A374+1,"")</f>
        <v/>
      </c>
      <c r="B375" s="35">
        <f t="shared" si="31"/>
        <v>0</v>
      </c>
      <c r="C375" s="19">
        <f t="shared" si="32"/>
        <v>0</v>
      </c>
      <c r="D375" s="36"/>
      <c r="E375" s="36"/>
      <c r="F375" s="35">
        <f t="shared" si="33"/>
        <v>0</v>
      </c>
      <c r="G375" s="128">
        <f t="shared" si="34"/>
        <v>0</v>
      </c>
      <c r="H375" s="36"/>
      <c r="I375" s="36"/>
      <c r="J375" s="35">
        <f t="shared" si="35"/>
        <v>0</v>
      </c>
      <c r="K375" s="128">
        <f t="shared" si="36"/>
        <v>0</v>
      </c>
      <c r="L375" s="36"/>
      <c r="M375" s="36"/>
    </row>
    <row r="376" spans="1:13" s="9" customFormat="1" ht="15" customHeight="1">
      <c r="A376" s="23" t="str">
        <f>IF($G$7=X7,Stability!A375+1,"")</f>
        <v/>
      </c>
      <c r="B376" s="35">
        <f t="shared" si="31"/>
        <v>0</v>
      </c>
      <c r="C376" s="19">
        <f t="shared" si="32"/>
        <v>0</v>
      </c>
      <c r="D376" s="36"/>
      <c r="E376" s="36"/>
      <c r="F376" s="35">
        <f t="shared" si="33"/>
        <v>0</v>
      </c>
      <c r="G376" s="128">
        <f t="shared" si="34"/>
        <v>0</v>
      </c>
      <c r="H376" s="36"/>
      <c r="I376" s="36"/>
      <c r="J376" s="35">
        <f t="shared" si="35"/>
        <v>0</v>
      </c>
      <c r="K376" s="128">
        <f t="shared" si="36"/>
        <v>0</v>
      </c>
      <c r="L376" s="36"/>
      <c r="M376" s="36"/>
    </row>
    <row r="377" spans="1:13" s="9" customFormat="1" ht="15" customHeight="1">
      <c r="A377" s="23" t="str">
        <f>IF($G$7=X7,Stability!A376+1,"")</f>
        <v/>
      </c>
      <c r="B377" s="35">
        <f t="shared" si="31"/>
        <v>0</v>
      </c>
      <c r="C377" s="19">
        <f t="shared" si="32"/>
        <v>0</v>
      </c>
      <c r="D377" s="36"/>
      <c r="E377" s="36"/>
      <c r="F377" s="35">
        <f t="shared" si="33"/>
        <v>0</v>
      </c>
      <c r="G377" s="128">
        <f t="shared" si="34"/>
        <v>0</v>
      </c>
      <c r="H377" s="36"/>
      <c r="I377" s="36"/>
      <c r="J377" s="35">
        <f t="shared" si="35"/>
        <v>0</v>
      </c>
      <c r="K377" s="128">
        <f t="shared" si="36"/>
        <v>0</v>
      </c>
      <c r="L377" s="36"/>
      <c r="M377" s="36"/>
    </row>
    <row r="378" spans="1:13" s="9" customFormat="1" ht="15" customHeight="1">
      <c r="A378" s="23" t="str">
        <f>IF($G$7=X7,Stability!A377+1,"")</f>
        <v/>
      </c>
      <c r="B378" s="35">
        <f t="shared" si="31"/>
        <v>0</v>
      </c>
      <c r="C378" s="19">
        <f t="shared" si="32"/>
        <v>0</v>
      </c>
      <c r="D378" s="36"/>
      <c r="E378" s="36"/>
      <c r="F378" s="35">
        <f t="shared" si="33"/>
        <v>0</v>
      </c>
      <c r="G378" s="128">
        <f t="shared" si="34"/>
        <v>0</v>
      </c>
      <c r="H378" s="36"/>
      <c r="I378" s="36"/>
      <c r="J378" s="35">
        <f t="shared" si="35"/>
        <v>0</v>
      </c>
      <c r="K378" s="128">
        <f t="shared" si="36"/>
        <v>0</v>
      </c>
      <c r="L378" s="36"/>
      <c r="M378" s="36"/>
    </row>
    <row r="379" spans="1:13" s="9" customFormat="1" ht="15" customHeight="1">
      <c r="A379" s="23" t="str">
        <f>IF($G$7=X7,Stability!A378+1,"")</f>
        <v/>
      </c>
      <c r="B379" s="35">
        <f t="shared" si="31"/>
        <v>0</v>
      </c>
      <c r="C379" s="19">
        <f t="shared" si="32"/>
        <v>0</v>
      </c>
      <c r="D379" s="36"/>
      <c r="E379" s="36"/>
      <c r="F379" s="35">
        <f t="shared" si="33"/>
        <v>0</v>
      </c>
      <c r="G379" s="128">
        <f t="shared" si="34"/>
        <v>0</v>
      </c>
      <c r="H379" s="36"/>
      <c r="I379" s="36"/>
      <c r="J379" s="35">
        <f t="shared" si="35"/>
        <v>0</v>
      </c>
      <c r="K379" s="128">
        <f t="shared" si="36"/>
        <v>0</v>
      </c>
      <c r="L379" s="36"/>
      <c r="M379" s="36"/>
    </row>
    <row r="380" spans="1:13" s="9" customFormat="1" ht="15" customHeight="1">
      <c r="A380" s="23" t="str">
        <f>IF($G$7=X7,Stability!A379+1,"")</f>
        <v/>
      </c>
      <c r="B380" s="35">
        <f t="shared" si="31"/>
        <v>0</v>
      </c>
      <c r="C380" s="19">
        <f t="shared" si="32"/>
        <v>0</v>
      </c>
      <c r="D380" s="36"/>
      <c r="E380" s="36"/>
      <c r="F380" s="35">
        <f t="shared" si="33"/>
        <v>0</v>
      </c>
      <c r="G380" s="128">
        <f t="shared" si="34"/>
        <v>0</v>
      </c>
      <c r="H380" s="36"/>
      <c r="I380" s="36"/>
      <c r="J380" s="35">
        <f t="shared" si="35"/>
        <v>0</v>
      </c>
      <c r="K380" s="128">
        <f t="shared" si="36"/>
        <v>0</v>
      </c>
      <c r="L380" s="36"/>
      <c r="M380" s="36"/>
    </row>
    <row r="381" spans="1:13" s="9" customFormat="1" ht="15" customHeight="1">
      <c r="A381" s="23" t="str">
        <f>IF($G$7=X7,Stability!A380+1,"")</f>
        <v/>
      </c>
      <c r="B381" s="35">
        <f t="shared" si="31"/>
        <v>0</v>
      </c>
      <c r="C381" s="19">
        <f t="shared" si="32"/>
        <v>0</v>
      </c>
      <c r="D381" s="36"/>
      <c r="E381" s="36"/>
      <c r="F381" s="35">
        <f t="shared" si="33"/>
        <v>0</v>
      </c>
      <c r="G381" s="128">
        <f t="shared" si="34"/>
        <v>0</v>
      </c>
      <c r="H381" s="36"/>
      <c r="I381" s="36"/>
      <c r="J381" s="35">
        <f t="shared" si="35"/>
        <v>0</v>
      </c>
      <c r="K381" s="128">
        <f t="shared" si="36"/>
        <v>0</v>
      </c>
      <c r="L381" s="36"/>
      <c r="M381" s="36"/>
    </row>
    <row r="382" spans="1:13" s="9" customFormat="1" ht="15" customHeight="1">
      <c r="A382" s="23" t="str">
        <f>IF($G$7=X7,Stability!A381+1,"")</f>
        <v/>
      </c>
      <c r="B382" s="35">
        <f t="shared" si="31"/>
        <v>0</v>
      </c>
      <c r="C382" s="19">
        <f t="shared" si="32"/>
        <v>0</v>
      </c>
      <c r="D382" s="36"/>
      <c r="E382" s="36"/>
      <c r="F382" s="35">
        <f t="shared" si="33"/>
        <v>0</v>
      </c>
      <c r="G382" s="128">
        <f t="shared" si="34"/>
        <v>0</v>
      </c>
      <c r="H382" s="36"/>
      <c r="I382" s="36"/>
      <c r="J382" s="35">
        <f t="shared" si="35"/>
        <v>0</v>
      </c>
      <c r="K382" s="128">
        <f t="shared" si="36"/>
        <v>0</v>
      </c>
      <c r="L382" s="36"/>
      <c r="M382" s="36"/>
    </row>
    <row r="383" spans="1:13" s="9" customFormat="1" ht="15" customHeight="1">
      <c r="A383" s="23" t="str">
        <f>IF($G$7=X7,Stability!A382+1,"")</f>
        <v/>
      </c>
      <c r="B383" s="35">
        <f t="shared" si="31"/>
        <v>0</v>
      </c>
      <c r="C383" s="19">
        <f t="shared" si="32"/>
        <v>0</v>
      </c>
      <c r="D383" s="36"/>
      <c r="E383" s="36"/>
      <c r="F383" s="35">
        <f t="shared" si="33"/>
        <v>0</v>
      </c>
      <c r="G383" s="128">
        <f t="shared" si="34"/>
        <v>0</v>
      </c>
      <c r="H383" s="36"/>
      <c r="I383" s="36"/>
      <c r="J383" s="35">
        <f t="shared" si="35"/>
        <v>0</v>
      </c>
      <c r="K383" s="128">
        <f t="shared" si="36"/>
        <v>0</v>
      </c>
      <c r="L383" s="36"/>
      <c r="M383" s="36"/>
    </row>
    <row r="384" spans="1:13" s="9" customFormat="1" ht="15" customHeight="1">
      <c r="A384" s="23" t="str">
        <f>IF($G$7=X7,Stability!A383+1,"")</f>
        <v/>
      </c>
      <c r="B384" s="35">
        <f t="shared" si="31"/>
        <v>0</v>
      </c>
      <c r="C384" s="19">
        <f t="shared" si="32"/>
        <v>0</v>
      </c>
      <c r="D384" s="36"/>
      <c r="E384" s="36"/>
      <c r="F384" s="35">
        <f t="shared" si="33"/>
        <v>0</v>
      </c>
      <c r="G384" s="128">
        <f t="shared" si="34"/>
        <v>0</v>
      </c>
      <c r="H384" s="36"/>
      <c r="I384" s="36"/>
      <c r="J384" s="35">
        <f t="shared" si="35"/>
        <v>0</v>
      </c>
      <c r="K384" s="128">
        <f t="shared" si="36"/>
        <v>0</v>
      </c>
      <c r="L384" s="36"/>
      <c r="M384" s="36"/>
    </row>
    <row r="385" spans="1:13" s="9" customFormat="1" ht="15" customHeight="1">
      <c r="A385" s="23" t="str">
        <f>IF($G$7=X7,Stability!A384+1,"")</f>
        <v/>
      </c>
      <c r="B385" s="35">
        <f t="shared" si="31"/>
        <v>0</v>
      </c>
      <c r="C385" s="19">
        <f t="shared" si="32"/>
        <v>0</v>
      </c>
      <c r="D385" s="36"/>
      <c r="E385" s="36"/>
      <c r="F385" s="35">
        <f t="shared" si="33"/>
        <v>0</v>
      </c>
      <c r="G385" s="128">
        <f t="shared" si="34"/>
        <v>0</v>
      </c>
      <c r="H385" s="36"/>
      <c r="I385" s="36"/>
      <c r="J385" s="35">
        <f t="shared" si="35"/>
        <v>0</v>
      </c>
      <c r="K385" s="128">
        <f t="shared" si="36"/>
        <v>0</v>
      </c>
      <c r="L385" s="36"/>
      <c r="M385" s="36"/>
    </row>
    <row r="386" spans="1:13" s="9" customFormat="1" ht="15" customHeight="1">
      <c r="A386" s="23" t="str">
        <f>IF($G$7=X7,Stability!A385+1,"")</f>
        <v/>
      </c>
      <c r="B386" s="35">
        <f t="shared" si="31"/>
        <v>0</v>
      </c>
      <c r="C386" s="19">
        <f t="shared" si="32"/>
        <v>0</v>
      </c>
      <c r="D386" s="36"/>
      <c r="E386" s="36"/>
      <c r="F386" s="35">
        <f t="shared" si="33"/>
        <v>0</v>
      </c>
      <c r="G386" s="128">
        <f t="shared" si="34"/>
        <v>0</v>
      </c>
      <c r="H386" s="36"/>
      <c r="I386" s="36"/>
      <c r="J386" s="35">
        <f t="shared" si="35"/>
        <v>0</v>
      </c>
      <c r="K386" s="128">
        <f t="shared" si="36"/>
        <v>0</v>
      </c>
      <c r="L386" s="36"/>
      <c r="M386" s="36"/>
    </row>
    <row r="387" spans="1:13" s="9" customFormat="1" ht="15" customHeight="1">
      <c r="A387" s="23" t="str">
        <f>IF($G$7=X7,Stability!A386+1,"")</f>
        <v/>
      </c>
      <c r="B387" s="35">
        <f t="shared" si="31"/>
        <v>0</v>
      </c>
      <c r="C387" s="19">
        <f t="shared" si="32"/>
        <v>0</v>
      </c>
      <c r="D387" s="36"/>
      <c r="E387" s="36"/>
      <c r="F387" s="35">
        <f t="shared" si="33"/>
        <v>0</v>
      </c>
      <c r="G387" s="128">
        <f t="shared" si="34"/>
        <v>0</v>
      </c>
      <c r="H387" s="36"/>
      <c r="I387" s="36"/>
      <c r="J387" s="35">
        <f t="shared" si="35"/>
        <v>0</v>
      </c>
      <c r="K387" s="128">
        <f t="shared" si="36"/>
        <v>0</v>
      </c>
      <c r="L387" s="36"/>
      <c r="M387" s="36"/>
    </row>
    <row r="388" spans="1:13" s="9" customFormat="1" ht="15" customHeight="1">
      <c r="A388" s="23" t="str">
        <f>IF($G$7=X7,Stability!A387+1,"")</f>
        <v/>
      </c>
      <c r="B388" s="35">
        <f t="shared" si="31"/>
        <v>0</v>
      </c>
      <c r="C388" s="19">
        <f t="shared" si="32"/>
        <v>0</v>
      </c>
      <c r="D388" s="36"/>
      <c r="E388" s="36"/>
      <c r="F388" s="35">
        <f t="shared" si="33"/>
        <v>0</v>
      </c>
      <c r="G388" s="128">
        <f t="shared" si="34"/>
        <v>0</v>
      </c>
      <c r="H388" s="36"/>
      <c r="I388" s="36"/>
      <c r="J388" s="35">
        <f t="shared" si="35"/>
        <v>0</v>
      </c>
      <c r="K388" s="128">
        <f t="shared" si="36"/>
        <v>0</v>
      </c>
      <c r="L388" s="36"/>
      <c r="M388" s="36"/>
    </row>
    <row r="389" spans="1:13" s="9" customFormat="1" ht="15" customHeight="1">
      <c r="A389" s="23" t="str">
        <f>IF($G$7=X7,Stability!A388+1,"")</f>
        <v/>
      </c>
      <c r="B389" s="35">
        <f t="shared" si="31"/>
        <v>0</v>
      </c>
      <c r="C389" s="19">
        <f t="shared" si="32"/>
        <v>0</v>
      </c>
      <c r="D389" s="36"/>
      <c r="E389" s="36"/>
      <c r="F389" s="35">
        <f t="shared" si="33"/>
        <v>0</v>
      </c>
      <c r="G389" s="128">
        <f t="shared" si="34"/>
        <v>0</v>
      </c>
      <c r="H389" s="36"/>
      <c r="I389" s="36"/>
      <c r="J389" s="35">
        <f t="shared" si="35"/>
        <v>0</v>
      </c>
      <c r="K389" s="128">
        <f t="shared" si="36"/>
        <v>0</v>
      </c>
      <c r="L389" s="36"/>
      <c r="M389" s="36"/>
    </row>
    <row r="390" spans="1:13" s="9" customFormat="1" ht="15" customHeight="1">
      <c r="A390" s="23" t="str">
        <f>IF($G$7=X7,Stability!A389+1,"")</f>
        <v/>
      </c>
      <c r="B390" s="35">
        <f t="shared" si="31"/>
        <v>0</v>
      </c>
      <c r="C390" s="19">
        <f t="shared" si="32"/>
        <v>0</v>
      </c>
      <c r="D390" s="36"/>
      <c r="E390" s="36"/>
      <c r="F390" s="35">
        <f t="shared" si="33"/>
        <v>0</v>
      </c>
      <c r="G390" s="128">
        <f t="shared" si="34"/>
        <v>0</v>
      </c>
      <c r="H390" s="36"/>
      <c r="I390" s="36"/>
      <c r="J390" s="35">
        <f t="shared" si="35"/>
        <v>0</v>
      </c>
      <c r="K390" s="128">
        <f t="shared" si="36"/>
        <v>0</v>
      </c>
      <c r="L390" s="36"/>
      <c r="M390" s="36"/>
    </row>
    <row r="391" spans="1:13" s="9" customFormat="1" ht="15" customHeight="1">
      <c r="A391" s="23" t="str">
        <f>IF($G$7=X7,Stability!A390+1,"")</f>
        <v/>
      </c>
      <c r="B391" s="35">
        <f t="shared" si="31"/>
        <v>0</v>
      </c>
      <c r="C391" s="19">
        <f t="shared" si="32"/>
        <v>0</v>
      </c>
      <c r="D391" s="36"/>
      <c r="E391" s="36"/>
      <c r="F391" s="35">
        <f t="shared" si="33"/>
        <v>0</v>
      </c>
      <c r="G391" s="128">
        <f t="shared" si="34"/>
        <v>0</v>
      </c>
      <c r="H391" s="36"/>
      <c r="I391" s="36"/>
      <c r="J391" s="35">
        <f t="shared" si="35"/>
        <v>0</v>
      </c>
      <c r="K391" s="128">
        <f t="shared" si="36"/>
        <v>0</v>
      </c>
      <c r="L391" s="36"/>
      <c r="M391" s="36"/>
    </row>
    <row r="392" spans="1:13" s="9" customFormat="1" ht="15" customHeight="1">
      <c r="A392" s="23" t="str">
        <f>IF($G$7=X7,Stability!A391+1,"")</f>
        <v/>
      </c>
      <c r="B392" s="35">
        <f t="shared" si="31"/>
        <v>0</v>
      </c>
      <c r="C392" s="19">
        <f t="shared" si="32"/>
        <v>0</v>
      </c>
      <c r="D392" s="36"/>
      <c r="E392" s="36"/>
      <c r="F392" s="35">
        <f t="shared" si="33"/>
        <v>0</v>
      </c>
      <c r="G392" s="128">
        <f t="shared" si="34"/>
        <v>0</v>
      </c>
      <c r="H392" s="36"/>
      <c r="I392" s="36"/>
      <c r="J392" s="35">
        <f t="shared" si="35"/>
        <v>0</v>
      </c>
      <c r="K392" s="128">
        <f t="shared" si="36"/>
        <v>0</v>
      </c>
      <c r="L392" s="36"/>
      <c r="M392" s="36"/>
    </row>
    <row r="393" spans="1:13" s="9" customFormat="1" ht="15" customHeight="1">
      <c r="A393" s="23" t="str">
        <f>IF($G$7=X7,Stability!A392+1,"")</f>
        <v/>
      </c>
      <c r="B393" s="35">
        <f t="shared" si="31"/>
        <v>0</v>
      </c>
      <c r="C393" s="19">
        <f t="shared" si="32"/>
        <v>0</v>
      </c>
      <c r="D393" s="36"/>
      <c r="E393" s="36"/>
      <c r="F393" s="35">
        <f t="shared" si="33"/>
        <v>0</v>
      </c>
      <c r="G393" s="128">
        <f t="shared" si="34"/>
        <v>0</v>
      </c>
      <c r="H393" s="36"/>
      <c r="I393" s="36"/>
      <c r="J393" s="35">
        <f t="shared" si="35"/>
        <v>0</v>
      </c>
      <c r="K393" s="128">
        <f t="shared" si="36"/>
        <v>0</v>
      </c>
      <c r="L393" s="36"/>
      <c r="M393" s="36"/>
    </row>
    <row r="394" spans="1:13" s="9" customFormat="1" ht="15" customHeight="1">
      <c r="A394" s="23" t="str">
        <f>IF($G$7=X7,Stability!A393+1,"")</f>
        <v/>
      </c>
      <c r="B394" s="35">
        <f t="shared" si="31"/>
        <v>0</v>
      </c>
      <c r="C394" s="19">
        <f t="shared" si="32"/>
        <v>0</v>
      </c>
      <c r="D394" s="36"/>
      <c r="E394" s="36"/>
      <c r="F394" s="35">
        <f t="shared" si="33"/>
        <v>0</v>
      </c>
      <c r="G394" s="128">
        <f t="shared" si="34"/>
        <v>0</v>
      </c>
      <c r="H394" s="36"/>
      <c r="I394" s="36"/>
      <c r="J394" s="35">
        <f t="shared" si="35"/>
        <v>0</v>
      </c>
      <c r="K394" s="128">
        <f t="shared" si="36"/>
        <v>0</v>
      </c>
      <c r="L394" s="36"/>
      <c r="M394" s="36"/>
    </row>
    <row r="395" spans="1:13" s="9" customFormat="1" ht="15" customHeight="1">
      <c r="A395" s="23" t="str">
        <f>IF($G$7=X7,Stability!A394+1,"")</f>
        <v/>
      </c>
      <c r="B395" s="35">
        <f t="shared" si="31"/>
        <v>0</v>
      </c>
      <c r="C395" s="19">
        <f t="shared" si="32"/>
        <v>0</v>
      </c>
      <c r="D395" s="36"/>
      <c r="E395" s="36"/>
      <c r="F395" s="35">
        <f t="shared" si="33"/>
        <v>0</v>
      </c>
      <c r="G395" s="128">
        <f t="shared" si="34"/>
        <v>0</v>
      </c>
      <c r="H395" s="36"/>
      <c r="I395" s="36"/>
      <c r="J395" s="35">
        <f t="shared" si="35"/>
        <v>0</v>
      </c>
      <c r="K395" s="128">
        <f t="shared" si="36"/>
        <v>0</v>
      </c>
      <c r="L395" s="36"/>
      <c r="M395" s="36"/>
    </row>
    <row r="396" spans="1:13" s="9" customFormat="1" ht="15" customHeight="1">
      <c r="A396" s="23" t="str">
        <f>IF($G$7=X7,Stability!A395+1,"")</f>
        <v/>
      </c>
      <c r="B396" s="35">
        <f t="shared" si="31"/>
        <v>0</v>
      </c>
      <c r="C396" s="19">
        <f t="shared" si="32"/>
        <v>0</v>
      </c>
      <c r="D396" s="36"/>
      <c r="E396" s="36"/>
      <c r="F396" s="35">
        <f t="shared" si="33"/>
        <v>0</v>
      </c>
      <c r="G396" s="128">
        <f t="shared" si="34"/>
        <v>0</v>
      </c>
      <c r="H396" s="36"/>
      <c r="I396" s="36"/>
      <c r="J396" s="35">
        <f t="shared" si="35"/>
        <v>0</v>
      </c>
      <c r="K396" s="128">
        <f t="shared" si="36"/>
        <v>0</v>
      </c>
      <c r="L396" s="36"/>
      <c r="M396" s="36"/>
    </row>
    <row r="397" spans="1:13" s="9" customFormat="1" ht="15" customHeight="1">
      <c r="A397" s="23" t="str">
        <f>IF($G$7=X7,Stability!A396+1,"")</f>
        <v/>
      </c>
      <c r="B397" s="35">
        <f t="shared" si="31"/>
        <v>0</v>
      </c>
      <c r="C397" s="19">
        <f t="shared" si="32"/>
        <v>0</v>
      </c>
      <c r="D397" s="36"/>
      <c r="E397" s="36"/>
      <c r="F397" s="35">
        <f t="shared" si="33"/>
        <v>0</v>
      </c>
      <c r="G397" s="128">
        <f t="shared" si="34"/>
        <v>0</v>
      </c>
      <c r="H397" s="36"/>
      <c r="I397" s="36"/>
      <c r="J397" s="35">
        <f t="shared" si="35"/>
        <v>0</v>
      </c>
      <c r="K397" s="128">
        <f t="shared" si="36"/>
        <v>0</v>
      </c>
      <c r="L397" s="36"/>
      <c r="M397" s="36"/>
    </row>
    <row r="398" spans="1:13" s="9" customFormat="1" ht="15" customHeight="1">
      <c r="A398" s="23" t="str">
        <f>IF($G$7=X7,Stability!A397+1,"")</f>
        <v/>
      </c>
      <c r="B398" s="35">
        <f t="shared" si="31"/>
        <v>0</v>
      </c>
      <c r="C398" s="19">
        <f t="shared" si="32"/>
        <v>0</v>
      </c>
      <c r="D398" s="36"/>
      <c r="E398" s="36"/>
      <c r="F398" s="35">
        <f t="shared" si="33"/>
        <v>0</v>
      </c>
      <c r="G398" s="128">
        <f t="shared" si="34"/>
        <v>0</v>
      </c>
      <c r="H398" s="36"/>
      <c r="I398" s="36"/>
      <c r="J398" s="35">
        <f t="shared" si="35"/>
        <v>0</v>
      </c>
      <c r="K398" s="128">
        <f t="shared" si="36"/>
        <v>0</v>
      </c>
      <c r="L398" s="36"/>
      <c r="M398" s="36"/>
    </row>
    <row r="399" spans="1:13" s="9" customFormat="1" ht="15" customHeight="1">
      <c r="A399" s="23" t="str">
        <f>IF($G$7=X7,Stability!A398+1,"")</f>
        <v/>
      </c>
      <c r="B399" s="35">
        <f t="shared" si="31"/>
        <v>0</v>
      </c>
      <c r="C399" s="19">
        <f t="shared" si="32"/>
        <v>0</v>
      </c>
      <c r="D399" s="36"/>
      <c r="E399" s="36"/>
      <c r="F399" s="35">
        <f t="shared" si="33"/>
        <v>0</v>
      </c>
      <c r="G399" s="128">
        <f t="shared" si="34"/>
        <v>0</v>
      </c>
      <c r="H399" s="36"/>
      <c r="I399" s="36"/>
      <c r="J399" s="35">
        <f t="shared" si="35"/>
        <v>0</v>
      </c>
      <c r="K399" s="128">
        <f t="shared" si="36"/>
        <v>0</v>
      </c>
      <c r="L399" s="36"/>
      <c r="M399" s="36"/>
    </row>
    <row r="400" spans="1:13" s="9" customFormat="1" ht="15" customHeight="1">
      <c r="A400" s="23" t="str">
        <f>IF($G$7=X7,Stability!A399+1,"")</f>
        <v/>
      </c>
      <c r="B400" s="35">
        <f t="shared" si="31"/>
        <v>0</v>
      </c>
      <c r="C400" s="19">
        <f t="shared" si="32"/>
        <v>0</v>
      </c>
      <c r="D400" s="36"/>
      <c r="E400" s="36"/>
      <c r="F400" s="35">
        <f t="shared" si="33"/>
        <v>0</v>
      </c>
      <c r="G400" s="128">
        <f t="shared" si="34"/>
        <v>0</v>
      </c>
      <c r="H400" s="36"/>
      <c r="I400" s="36"/>
      <c r="J400" s="35">
        <f t="shared" si="35"/>
        <v>0</v>
      </c>
      <c r="K400" s="128">
        <f t="shared" si="36"/>
        <v>0</v>
      </c>
      <c r="L400" s="36"/>
      <c r="M400" s="36"/>
    </row>
    <row r="401" spans="1:13" s="9" customFormat="1" ht="15" customHeight="1">
      <c r="A401" s="23" t="str">
        <f>IF($G$7=X7,Stability!A400+1,"")</f>
        <v/>
      </c>
      <c r="B401" s="35">
        <f t="shared" si="31"/>
        <v>0</v>
      </c>
      <c r="C401" s="19">
        <f t="shared" si="32"/>
        <v>0</v>
      </c>
      <c r="D401" s="36"/>
      <c r="E401" s="36"/>
      <c r="F401" s="35">
        <f t="shared" si="33"/>
        <v>0</v>
      </c>
      <c r="G401" s="128">
        <f t="shared" si="34"/>
        <v>0</v>
      </c>
      <c r="H401" s="36"/>
      <c r="I401" s="36"/>
      <c r="J401" s="35">
        <f t="shared" si="35"/>
        <v>0</v>
      </c>
      <c r="K401" s="128">
        <f t="shared" si="36"/>
        <v>0</v>
      </c>
      <c r="L401" s="36"/>
      <c r="M401" s="36"/>
    </row>
    <row r="402" spans="1:13" s="9" customFormat="1" ht="15" customHeight="1">
      <c r="A402" s="23" t="str">
        <f>IF($G$7=X7,Stability!A401+1,"")</f>
        <v/>
      </c>
      <c r="B402" s="35">
        <f t="shared" si="31"/>
        <v>0</v>
      </c>
      <c r="C402" s="19">
        <f t="shared" si="32"/>
        <v>0</v>
      </c>
      <c r="D402" s="36"/>
      <c r="E402" s="36"/>
      <c r="F402" s="35">
        <f t="shared" si="33"/>
        <v>0</v>
      </c>
      <c r="G402" s="128">
        <f t="shared" si="34"/>
        <v>0</v>
      </c>
      <c r="H402" s="36"/>
      <c r="I402" s="36"/>
      <c r="J402" s="35">
        <f t="shared" si="35"/>
        <v>0</v>
      </c>
      <c r="K402" s="128">
        <f t="shared" si="36"/>
        <v>0</v>
      </c>
      <c r="L402" s="36"/>
      <c r="M402" s="36"/>
    </row>
    <row r="403" spans="1:13" s="9" customFormat="1" ht="15" customHeight="1">
      <c r="A403" s="23" t="str">
        <f>IF($G$7=X7,Stability!A402+1,"")</f>
        <v/>
      </c>
      <c r="B403" s="35">
        <f t="shared" si="31"/>
        <v>0</v>
      </c>
      <c r="C403" s="19">
        <f t="shared" si="32"/>
        <v>0</v>
      </c>
      <c r="D403" s="36"/>
      <c r="E403" s="36"/>
      <c r="F403" s="35">
        <f t="shared" si="33"/>
        <v>0</v>
      </c>
      <c r="G403" s="128">
        <f t="shared" si="34"/>
        <v>0</v>
      </c>
      <c r="H403" s="36"/>
      <c r="I403" s="36"/>
      <c r="J403" s="35">
        <f t="shared" si="35"/>
        <v>0</v>
      </c>
      <c r="K403" s="128">
        <f t="shared" si="36"/>
        <v>0</v>
      </c>
      <c r="L403" s="36"/>
      <c r="M403" s="36"/>
    </row>
    <row r="404" spans="1:13" s="9" customFormat="1" ht="15" customHeight="1">
      <c r="A404" s="23" t="str">
        <f>IF($G$7=X7,Stability!A403+1,"")</f>
        <v/>
      </c>
      <c r="B404" s="35">
        <f t="shared" si="31"/>
        <v>0</v>
      </c>
      <c r="C404" s="19">
        <f t="shared" si="32"/>
        <v>0</v>
      </c>
      <c r="D404" s="36"/>
      <c r="E404" s="36"/>
      <c r="F404" s="35">
        <f t="shared" si="33"/>
        <v>0</v>
      </c>
      <c r="G404" s="128">
        <f t="shared" si="34"/>
        <v>0</v>
      </c>
      <c r="H404" s="36"/>
      <c r="I404" s="36"/>
      <c r="J404" s="35">
        <f t="shared" si="35"/>
        <v>0</v>
      </c>
      <c r="K404" s="128">
        <f t="shared" si="36"/>
        <v>0</v>
      </c>
      <c r="L404" s="36"/>
      <c r="M404" s="36"/>
    </row>
    <row r="405" spans="1:13" s="9" customFormat="1" ht="15" customHeight="1">
      <c r="A405" s="23" t="str">
        <f>IF($G$7=X7,Stability!A404+1,"")</f>
        <v/>
      </c>
      <c r="B405" s="35">
        <f t="shared" si="31"/>
        <v>0</v>
      </c>
      <c r="C405" s="19">
        <f t="shared" si="32"/>
        <v>0</v>
      </c>
      <c r="D405" s="36"/>
      <c r="E405" s="36"/>
      <c r="F405" s="35">
        <f t="shared" si="33"/>
        <v>0</v>
      </c>
      <c r="G405" s="128">
        <f t="shared" si="34"/>
        <v>0</v>
      </c>
      <c r="H405" s="36"/>
      <c r="I405" s="36"/>
      <c r="J405" s="35">
        <f t="shared" si="35"/>
        <v>0</v>
      </c>
      <c r="K405" s="128">
        <f t="shared" si="36"/>
        <v>0</v>
      </c>
      <c r="L405" s="36"/>
      <c r="M405" s="36"/>
    </row>
    <row r="406" spans="1:13" s="9" customFormat="1" ht="15" customHeight="1">
      <c r="A406" s="23" t="str">
        <f>IF($G$7=X7,Stability!A405+1,"")</f>
        <v/>
      </c>
      <c r="B406" s="35">
        <f t="shared" si="31"/>
        <v>0</v>
      </c>
      <c r="C406" s="19">
        <f t="shared" si="32"/>
        <v>0</v>
      </c>
      <c r="D406" s="36"/>
      <c r="E406" s="36"/>
      <c r="F406" s="35">
        <f t="shared" si="33"/>
        <v>0</v>
      </c>
      <c r="G406" s="128">
        <f t="shared" si="34"/>
        <v>0</v>
      </c>
      <c r="H406" s="36"/>
      <c r="I406" s="36"/>
      <c r="J406" s="35">
        <f t="shared" si="35"/>
        <v>0</v>
      </c>
      <c r="K406" s="128">
        <f t="shared" si="36"/>
        <v>0</v>
      </c>
      <c r="L406" s="36"/>
      <c r="M406" s="36"/>
    </row>
    <row r="407" spans="1:13" s="9" customFormat="1" ht="15" customHeight="1">
      <c r="A407" s="23" t="str">
        <f>IF($G$7=X7,Stability!A406+1,"")</f>
        <v/>
      </c>
      <c r="B407" s="35">
        <f t="shared" si="31"/>
        <v>0</v>
      </c>
      <c r="C407" s="19">
        <f t="shared" si="32"/>
        <v>0</v>
      </c>
      <c r="D407" s="36"/>
      <c r="E407" s="36"/>
      <c r="F407" s="35">
        <f t="shared" si="33"/>
        <v>0</v>
      </c>
      <c r="G407" s="128">
        <f t="shared" si="34"/>
        <v>0</v>
      </c>
      <c r="H407" s="36"/>
      <c r="I407" s="36"/>
      <c r="J407" s="35">
        <f t="shared" si="35"/>
        <v>0</v>
      </c>
      <c r="K407" s="128">
        <f t="shared" si="36"/>
        <v>0</v>
      </c>
      <c r="L407" s="36"/>
      <c r="M407" s="36"/>
    </row>
    <row r="408" spans="1:13" s="9" customFormat="1" ht="15" customHeight="1">
      <c r="A408" s="23" t="str">
        <f>IF($G$7=X7,Stability!A407+1,"")</f>
        <v/>
      </c>
      <c r="B408" s="35">
        <f t="shared" si="31"/>
        <v>0</v>
      </c>
      <c r="C408" s="19">
        <f t="shared" si="32"/>
        <v>0</v>
      </c>
      <c r="D408" s="36"/>
      <c r="E408" s="36"/>
      <c r="F408" s="35">
        <f t="shared" si="33"/>
        <v>0</v>
      </c>
      <c r="G408" s="128">
        <f t="shared" si="34"/>
        <v>0</v>
      </c>
      <c r="H408" s="36"/>
      <c r="I408" s="36"/>
      <c r="J408" s="35">
        <f t="shared" si="35"/>
        <v>0</v>
      </c>
      <c r="K408" s="128">
        <f t="shared" si="36"/>
        <v>0</v>
      </c>
      <c r="L408" s="36"/>
      <c r="M408" s="36"/>
    </row>
    <row r="409" spans="1:13" s="9" customFormat="1" ht="15" customHeight="1">
      <c r="A409" s="23" t="str">
        <f>IF($G$7=X7,Stability!A408+1,"")</f>
        <v/>
      </c>
      <c r="B409" s="35">
        <f t="shared" si="31"/>
        <v>0</v>
      </c>
      <c r="C409" s="19">
        <f t="shared" si="32"/>
        <v>0</v>
      </c>
      <c r="D409" s="36"/>
      <c r="E409" s="36"/>
      <c r="F409" s="35">
        <f t="shared" si="33"/>
        <v>0</v>
      </c>
      <c r="G409" s="128">
        <f t="shared" si="34"/>
        <v>0</v>
      </c>
      <c r="H409" s="36"/>
      <c r="I409" s="36"/>
      <c r="J409" s="35">
        <f t="shared" si="35"/>
        <v>0</v>
      </c>
      <c r="K409" s="128">
        <f t="shared" si="36"/>
        <v>0</v>
      </c>
      <c r="L409" s="36"/>
      <c r="M409" s="36"/>
    </row>
    <row r="410" spans="1:13" s="9" customFormat="1" ht="15" customHeight="1">
      <c r="A410" s="23" t="str">
        <f>IF($G$7=X7,Stability!A409+1,"")</f>
        <v/>
      </c>
      <c r="B410" s="35">
        <f t="shared" si="31"/>
        <v>0</v>
      </c>
      <c r="C410" s="19">
        <f t="shared" si="32"/>
        <v>0</v>
      </c>
      <c r="D410" s="36"/>
      <c r="E410" s="36"/>
      <c r="F410" s="35">
        <f t="shared" si="33"/>
        <v>0</v>
      </c>
      <c r="G410" s="128">
        <f t="shared" si="34"/>
        <v>0</v>
      </c>
      <c r="H410" s="36"/>
      <c r="I410" s="36"/>
      <c r="J410" s="35">
        <f t="shared" si="35"/>
        <v>0</v>
      </c>
      <c r="K410" s="128">
        <f t="shared" si="36"/>
        <v>0</v>
      </c>
      <c r="L410" s="36"/>
      <c r="M410" s="36"/>
    </row>
    <row r="411" spans="1:13" s="9" customFormat="1" ht="15" customHeight="1">
      <c r="A411" s="23" t="str">
        <f>IF($G$7=X7,Stability!A410+1,"")</f>
        <v/>
      </c>
      <c r="B411" s="35">
        <f t="shared" si="31"/>
        <v>0</v>
      </c>
      <c r="C411" s="19">
        <f t="shared" si="32"/>
        <v>0</v>
      </c>
      <c r="D411" s="36"/>
      <c r="E411" s="36"/>
      <c r="F411" s="35">
        <f t="shared" si="33"/>
        <v>0</v>
      </c>
      <c r="G411" s="128">
        <f t="shared" si="34"/>
        <v>0</v>
      </c>
      <c r="H411" s="36"/>
      <c r="I411" s="36"/>
      <c r="J411" s="35">
        <f t="shared" si="35"/>
        <v>0</v>
      </c>
      <c r="K411" s="128">
        <f t="shared" si="36"/>
        <v>0</v>
      </c>
      <c r="L411" s="36"/>
      <c r="M411" s="36"/>
    </row>
    <row r="412" spans="1:13" s="9" customFormat="1" ht="15" customHeight="1">
      <c r="A412" s="23" t="str">
        <f>IF($G$7=X7,Stability!A411+1,"")</f>
        <v/>
      </c>
      <c r="B412" s="35">
        <f t="shared" si="31"/>
        <v>0</v>
      </c>
      <c r="C412" s="19">
        <f t="shared" si="32"/>
        <v>0</v>
      </c>
      <c r="D412" s="36"/>
      <c r="E412" s="36"/>
      <c r="F412" s="35">
        <f t="shared" si="33"/>
        <v>0</v>
      </c>
      <c r="G412" s="128">
        <f t="shared" si="34"/>
        <v>0</v>
      </c>
      <c r="H412" s="36"/>
      <c r="I412" s="36"/>
      <c r="J412" s="35">
        <f t="shared" si="35"/>
        <v>0</v>
      </c>
      <c r="K412" s="128">
        <f t="shared" si="36"/>
        <v>0</v>
      </c>
      <c r="L412" s="36"/>
      <c r="M412" s="36"/>
    </row>
    <row r="413" spans="1:13" s="9" customFormat="1" ht="15" customHeight="1">
      <c r="A413" s="23" t="str">
        <f>IF($G$7=X7,Stability!A412+1,"")</f>
        <v/>
      </c>
      <c r="B413" s="35">
        <f t="shared" si="31"/>
        <v>0</v>
      </c>
      <c r="C413" s="19">
        <f t="shared" si="32"/>
        <v>0</v>
      </c>
      <c r="D413" s="36"/>
      <c r="E413" s="36"/>
      <c r="F413" s="35">
        <f t="shared" si="33"/>
        <v>0</v>
      </c>
      <c r="G413" s="128">
        <f t="shared" si="34"/>
        <v>0</v>
      </c>
      <c r="H413" s="36"/>
      <c r="I413" s="36"/>
      <c r="J413" s="35">
        <f t="shared" si="35"/>
        <v>0</v>
      </c>
      <c r="K413" s="128">
        <f t="shared" si="36"/>
        <v>0</v>
      </c>
      <c r="L413" s="36"/>
      <c r="M413" s="36"/>
    </row>
    <row r="414" spans="1:13" s="9" customFormat="1" ht="15" customHeight="1">
      <c r="A414" s="23" t="str">
        <f>IF($G$7=X7,Stability!A413+1,"")</f>
        <v/>
      </c>
      <c r="B414" s="35">
        <f t="shared" si="31"/>
        <v>0</v>
      </c>
      <c r="C414" s="19">
        <f t="shared" si="32"/>
        <v>0</v>
      </c>
      <c r="D414" s="36"/>
      <c r="E414" s="36"/>
      <c r="F414" s="35">
        <f t="shared" si="33"/>
        <v>0</v>
      </c>
      <c r="G414" s="128">
        <f t="shared" si="34"/>
        <v>0</v>
      </c>
      <c r="H414" s="36"/>
      <c r="I414" s="36"/>
      <c r="J414" s="35">
        <f t="shared" si="35"/>
        <v>0</v>
      </c>
      <c r="K414" s="128">
        <f t="shared" si="36"/>
        <v>0</v>
      </c>
      <c r="L414" s="36"/>
      <c r="M414" s="36"/>
    </row>
    <row r="415" spans="1:13" s="9" customFormat="1" ht="15" customHeight="1">
      <c r="A415" s="23" t="str">
        <f>IF($G$7=X7,Stability!A414+1,"")</f>
        <v/>
      </c>
      <c r="B415" s="35">
        <f t="shared" si="31"/>
        <v>0</v>
      </c>
      <c r="C415" s="19">
        <f t="shared" si="32"/>
        <v>0</v>
      </c>
      <c r="D415" s="36"/>
      <c r="E415" s="36"/>
      <c r="F415" s="35">
        <f t="shared" si="33"/>
        <v>0</v>
      </c>
      <c r="G415" s="128">
        <f t="shared" si="34"/>
        <v>0</v>
      </c>
      <c r="H415" s="36"/>
      <c r="I415" s="36"/>
      <c r="J415" s="35">
        <f t="shared" si="35"/>
        <v>0</v>
      </c>
      <c r="K415" s="128">
        <f t="shared" si="36"/>
        <v>0</v>
      </c>
      <c r="L415" s="36"/>
      <c r="M415" s="36"/>
    </row>
    <row r="416" spans="1:13" s="9" customFormat="1" ht="15" customHeight="1">
      <c r="A416" s="23" t="str">
        <f>IF($G$7=X7,Stability!A415+1,"")</f>
        <v/>
      </c>
      <c r="B416" s="35">
        <f t="shared" si="31"/>
        <v>0</v>
      </c>
      <c r="C416" s="19">
        <f t="shared" si="32"/>
        <v>0</v>
      </c>
      <c r="D416" s="36"/>
      <c r="E416" s="36"/>
      <c r="F416" s="35">
        <f t="shared" si="33"/>
        <v>0</v>
      </c>
      <c r="G416" s="128">
        <f t="shared" si="34"/>
        <v>0</v>
      </c>
      <c r="H416" s="36"/>
      <c r="I416" s="36"/>
      <c r="J416" s="35">
        <f t="shared" si="35"/>
        <v>0</v>
      </c>
      <c r="K416" s="128">
        <f t="shared" si="36"/>
        <v>0</v>
      </c>
      <c r="L416" s="36"/>
      <c r="M416" s="36"/>
    </row>
    <row r="417" spans="1:13" s="9" customFormat="1" ht="15" customHeight="1">
      <c r="A417" s="23" t="str">
        <f>IF($G$7=X7,Stability!A416+1,"")</f>
        <v/>
      </c>
      <c r="B417" s="35">
        <f t="shared" si="31"/>
        <v>0</v>
      </c>
      <c r="C417" s="19">
        <f t="shared" si="32"/>
        <v>0</v>
      </c>
      <c r="D417" s="36"/>
      <c r="E417" s="36"/>
      <c r="F417" s="35">
        <f t="shared" si="33"/>
        <v>0</v>
      </c>
      <c r="G417" s="128">
        <f t="shared" si="34"/>
        <v>0</v>
      </c>
      <c r="H417" s="36"/>
      <c r="I417" s="36"/>
      <c r="J417" s="35">
        <f t="shared" si="35"/>
        <v>0</v>
      </c>
      <c r="K417" s="128">
        <f t="shared" si="36"/>
        <v>0</v>
      </c>
      <c r="L417" s="36"/>
      <c r="M417" s="36"/>
    </row>
    <row r="418" spans="1:13" s="9" customFormat="1" ht="15" customHeight="1">
      <c r="A418" s="23" t="str">
        <f>IF($G$7=X7,Stability!A417+1,"")</f>
        <v/>
      </c>
      <c r="B418" s="35">
        <f t="shared" si="31"/>
        <v>0</v>
      </c>
      <c r="C418" s="19">
        <f t="shared" si="32"/>
        <v>0</v>
      </c>
      <c r="D418" s="36"/>
      <c r="E418" s="36"/>
      <c r="F418" s="35">
        <f t="shared" si="33"/>
        <v>0</v>
      </c>
      <c r="G418" s="128">
        <f t="shared" si="34"/>
        <v>0</v>
      </c>
      <c r="H418" s="36"/>
      <c r="I418" s="36"/>
      <c r="J418" s="35">
        <f t="shared" si="35"/>
        <v>0</v>
      </c>
      <c r="K418" s="128">
        <f t="shared" si="36"/>
        <v>0</v>
      </c>
      <c r="L418" s="36"/>
      <c r="M418" s="36"/>
    </row>
    <row r="419" spans="1:13" s="9" customFormat="1" ht="15" customHeight="1">
      <c r="A419" s="23" t="str">
        <f>IF($G$7=X7,Stability!A418+1,"")</f>
        <v/>
      </c>
      <c r="B419" s="35">
        <f t="shared" ref="B419:B482" si="37">B418</f>
        <v>0</v>
      </c>
      <c r="C419" s="19">
        <f t="shared" ref="C419:C482" si="38">C418</f>
        <v>0</v>
      </c>
      <c r="D419" s="36"/>
      <c r="E419" s="36"/>
      <c r="F419" s="35">
        <f t="shared" ref="F419:F482" si="39">F418</f>
        <v>0</v>
      </c>
      <c r="G419" s="128">
        <f t="shared" ref="G419:G482" si="40">G418</f>
        <v>0</v>
      </c>
      <c r="H419" s="36"/>
      <c r="I419" s="36"/>
      <c r="J419" s="35">
        <f t="shared" ref="J419:J482" si="41">J418</f>
        <v>0</v>
      </c>
      <c r="K419" s="128">
        <f t="shared" ref="K419:K482" si="42">K418</f>
        <v>0</v>
      </c>
      <c r="L419" s="36"/>
      <c r="M419" s="36"/>
    </row>
    <row r="420" spans="1:13" s="9" customFormat="1" ht="15" customHeight="1">
      <c r="A420" s="23" t="str">
        <f>IF($G$7=X7,Stability!A419+1,"")</f>
        <v/>
      </c>
      <c r="B420" s="35">
        <f t="shared" si="37"/>
        <v>0</v>
      </c>
      <c r="C420" s="19">
        <f t="shared" si="38"/>
        <v>0</v>
      </c>
      <c r="D420" s="36"/>
      <c r="E420" s="36"/>
      <c r="F420" s="35">
        <f t="shared" si="39"/>
        <v>0</v>
      </c>
      <c r="G420" s="128">
        <f t="shared" si="40"/>
        <v>0</v>
      </c>
      <c r="H420" s="36"/>
      <c r="I420" s="36"/>
      <c r="J420" s="35">
        <f t="shared" si="41"/>
        <v>0</v>
      </c>
      <c r="K420" s="128">
        <f t="shared" si="42"/>
        <v>0</v>
      </c>
      <c r="L420" s="36"/>
      <c r="M420" s="36"/>
    </row>
    <row r="421" spans="1:13" s="9" customFormat="1" ht="15" customHeight="1">
      <c r="A421" s="23" t="str">
        <f>IF($G$7=X7,Stability!A420+1,"")</f>
        <v/>
      </c>
      <c r="B421" s="35">
        <f t="shared" si="37"/>
        <v>0</v>
      </c>
      <c r="C421" s="19">
        <f t="shared" si="38"/>
        <v>0</v>
      </c>
      <c r="D421" s="36"/>
      <c r="E421" s="36"/>
      <c r="F421" s="35">
        <f t="shared" si="39"/>
        <v>0</v>
      </c>
      <c r="G421" s="128">
        <f t="shared" si="40"/>
        <v>0</v>
      </c>
      <c r="H421" s="36"/>
      <c r="I421" s="36"/>
      <c r="J421" s="35">
        <f t="shared" si="41"/>
        <v>0</v>
      </c>
      <c r="K421" s="128">
        <f t="shared" si="42"/>
        <v>0</v>
      </c>
      <c r="L421" s="36"/>
      <c r="M421" s="36"/>
    </row>
    <row r="422" spans="1:13" s="9" customFormat="1" ht="15" customHeight="1">
      <c r="A422" s="23" t="str">
        <f>IF($G$7=X7,Stability!A421+1,"")</f>
        <v/>
      </c>
      <c r="B422" s="35">
        <f t="shared" si="37"/>
        <v>0</v>
      </c>
      <c r="C422" s="19">
        <f t="shared" si="38"/>
        <v>0</v>
      </c>
      <c r="D422" s="36"/>
      <c r="E422" s="36"/>
      <c r="F422" s="35">
        <f t="shared" si="39"/>
        <v>0</v>
      </c>
      <c r="G422" s="128">
        <f t="shared" si="40"/>
        <v>0</v>
      </c>
      <c r="H422" s="36"/>
      <c r="I422" s="36"/>
      <c r="J422" s="35">
        <f t="shared" si="41"/>
        <v>0</v>
      </c>
      <c r="K422" s="128">
        <f t="shared" si="42"/>
        <v>0</v>
      </c>
      <c r="L422" s="36"/>
      <c r="M422" s="36"/>
    </row>
    <row r="423" spans="1:13" s="9" customFormat="1" ht="15" customHeight="1">
      <c r="A423" s="23" t="str">
        <f>IF($G$7=X7,Stability!A422+1,"")</f>
        <v/>
      </c>
      <c r="B423" s="35">
        <f t="shared" si="37"/>
        <v>0</v>
      </c>
      <c r="C423" s="19">
        <f t="shared" si="38"/>
        <v>0</v>
      </c>
      <c r="D423" s="36"/>
      <c r="E423" s="36"/>
      <c r="F423" s="35">
        <f t="shared" si="39"/>
        <v>0</v>
      </c>
      <c r="G423" s="128">
        <f t="shared" si="40"/>
        <v>0</v>
      </c>
      <c r="H423" s="36"/>
      <c r="I423" s="36"/>
      <c r="J423" s="35">
        <f t="shared" si="41"/>
        <v>0</v>
      </c>
      <c r="K423" s="128">
        <f t="shared" si="42"/>
        <v>0</v>
      </c>
      <c r="L423" s="36"/>
      <c r="M423" s="36"/>
    </row>
    <row r="424" spans="1:13" s="9" customFormat="1" ht="15" customHeight="1">
      <c r="A424" s="23" t="str">
        <f>IF($G$7=X7,Stability!A423+1,"")</f>
        <v/>
      </c>
      <c r="B424" s="35">
        <f t="shared" si="37"/>
        <v>0</v>
      </c>
      <c r="C424" s="19">
        <f t="shared" si="38"/>
        <v>0</v>
      </c>
      <c r="D424" s="36"/>
      <c r="E424" s="36"/>
      <c r="F424" s="35">
        <f t="shared" si="39"/>
        <v>0</v>
      </c>
      <c r="G424" s="128">
        <f t="shared" si="40"/>
        <v>0</v>
      </c>
      <c r="H424" s="36"/>
      <c r="I424" s="36"/>
      <c r="J424" s="35">
        <f t="shared" si="41"/>
        <v>0</v>
      </c>
      <c r="K424" s="128">
        <f t="shared" si="42"/>
        <v>0</v>
      </c>
      <c r="L424" s="36"/>
      <c r="M424" s="36"/>
    </row>
    <row r="425" spans="1:13" s="9" customFormat="1" ht="15" customHeight="1">
      <c r="A425" s="23" t="str">
        <f>IF($G$7=X7,Stability!A424+1,"")</f>
        <v/>
      </c>
      <c r="B425" s="35">
        <f t="shared" si="37"/>
        <v>0</v>
      </c>
      <c r="C425" s="19">
        <f t="shared" si="38"/>
        <v>0</v>
      </c>
      <c r="D425" s="36"/>
      <c r="E425" s="36"/>
      <c r="F425" s="35">
        <f t="shared" si="39"/>
        <v>0</v>
      </c>
      <c r="G425" s="128">
        <f t="shared" si="40"/>
        <v>0</v>
      </c>
      <c r="H425" s="36"/>
      <c r="I425" s="36"/>
      <c r="J425" s="35">
        <f t="shared" si="41"/>
        <v>0</v>
      </c>
      <c r="K425" s="128">
        <f t="shared" si="42"/>
        <v>0</v>
      </c>
      <c r="L425" s="36"/>
      <c r="M425" s="36"/>
    </row>
    <row r="426" spans="1:13" s="9" customFormat="1" ht="15" customHeight="1">
      <c r="A426" s="23" t="str">
        <f>IF($G$7=X7,Stability!A425+1,"")</f>
        <v/>
      </c>
      <c r="B426" s="35">
        <f t="shared" si="37"/>
        <v>0</v>
      </c>
      <c r="C426" s="19">
        <f t="shared" si="38"/>
        <v>0</v>
      </c>
      <c r="D426" s="36"/>
      <c r="E426" s="36"/>
      <c r="F426" s="35">
        <f t="shared" si="39"/>
        <v>0</v>
      </c>
      <c r="G426" s="128">
        <f t="shared" si="40"/>
        <v>0</v>
      </c>
      <c r="H426" s="36"/>
      <c r="I426" s="36"/>
      <c r="J426" s="35">
        <f t="shared" si="41"/>
        <v>0</v>
      </c>
      <c r="K426" s="128">
        <f t="shared" si="42"/>
        <v>0</v>
      </c>
      <c r="L426" s="36"/>
      <c r="M426" s="36"/>
    </row>
    <row r="427" spans="1:13" s="9" customFormat="1" ht="15" customHeight="1">
      <c r="A427" s="23" t="str">
        <f>IF($G$7=X7,Stability!A426+1,"")</f>
        <v/>
      </c>
      <c r="B427" s="35">
        <f t="shared" si="37"/>
        <v>0</v>
      </c>
      <c r="C427" s="19">
        <f t="shared" si="38"/>
        <v>0</v>
      </c>
      <c r="D427" s="36"/>
      <c r="E427" s="36"/>
      <c r="F427" s="35">
        <f t="shared" si="39"/>
        <v>0</v>
      </c>
      <c r="G427" s="128">
        <f t="shared" si="40"/>
        <v>0</v>
      </c>
      <c r="H427" s="36"/>
      <c r="I427" s="36"/>
      <c r="J427" s="35">
        <f t="shared" si="41"/>
        <v>0</v>
      </c>
      <c r="K427" s="128">
        <f t="shared" si="42"/>
        <v>0</v>
      </c>
      <c r="L427" s="36"/>
      <c r="M427" s="36"/>
    </row>
    <row r="428" spans="1:13" s="9" customFormat="1" ht="15" customHeight="1">
      <c r="A428" s="23" t="str">
        <f>IF($G$7=X7,Stability!A427+1,"")</f>
        <v/>
      </c>
      <c r="B428" s="35">
        <f t="shared" si="37"/>
        <v>0</v>
      </c>
      <c r="C428" s="19">
        <f t="shared" si="38"/>
        <v>0</v>
      </c>
      <c r="D428" s="36"/>
      <c r="E428" s="36"/>
      <c r="F428" s="35">
        <f t="shared" si="39"/>
        <v>0</v>
      </c>
      <c r="G428" s="128">
        <f t="shared" si="40"/>
        <v>0</v>
      </c>
      <c r="H428" s="36"/>
      <c r="I428" s="36"/>
      <c r="J428" s="35">
        <f t="shared" si="41"/>
        <v>0</v>
      </c>
      <c r="K428" s="128">
        <f t="shared" si="42"/>
        <v>0</v>
      </c>
      <c r="L428" s="36"/>
      <c r="M428" s="36"/>
    </row>
    <row r="429" spans="1:13" s="9" customFormat="1" ht="15" customHeight="1">
      <c r="A429" s="23" t="str">
        <f>IF($G$7=X7,Stability!A428+1,"")</f>
        <v/>
      </c>
      <c r="B429" s="35">
        <f t="shared" si="37"/>
        <v>0</v>
      </c>
      <c r="C429" s="19">
        <f t="shared" si="38"/>
        <v>0</v>
      </c>
      <c r="D429" s="36"/>
      <c r="E429" s="36"/>
      <c r="F429" s="35">
        <f t="shared" si="39"/>
        <v>0</v>
      </c>
      <c r="G429" s="128">
        <f t="shared" si="40"/>
        <v>0</v>
      </c>
      <c r="H429" s="36"/>
      <c r="I429" s="36"/>
      <c r="J429" s="35">
        <f t="shared" si="41"/>
        <v>0</v>
      </c>
      <c r="K429" s="128">
        <f t="shared" si="42"/>
        <v>0</v>
      </c>
      <c r="L429" s="36"/>
      <c r="M429" s="36"/>
    </row>
    <row r="430" spans="1:13" s="9" customFormat="1" ht="15" customHeight="1">
      <c r="A430" s="23" t="str">
        <f>IF($G$7=X7,Stability!A429+1,"")</f>
        <v/>
      </c>
      <c r="B430" s="35">
        <f t="shared" si="37"/>
        <v>0</v>
      </c>
      <c r="C430" s="19">
        <f t="shared" si="38"/>
        <v>0</v>
      </c>
      <c r="D430" s="36"/>
      <c r="E430" s="36"/>
      <c r="F430" s="35">
        <f t="shared" si="39"/>
        <v>0</v>
      </c>
      <c r="G430" s="128">
        <f t="shared" si="40"/>
        <v>0</v>
      </c>
      <c r="H430" s="36"/>
      <c r="I430" s="36"/>
      <c r="J430" s="35">
        <f t="shared" si="41"/>
        <v>0</v>
      </c>
      <c r="K430" s="128">
        <f t="shared" si="42"/>
        <v>0</v>
      </c>
      <c r="L430" s="36"/>
      <c r="M430" s="36"/>
    </row>
    <row r="431" spans="1:13" s="9" customFormat="1" ht="15" customHeight="1">
      <c r="A431" s="23" t="str">
        <f>IF($G$7=X7,Stability!A430+1,"")</f>
        <v/>
      </c>
      <c r="B431" s="35">
        <f t="shared" si="37"/>
        <v>0</v>
      </c>
      <c r="C431" s="19">
        <f t="shared" si="38"/>
        <v>0</v>
      </c>
      <c r="D431" s="36"/>
      <c r="E431" s="36"/>
      <c r="F431" s="35">
        <f t="shared" si="39"/>
        <v>0</v>
      </c>
      <c r="G431" s="128">
        <f t="shared" si="40"/>
        <v>0</v>
      </c>
      <c r="H431" s="36"/>
      <c r="I431" s="36"/>
      <c r="J431" s="35">
        <f t="shared" si="41"/>
        <v>0</v>
      </c>
      <c r="K431" s="128">
        <f t="shared" si="42"/>
        <v>0</v>
      </c>
      <c r="L431" s="36"/>
      <c r="M431" s="36"/>
    </row>
    <row r="432" spans="1:13" s="9" customFormat="1" ht="15" customHeight="1">
      <c r="A432" s="23" t="str">
        <f>IF($G$7=X7,Stability!A431+1,"")</f>
        <v/>
      </c>
      <c r="B432" s="35">
        <f t="shared" si="37"/>
        <v>0</v>
      </c>
      <c r="C432" s="19">
        <f t="shared" si="38"/>
        <v>0</v>
      </c>
      <c r="D432" s="36"/>
      <c r="E432" s="36"/>
      <c r="F432" s="35">
        <f t="shared" si="39"/>
        <v>0</v>
      </c>
      <c r="G432" s="128">
        <f t="shared" si="40"/>
        <v>0</v>
      </c>
      <c r="H432" s="36"/>
      <c r="I432" s="36"/>
      <c r="J432" s="35">
        <f t="shared" si="41"/>
        <v>0</v>
      </c>
      <c r="K432" s="128">
        <f t="shared" si="42"/>
        <v>0</v>
      </c>
      <c r="L432" s="36"/>
      <c r="M432" s="36"/>
    </row>
    <row r="433" spans="1:13" s="9" customFormat="1" ht="15" customHeight="1">
      <c r="A433" s="23" t="str">
        <f>IF($G$7=X7,Stability!A432+1,"")</f>
        <v/>
      </c>
      <c r="B433" s="35">
        <f t="shared" si="37"/>
        <v>0</v>
      </c>
      <c r="C433" s="19">
        <f t="shared" si="38"/>
        <v>0</v>
      </c>
      <c r="D433" s="36"/>
      <c r="E433" s="36"/>
      <c r="F433" s="35">
        <f t="shared" si="39"/>
        <v>0</v>
      </c>
      <c r="G433" s="128">
        <f t="shared" si="40"/>
        <v>0</v>
      </c>
      <c r="H433" s="36"/>
      <c r="I433" s="36"/>
      <c r="J433" s="35">
        <f t="shared" si="41"/>
        <v>0</v>
      </c>
      <c r="K433" s="128">
        <f t="shared" si="42"/>
        <v>0</v>
      </c>
      <c r="L433" s="36"/>
      <c r="M433" s="36"/>
    </row>
    <row r="434" spans="1:13" s="9" customFormat="1" ht="15" customHeight="1">
      <c r="A434" s="23" t="str">
        <f>IF($G$7=X7,Stability!A433+1,"")</f>
        <v/>
      </c>
      <c r="B434" s="35">
        <f t="shared" si="37"/>
        <v>0</v>
      </c>
      <c r="C434" s="19">
        <f t="shared" si="38"/>
        <v>0</v>
      </c>
      <c r="D434" s="36"/>
      <c r="E434" s="36"/>
      <c r="F434" s="35">
        <f t="shared" si="39"/>
        <v>0</v>
      </c>
      <c r="G434" s="128">
        <f t="shared" si="40"/>
        <v>0</v>
      </c>
      <c r="H434" s="36"/>
      <c r="I434" s="36"/>
      <c r="J434" s="35">
        <f t="shared" si="41"/>
        <v>0</v>
      </c>
      <c r="K434" s="128">
        <f t="shared" si="42"/>
        <v>0</v>
      </c>
      <c r="L434" s="36"/>
      <c r="M434" s="36"/>
    </row>
    <row r="435" spans="1:13" s="9" customFormat="1" ht="15" customHeight="1">
      <c r="A435" s="23" t="str">
        <f>IF($G$7=X7,Stability!A434+1,"")</f>
        <v/>
      </c>
      <c r="B435" s="35">
        <f t="shared" si="37"/>
        <v>0</v>
      </c>
      <c r="C435" s="19">
        <f t="shared" si="38"/>
        <v>0</v>
      </c>
      <c r="D435" s="36"/>
      <c r="E435" s="36"/>
      <c r="F435" s="35">
        <f t="shared" si="39"/>
        <v>0</v>
      </c>
      <c r="G435" s="128">
        <f t="shared" si="40"/>
        <v>0</v>
      </c>
      <c r="H435" s="36"/>
      <c r="I435" s="36"/>
      <c r="J435" s="35">
        <f t="shared" si="41"/>
        <v>0</v>
      </c>
      <c r="K435" s="128">
        <f t="shared" si="42"/>
        <v>0</v>
      </c>
      <c r="L435" s="36"/>
      <c r="M435" s="36"/>
    </row>
    <row r="436" spans="1:13" s="9" customFormat="1" ht="15" customHeight="1">
      <c r="A436" s="23" t="str">
        <f>IF($G$7=X7,Stability!A435+1,"")</f>
        <v/>
      </c>
      <c r="B436" s="35">
        <f t="shared" si="37"/>
        <v>0</v>
      </c>
      <c r="C436" s="19">
        <f t="shared" si="38"/>
        <v>0</v>
      </c>
      <c r="D436" s="36"/>
      <c r="E436" s="36"/>
      <c r="F436" s="35">
        <f t="shared" si="39"/>
        <v>0</v>
      </c>
      <c r="G436" s="128">
        <f t="shared" si="40"/>
        <v>0</v>
      </c>
      <c r="H436" s="36"/>
      <c r="I436" s="36"/>
      <c r="J436" s="35">
        <f t="shared" si="41"/>
        <v>0</v>
      </c>
      <c r="K436" s="128">
        <f t="shared" si="42"/>
        <v>0</v>
      </c>
      <c r="L436" s="36"/>
      <c r="M436" s="36"/>
    </row>
    <row r="437" spans="1:13" s="9" customFormat="1" ht="15" customHeight="1">
      <c r="A437" s="23" t="str">
        <f>IF($G$7=X7,Stability!A436+1,"")</f>
        <v/>
      </c>
      <c r="B437" s="35">
        <f t="shared" si="37"/>
        <v>0</v>
      </c>
      <c r="C437" s="19">
        <f t="shared" si="38"/>
        <v>0</v>
      </c>
      <c r="D437" s="36"/>
      <c r="E437" s="36"/>
      <c r="F437" s="35">
        <f t="shared" si="39"/>
        <v>0</v>
      </c>
      <c r="G437" s="128">
        <f t="shared" si="40"/>
        <v>0</v>
      </c>
      <c r="H437" s="36"/>
      <c r="I437" s="36"/>
      <c r="J437" s="35">
        <f t="shared" si="41"/>
        <v>0</v>
      </c>
      <c r="K437" s="128">
        <f t="shared" si="42"/>
        <v>0</v>
      </c>
      <c r="L437" s="36"/>
      <c r="M437" s="36"/>
    </row>
    <row r="438" spans="1:13" s="9" customFormat="1" ht="15" customHeight="1">
      <c r="A438" s="23" t="str">
        <f>IF($G$7=X7,Stability!A437+1,"")</f>
        <v/>
      </c>
      <c r="B438" s="35">
        <f t="shared" si="37"/>
        <v>0</v>
      </c>
      <c r="C438" s="19">
        <f t="shared" si="38"/>
        <v>0</v>
      </c>
      <c r="D438" s="36"/>
      <c r="E438" s="36"/>
      <c r="F438" s="35">
        <f t="shared" si="39"/>
        <v>0</v>
      </c>
      <c r="G438" s="128">
        <f t="shared" si="40"/>
        <v>0</v>
      </c>
      <c r="H438" s="36"/>
      <c r="I438" s="36"/>
      <c r="J438" s="35">
        <f t="shared" si="41"/>
        <v>0</v>
      </c>
      <c r="K438" s="128">
        <f t="shared" si="42"/>
        <v>0</v>
      </c>
      <c r="L438" s="36"/>
      <c r="M438" s="36"/>
    </row>
    <row r="439" spans="1:13" s="9" customFormat="1" ht="15" customHeight="1">
      <c r="A439" s="23" t="str">
        <f>IF($G$7=X7,Stability!A438+1,"")</f>
        <v/>
      </c>
      <c r="B439" s="35">
        <f t="shared" si="37"/>
        <v>0</v>
      </c>
      <c r="C439" s="19">
        <f t="shared" si="38"/>
        <v>0</v>
      </c>
      <c r="D439" s="36"/>
      <c r="E439" s="36"/>
      <c r="F439" s="35">
        <f t="shared" si="39"/>
        <v>0</v>
      </c>
      <c r="G439" s="128">
        <f t="shared" si="40"/>
        <v>0</v>
      </c>
      <c r="H439" s="36"/>
      <c r="I439" s="36"/>
      <c r="J439" s="35">
        <f t="shared" si="41"/>
        <v>0</v>
      </c>
      <c r="K439" s="128">
        <f t="shared" si="42"/>
        <v>0</v>
      </c>
      <c r="L439" s="36"/>
      <c r="M439" s="36"/>
    </row>
    <row r="440" spans="1:13" s="9" customFormat="1" ht="15" customHeight="1">
      <c r="A440" s="23" t="str">
        <f>IF($G$7=X7,Stability!A439+1,"")</f>
        <v/>
      </c>
      <c r="B440" s="35">
        <f t="shared" si="37"/>
        <v>0</v>
      </c>
      <c r="C440" s="19">
        <f t="shared" si="38"/>
        <v>0</v>
      </c>
      <c r="D440" s="36"/>
      <c r="E440" s="36"/>
      <c r="F440" s="35">
        <f t="shared" si="39"/>
        <v>0</v>
      </c>
      <c r="G440" s="128">
        <f t="shared" si="40"/>
        <v>0</v>
      </c>
      <c r="H440" s="36"/>
      <c r="I440" s="36"/>
      <c r="J440" s="35">
        <f t="shared" si="41"/>
        <v>0</v>
      </c>
      <c r="K440" s="128">
        <f t="shared" si="42"/>
        <v>0</v>
      </c>
      <c r="L440" s="36"/>
      <c r="M440" s="36"/>
    </row>
    <row r="441" spans="1:13" s="9" customFormat="1" ht="15" customHeight="1">
      <c r="A441" s="23" t="str">
        <f>IF($G$7=X7,Stability!A440+1,"")</f>
        <v/>
      </c>
      <c r="B441" s="35">
        <f t="shared" si="37"/>
        <v>0</v>
      </c>
      <c r="C441" s="19">
        <f t="shared" si="38"/>
        <v>0</v>
      </c>
      <c r="D441" s="36"/>
      <c r="E441" s="36"/>
      <c r="F441" s="35">
        <f t="shared" si="39"/>
        <v>0</v>
      </c>
      <c r="G441" s="128">
        <f t="shared" si="40"/>
        <v>0</v>
      </c>
      <c r="H441" s="36"/>
      <c r="I441" s="36"/>
      <c r="J441" s="35">
        <f t="shared" si="41"/>
        <v>0</v>
      </c>
      <c r="K441" s="128">
        <f t="shared" si="42"/>
        <v>0</v>
      </c>
      <c r="L441" s="36"/>
      <c r="M441" s="36"/>
    </row>
    <row r="442" spans="1:13" s="9" customFormat="1" ht="15" customHeight="1">
      <c r="A442" s="23" t="str">
        <f>IF($G$7=X7,Stability!A441+1,"")</f>
        <v/>
      </c>
      <c r="B442" s="35">
        <f t="shared" si="37"/>
        <v>0</v>
      </c>
      <c r="C442" s="19">
        <f t="shared" si="38"/>
        <v>0</v>
      </c>
      <c r="D442" s="36"/>
      <c r="E442" s="36"/>
      <c r="F442" s="35">
        <f t="shared" si="39"/>
        <v>0</v>
      </c>
      <c r="G442" s="128">
        <f t="shared" si="40"/>
        <v>0</v>
      </c>
      <c r="H442" s="36"/>
      <c r="I442" s="36"/>
      <c r="J442" s="35">
        <f t="shared" si="41"/>
        <v>0</v>
      </c>
      <c r="K442" s="128">
        <f t="shared" si="42"/>
        <v>0</v>
      </c>
      <c r="L442" s="36"/>
      <c r="M442" s="36"/>
    </row>
    <row r="443" spans="1:13" s="9" customFormat="1" ht="15" customHeight="1">
      <c r="A443" s="23" t="str">
        <f>IF($G$7=X7,Stability!A442+1,"")</f>
        <v/>
      </c>
      <c r="B443" s="35">
        <f t="shared" si="37"/>
        <v>0</v>
      </c>
      <c r="C443" s="19">
        <f t="shared" si="38"/>
        <v>0</v>
      </c>
      <c r="D443" s="36"/>
      <c r="E443" s="36"/>
      <c r="F443" s="35">
        <f t="shared" si="39"/>
        <v>0</v>
      </c>
      <c r="G443" s="128">
        <f t="shared" si="40"/>
        <v>0</v>
      </c>
      <c r="H443" s="36"/>
      <c r="I443" s="36"/>
      <c r="J443" s="35">
        <f t="shared" si="41"/>
        <v>0</v>
      </c>
      <c r="K443" s="128">
        <f t="shared" si="42"/>
        <v>0</v>
      </c>
      <c r="L443" s="36"/>
      <c r="M443" s="36"/>
    </row>
    <row r="444" spans="1:13" s="9" customFormat="1" ht="15" customHeight="1">
      <c r="A444" s="23" t="str">
        <f>IF($G$7=X7,Stability!A443+1,"")</f>
        <v/>
      </c>
      <c r="B444" s="35">
        <f t="shared" si="37"/>
        <v>0</v>
      </c>
      <c r="C444" s="19">
        <f t="shared" si="38"/>
        <v>0</v>
      </c>
      <c r="D444" s="36"/>
      <c r="E444" s="36"/>
      <c r="F444" s="35">
        <f t="shared" si="39"/>
        <v>0</v>
      </c>
      <c r="G444" s="128">
        <f t="shared" si="40"/>
        <v>0</v>
      </c>
      <c r="H444" s="36"/>
      <c r="I444" s="36"/>
      <c r="J444" s="35">
        <f t="shared" si="41"/>
        <v>0</v>
      </c>
      <c r="K444" s="128">
        <f t="shared" si="42"/>
        <v>0</v>
      </c>
      <c r="L444" s="36"/>
      <c r="M444" s="36"/>
    </row>
    <row r="445" spans="1:13" s="9" customFormat="1" ht="15" customHeight="1">
      <c r="A445" s="23" t="str">
        <f>IF($G$7=X7,Stability!A444+1,"")</f>
        <v/>
      </c>
      <c r="B445" s="35">
        <f t="shared" si="37"/>
        <v>0</v>
      </c>
      <c r="C445" s="19">
        <f t="shared" si="38"/>
        <v>0</v>
      </c>
      <c r="D445" s="36"/>
      <c r="E445" s="36"/>
      <c r="F445" s="35">
        <f t="shared" si="39"/>
        <v>0</v>
      </c>
      <c r="G445" s="128">
        <f t="shared" si="40"/>
        <v>0</v>
      </c>
      <c r="H445" s="36"/>
      <c r="I445" s="36"/>
      <c r="J445" s="35">
        <f t="shared" si="41"/>
        <v>0</v>
      </c>
      <c r="K445" s="128">
        <f t="shared" si="42"/>
        <v>0</v>
      </c>
      <c r="L445" s="36"/>
      <c r="M445" s="36"/>
    </row>
    <row r="446" spans="1:13" s="9" customFormat="1" ht="15" customHeight="1">
      <c r="A446" s="23" t="str">
        <f>IF($G$7=X7,Stability!A445+1,"")</f>
        <v/>
      </c>
      <c r="B446" s="35">
        <f t="shared" si="37"/>
        <v>0</v>
      </c>
      <c r="C446" s="19">
        <f t="shared" si="38"/>
        <v>0</v>
      </c>
      <c r="D446" s="36"/>
      <c r="E446" s="36"/>
      <c r="F446" s="35">
        <f t="shared" si="39"/>
        <v>0</v>
      </c>
      <c r="G446" s="128">
        <f t="shared" si="40"/>
        <v>0</v>
      </c>
      <c r="H446" s="36"/>
      <c r="I446" s="36"/>
      <c r="J446" s="35">
        <f t="shared" si="41"/>
        <v>0</v>
      </c>
      <c r="K446" s="128">
        <f t="shared" si="42"/>
        <v>0</v>
      </c>
      <c r="L446" s="36"/>
      <c r="M446" s="36"/>
    </row>
    <row r="447" spans="1:13" s="9" customFormat="1" ht="15" customHeight="1">
      <c r="A447" s="23" t="str">
        <f>IF($G$7=X7,Stability!A446+1,"")</f>
        <v/>
      </c>
      <c r="B447" s="35">
        <f t="shared" si="37"/>
        <v>0</v>
      </c>
      <c r="C447" s="19">
        <f t="shared" si="38"/>
        <v>0</v>
      </c>
      <c r="D447" s="36"/>
      <c r="E447" s="36"/>
      <c r="F447" s="35">
        <f t="shared" si="39"/>
        <v>0</v>
      </c>
      <c r="G447" s="128">
        <f t="shared" si="40"/>
        <v>0</v>
      </c>
      <c r="H447" s="36"/>
      <c r="I447" s="36"/>
      <c r="J447" s="35">
        <f t="shared" si="41"/>
        <v>0</v>
      </c>
      <c r="K447" s="128">
        <f t="shared" si="42"/>
        <v>0</v>
      </c>
      <c r="L447" s="36"/>
      <c r="M447" s="36"/>
    </row>
    <row r="448" spans="1:13" s="9" customFormat="1" ht="15" customHeight="1">
      <c r="A448" s="23" t="str">
        <f>IF($G$7=X7,Stability!A447+1,"")</f>
        <v/>
      </c>
      <c r="B448" s="35">
        <f t="shared" si="37"/>
        <v>0</v>
      </c>
      <c r="C448" s="19">
        <f t="shared" si="38"/>
        <v>0</v>
      </c>
      <c r="D448" s="36"/>
      <c r="E448" s="36"/>
      <c r="F448" s="35">
        <f t="shared" si="39"/>
        <v>0</v>
      </c>
      <c r="G448" s="128">
        <f t="shared" si="40"/>
        <v>0</v>
      </c>
      <c r="H448" s="36"/>
      <c r="I448" s="36"/>
      <c r="J448" s="35">
        <f t="shared" si="41"/>
        <v>0</v>
      </c>
      <c r="K448" s="128">
        <f t="shared" si="42"/>
        <v>0</v>
      </c>
      <c r="L448" s="36"/>
      <c r="M448" s="36"/>
    </row>
    <row r="449" spans="1:13" s="9" customFormat="1" ht="15" customHeight="1">
      <c r="A449" s="23" t="str">
        <f>IF($G$7=X7,Stability!A448+1,"")</f>
        <v/>
      </c>
      <c r="B449" s="35">
        <f t="shared" si="37"/>
        <v>0</v>
      </c>
      <c r="C449" s="19">
        <f t="shared" si="38"/>
        <v>0</v>
      </c>
      <c r="D449" s="36"/>
      <c r="E449" s="36"/>
      <c r="F449" s="35">
        <f t="shared" si="39"/>
        <v>0</v>
      </c>
      <c r="G449" s="128">
        <f t="shared" si="40"/>
        <v>0</v>
      </c>
      <c r="H449" s="36"/>
      <c r="I449" s="36"/>
      <c r="J449" s="35">
        <f t="shared" si="41"/>
        <v>0</v>
      </c>
      <c r="K449" s="128">
        <f t="shared" si="42"/>
        <v>0</v>
      </c>
      <c r="L449" s="36"/>
      <c r="M449" s="36"/>
    </row>
    <row r="450" spans="1:13" s="9" customFormat="1" ht="15" customHeight="1">
      <c r="A450" s="23" t="str">
        <f>IF($G$7=X7,Stability!A449+1,"")</f>
        <v/>
      </c>
      <c r="B450" s="35">
        <f t="shared" si="37"/>
        <v>0</v>
      </c>
      <c r="C450" s="19">
        <f t="shared" si="38"/>
        <v>0</v>
      </c>
      <c r="D450" s="36"/>
      <c r="E450" s="36"/>
      <c r="F450" s="35">
        <f t="shared" si="39"/>
        <v>0</v>
      </c>
      <c r="G450" s="128">
        <f t="shared" si="40"/>
        <v>0</v>
      </c>
      <c r="H450" s="36"/>
      <c r="I450" s="36"/>
      <c r="J450" s="35">
        <f t="shared" si="41"/>
        <v>0</v>
      </c>
      <c r="K450" s="128">
        <f t="shared" si="42"/>
        <v>0</v>
      </c>
      <c r="L450" s="36"/>
      <c r="M450" s="36"/>
    </row>
    <row r="451" spans="1:13" s="9" customFormat="1" ht="15" customHeight="1">
      <c r="A451" s="23" t="str">
        <f>IF($G$7=X7,Stability!A450+1,"")</f>
        <v/>
      </c>
      <c r="B451" s="35">
        <f t="shared" si="37"/>
        <v>0</v>
      </c>
      <c r="C451" s="19">
        <f t="shared" si="38"/>
        <v>0</v>
      </c>
      <c r="D451" s="36"/>
      <c r="E451" s="36"/>
      <c r="F451" s="35">
        <f t="shared" si="39"/>
        <v>0</v>
      </c>
      <c r="G451" s="128">
        <f t="shared" si="40"/>
        <v>0</v>
      </c>
      <c r="H451" s="36"/>
      <c r="I451" s="36"/>
      <c r="J451" s="35">
        <f t="shared" si="41"/>
        <v>0</v>
      </c>
      <c r="K451" s="128">
        <f t="shared" si="42"/>
        <v>0</v>
      </c>
      <c r="L451" s="36"/>
      <c r="M451" s="36"/>
    </row>
    <row r="452" spans="1:13" s="9" customFormat="1" ht="15" customHeight="1">
      <c r="A452" s="23" t="str">
        <f>IF($G$7=X7,Stability!A451+1,"")</f>
        <v/>
      </c>
      <c r="B452" s="35">
        <f t="shared" si="37"/>
        <v>0</v>
      </c>
      <c r="C452" s="19">
        <f t="shared" si="38"/>
        <v>0</v>
      </c>
      <c r="D452" s="36"/>
      <c r="E452" s="36"/>
      <c r="F452" s="35">
        <f t="shared" si="39"/>
        <v>0</v>
      </c>
      <c r="G452" s="128">
        <f t="shared" si="40"/>
        <v>0</v>
      </c>
      <c r="H452" s="36"/>
      <c r="I452" s="36"/>
      <c r="J452" s="35">
        <f t="shared" si="41"/>
        <v>0</v>
      </c>
      <c r="K452" s="128">
        <f t="shared" si="42"/>
        <v>0</v>
      </c>
      <c r="L452" s="36"/>
      <c r="M452" s="36"/>
    </row>
    <row r="453" spans="1:13" s="9" customFormat="1" ht="15" customHeight="1">
      <c r="A453" s="23" t="str">
        <f>IF($G$7=X7,Stability!A452+1,"")</f>
        <v/>
      </c>
      <c r="B453" s="35">
        <f t="shared" si="37"/>
        <v>0</v>
      </c>
      <c r="C453" s="19">
        <f t="shared" si="38"/>
        <v>0</v>
      </c>
      <c r="D453" s="36"/>
      <c r="E453" s="36"/>
      <c r="F453" s="35">
        <f t="shared" si="39"/>
        <v>0</v>
      </c>
      <c r="G453" s="128">
        <f t="shared" si="40"/>
        <v>0</v>
      </c>
      <c r="H453" s="36"/>
      <c r="I453" s="36"/>
      <c r="J453" s="35">
        <f t="shared" si="41"/>
        <v>0</v>
      </c>
      <c r="K453" s="128">
        <f t="shared" si="42"/>
        <v>0</v>
      </c>
      <c r="L453" s="36"/>
      <c r="M453" s="36"/>
    </row>
    <row r="454" spans="1:13" s="9" customFormat="1" ht="15" customHeight="1">
      <c r="A454" s="23" t="str">
        <f>IF($G$7=X7,Stability!A453+1,"")</f>
        <v/>
      </c>
      <c r="B454" s="35">
        <f t="shared" si="37"/>
        <v>0</v>
      </c>
      <c r="C454" s="19">
        <f t="shared" si="38"/>
        <v>0</v>
      </c>
      <c r="D454" s="36"/>
      <c r="E454" s="36"/>
      <c r="F454" s="35">
        <f t="shared" si="39"/>
        <v>0</v>
      </c>
      <c r="G454" s="128">
        <f t="shared" si="40"/>
        <v>0</v>
      </c>
      <c r="H454" s="36"/>
      <c r="I454" s="36"/>
      <c r="J454" s="35">
        <f t="shared" si="41"/>
        <v>0</v>
      </c>
      <c r="K454" s="128">
        <f t="shared" si="42"/>
        <v>0</v>
      </c>
      <c r="L454" s="36"/>
      <c r="M454" s="36"/>
    </row>
    <row r="455" spans="1:13" s="9" customFormat="1" ht="15" customHeight="1">
      <c r="A455" s="23" t="str">
        <f>IF($G$7=X7,Stability!A454+1,"")</f>
        <v/>
      </c>
      <c r="B455" s="35">
        <f t="shared" si="37"/>
        <v>0</v>
      </c>
      <c r="C455" s="19">
        <f t="shared" si="38"/>
        <v>0</v>
      </c>
      <c r="D455" s="36"/>
      <c r="E455" s="36"/>
      <c r="F455" s="35">
        <f t="shared" si="39"/>
        <v>0</v>
      </c>
      <c r="G455" s="128">
        <f t="shared" si="40"/>
        <v>0</v>
      </c>
      <c r="H455" s="36"/>
      <c r="I455" s="36"/>
      <c r="J455" s="35">
        <f t="shared" si="41"/>
        <v>0</v>
      </c>
      <c r="K455" s="128">
        <f t="shared" si="42"/>
        <v>0</v>
      </c>
      <c r="L455" s="36"/>
      <c r="M455" s="36"/>
    </row>
    <row r="456" spans="1:13" s="9" customFormat="1" ht="15" customHeight="1">
      <c r="A456" s="23" t="str">
        <f>IF($G$7=X7,Stability!A455+1,"")</f>
        <v/>
      </c>
      <c r="B456" s="35">
        <f t="shared" si="37"/>
        <v>0</v>
      </c>
      <c r="C456" s="19">
        <f t="shared" si="38"/>
        <v>0</v>
      </c>
      <c r="D456" s="36"/>
      <c r="E456" s="36"/>
      <c r="F456" s="35">
        <f t="shared" si="39"/>
        <v>0</v>
      </c>
      <c r="G456" s="128">
        <f t="shared" si="40"/>
        <v>0</v>
      </c>
      <c r="H456" s="36"/>
      <c r="I456" s="36"/>
      <c r="J456" s="35">
        <f t="shared" si="41"/>
        <v>0</v>
      </c>
      <c r="K456" s="128">
        <f t="shared" si="42"/>
        <v>0</v>
      </c>
      <c r="L456" s="36"/>
      <c r="M456" s="36"/>
    </row>
    <row r="457" spans="1:13" s="9" customFormat="1" ht="15" customHeight="1">
      <c r="A457" s="23" t="str">
        <f>IF($G$7=X7,Stability!A456+1,"")</f>
        <v/>
      </c>
      <c r="B457" s="35">
        <f t="shared" si="37"/>
        <v>0</v>
      </c>
      <c r="C457" s="19">
        <f t="shared" si="38"/>
        <v>0</v>
      </c>
      <c r="D457" s="36"/>
      <c r="E457" s="36"/>
      <c r="F457" s="35">
        <f t="shared" si="39"/>
        <v>0</v>
      </c>
      <c r="G457" s="128">
        <f t="shared" si="40"/>
        <v>0</v>
      </c>
      <c r="H457" s="36"/>
      <c r="I457" s="36"/>
      <c r="J457" s="35">
        <f t="shared" si="41"/>
        <v>0</v>
      </c>
      <c r="K457" s="128">
        <f t="shared" si="42"/>
        <v>0</v>
      </c>
      <c r="L457" s="36"/>
      <c r="M457" s="36"/>
    </row>
    <row r="458" spans="1:13" s="9" customFormat="1" ht="15" customHeight="1">
      <c r="A458" s="23" t="str">
        <f>IF($G$7=X7,Stability!A457+1,"")</f>
        <v/>
      </c>
      <c r="B458" s="35">
        <f t="shared" si="37"/>
        <v>0</v>
      </c>
      <c r="C458" s="19">
        <f t="shared" si="38"/>
        <v>0</v>
      </c>
      <c r="D458" s="36"/>
      <c r="E458" s="36"/>
      <c r="F458" s="35">
        <f t="shared" si="39"/>
        <v>0</v>
      </c>
      <c r="G458" s="128">
        <f t="shared" si="40"/>
        <v>0</v>
      </c>
      <c r="H458" s="36"/>
      <c r="I458" s="36"/>
      <c r="J458" s="35">
        <f t="shared" si="41"/>
        <v>0</v>
      </c>
      <c r="K458" s="128">
        <f t="shared" si="42"/>
        <v>0</v>
      </c>
      <c r="L458" s="36"/>
      <c r="M458" s="36"/>
    </row>
    <row r="459" spans="1:13" s="9" customFormat="1" ht="15" customHeight="1">
      <c r="A459" s="23" t="str">
        <f>IF($G$7=X7,Stability!A458+1,"")</f>
        <v/>
      </c>
      <c r="B459" s="35">
        <f t="shared" si="37"/>
        <v>0</v>
      </c>
      <c r="C459" s="19">
        <f t="shared" si="38"/>
        <v>0</v>
      </c>
      <c r="D459" s="36"/>
      <c r="E459" s="36"/>
      <c r="F459" s="35">
        <f t="shared" si="39"/>
        <v>0</v>
      </c>
      <c r="G459" s="128">
        <f t="shared" si="40"/>
        <v>0</v>
      </c>
      <c r="H459" s="36"/>
      <c r="I459" s="36"/>
      <c r="J459" s="35">
        <f t="shared" si="41"/>
        <v>0</v>
      </c>
      <c r="K459" s="128">
        <f t="shared" si="42"/>
        <v>0</v>
      </c>
      <c r="L459" s="36"/>
      <c r="M459" s="36"/>
    </row>
    <row r="460" spans="1:13" s="9" customFormat="1" ht="15" customHeight="1">
      <c r="A460" s="23" t="str">
        <f>IF($G$7=X7,Stability!A459+1,"")</f>
        <v/>
      </c>
      <c r="B460" s="35">
        <f t="shared" si="37"/>
        <v>0</v>
      </c>
      <c r="C460" s="19">
        <f t="shared" si="38"/>
        <v>0</v>
      </c>
      <c r="D460" s="36"/>
      <c r="E460" s="36"/>
      <c r="F460" s="35">
        <f t="shared" si="39"/>
        <v>0</v>
      </c>
      <c r="G460" s="128">
        <f t="shared" si="40"/>
        <v>0</v>
      </c>
      <c r="H460" s="36"/>
      <c r="I460" s="36"/>
      <c r="J460" s="35">
        <f t="shared" si="41"/>
        <v>0</v>
      </c>
      <c r="K460" s="128">
        <f t="shared" si="42"/>
        <v>0</v>
      </c>
      <c r="L460" s="36"/>
      <c r="M460" s="36"/>
    </row>
    <row r="461" spans="1:13" s="9" customFormat="1" ht="15" customHeight="1">
      <c r="A461" s="23" t="str">
        <f>IF($G$7=X7,Stability!A460+1,"")</f>
        <v/>
      </c>
      <c r="B461" s="35">
        <f t="shared" si="37"/>
        <v>0</v>
      </c>
      <c r="C461" s="19">
        <f t="shared" si="38"/>
        <v>0</v>
      </c>
      <c r="D461" s="36"/>
      <c r="E461" s="36"/>
      <c r="F461" s="35">
        <f t="shared" si="39"/>
        <v>0</v>
      </c>
      <c r="G461" s="128">
        <f t="shared" si="40"/>
        <v>0</v>
      </c>
      <c r="H461" s="36"/>
      <c r="I461" s="36"/>
      <c r="J461" s="35">
        <f t="shared" si="41"/>
        <v>0</v>
      </c>
      <c r="K461" s="128">
        <f t="shared" si="42"/>
        <v>0</v>
      </c>
      <c r="L461" s="36"/>
      <c r="M461" s="36"/>
    </row>
    <row r="462" spans="1:13" s="9" customFormat="1" ht="15" customHeight="1">
      <c r="A462" s="23" t="str">
        <f>IF($G$7=X7,Stability!A461+1,"")</f>
        <v/>
      </c>
      <c r="B462" s="35">
        <f t="shared" si="37"/>
        <v>0</v>
      </c>
      <c r="C462" s="19">
        <f t="shared" si="38"/>
        <v>0</v>
      </c>
      <c r="D462" s="36"/>
      <c r="E462" s="36"/>
      <c r="F462" s="35">
        <f t="shared" si="39"/>
        <v>0</v>
      </c>
      <c r="G462" s="128">
        <f t="shared" si="40"/>
        <v>0</v>
      </c>
      <c r="H462" s="36"/>
      <c r="I462" s="36"/>
      <c r="J462" s="35">
        <f t="shared" si="41"/>
        <v>0</v>
      </c>
      <c r="K462" s="128">
        <f t="shared" si="42"/>
        <v>0</v>
      </c>
      <c r="L462" s="36"/>
      <c r="M462" s="36"/>
    </row>
    <row r="463" spans="1:13" s="9" customFormat="1" ht="15" customHeight="1">
      <c r="A463" s="23" t="str">
        <f>IF($G$7=X7,Stability!A462+1,"")</f>
        <v/>
      </c>
      <c r="B463" s="35">
        <f t="shared" si="37"/>
        <v>0</v>
      </c>
      <c r="C463" s="19">
        <f t="shared" si="38"/>
        <v>0</v>
      </c>
      <c r="D463" s="36"/>
      <c r="E463" s="36"/>
      <c r="F463" s="35">
        <f t="shared" si="39"/>
        <v>0</v>
      </c>
      <c r="G463" s="128">
        <f t="shared" si="40"/>
        <v>0</v>
      </c>
      <c r="H463" s="36"/>
      <c r="I463" s="36"/>
      <c r="J463" s="35">
        <f t="shared" si="41"/>
        <v>0</v>
      </c>
      <c r="K463" s="128">
        <f t="shared" si="42"/>
        <v>0</v>
      </c>
      <c r="L463" s="36"/>
      <c r="M463" s="36"/>
    </row>
    <row r="464" spans="1:13" s="9" customFormat="1" ht="15" customHeight="1">
      <c r="A464" s="23" t="str">
        <f>IF($G$7=X7,Stability!A463+1,"")</f>
        <v/>
      </c>
      <c r="B464" s="35">
        <f t="shared" si="37"/>
        <v>0</v>
      </c>
      <c r="C464" s="19">
        <f t="shared" si="38"/>
        <v>0</v>
      </c>
      <c r="D464" s="36"/>
      <c r="E464" s="36"/>
      <c r="F464" s="35">
        <f t="shared" si="39"/>
        <v>0</v>
      </c>
      <c r="G464" s="128">
        <f t="shared" si="40"/>
        <v>0</v>
      </c>
      <c r="H464" s="36"/>
      <c r="I464" s="36"/>
      <c r="J464" s="35">
        <f t="shared" si="41"/>
        <v>0</v>
      </c>
      <c r="K464" s="128">
        <f t="shared" si="42"/>
        <v>0</v>
      </c>
      <c r="L464" s="36"/>
      <c r="M464" s="36"/>
    </row>
    <row r="465" spans="1:13" s="9" customFormat="1" ht="15" customHeight="1">
      <c r="A465" s="23" t="str">
        <f>IF($G$7=X7,Stability!A464+1,"")</f>
        <v/>
      </c>
      <c r="B465" s="35">
        <f t="shared" si="37"/>
        <v>0</v>
      </c>
      <c r="C465" s="19">
        <f t="shared" si="38"/>
        <v>0</v>
      </c>
      <c r="D465" s="36"/>
      <c r="E465" s="36"/>
      <c r="F465" s="35">
        <f t="shared" si="39"/>
        <v>0</v>
      </c>
      <c r="G465" s="128">
        <f t="shared" si="40"/>
        <v>0</v>
      </c>
      <c r="H465" s="36"/>
      <c r="I465" s="36"/>
      <c r="J465" s="35">
        <f t="shared" si="41"/>
        <v>0</v>
      </c>
      <c r="K465" s="128">
        <f t="shared" si="42"/>
        <v>0</v>
      </c>
      <c r="L465" s="36"/>
      <c r="M465" s="36"/>
    </row>
    <row r="466" spans="1:13" s="9" customFormat="1" ht="15" customHeight="1">
      <c r="A466" s="23" t="str">
        <f>IF($G$7=X7,Stability!A465+1,"")</f>
        <v/>
      </c>
      <c r="B466" s="35">
        <f t="shared" si="37"/>
        <v>0</v>
      </c>
      <c r="C466" s="19">
        <f t="shared" si="38"/>
        <v>0</v>
      </c>
      <c r="D466" s="36"/>
      <c r="E466" s="36"/>
      <c r="F466" s="35">
        <f t="shared" si="39"/>
        <v>0</v>
      </c>
      <c r="G466" s="128">
        <f t="shared" si="40"/>
        <v>0</v>
      </c>
      <c r="H466" s="36"/>
      <c r="I466" s="36"/>
      <c r="J466" s="35">
        <f t="shared" si="41"/>
        <v>0</v>
      </c>
      <c r="K466" s="128">
        <f t="shared" si="42"/>
        <v>0</v>
      </c>
      <c r="L466" s="36"/>
      <c r="M466" s="36"/>
    </row>
    <row r="467" spans="1:13" s="9" customFormat="1" ht="15" customHeight="1">
      <c r="A467" s="23" t="str">
        <f>IF($G$7=X7,Stability!A466+1,"")</f>
        <v/>
      </c>
      <c r="B467" s="35">
        <f t="shared" si="37"/>
        <v>0</v>
      </c>
      <c r="C467" s="19">
        <f t="shared" si="38"/>
        <v>0</v>
      </c>
      <c r="D467" s="36"/>
      <c r="E467" s="36"/>
      <c r="F467" s="35">
        <f t="shared" si="39"/>
        <v>0</v>
      </c>
      <c r="G467" s="128">
        <f t="shared" si="40"/>
        <v>0</v>
      </c>
      <c r="H467" s="36"/>
      <c r="I467" s="36"/>
      <c r="J467" s="35">
        <f t="shared" si="41"/>
        <v>0</v>
      </c>
      <c r="K467" s="128">
        <f t="shared" si="42"/>
        <v>0</v>
      </c>
      <c r="L467" s="36"/>
      <c r="M467" s="36"/>
    </row>
    <row r="468" spans="1:13" s="9" customFormat="1" ht="15" customHeight="1">
      <c r="A468" s="23" t="str">
        <f>IF($G$7=X7,Stability!A467+1,"")</f>
        <v/>
      </c>
      <c r="B468" s="35">
        <f t="shared" si="37"/>
        <v>0</v>
      </c>
      <c r="C468" s="19">
        <f t="shared" si="38"/>
        <v>0</v>
      </c>
      <c r="D468" s="36"/>
      <c r="E468" s="36"/>
      <c r="F468" s="35">
        <f t="shared" si="39"/>
        <v>0</v>
      </c>
      <c r="G468" s="128">
        <f t="shared" si="40"/>
        <v>0</v>
      </c>
      <c r="H468" s="36"/>
      <c r="I468" s="36"/>
      <c r="J468" s="35">
        <f t="shared" si="41"/>
        <v>0</v>
      </c>
      <c r="K468" s="128">
        <f t="shared" si="42"/>
        <v>0</v>
      </c>
      <c r="L468" s="36"/>
      <c r="M468" s="36"/>
    </row>
    <row r="469" spans="1:13" s="9" customFormat="1" ht="15" customHeight="1">
      <c r="A469" s="23" t="str">
        <f>IF($G$7=X7,Stability!A468+1,"")</f>
        <v/>
      </c>
      <c r="B469" s="35">
        <f t="shared" si="37"/>
        <v>0</v>
      </c>
      <c r="C469" s="19">
        <f t="shared" si="38"/>
        <v>0</v>
      </c>
      <c r="D469" s="36"/>
      <c r="E469" s="36"/>
      <c r="F469" s="35">
        <f t="shared" si="39"/>
        <v>0</v>
      </c>
      <c r="G469" s="128">
        <f t="shared" si="40"/>
        <v>0</v>
      </c>
      <c r="H469" s="36"/>
      <c r="I469" s="36"/>
      <c r="J469" s="35">
        <f t="shared" si="41"/>
        <v>0</v>
      </c>
      <c r="K469" s="128">
        <f t="shared" si="42"/>
        <v>0</v>
      </c>
      <c r="L469" s="36"/>
      <c r="M469" s="36"/>
    </row>
    <row r="470" spans="1:13" s="9" customFormat="1" ht="15" customHeight="1">
      <c r="A470" s="23" t="str">
        <f>IF($G$7=X7,Stability!A469+1,"")</f>
        <v/>
      </c>
      <c r="B470" s="35">
        <f t="shared" si="37"/>
        <v>0</v>
      </c>
      <c r="C470" s="19">
        <f t="shared" si="38"/>
        <v>0</v>
      </c>
      <c r="D470" s="36"/>
      <c r="E470" s="36"/>
      <c r="F470" s="35">
        <f t="shared" si="39"/>
        <v>0</v>
      </c>
      <c r="G470" s="128">
        <f t="shared" si="40"/>
        <v>0</v>
      </c>
      <c r="H470" s="36"/>
      <c r="I470" s="36"/>
      <c r="J470" s="35">
        <f t="shared" si="41"/>
        <v>0</v>
      </c>
      <c r="K470" s="128">
        <f t="shared" si="42"/>
        <v>0</v>
      </c>
      <c r="L470" s="36"/>
      <c r="M470" s="36"/>
    </row>
    <row r="471" spans="1:13" s="9" customFormat="1" ht="15" customHeight="1">
      <c r="A471" s="23" t="str">
        <f>IF($G$7=X7,Stability!A470+1,"")</f>
        <v/>
      </c>
      <c r="B471" s="35">
        <f t="shared" si="37"/>
        <v>0</v>
      </c>
      <c r="C471" s="19">
        <f t="shared" si="38"/>
        <v>0</v>
      </c>
      <c r="D471" s="36"/>
      <c r="E471" s="36"/>
      <c r="F471" s="35">
        <f t="shared" si="39"/>
        <v>0</v>
      </c>
      <c r="G471" s="128">
        <f t="shared" si="40"/>
        <v>0</v>
      </c>
      <c r="H471" s="36"/>
      <c r="I471" s="36"/>
      <c r="J471" s="35">
        <f t="shared" si="41"/>
        <v>0</v>
      </c>
      <c r="K471" s="128">
        <f t="shared" si="42"/>
        <v>0</v>
      </c>
      <c r="L471" s="36"/>
      <c r="M471" s="36"/>
    </row>
    <row r="472" spans="1:13" s="9" customFormat="1" ht="15" customHeight="1">
      <c r="A472" s="23" t="str">
        <f>IF($G$7=X7,Stability!A471+1,"")</f>
        <v/>
      </c>
      <c r="B472" s="35">
        <f t="shared" si="37"/>
        <v>0</v>
      </c>
      <c r="C472" s="19">
        <f t="shared" si="38"/>
        <v>0</v>
      </c>
      <c r="D472" s="36"/>
      <c r="E472" s="36"/>
      <c r="F472" s="35">
        <f t="shared" si="39"/>
        <v>0</v>
      </c>
      <c r="G472" s="128">
        <f t="shared" si="40"/>
        <v>0</v>
      </c>
      <c r="H472" s="36"/>
      <c r="I472" s="36"/>
      <c r="J472" s="35">
        <f t="shared" si="41"/>
        <v>0</v>
      </c>
      <c r="K472" s="128">
        <f t="shared" si="42"/>
        <v>0</v>
      </c>
      <c r="L472" s="36"/>
      <c r="M472" s="36"/>
    </row>
    <row r="473" spans="1:13" s="9" customFormat="1" ht="15" customHeight="1">
      <c r="A473" s="23" t="str">
        <f>IF($G$7=X7,Stability!A472+1,"")</f>
        <v/>
      </c>
      <c r="B473" s="35">
        <f t="shared" si="37"/>
        <v>0</v>
      </c>
      <c r="C473" s="19">
        <f t="shared" si="38"/>
        <v>0</v>
      </c>
      <c r="D473" s="36"/>
      <c r="E473" s="36"/>
      <c r="F473" s="35">
        <f t="shared" si="39"/>
        <v>0</v>
      </c>
      <c r="G473" s="128">
        <f t="shared" si="40"/>
        <v>0</v>
      </c>
      <c r="H473" s="36"/>
      <c r="I473" s="36"/>
      <c r="J473" s="35">
        <f t="shared" si="41"/>
        <v>0</v>
      </c>
      <c r="K473" s="128">
        <f t="shared" si="42"/>
        <v>0</v>
      </c>
      <c r="L473" s="36"/>
      <c r="M473" s="36"/>
    </row>
    <row r="474" spans="1:13" s="9" customFormat="1" ht="15" customHeight="1">
      <c r="A474" s="23" t="str">
        <f>IF($G$7=X7,Stability!A473+1,"")</f>
        <v/>
      </c>
      <c r="B474" s="35">
        <f t="shared" si="37"/>
        <v>0</v>
      </c>
      <c r="C474" s="19">
        <f t="shared" si="38"/>
        <v>0</v>
      </c>
      <c r="D474" s="36"/>
      <c r="E474" s="36"/>
      <c r="F474" s="35">
        <f t="shared" si="39"/>
        <v>0</v>
      </c>
      <c r="G474" s="128">
        <f t="shared" si="40"/>
        <v>0</v>
      </c>
      <c r="H474" s="36"/>
      <c r="I474" s="36"/>
      <c r="J474" s="35">
        <f t="shared" si="41"/>
        <v>0</v>
      </c>
      <c r="K474" s="128">
        <f t="shared" si="42"/>
        <v>0</v>
      </c>
      <c r="L474" s="36"/>
      <c r="M474" s="36"/>
    </row>
    <row r="475" spans="1:13" s="9" customFormat="1" ht="15" customHeight="1">
      <c r="A475" s="23" t="str">
        <f>IF($G$7=X7,Stability!A474+1,"")</f>
        <v/>
      </c>
      <c r="B475" s="35">
        <f t="shared" si="37"/>
        <v>0</v>
      </c>
      <c r="C475" s="19">
        <f t="shared" si="38"/>
        <v>0</v>
      </c>
      <c r="D475" s="36"/>
      <c r="E475" s="36"/>
      <c r="F475" s="35">
        <f t="shared" si="39"/>
        <v>0</v>
      </c>
      <c r="G475" s="128">
        <f t="shared" si="40"/>
        <v>0</v>
      </c>
      <c r="H475" s="36"/>
      <c r="I475" s="36"/>
      <c r="J475" s="35">
        <f t="shared" si="41"/>
        <v>0</v>
      </c>
      <c r="K475" s="128">
        <f t="shared" si="42"/>
        <v>0</v>
      </c>
      <c r="L475" s="36"/>
      <c r="M475" s="36"/>
    </row>
    <row r="476" spans="1:13" s="9" customFormat="1" ht="15" customHeight="1">
      <c r="A476" s="23" t="str">
        <f>IF($G$7=X7,Stability!A475+1,"")</f>
        <v/>
      </c>
      <c r="B476" s="35">
        <f t="shared" si="37"/>
        <v>0</v>
      </c>
      <c r="C476" s="19">
        <f t="shared" si="38"/>
        <v>0</v>
      </c>
      <c r="D476" s="36"/>
      <c r="E476" s="36"/>
      <c r="F476" s="35">
        <f t="shared" si="39"/>
        <v>0</v>
      </c>
      <c r="G476" s="128">
        <f t="shared" si="40"/>
        <v>0</v>
      </c>
      <c r="H476" s="36"/>
      <c r="I476" s="36"/>
      <c r="J476" s="35">
        <f t="shared" si="41"/>
        <v>0</v>
      </c>
      <c r="K476" s="128">
        <f t="shared" si="42"/>
        <v>0</v>
      </c>
      <c r="L476" s="36"/>
      <c r="M476" s="36"/>
    </row>
    <row r="477" spans="1:13" s="9" customFormat="1" ht="15" customHeight="1">
      <c r="A477" s="23" t="str">
        <f>IF($G$7=X7,Stability!A476+1,"")</f>
        <v/>
      </c>
      <c r="B477" s="35">
        <f t="shared" si="37"/>
        <v>0</v>
      </c>
      <c r="C477" s="19">
        <f t="shared" si="38"/>
        <v>0</v>
      </c>
      <c r="D477" s="36"/>
      <c r="E477" s="36"/>
      <c r="F477" s="35">
        <f t="shared" si="39"/>
        <v>0</v>
      </c>
      <c r="G477" s="128">
        <f t="shared" si="40"/>
        <v>0</v>
      </c>
      <c r="H477" s="36"/>
      <c r="I477" s="36"/>
      <c r="J477" s="35">
        <f t="shared" si="41"/>
        <v>0</v>
      </c>
      <c r="K477" s="128">
        <f t="shared" si="42"/>
        <v>0</v>
      </c>
      <c r="L477" s="36"/>
      <c r="M477" s="36"/>
    </row>
    <row r="478" spans="1:13" s="9" customFormat="1" ht="15" customHeight="1">
      <c r="A478" s="23" t="str">
        <f>IF($G$7=X7,Stability!A477+1,"")</f>
        <v/>
      </c>
      <c r="B478" s="35">
        <f t="shared" si="37"/>
        <v>0</v>
      </c>
      <c r="C478" s="19">
        <f t="shared" si="38"/>
        <v>0</v>
      </c>
      <c r="D478" s="36"/>
      <c r="E478" s="36"/>
      <c r="F478" s="35">
        <f t="shared" si="39"/>
        <v>0</v>
      </c>
      <c r="G478" s="128">
        <f t="shared" si="40"/>
        <v>0</v>
      </c>
      <c r="H478" s="36"/>
      <c r="I478" s="36"/>
      <c r="J478" s="35">
        <f t="shared" si="41"/>
        <v>0</v>
      </c>
      <c r="K478" s="128">
        <f t="shared" si="42"/>
        <v>0</v>
      </c>
      <c r="L478" s="36"/>
      <c r="M478" s="36"/>
    </row>
    <row r="479" spans="1:13" s="9" customFormat="1" ht="15" customHeight="1">
      <c r="A479" s="23" t="str">
        <f>IF($G$7=X7,Stability!A478+1,"")</f>
        <v/>
      </c>
      <c r="B479" s="35">
        <f t="shared" si="37"/>
        <v>0</v>
      </c>
      <c r="C479" s="19">
        <f t="shared" si="38"/>
        <v>0</v>
      </c>
      <c r="D479" s="36"/>
      <c r="E479" s="36"/>
      <c r="F479" s="35">
        <f t="shared" si="39"/>
        <v>0</v>
      </c>
      <c r="G479" s="128">
        <f t="shared" si="40"/>
        <v>0</v>
      </c>
      <c r="H479" s="36"/>
      <c r="I479" s="36"/>
      <c r="J479" s="35">
        <f t="shared" si="41"/>
        <v>0</v>
      </c>
      <c r="K479" s="128">
        <f t="shared" si="42"/>
        <v>0</v>
      </c>
      <c r="L479" s="36"/>
      <c r="M479" s="36"/>
    </row>
    <row r="480" spans="1:13" s="9" customFormat="1" ht="15" customHeight="1">
      <c r="A480" s="23" t="str">
        <f>IF($G$7=X7,Stability!A479+1,"")</f>
        <v/>
      </c>
      <c r="B480" s="35">
        <f t="shared" si="37"/>
        <v>0</v>
      </c>
      <c r="C480" s="19">
        <f t="shared" si="38"/>
        <v>0</v>
      </c>
      <c r="D480" s="36"/>
      <c r="E480" s="36"/>
      <c r="F480" s="35">
        <f t="shared" si="39"/>
        <v>0</v>
      </c>
      <c r="G480" s="128">
        <f t="shared" si="40"/>
        <v>0</v>
      </c>
      <c r="H480" s="36"/>
      <c r="I480" s="36"/>
      <c r="J480" s="35">
        <f t="shared" si="41"/>
        <v>0</v>
      </c>
      <c r="K480" s="128">
        <f t="shared" si="42"/>
        <v>0</v>
      </c>
      <c r="L480" s="36"/>
      <c r="M480" s="36"/>
    </row>
    <row r="481" spans="1:13" s="9" customFormat="1" ht="15" customHeight="1">
      <c r="A481" s="23" t="str">
        <f>IF($G$7=X7,Stability!A480+1,"")</f>
        <v/>
      </c>
      <c r="B481" s="35">
        <f t="shared" si="37"/>
        <v>0</v>
      </c>
      <c r="C481" s="19">
        <f t="shared" si="38"/>
        <v>0</v>
      </c>
      <c r="D481" s="36"/>
      <c r="E481" s="36"/>
      <c r="F481" s="35">
        <f t="shared" si="39"/>
        <v>0</v>
      </c>
      <c r="G481" s="128">
        <f t="shared" si="40"/>
        <v>0</v>
      </c>
      <c r="H481" s="36"/>
      <c r="I481" s="36"/>
      <c r="J481" s="35">
        <f t="shared" si="41"/>
        <v>0</v>
      </c>
      <c r="K481" s="128">
        <f t="shared" si="42"/>
        <v>0</v>
      </c>
      <c r="L481" s="36"/>
      <c r="M481" s="36"/>
    </row>
    <row r="482" spans="1:13" s="9" customFormat="1" ht="15" customHeight="1">
      <c r="A482" s="23" t="str">
        <f>IF($G$7=X7,Stability!A481+1,"")</f>
        <v/>
      </c>
      <c r="B482" s="35">
        <f t="shared" si="37"/>
        <v>0</v>
      </c>
      <c r="C482" s="19">
        <f t="shared" si="38"/>
        <v>0</v>
      </c>
      <c r="D482" s="36"/>
      <c r="E482" s="36"/>
      <c r="F482" s="35">
        <f t="shared" si="39"/>
        <v>0</v>
      </c>
      <c r="G482" s="128">
        <f t="shared" si="40"/>
        <v>0</v>
      </c>
      <c r="H482" s="36"/>
      <c r="I482" s="36"/>
      <c r="J482" s="35">
        <f t="shared" si="41"/>
        <v>0</v>
      </c>
      <c r="K482" s="128">
        <f t="shared" si="42"/>
        <v>0</v>
      </c>
      <c r="L482" s="36"/>
      <c r="M482" s="36"/>
    </row>
    <row r="483" spans="1:13" s="9" customFormat="1" ht="15" customHeight="1">
      <c r="A483" s="23" t="str">
        <f>IF($G$7=X7,Stability!A482+1,"")</f>
        <v/>
      </c>
      <c r="B483" s="35">
        <f t="shared" ref="B483:B546" si="43">B482</f>
        <v>0</v>
      </c>
      <c r="C483" s="19">
        <f t="shared" ref="C483:C546" si="44">C482</f>
        <v>0</v>
      </c>
      <c r="D483" s="36"/>
      <c r="E483" s="36"/>
      <c r="F483" s="35">
        <f t="shared" ref="F483:F546" si="45">F482</f>
        <v>0</v>
      </c>
      <c r="G483" s="128">
        <f t="shared" ref="G483:G546" si="46">G482</f>
        <v>0</v>
      </c>
      <c r="H483" s="36"/>
      <c r="I483" s="36"/>
      <c r="J483" s="35">
        <f t="shared" ref="J483:J546" si="47">J482</f>
        <v>0</v>
      </c>
      <c r="K483" s="128">
        <f t="shared" ref="K483:K546" si="48">K482</f>
        <v>0</v>
      </c>
      <c r="L483" s="36"/>
      <c r="M483" s="36"/>
    </row>
    <row r="484" spans="1:13" s="9" customFormat="1" ht="15" customHeight="1">
      <c r="A484" s="23" t="str">
        <f>IF($G$7=X7,Stability!A483+1,"")</f>
        <v/>
      </c>
      <c r="B484" s="35">
        <f t="shared" si="43"/>
        <v>0</v>
      </c>
      <c r="C484" s="19">
        <f t="shared" si="44"/>
        <v>0</v>
      </c>
      <c r="D484" s="36"/>
      <c r="E484" s="36"/>
      <c r="F484" s="35">
        <f t="shared" si="45"/>
        <v>0</v>
      </c>
      <c r="G484" s="128">
        <f t="shared" si="46"/>
        <v>0</v>
      </c>
      <c r="H484" s="36"/>
      <c r="I484" s="36"/>
      <c r="J484" s="35">
        <f t="shared" si="47"/>
        <v>0</v>
      </c>
      <c r="K484" s="128">
        <f t="shared" si="48"/>
        <v>0</v>
      </c>
      <c r="L484" s="36"/>
      <c r="M484" s="36"/>
    </row>
    <row r="485" spans="1:13" s="9" customFormat="1" ht="15" customHeight="1">
      <c r="A485" s="23" t="str">
        <f>IF($G$7=X7,Stability!A484+1,"")</f>
        <v/>
      </c>
      <c r="B485" s="35">
        <f t="shared" si="43"/>
        <v>0</v>
      </c>
      <c r="C485" s="19">
        <f t="shared" si="44"/>
        <v>0</v>
      </c>
      <c r="D485" s="36"/>
      <c r="E485" s="36"/>
      <c r="F485" s="35">
        <f t="shared" si="45"/>
        <v>0</v>
      </c>
      <c r="G485" s="128">
        <f t="shared" si="46"/>
        <v>0</v>
      </c>
      <c r="H485" s="36"/>
      <c r="I485" s="36"/>
      <c r="J485" s="35">
        <f t="shared" si="47"/>
        <v>0</v>
      </c>
      <c r="K485" s="128">
        <f t="shared" si="48"/>
        <v>0</v>
      </c>
      <c r="L485" s="36"/>
      <c r="M485" s="36"/>
    </row>
    <row r="486" spans="1:13" s="9" customFormat="1" ht="15" customHeight="1">
      <c r="A486" s="23" t="str">
        <f>IF($G$7=X7,Stability!A485+1,"")</f>
        <v/>
      </c>
      <c r="B486" s="35">
        <f t="shared" si="43"/>
        <v>0</v>
      </c>
      <c r="C486" s="19">
        <f t="shared" si="44"/>
        <v>0</v>
      </c>
      <c r="D486" s="36"/>
      <c r="E486" s="36"/>
      <c r="F486" s="35">
        <f t="shared" si="45"/>
        <v>0</v>
      </c>
      <c r="G486" s="128">
        <f t="shared" si="46"/>
        <v>0</v>
      </c>
      <c r="H486" s="36"/>
      <c r="I486" s="36"/>
      <c r="J486" s="35">
        <f t="shared" si="47"/>
        <v>0</v>
      </c>
      <c r="K486" s="128">
        <f t="shared" si="48"/>
        <v>0</v>
      </c>
      <c r="L486" s="36"/>
      <c r="M486" s="36"/>
    </row>
    <row r="487" spans="1:13" s="9" customFormat="1" ht="15" customHeight="1">
      <c r="A487" s="23" t="str">
        <f>IF($G$7=X7,Stability!A486+1,"")</f>
        <v/>
      </c>
      <c r="B487" s="35">
        <f t="shared" si="43"/>
        <v>0</v>
      </c>
      <c r="C487" s="19">
        <f t="shared" si="44"/>
        <v>0</v>
      </c>
      <c r="D487" s="36"/>
      <c r="E487" s="36"/>
      <c r="F487" s="35">
        <f t="shared" si="45"/>
        <v>0</v>
      </c>
      <c r="G487" s="128">
        <f t="shared" si="46"/>
        <v>0</v>
      </c>
      <c r="H487" s="36"/>
      <c r="I487" s="36"/>
      <c r="J487" s="35">
        <f t="shared" si="47"/>
        <v>0</v>
      </c>
      <c r="K487" s="128">
        <f t="shared" si="48"/>
        <v>0</v>
      </c>
      <c r="L487" s="36"/>
      <c r="M487" s="36"/>
    </row>
    <row r="488" spans="1:13" s="9" customFormat="1" ht="15" customHeight="1">
      <c r="A488" s="23" t="str">
        <f>IF($G$7=X7,Stability!A487+1,"")</f>
        <v/>
      </c>
      <c r="B488" s="35">
        <f t="shared" si="43"/>
        <v>0</v>
      </c>
      <c r="C488" s="19">
        <f t="shared" si="44"/>
        <v>0</v>
      </c>
      <c r="D488" s="36"/>
      <c r="E488" s="36"/>
      <c r="F488" s="35">
        <f t="shared" si="45"/>
        <v>0</v>
      </c>
      <c r="G488" s="128">
        <f t="shared" si="46"/>
        <v>0</v>
      </c>
      <c r="H488" s="36"/>
      <c r="I488" s="36"/>
      <c r="J488" s="35">
        <f t="shared" si="47"/>
        <v>0</v>
      </c>
      <c r="K488" s="128">
        <f t="shared" si="48"/>
        <v>0</v>
      </c>
      <c r="L488" s="36"/>
      <c r="M488" s="36"/>
    </row>
    <row r="489" spans="1:13" s="9" customFormat="1" ht="15" customHeight="1">
      <c r="A489" s="23" t="str">
        <f>IF($G$7=X7,Stability!A488+1,"")</f>
        <v/>
      </c>
      <c r="B489" s="35">
        <f t="shared" si="43"/>
        <v>0</v>
      </c>
      <c r="C489" s="19">
        <f t="shared" si="44"/>
        <v>0</v>
      </c>
      <c r="D489" s="36"/>
      <c r="E489" s="36"/>
      <c r="F489" s="35">
        <f t="shared" si="45"/>
        <v>0</v>
      </c>
      <c r="G489" s="128">
        <f t="shared" si="46"/>
        <v>0</v>
      </c>
      <c r="H489" s="36"/>
      <c r="I489" s="36"/>
      <c r="J489" s="35">
        <f t="shared" si="47"/>
        <v>0</v>
      </c>
      <c r="K489" s="128">
        <f t="shared" si="48"/>
        <v>0</v>
      </c>
      <c r="L489" s="36"/>
      <c r="M489" s="36"/>
    </row>
    <row r="490" spans="1:13" s="9" customFormat="1" ht="15" customHeight="1">
      <c r="A490" s="23" t="str">
        <f>IF($G$7=X7,Stability!A489+1,"")</f>
        <v/>
      </c>
      <c r="B490" s="35">
        <f t="shared" si="43"/>
        <v>0</v>
      </c>
      <c r="C490" s="19">
        <f t="shared" si="44"/>
        <v>0</v>
      </c>
      <c r="D490" s="36"/>
      <c r="E490" s="36"/>
      <c r="F490" s="35">
        <f t="shared" si="45"/>
        <v>0</v>
      </c>
      <c r="G490" s="128">
        <f t="shared" si="46"/>
        <v>0</v>
      </c>
      <c r="H490" s="36"/>
      <c r="I490" s="36"/>
      <c r="J490" s="35">
        <f t="shared" si="47"/>
        <v>0</v>
      </c>
      <c r="K490" s="128">
        <f t="shared" si="48"/>
        <v>0</v>
      </c>
      <c r="L490" s="36"/>
      <c r="M490" s="36"/>
    </row>
    <row r="491" spans="1:13" s="9" customFormat="1" ht="15" customHeight="1">
      <c r="A491" s="23" t="str">
        <f>IF($G$7=X7,Stability!A490+1,"")</f>
        <v/>
      </c>
      <c r="B491" s="35">
        <f t="shared" si="43"/>
        <v>0</v>
      </c>
      <c r="C491" s="19">
        <f t="shared" si="44"/>
        <v>0</v>
      </c>
      <c r="D491" s="36"/>
      <c r="E491" s="36"/>
      <c r="F491" s="35">
        <f t="shared" si="45"/>
        <v>0</v>
      </c>
      <c r="G491" s="128">
        <f t="shared" si="46"/>
        <v>0</v>
      </c>
      <c r="H491" s="36"/>
      <c r="I491" s="36"/>
      <c r="J491" s="35">
        <f t="shared" si="47"/>
        <v>0</v>
      </c>
      <c r="K491" s="128">
        <f t="shared" si="48"/>
        <v>0</v>
      </c>
      <c r="L491" s="36"/>
      <c r="M491" s="36"/>
    </row>
    <row r="492" spans="1:13" s="9" customFormat="1" ht="15" customHeight="1">
      <c r="A492" s="23" t="str">
        <f>IF($G$7=X7,Stability!A491+1,"")</f>
        <v/>
      </c>
      <c r="B492" s="35">
        <f t="shared" si="43"/>
        <v>0</v>
      </c>
      <c r="C492" s="19">
        <f t="shared" si="44"/>
        <v>0</v>
      </c>
      <c r="D492" s="36"/>
      <c r="E492" s="36"/>
      <c r="F492" s="35">
        <f t="shared" si="45"/>
        <v>0</v>
      </c>
      <c r="G492" s="128">
        <f t="shared" si="46"/>
        <v>0</v>
      </c>
      <c r="H492" s="36"/>
      <c r="I492" s="36"/>
      <c r="J492" s="35">
        <f t="shared" si="47"/>
        <v>0</v>
      </c>
      <c r="K492" s="128">
        <f t="shared" si="48"/>
        <v>0</v>
      </c>
      <c r="L492" s="36"/>
      <c r="M492" s="36"/>
    </row>
    <row r="493" spans="1:13" s="9" customFormat="1" ht="15" customHeight="1">
      <c r="A493" s="23" t="str">
        <f>IF($G$7=X7,Stability!A492+1,"")</f>
        <v/>
      </c>
      <c r="B493" s="35">
        <f t="shared" si="43"/>
        <v>0</v>
      </c>
      <c r="C493" s="19">
        <f t="shared" si="44"/>
        <v>0</v>
      </c>
      <c r="D493" s="36"/>
      <c r="E493" s="36"/>
      <c r="F493" s="35">
        <f t="shared" si="45"/>
        <v>0</v>
      </c>
      <c r="G493" s="128">
        <f t="shared" si="46"/>
        <v>0</v>
      </c>
      <c r="H493" s="36"/>
      <c r="I493" s="36"/>
      <c r="J493" s="35">
        <f t="shared" si="47"/>
        <v>0</v>
      </c>
      <c r="K493" s="128">
        <f t="shared" si="48"/>
        <v>0</v>
      </c>
      <c r="L493" s="36"/>
      <c r="M493" s="36"/>
    </row>
    <row r="494" spans="1:13" s="9" customFormat="1" ht="15" customHeight="1">
      <c r="A494" s="23" t="str">
        <f>IF($G$7=X7,Stability!A493+1,"")</f>
        <v/>
      </c>
      <c r="B494" s="35">
        <f t="shared" si="43"/>
        <v>0</v>
      </c>
      <c r="C494" s="19">
        <f t="shared" si="44"/>
        <v>0</v>
      </c>
      <c r="D494" s="36"/>
      <c r="E494" s="36"/>
      <c r="F494" s="35">
        <f t="shared" si="45"/>
        <v>0</v>
      </c>
      <c r="G494" s="128">
        <f t="shared" si="46"/>
        <v>0</v>
      </c>
      <c r="H494" s="36"/>
      <c r="I494" s="36"/>
      <c r="J494" s="35">
        <f t="shared" si="47"/>
        <v>0</v>
      </c>
      <c r="K494" s="128">
        <f t="shared" si="48"/>
        <v>0</v>
      </c>
      <c r="L494" s="36"/>
      <c r="M494" s="36"/>
    </row>
    <row r="495" spans="1:13" s="9" customFormat="1" ht="15" customHeight="1">
      <c r="A495" s="23" t="str">
        <f>IF($G$7=X7,Stability!A494+1,"")</f>
        <v/>
      </c>
      <c r="B495" s="35">
        <f t="shared" si="43"/>
        <v>0</v>
      </c>
      <c r="C495" s="19">
        <f t="shared" si="44"/>
        <v>0</v>
      </c>
      <c r="D495" s="36"/>
      <c r="E495" s="36"/>
      <c r="F495" s="35">
        <f t="shared" si="45"/>
        <v>0</v>
      </c>
      <c r="G495" s="128">
        <f t="shared" si="46"/>
        <v>0</v>
      </c>
      <c r="H495" s="36"/>
      <c r="I495" s="36"/>
      <c r="J495" s="35">
        <f t="shared" si="47"/>
        <v>0</v>
      </c>
      <c r="K495" s="128">
        <f t="shared" si="48"/>
        <v>0</v>
      </c>
      <c r="L495" s="36"/>
      <c r="M495" s="36"/>
    </row>
    <row r="496" spans="1:13" s="9" customFormat="1" ht="15" customHeight="1">
      <c r="A496" s="23" t="str">
        <f>IF($G$7=X7,Stability!A495+1,"")</f>
        <v/>
      </c>
      <c r="B496" s="35">
        <f t="shared" si="43"/>
        <v>0</v>
      </c>
      <c r="C496" s="19">
        <f t="shared" si="44"/>
        <v>0</v>
      </c>
      <c r="D496" s="36"/>
      <c r="E496" s="36"/>
      <c r="F496" s="35">
        <f t="shared" si="45"/>
        <v>0</v>
      </c>
      <c r="G496" s="128">
        <f t="shared" si="46"/>
        <v>0</v>
      </c>
      <c r="H496" s="36"/>
      <c r="I496" s="36"/>
      <c r="J496" s="35">
        <f t="shared" si="47"/>
        <v>0</v>
      </c>
      <c r="K496" s="128">
        <f t="shared" si="48"/>
        <v>0</v>
      </c>
      <c r="L496" s="36"/>
      <c r="M496" s="36"/>
    </row>
    <row r="497" spans="1:13" s="9" customFormat="1" ht="15" customHeight="1">
      <c r="A497" s="23" t="str">
        <f>IF($G$7=X7,Stability!A496+1,"")</f>
        <v/>
      </c>
      <c r="B497" s="35">
        <f t="shared" si="43"/>
        <v>0</v>
      </c>
      <c r="C497" s="19">
        <f t="shared" si="44"/>
        <v>0</v>
      </c>
      <c r="D497" s="36"/>
      <c r="E497" s="36"/>
      <c r="F497" s="35">
        <f t="shared" si="45"/>
        <v>0</v>
      </c>
      <c r="G497" s="128">
        <f t="shared" si="46"/>
        <v>0</v>
      </c>
      <c r="H497" s="36"/>
      <c r="I497" s="36"/>
      <c r="J497" s="35">
        <f t="shared" si="47"/>
        <v>0</v>
      </c>
      <c r="K497" s="128">
        <f t="shared" si="48"/>
        <v>0</v>
      </c>
      <c r="L497" s="36"/>
      <c r="M497" s="36"/>
    </row>
    <row r="498" spans="1:13" s="9" customFormat="1" ht="15" customHeight="1">
      <c r="A498" s="23" t="str">
        <f>IF($G$7=X7,Stability!A497+1,"")</f>
        <v/>
      </c>
      <c r="B498" s="35">
        <f t="shared" si="43"/>
        <v>0</v>
      </c>
      <c r="C498" s="19">
        <f t="shared" si="44"/>
        <v>0</v>
      </c>
      <c r="D498" s="36"/>
      <c r="E498" s="36"/>
      <c r="F498" s="35">
        <f t="shared" si="45"/>
        <v>0</v>
      </c>
      <c r="G498" s="128">
        <f t="shared" si="46"/>
        <v>0</v>
      </c>
      <c r="H498" s="36"/>
      <c r="I498" s="36"/>
      <c r="J498" s="35">
        <f t="shared" si="47"/>
        <v>0</v>
      </c>
      <c r="K498" s="128">
        <f t="shared" si="48"/>
        <v>0</v>
      </c>
      <c r="L498" s="36"/>
      <c r="M498" s="36"/>
    </row>
    <row r="499" spans="1:13" s="9" customFormat="1" ht="15" customHeight="1">
      <c r="A499" s="23" t="str">
        <f>IF($G$7=X7,Stability!A498+1,"")</f>
        <v/>
      </c>
      <c r="B499" s="35">
        <f t="shared" si="43"/>
        <v>0</v>
      </c>
      <c r="C499" s="19">
        <f t="shared" si="44"/>
        <v>0</v>
      </c>
      <c r="D499" s="36"/>
      <c r="E499" s="36"/>
      <c r="F499" s="35">
        <f t="shared" si="45"/>
        <v>0</v>
      </c>
      <c r="G499" s="128">
        <f t="shared" si="46"/>
        <v>0</v>
      </c>
      <c r="H499" s="36"/>
      <c r="I499" s="36"/>
      <c r="J499" s="35">
        <f t="shared" si="47"/>
        <v>0</v>
      </c>
      <c r="K499" s="128">
        <f t="shared" si="48"/>
        <v>0</v>
      </c>
      <c r="L499" s="36"/>
      <c r="M499" s="36"/>
    </row>
    <row r="500" spans="1:13" s="9" customFormat="1" ht="15" customHeight="1">
      <c r="A500" s="23" t="str">
        <f>IF($G$7=X7,Stability!A499+1,"")</f>
        <v/>
      </c>
      <c r="B500" s="35">
        <f t="shared" si="43"/>
        <v>0</v>
      </c>
      <c r="C500" s="19">
        <f t="shared" si="44"/>
        <v>0</v>
      </c>
      <c r="D500" s="36"/>
      <c r="E500" s="36"/>
      <c r="F500" s="35">
        <f t="shared" si="45"/>
        <v>0</v>
      </c>
      <c r="G500" s="128">
        <f t="shared" si="46"/>
        <v>0</v>
      </c>
      <c r="H500" s="36"/>
      <c r="I500" s="36"/>
      <c r="J500" s="35">
        <f t="shared" si="47"/>
        <v>0</v>
      </c>
      <c r="K500" s="128">
        <f t="shared" si="48"/>
        <v>0</v>
      </c>
      <c r="L500" s="36"/>
      <c r="M500" s="36"/>
    </row>
    <row r="501" spans="1:13" s="9" customFormat="1" ht="15" customHeight="1">
      <c r="A501" s="23" t="str">
        <f>IF($G$7=X7,Stability!A500+1,"")</f>
        <v/>
      </c>
      <c r="B501" s="35">
        <f t="shared" si="43"/>
        <v>0</v>
      </c>
      <c r="C501" s="19">
        <f t="shared" si="44"/>
        <v>0</v>
      </c>
      <c r="D501" s="36"/>
      <c r="E501" s="36"/>
      <c r="F501" s="35">
        <f t="shared" si="45"/>
        <v>0</v>
      </c>
      <c r="G501" s="128">
        <f t="shared" si="46"/>
        <v>0</v>
      </c>
      <c r="H501" s="36"/>
      <c r="I501" s="36"/>
      <c r="J501" s="35">
        <f t="shared" si="47"/>
        <v>0</v>
      </c>
      <c r="K501" s="128">
        <f t="shared" si="48"/>
        <v>0</v>
      </c>
      <c r="L501" s="36"/>
      <c r="M501" s="36"/>
    </row>
    <row r="502" spans="1:13" s="9" customFormat="1" ht="15" customHeight="1">
      <c r="A502" s="23" t="str">
        <f>IF($G$7=X7,Stability!A501+1,"")</f>
        <v/>
      </c>
      <c r="B502" s="35">
        <f t="shared" si="43"/>
        <v>0</v>
      </c>
      <c r="C502" s="19">
        <f t="shared" si="44"/>
        <v>0</v>
      </c>
      <c r="D502" s="36"/>
      <c r="E502" s="36"/>
      <c r="F502" s="35">
        <f t="shared" si="45"/>
        <v>0</v>
      </c>
      <c r="G502" s="128">
        <f t="shared" si="46"/>
        <v>0</v>
      </c>
      <c r="H502" s="36"/>
      <c r="I502" s="36"/>
      <c r="J502" s="35">
        <f t="shared" si="47"/>
        <v>0</v>
      </c>
      <c r="K502" s="128">
        <f t="shared" si="48"/>
        <v>0</v>
      </c>
      <c r="L502" s="36"/>
      <c r="M502" s="36"/>
    </row>
    <row r="503" spans="1:13" s="9" customFormat="1" ht="15" customHeight="1">
      <c r="A503" s="23" t="str">
        <f>IF($G$7=X7,Stability!A502+1,"")</f>
        <v/>
      </c>
      <c r="B503" s="35">
        <f t="shared" si="43"/>
        <v>0</v>
      </c>
      <c r="C503" s="19">
        <f t="shared" si="44"/>
        <v>0</v>
      </c>
      <c r="D503" s="36"/>
      <c r="E503" s="36"/>
      <c r="F503" s="35">
        <f t="shared" si="45"/>
        <v>0</v>
      </c>
      <c r="G503" s="128">
        <f t="shared" si="46"/>
        <v>0</v>
      </c>
      <c r="H503" s="36"/>
      <c r="I503" s="36"/>
      <c r="J503" s="35">
        <f t="shared" si="47"/>
        <v>0</v>
      </c>
      <c r="K503" s="128">
        <f t="shared" si="48"/>
        <v>0</v>
      </c>
      <c r="L503" s="36"/>
      <c r="M503" s="36"/>
    </row>
    <row r="504" spans="1:13" s="9" customFormat="1" ht="15" customHeight="1">
      <c r="A504" s="23" t="str">
        <f>IF($G$7=X7,Stability!A503+1,"")</f>
        <v/>
      </c>
      <c r="B504" s="35">
        <f t="shared" si="43"/>
        <v>0</v>
      </c>
      <c r="C504" s="19">
        <f t="shared" si="44"/>
        <v>0</v>
      </c>
      <c r="D504" s="36"/>
      <c r="E504" s="36"/>
      <c r="F504" s="35">
        <f t="shared" si="45"/>
        <v>0</v>
      </c>
      <c r="G504" s="128">
        <f t="shared" si="46"/>
        <v>0</v>
      </c>
      <c r="H504" s="36"/>
      <c r="I504" s="36"/>
      <c r="J504" s="35">
        <f t="shared" si="47"/>
        <v>0</v>
      </c>
      <c r="K504" s="128">
        <f t="shared" si="48"/>
        <v>0</v>
      </c>
      <c r="L504" s="36"/>
      <c r="M504" s="36"/>
    </row>
    <row r="505" spans="1:13" s="9" customFormat="1" ht="15" customHeight="1">
      <c r="A505" s="23" t="str">
        <f>IF($G$7=X7,Stability!A504+1,"")</f>
        <v/>
      </c>
      <c r="B505" s="35">
        <f t="shared" si="43"/>
        <v>0</v>
      </c>
      <c r="C505" s="19">
        <f t="shared" si="44"/>
        <v>0</v>
      </c>
      <c r="D505" s="36"/>
      <c r="E505" s="36"/>
      <c r="F505" s="35">
        <f t="shared" si="45"/>
        <v>0</v>
      </c>
      <c r="G505" s="128">
        <f t="shared" si="46"/>
        <v>0</v>
      </c>
      <c r="H505" s="36"/>
      <c r="I505" s="36"/>
      <c r="J505" s="35">
        <f t="shared" si="47"/>
        <v>0</v>
      </c>
      <c r="K505" s="128">
        <f t="shared" si="48"/>
        <v>0</v>
      </c>
      <c r="L505" s="36"/>
      <c r="M505" s="36"/>
    </row>
    <row r="506" spans="1:13" s="9" customFormat="1" ht="15" customHeight="1">
      <c r="A506" s="23" t="str">
        <f>IF($G$7=X7,Stability!A505+1,"")</f>
        <v/>
      </c>
      <c r="B506" s="35">
        <f t="shared" si="43"/>
        <v>0</v>
      </c>
      <c r="C506" s="19">
        <f t="shared" si="44"/>
        <v>0</v>
      </c>
      <c r="D506" s="36"/>
      <c r="E506" s="36"/>
      <c r="F506" s="35">
        <f t="shared" si="45"/>
        <v>0</v>
      </c>
      <c r="G506" s="128">
        <f t="shared" si="46"/>
        <v>0</v>
      </c>
      <c r="H506" s="36"/>
      <c r="I506" s="36"/>
      <c r="J506" s="35">
        <f t="shared" si="47"/>
        <v>0</v>
      </c>
      <c r="K506" s="128">
        <f t="shared" si="48"/>
        <v>0</v>
      </c>
      <c r="L506" s="36"/>
      <c r="M506" s="36"/>
    </row>
    <row r="507" spans="1:13" s="9" customFormat="1" ht="15" customHeight="1">
      <c r="A507" s="23" t="str">
        <f>IF($G$7=X7,Stability!A506+1,"")</f>
        <v/>
      </c>
      <c r="B507" s="35">
        <f t="shared" si="43"/>
        <v>0</v>
      </c>
      <c r="C507" s="19">
        <f t="shared" si="44"/>
        <v>0</v>
      </c>
      <c r="D507" s="36"/>
      <c r="E507" s="36"/>
      <c r="F507" s="35">
        <f t="shared" si="45"/>
        <v>0</v>
      </c>
      <c r="G507" s="128">
        <f t="shared" si="46"/>
        <v>0</v>
      </c>
      <c r="H507" s="36"/>
      <c r="I507" s="36"/>
      <c r="J507" s="35">
        <f t="shared" si="47"/>
        <v>0</v>
      </c>
      <c r="K507" s="128">
        <f t="shared" si="48"/>
        <v>0</v>
      </c>
      <c r="L507" s="36"/>
      <c r="M507" s="36"/>
    </row>
    <row r="508" spans="1:13" s="9" customFormat="1" ht="15" customHeight="1">
      <c r="A508" s="23" t="str">
        <f>IF($G$7=X7,Stability!A507+1,"")</f>
        <v/>
      </c>
      <c r="B508" s="35">
        <f t="shared" si="43"/>
        <v>0</v>
      </c>
      <c r="C508" s="19">
        <f t="shared" si="44"/>
        <v>0</v>
      </c>
      <c r="D508" s="36"/>
      <c r="E508" s="36"/>
      <c r="F508" s="35">
        <f t="shared" si="45"/>
        <v>0</v>
      </c>
      <c r="G508" s="128">
        <f t="shared" si="46"/>
        <v>0</v>
      </c>
      <c r="H508" s="36"/>
      <c r="I508" s="36"/>
      <c r="J508" s="35">
        <f t="shared" si="47"/>
        <v>0</v>
      </c>
      <c r="K508" s="128">
        <f t="shared" si="48"/>
        <v>0</v>
      </c>
      <c r="L508" s="36"/>
      <c r="M508" s="36"/>
    </row>
    <row r="509" spans="1:13" s="9" customFormat="1" ht="15" customHeight="1">
      <c r="A509" s="23" t="str">
        <f>IF($G$7=X7,Stability!A508+1,"")</f>
        <v/>
      </c>
      <c r="B509" s="35">
        <f t="shared" si="43"/>
        <v>0</v>
      </c>
      <c r="C509" s="19">
        <f t="shared" si="44"/>
        <v>0</v>
      </c>
      <c r="D509" s="36"/>
      <c r="E509" s="36"/>
      <c r="F509" s="35">
        <f t="shared" si="45"/>
        <v>0</v>
      </c>
      <c r="G509" s="128">
        <f t="shared" si="46"/>
        <v>0</v>
      </c>
      <c r="H509" s="36"/>
      <c r="I509" s="36"/>
      <c r="J509" s="35">
        <f t="shared" si="47"/>
        <v>0</v>
      </c>
      <c r="K509" s="128">
        <f t="shared" si="48"/>
        <v>0</v>
      </c>
      <c r="L509" s="36"/>
      <c r="M509" s="36"/>
    </row>
    <row r="510" spans="1:13" s="9" customFormat="1" ht="15" customHeight="1">
      <c r="A510" s="23" t="str">
        <f>IF($G$7=X7,Stability!A509+1,"")</f>
        <v/>
      </c>
      <c r="B510" s="35">
        <f t="shared" si="43"/>
        <v>0</v>
      </c>
      <c r="C510" s="19">
        <f t="shared" si="44"/>
        <v>0</v>
      </c>
      <c r="D510" s="36"/>
      <c r="E510" s="36"/>
      <c r="F510" s="35">
        <f t="shared" si="45"/>
        <v>0</v>
      </c>
      <c r="G510" s="128">
        <f t="shared" si="46"/>
        <v>0</v>
      </c>
      <c r="H510" s="36"/>
      <c r="I510" s="36"/>
      <c r="J510" s="35">
        <f t="shared" si="47"/>
        <v>0</v>
      </c>
      <c r="K510" s="128">
        <f t="shared" si="48"/>
        <v>0</v>
      </c>
      <c r="L510" s="36"/>
      <c r="M510" s="36"/>
    </row>
    <row r="511" spans="1:13" s="9" customFormat="1" ht="15" customHeight="1">
      <c r="A511" s="23" t="str">
        <f>IF($G$7=X7,Stability!A510+1,"")</f>
        <v/>
      </c>
      <c r="B511" s="35">
        <f t="shared" si="43"/>
        <v>0</v>
      </c>
      <c r="C511" s="19">
        <f t="shared" si="44"/>
        <v>0</v>
      </c>
      <c r="D511" s="36"/>
      <c r="E511" s="36"/>
      <c r="F511" s="35">
        <f t="shared" si="45"/>
        <v>0</v>
      </c>
      <c r="G511" s="128">
        <f t="shared" si="46"/>
        <v>0</v>
      </c>
      <c r="H511" s="36"/>
      <c r="I511" s="36"/>
      <c r="J511" s="35">
        <f t="shared" si="47"/>
        <v>0</v>
      </c>
      <c r="K511" s="128">
        <f t="shared" si="48"/>
        <v>0</v>
      </c>
      <c r="L511" s="36"/>
      <c r="M511" s="36"/>
    </row>
    <row r="512" spans="1:13" s="9" customFormat="1" ht="15" customHeight="1">
      <c r="A512" s="23" t="str">
        <f>IF($G$7=X7,Stability!A511+1,"")</f>
        <v/>
      </c>
      <c r="B512" s="35">
        <f t="shared" si="43"/>
        <v>0</v>
      </c>
      <c r="C512" s="19">
        <f t="shared" si="44"/>
        <v>0</v>
      </c>
      <c r="D512" s="36"/>
      <c r="E512" s="36"/>
      <c r="F512" s="35">
        <f t="shared" si="45"/>
        <v>0</v>
      </c>
      <c r="G512" s="128">
        <f t="shared" si="46"/>
        <v>0</v>
      </c>
      <c r="H512" s="36"/>
      <c r="I512" s="36"/>
      <c r="J512" s="35">
        <f t="shared" si="47"/>
        <v>0</v>
      </c>
      <c r="K512" s="128">
        <f t="shared" si="48"/>
        <v>0</v>
      </c>
      <c r="L512" s="36"/>
      <c r="M512" s="36"/>
    </row>
    <row r="513" spans="1:13" s="9" customFormat="1" ht="15" customHeight="1">
      <c r="A513" s="23" t="str">
        <f>IF($G$7=X7,Stability!A512+1,"")</f>
        <v/>
      </c>
      <c r="B513" s="35">
        <f t="shared" si="43"/>
        <v>0</v>
      </c>
      <c r="C513" s="19">
        <f t="shared" si="44"/>
        <v>0</v>
      </c>
      <c r="D513" s="36"/>
      <c r="E513" s="36"/>
      <c r="F513" s="35">
        <f t="shared" si="45"/>
        <v>0</v>
      </c>
      <c r="G513" s="128">
        <f t="shared" si="46"/>
        <v>0</v>
      </c>
      <c r="H513" s="36"/>
      <c r="I513" s="36"/>
      <c r="J513" s="35">
        <f t="shared" si="47"/>
        <v>0</v>
      </c>
      <c r="K513" s="128">
        <f t="shared" si="48"/>
        <v>0</v>
      </c>
      <c r="L513" s="36"/>
      <c r="M513" s="36"/>
    </row>
    <row r="514" spans="1:13" s="9" customFormat="1" ht="15" customHeight="1">
      <c r="A514" s="23" t="str">
        <f>IF($G$7=X7,Stability!A513+1,"")</f>
        <v/>
      </c>
      <c r="B514" s="35">
        <f t="shared" si="43"/>
        <v>0</v>
      </c>
      <c r="C514" s="19">
        <f t="shared" si="44"/>
        <v>0</v>
      </c>
      <c r="D514" s="36"/>
      <c r="E514" s="36"/>
      <c r="F514" s="35">
        <f t="shared" si="45"/>
        <v>0</v>
      </c>
      <c r="G514" s="128">
        <f t="shared" si="46"/>
        <v>0</v>
      </c>
      <c r="H514" s="36"/>
      <c r="I514" s="36"/>
      <c r="J514" s="35">
        <f t="shared" si="47"/>
        <v>0</v>
      </c>
      <c r="K514" s="128">
        <f t="shared" si="48"/>
        <v>0</v>
      </c>
      <c r="L514" s="36"/>
      <c r="M514" s="36"/>
    </row>
    <row r="515" spans="1:13" s="9" customFormat="1" ht="15" customHeight="1">
      <c r="A515" s="23" t="str">
        <f>IF($G$7=X7,Stability!A514+1,"")</f>
        <v/>
      </c>
      <c r="B515" s="35">
        <f t="shared" si="43"/>
        <v>0</v>
      </c>
      <c r="C515" s="19">
        <f t="shared" si="44"/>
        <v>0</v>
      </c>
      <c r="D515" s="36"/>
      <c r="E515" s="36"/>
      <c r="F515" s="35">
        <f t="shared" si="45"/>
        <v>0</v>
      </c>
      <c r="G515" s="128">
        <f t="shared" si="46"/>
        <v>0</v>
      </c>
      <c r="H515" s="36"/>
      <c r="I515" s="36"/>
      <c r="J515" s="35">
        <f t="shared" si="47"/>
        <v>0</v>
      </c>
      <c r="K515" s="128">
        <f t="shared" si="48"/>
        <v>0</v>
      </c>
      <c r="L515" s="36"/>
      <c r="M515" s="36"/>
    </row>
    <row r="516" spans="1:13" s="9" customFormat="1" ht="15" customHeight="1">
      <c r="A516" s="23" t="str">
        <f>IF($G$7=X7,Stability!A515+1,"")</f>
        <v/>
      </c>
      <c r="B516" s="35">
        <f t="shared" si="43"/>
        <v>0</v>
      </c>
      <c r="C516" s="19">
        <f t="shared" si="44"/>
        <v>0</v>
      </c>
      <c r="D516" s="36"/>
      <c r="E516" s="36"/>
      <c r="F516" s="35">
        <f t="shared" si="45"/>
        <v>0</v>
      </c>
      <c r="G516" s="128">
        <f t="shared" si="46"/>
        <v>0</v>
      </c>
      <c r="H516" s="36"/>
      <c r="I516" s="36"/>
      <c r="J516" s="35">
        <f t="shared" si="47"/>
        <v>0</v>
      </c>
      <c r="K516" s="128">
        <f t="shared" si="48"/>
        <v>0</v>
      </c>
      <c r="L516" s="36"/>
      <c r="M516" s="36"/>
    </row>
    <row r="517" spans="1:13" s="9" customFormat="1" ht="15" customHeight="1">
      <c r="A517" s="23" t="str">
        <f>IF($G$7=X7,Stability!A516+1,"")</f>
        <v/>
      </c>
      <c r="B517" s="35">
        <f t="shared" si="43"/>
        <v>0</v>
      </c>
      <c r="C517" s="19">
        <f t="shared" si="44"/>
        <v>0</v>
      </c>
      <c r="D517" s="36"/>
      <c r="E517" s="36"/>
      <c r="F517" s="35">
        <f t="shared" si="45"/>
        <v>0</v>
      </c>
      <c r="G517" s="128">
        <f t="shared" si="46"/>
        <v>0</v>
      </c>
      <c r="H517" s="36"/>
      <c r="I517" s="36"/>
      <c r="J517" s="35">
        <f t="shared" si="47"/>
        <v>0</v>
      </c>
      <c r="K517" s="128">
        <f t="shared" si="48"/>
        <v>0</v>
      </c>
      <c r="L517" s="36"/>
      <c r="M517" s="36"/>
    </row>
    <row r="518" spans="1:13" s="9" customFormat="1" ht="15" customHeight="1">
      <c r="A518" s="23" t="str">
        <f>IF($G$7=X7,Stability!A517+1,"")</f>
        <v/>
      </c>
      <c r="B518" s="35">
        <f t="shared" si="43"/>
        <v>0</v>
      </c>
      <c r="C518" s="19">
        <f t="shared" si="44"/>
        <v>0</v>
      </c>
      <c r="D518" s="36"/>
      <c r="E518" s="36"/>
      <c r="F518" s="35">
        <f t="shared" si="45"/>
        <v>0</v>
      </c>
      <c r="G518" s="128">
        <f t="shared" si="46"/>
        <v>0</v>
      </c>
      <c r="H518" s="36"/>
      <c r="I518" s="36"/>
      <c r="J518" s="35">
        <f t="shared" si="47"/>
        <v>0</v>
      </c>
      <c r="K518" s="128">
        <f t="shared" si="48"/>
        <v>0</v>
      </c>
      <c r="L518" s="36"/>
      <c r="M518" s="36"/>
    </row>
    <row r="519" spans="1:13" s="9" customFormat="1" ht="15" customHeight="1">
      <c r="A519" s="23" t="str">
        <f>IF($G$7=X7,Stability!A518+1,"")</f>
        <v/>
      </c>
      <c r="B519" s="35">
        <f t="shared" si="43"/>
        <v>0</v>
      </c>
      <c r="C519" s="19">
        <f t="shared" si="44"/>
        <v>0</v>
      </c>
      <c r="D519" s="36"/>
      <c r="E519" s="36"/>
      <c r="F519" s="35">
        <f t="shared" si="45"/>
        <v>0</v>
      </c>
      <c r="G519" s="128">
        <f t="shared" si="46"/>
        <v>0</v>
      </c>
      <c r="H519" s="36"/>
      <c r="I519" s="36"/>
      <c r="J519" s="35">
        <f t="shared" si="47"/>
        <v>0</v>
      </c>
      <c r="K519" s="128">
        <f t="shared" si="48"/>
        <v>0</v>
      </c>
      <c r="L519" s="36"/>
      <c r="M519" s="36"/>
    </row>
    <row r="520" spans="1:13" s="9" customFormat="1" ht="15" customHeight="1">
      <c r="A520" s="23" t="str">
        <f>IF($G$7=X7,Stability!A519+1,"")</f>
        <v/>
      </c>
      <c r="B520" s="35">
        <f t="shared" si="43"/>
        <v>0</v>
      </c>
      <c r="C520" s="19">
        <f t="shared" si="44"/>
        <v>0</v>
      </c>
      <c r="D520" s="36"/>
      <c r="E520" s="36"/>
      <c r="F520" s="35">
        <f t="shared" si="45"/>
        <v>0</v>
      </c>
      <c r="G520" s="128">
        <f t="shared" si="46"/>
        <v>0</v>
      </c>
      <c r="H520" s="36"/>
      <c r="I520" s="36"/>
      <c r="J520" s="35">
        <f t="shared" si="47"/>
        <v>0</v>
      </c>
      <c r="K520" s="128">
        <f t="shared" si="48"/>
        <v>0</v>
      </c>
      <c r="L520" s="36"/>
      <c r="M520" s="36"/>
    </row>
    <row r="521" spans="1:13" s="9" customFormat="1" ht="15" customHeight="1">
      <c r="A521" s="23" t="str">
        <f>IF($G$7=X7,Stability!A520+1,"")</f>
        <v/>
      </c>
      <c r="B521" s="35">
        <f t="shared" si="43"/>
        <v>0</v>
      </c>
      <c r="C521" s="19">
        <f t="shared" si="44"/>
        <v>0</v>
      </c>
      <c r="D521" s="36"/>
      <c r="E521" s="36"/>
      <c r="F521" s="35">
        <f t="shared" si="45"/>
        <v>0</v>
      </c>
      <c r="G521" s="128">
        <f t="shared" si="46"/>
        <v>0</v>
      </c>
      <c r="H521" s="36"/>
      <c r="I521" s="36"/>
      <c r="J521" s="35">
        <f t="shared" si="47"/>
        <v>0</v>
      </c>
      <c r="K521" s="128">
        <f t="shared" si="48"/>
        <v>0</v>
      </c>
      <c r="L521" s="36"/>
      <c r="M521" s="36"/>
    </row>
    <row r="522" spans="1:13" s="9" customFormat="1" ht="15" customHeight="1">
      <c r="A522" s="23" t="str">
        <f>IF($G$7=X7,Stability!A521+1,"")</f>
        <v/>
      </c>
      <c r="B522" s="35">
        <f t="shared" si="43"/>
        <v>0</v>
      </c>
      <c r="C522" s="19">
        <f t="shared" si="44"/>
        <v>0</v>
      </c>
      <c r="D522" s="36"/>
      <c r="E522" s="36"/>
      <c r="F522" s="35">
        <f t="shared" si="45"/>
        <v>0</v>
      </c>
      <c r="G522" s="128">
        <f t="shared" si="46"/>
        <v>0</v>
      </c>
      <c r="H522" s="36"/>
      <c r="I522" s="36"/>
      <c r="J522" s="35">
        <f t="shared" si="47"/>
        <v>0</v>
      </c>
      <c r="K522" s="128">
        <f t="shared" si="48"/>
        <v>0</v>
      </c>
      <c r="L522" s="36"/>
      <c r="M522" s="36"/>
    </row>
    <row r="523" spans="1:13" s="9" customFormat="1" ht="15" customHeight="1">
      <c r="A523" s="23" t="str">
        <f>IF($G$7=X7,Stability!A522+1,"")</f>
        <v/>
      </c>
      <c r="B523" s="35">
        <f t="shared" si="43"/>
        <v>0</v>
      </c>
      <c r="C523" s="19">
        <f t="shared" si="44"/>
        <v>0</v>
      </c>
      <c r="D523" s="36"/>
      <c r="E523" s="36"/>
      <c r="F523" s="35">
        <f t="shared" si="45"/>
        <v>0</v>
      </c>
      <c r="G523" s="128">
        <f t="shared" si="46"/>
        <v>0</v>
      </c>
      <c r="H523" s="36"/>
      <c r="I523" s="36"/>
      <c r="J523" s="35">
        <f t="shared" si="47"/>
        <v>0</v>
      </c>
      <c r="K523" s="128">
        <f t="shared" si="48"/>
        <v>0</v>
      </c>
      <c r="L523" s="36"/>
      <c r="M523" s="36"/>
    </row>
    <row r="524" spans="1:13" s="9" customFormat="1" ht="15" customHeight="1">
      <c r="A524" s="23" t="str">
        <f>IF($G$7=X7,Stability!A523+1,"")</f>
        <v/>
      </c>
      <c r="B524" s="35">
        <f t="shared" si="43"/>
        <v>0</v>
      </c>
      <c r="C524" s="19">
        <f t="shared" si="44"/>
        <v>0</v>
      </c>
      <c r="D524" s="36"/>
      <c r="E524" s="36"/>
      <c r="F524" s="35">
        <f t="shared" si="45"/>
        <v>0</v>
      </c>
      <c r="G524" s="128">
        <f t="shared" si="46"/>
        <v>0</v>
      </c>
      <c r="H524" s="36"/>
      <c r="I524" s="36"/>
      <c r="J524" s="35">
        <f t="shared" si="47"/>
        <v>0</v>
      </c>
      <c r="K524" s="128">
        <f t="shared" si="48"/>
        <v>0</v>
      </c>
      <c r="L524" s="36"/>
      <c r="M524" s="36"/>
    </row>
    <row r="525" spans="1:13" s="9" customFormat="1" ht="15" customHeight="1">
      <c r="A525" s="23" t="str">
        <f>IF($G$7=X7,Stability!A524+1,"")</f>
        <v/>
      </c>
      <c r="B525" s="35">
        <f t="shared" si="43"/>
        <v>0</v>
      </c>
      <c r="C525" s="19">
        <f t="shared" si="44"/>
        <v>0</v>
      </c>
      <c r="D525" s="36"/>
      <c r="E525" s="36"/>
      <c r="F525" s="35">
        <f t="shared" si="45"/>
        <v>0</v>
      </c>
      <c r="G525" s="128">
        <f t="shared" si="46"/>
        <v>0</v>
      </c>
      <c r="H525" s="36"/>
      <c r="I525" s="36"/>
      <c r="J525" s="35">
        <f t="shared" si="47"/>
        <v>0</v>
      </c>
      <c r="K525" s="128">
        <f t="shared" si="48"/>
        <v>0</v>
      </c>
      <c r="L525" s="36"/>
      <c r="M525" s="36"/>
    </row>
    <row r="526" spans="1:13" s="9" customFormat="1" ht="15" customHeight="1">
      <c r="A526" s="23" t="str">
        <f>IF($G$7=X7,Stability!A525+1,"")</f>
        <v/>
      </c>
      <c r="B526" s="35">
        <f t="shared" si="43"/>
        <v>0</v>
      </c>
      <c r="C526" s="19">
        <f t="shared" si="44"/>
        <v>0</v>
      </c>
      <c r="D526" s="36"/>
      <c r="E526" s="36"/>
      <c r="F526" s="35">
        <f t="shared" si="45"/>
        <v>0</v>
      </c>
      <c r="G526" s="128">
        <f t="shared" si="46"/>
        <v>0</v>
      </c>
      <c r="H526" s="36"/>
      <c r="I526" s="36"/>
      <c r="J526" s="35">
        <f t="shared" si="47"/>
        <v>0</v>
      </c>
      <c r="K526" s="128">
        <f t="shared" si="48"/>
        <v>0</v>
      </c>
      <c r="L526" s="36"/>
      <c r="M526" s="36"/>
    </row>
    <row r="527" spans="1:13" s="9" customFormat="1" ht="15" customHeight="1">
      <c r="A527" s="23" t="str">
        <f>IF($G$7=X7,Stability!A526+1,"")</f>
        <v/>
      </c>
      <c r="B527" s="35">
        <f t="shared" si="43"/>
        <v>0</v>
      </c>
      <c r="C527" s="19">
        <f t="shared" si="44"/>
        <v>0</v>
      </c>
      <c r="D527" s="36"/>
      <c r="E527" s="36"/>
      <c r="F527" s="35">
        <f t="shared" si="45"/>
        <v>0</v>
      </c>
      <c r="G527" s="128">
        <f t="shared" si="46"/>
        <v>0</v>
      </c>
      <c r="H527" s="36"/>
      <c r="I527" s="36"/>
      <c r="J527" s="35">
        <f t="shared" si="47"/>
        <v>0</v>
      </c>
      <c r="K527" s="128">
        <f t="shared" si="48"/>
        <v>0</v>
      </c>
      <c r="L527" s="36"/>
      <c r="M527" s="36"/>
    </row>
    <row r="528" spans="1:13" s="9" customFormat="1" ht="15" customHeight="1">
      <c r="A528" s="23" t="str">
        <f>IF($G$7=X7,Stability!A527+1,"")</f>
        <v/>
      </c>
      <c r="B528" s="35">
        <f t="shared" si="43"/>
        <v>0</v>
      </c>
      <c r="C528" s="19">
        <f t="shared" si="44"/>
        <v>0</v>
      </c>
      <c r="D528" s="36"/>
      <c r="E528" s="36"/>
      <c r="F528" s="35">
        <f t="shared" si="45"/>
        <v>0</v>
      </c>
      <c r="G528" s="128">
        <f t="shared" si="46"/>
        <v>0</v>
      </c>
      <c r="H528" s="36"/>
      <c r="I528" s="36"/>
      <c r="J528" s="35">
        <f t="shared" si="47"/>
        <v>0</v>
      </c>
      <c r="K528" s="128">
        <f t="shared" si="48"/>
        <v>0</v>
      </c>
      <c r="L528" s="36"/>
      <c r="M528" s="36"/>
    </row>
    <row r="529" spans="1:13" s="9" customFormat="1" ht="15" customHeight="1">
      <c r="A529" s="23" t="str">
        <f>IF($G$7=X7,Stability!A528+1,"")</f>
        <v/>
      </c>
      <c r="B529" s="35">
        <f t="shared" si="43"/>
        <v>0</v>
      </c>
      <c r="C529" s="19">
        <f t="shared" si="44"/>
        <v>0</v>
      </c>
      <c r="D529" s="36"/>
      <c r="E529" s="36"/>
      <c r="F529" s="35">
        <f t="shared" si="45"/>
        <v>0</v>
      </c>
      <c r="G529" s="128">
        <f t="shared" si="46"/>
        <v>0</v>
      </c>
      <c r="H529" s="36"/>
      <c r="I529" s="36"/>
      <c r="J529" s="35">
        <f t="shared" si="47"/>
        <v>0</v>
      </c>
      <c r="K529" s="128">
        <f t="shared" si="48"/>
        <v>0</v>
      </c>
      <c r="L529" s="36"/>
      <c r="M529" s="36"/>
    </row>
    <row r="530" spans="1:13" s="9" customFormat="1" ht="15" customHeight="1">
      <c r="A530" s="23" t="str">
        <f>IF($G$7=X7,Stability!A529+1,"")</f>
        <v/>
      </c>
      <c r="B530" s="35">
        <f t="shared" si="43"/>
        <v>0</v>
      </c>
      <c r="C530" s="19">
        <f t="shared" si="44"/>
        <v>0</v>
      </c>
      <c r="D530" s="36"/>
      <c r="E530" s="36"/>
      <c r="F530" s="35">
        <f t="shared" si="45"/>
        <v>0</v>
      </c>
      <c r="G530" s="128">
        <f t="shared" si="46"/>
        <v>0</v>
      </c>
      <c r="H530" s="36"/>
      <c r="I530" s="36"/>
      <c r="J530" s="35">
        <f t="shared" si="47"/>
        <v>0</v>
      </c>
      <c r="K530" s="128">
        <f t="shared" si="48"/>
        <v>0</v>
      </c>
      <c r="L530" s="36"/>
      <c r="M530" s="36"/>
    </row>
    <row r="531" spans="1:13" s="9" customFormat="1" ht="15" customHeight="1">
      <c r="A531" s="23" t="str">
        <f>IF($G$7=X7,Stability!A530+1,"")</f>
        <v/>
      </c>
      <c r="B531" s="35">
        <f t="shared" si="43"/>
        <v>0</v>
      </c>
      <c r="C531" s="19">
        <f t="shared" si="44"/>
        <v>0</v>
      </c>
      <c r="D531" s="36"/>
      <c r="E531" s="36"/>
      <c r="F531" s="35">
        <f t="shared" si="45"/>
        <v>0</v>
      </c>
      <c r="G531" s="128">
        <f t="shared" si="46"/>
        <v>0</v>
      </c>
      <c r="H531" s="36"/>
      <c r="I531" s="36"/>
      <c r="J531" s="35">
        <f t="shared" si="47"/>
        <v>0</v>
      </c>
      <c r="K531" s="128">
        <f t="shared" si="48"/>
        <v>0</v>
      </c>
      <c r="L531" s="36"/>
      <c r="M531" s="36"/>
    </row>
    <row r="532" spans="1:13" s="9" customFormat="1" ht="15" customHeight="1">
      <c r="A532" s="23" t="str">
        <f>IF($G$7=X7,Stability!A531+1,"")</f>
        <v/>
      </c>
      <c r="B532" s="35">
        <f t="shared" si="43"/>
        <v>0</v>
      </c>
      <c r="C532" s="19">
        <f t="shared" si="44"/>
        <v>0</v>
      </c>
      <c r="D532" s="36"/>
      <c r="E532" s="36"/>
      <c r="F532" s="35">
        <f t="shared" si="45"/>
        <v>0</v>
      </c>
      <c r="G532" s="128">
        <f t="shared" si="46"/>
        <v>0</v>
      </c>
      <c r="H532" s="36"/>
      <c r="I532" s="36"/>
      <c r="J532" s="35">
        <f t="shared" si="47"/>
        <v>0</v>
      </c>
      <c r="K532" s="128">
        <f t="shared" si="48"/>
        <v>0</v>
      </c>
      <c r="L532" s="36"/>
      <c r="M532" s="36"/>
    </row>
    <row r="533" spans="1:13" s="9" customFormat="1" ht="15" customHeight="1">
      <c r="A533" s="23" t="str">
        <f>IF($G$7=X7,Stability!A532+1,"")</f>
        <v/>
      </c>
      <c r="B533" s="35">
        <f t="shared" si="43"/>
        <v>0</v>
      </c>
      <c r="C533" s="19">
        <f t="shared" si="44"/>
        <v>0</v>
      </c>
      <c r="D533" s="36"/>
      <c r="E533" s="36"/>
      <c r="F533" s="35">
        <f t="shared" si="45"/>
        <v>0</v>
      </c>
      <c r="G533" s="128">
        <f t="shared" si="46"/>
        <v>0</v>
      </c>
      <c r="H533" s="36"/>
      <c r="I533" s="36"/>
      <c r="J533" s="35">
        <f t="shared" si="47"/>
        <v>0</v>
      </c>
      <c r="K533" s="128">
        <f t="shared" si="48"/>
        <v>0</v>
      </c>
      <c r="L533" s="36"/>
      <c r="M533" s="36"/>
    </row>
    <row r="534" spans="1:13" s="9" customFormat="1" ht="15" customHeight="1">
      <c r="A534" s="23" t="str">
        <f>IF($G$7=X7,Stability!A533+1,"")</f>
        <v/>
      </c>
      <c r="B534" s="35">
        <f t="shared" si="43"/>
        <v>0</v>
      </c>
      <c r="C534" s="19">
        <f t="shared" si="44"/>
        <v>0</v>
      </c>
      <c r="D534" s="36"/>
      <c r="E534" s="36"/>
      <c r="F534" s="35">
        <f t="shared" si="45"/>
        <v>0</v>
      </c>
      <c r="G534" s="128">
        <f t="shared" si="46"/>
        <v>0</v>
      </c>
      <c r="H534" s="36"/>
      <c r="I534" s="36"/>
      <c r="J534" s="35">
        <f t="shared" si="47"/>
        <v>0</v>
      </c>
      <c r="K534" s="128">
        <f t="shared" si="48"/>
        <v>0</v>
      </c>
      <c r="L534" s="36"/>
      <c r="M534" s="36"/>
    </row>
    <row r="535" spans="1:13" s="9" customFormat="1" ht="15" customHeight="1">
      <c r="A535" s="23" t="str">
        <f>IF($G$7=X7,Stability!A534+1,"")</f>
        <v/>
      </c>
      <c r="B535" s="35">
        <f t="shared" si="43"/>
        <v>0</v>
      </c>
      <c r="C535" s="19">
        <f t="shared" si="44"/>
        <v>0</v>
      </c>
      <c r="D535" s="36"/>
      <c r="E535" s="36"/>
      <c r="F535" s="35">
        <f t="shared" si="45"/>
        <v>0</v>
      </c>
      <c r="G535" s="128">
        <f t="shared" si="46"/>
        <v>0</v>
      </c>
      <c r="H535" s="36"/>
      <c r="I535" s="36"/>
      <c r="J535" s="35">
        <f t="shared" si="47"/>
        <v>0</v>
      </c>
      <c r="K535" s="128">
        <f t="shared" si="48"/>
        <v>0</v>
      </c>
      <c r="L535" s="36"/>
      <c r="M535" s="36"/>
    </row>
    <row r="536" spans="1:13" s="9" customFormat="1" ht="15" customHeight="1">
      <c r="A536" s="23" t="str">
        <f>IF($G$7=X7,Stability!A535+1,"")</f>
        <v/>
      </c>
      <c r="B536" s="35">
        <f t="shared" si="43"/>
        <v>0</v>
      </c>
      <c r="C536" s="19">
        <f t="shared" si="44"/>
        <v>0</v>
      </c>
      <c r="D536" s="36"/>
      <c r="E536" s="36"/>
      <c r="F536" s="35">
        <f t="shared" si="45"/>
        <v>0</v>
      </c>
      <c r="G536" s="128">
        <f t="shared" si="46"/>
        <v>0</v>
      </c>
      <c r="H536" s="36"/>
      <c r="I536" s="36"/>
      <c r="J536" s="35">
        <f t="shared" si="47"/>
        <v>0</v>
      </c>
      <c r="K536" s="128">
        <f t="shared" si="48"/>
        <v>0</v>
      </c>
      <c r="L536" s="36"/>
      <c r="M536" s="36"/>
    </row>
    <row r="537" spans="1:13" s="9" customFormat="1" ht="15" customHeight="1">
      <c r="A537" s="23" t="str">
        <f>IF($G$7=X7,Stability!A536+1,"")</f>
        <v/>
      </c>
      <c r="B537" s="35">
        <f t="shared" si="43"/>
        <v>0</v>
      </c>
      <c r="C537" s="19">
        <f t="shared" si="44"/>
        <v>0</v>
      </c>
      <c r="D537" s="36"/>
      <c r="E537" s="36"/>
      <c r="F537" s="35">
        <f t="shared" si="45"/>
        <v>0</v>
      </c>
      <c r="G537" s="128">
        <f t="shared" si="46"/>
        <v>0</v>
      </c>
      <c r="H537" s="36"/>
      <c r="I537" s="36"/>
      <c r="J537" s="35">
        <f t="shared" si="47"/>
        <v>0</v>
      </c>
      <c r="K537" s="128">
        <f t="shared" si="48"/>
        <v>0</v>
      </c>
      <c r="L537" s="36"/>
      <c r="M537" s="36"/>
    </row>
    <row r="538" spans="1:13" s="9" customFormat="1" ht="15" customHeight="1">
      <c r="A538" s="23" t="str">
        <f>IF($G$7=X7,Stability!A537+1,"")</f>
        <v/>
      </c>
      <c r="B538" s="35">
        <f t="shared" si="43"/>
        <v>0</v>
      </c>
      <c r="C538" s="19">
        <f t="shared" si="44"/>
        <v>0</v>
      </c>
      <c r="D538" s="36"/>
      <c r="E538" s="36"/>
      <c r="F538" s="35">
        <f t="shared" si="45"/>
        <v>0</v>
      </c>
      <c r="G538" s="128">
        <f t="shared" si="46"/>
        <v>0</v>
      </c>
      <c r="H538" s="36"/>
      <c r="I538" s="36"/>
      <c r="J538" s="35">
        <f t="shared" si="47"/>
        <v>0</v>
      </c>
      <c r="K538" s="128">
        <f t="shared" si="48"/>
        <v>0</v>
      </c>
      <c r="L538" s="36"/>
      <c r="M538" s="36"/>
    </row>
    <row r="539" spans="1:13" s="9" customFormat="1" ht="15" customHeight="1">
      <c r="A539" s="23" t="str">
        <f>IF($G$7=X7,Stability!A538+1,"")</f>
        <v/>
      </c>
      <c r="B539" s="35">
        <f t="shared" si="43"/>
        <v>0</v>
      </c>
      <c r="C539" s="19">
        <f t="shared" si="44"/>
        <v>0</v>
      </c>
      <c r="D539" s="36"/>
      <c r="E539" s="36"/>
      <c r="F539" s="35">
        <f t="shared" si="45"/>
        <v>0</v>
      </c>
      <c r="G539" s="128">
        <f t="shared" si="46"/>
        <v>0</v>
      </c>
      <c r="H539" s="36"/>
      <c r="I539" s="36"/>
      <c r="J539" s="35">
        <f t="shared" si="47"/>
        <v>0</v>
      </c>
      <c r="K539" s="128">
        <f t="shared" si="48"/>
        <v>0</v>
      </c>
      <c r="L539" s="36"/>
      <c r="M539" s="36"/>
    </row>
    <row r="540" spans="1:13" s="9" customFormat="1" ht="15" customHeight="1">
      <c r="A540" s="23" t="str">
        <f>IF($G$7=X7,Stability!A539+1,"")</f>
        <v/>
      </c>
      <c r="B540" s="35">
        <f t="shared" si="43"/>
        <v>0</v>
      </c>
      <c r="C540" s="19">
        <f t="shared" si="44"/>
        <v>0</v>
      </c>
      <c r="D540" s="36"/>
      <c r="E540" s="36"/>
      <c r="F540" s="35">
        <f t="shared" si="45"/>
        <v>0</v>
      </c>
      <c r="G540" s="128">
        <f t="shared" si="46"/>
        <v>0</v>
      </c>
      <c r="H540" s="36"/>
      <c r="I540" s="36"/>
      <c r="J540" s="35">
        <f t="shared" si="47"/>
        <v>0</v>
      </c>
      <c r="K540" s="128">
        <f t="shared" si="48"/>
        <v>0</v>
      </c>
      <c r="L540" s="36"/>
      <c r="M540" s="36"/>
    </row>
    <row r="541" spans="1:13" s="9" customFormat="1" ht="15" customHeight="1">
      <c r="A541" s="23" t="str">
        <f>IF($G$7=X7,Stability!A540+1,"")</f>
        <v/>
      </c>
      <c r="B541" s="35">
        <f t="shared" si="43"/>
        <v>0</v>
      </c>
      <c r="C541" s="19">
        <f t="shared" si="44"/>
        <v>0</v>
      </c>
      <c r="D541" s="36"/>
      <c r="E541" s="36"/>
      <c r="F541" s="35">
        <f t="shared" si="45"/>
        <v>0</v>
      </c>
      <c r="G541" s="128">
        <f t="shared" si="46"/>
        <v>0</v>
      </c>
      <c r="H541" s="36"/>
      <c r="I541" s="36"/>
      <c r="J541" s="35">
        <f t="shared" si="47"/>
        <v>0</v>
      </c>
      <c r="K541" s="128">
        <f t="shared" si="48"/>
        <v>0</v>
      </c>
      <c r="L541" s="36"/>
      <c r="M541" s="36"/>
    </row>
    <row r="542" spans="1:13" s="9" customFormat="1" ht="15" customHeight="1">
      <c r="A542" s="23" t="str">
        <f>IF($G$7=X7,Stability!A541+1,"")</f>
        <v/>
      </c>
      <c r="B542" s="35">
        <f t="shared" si="43"/>
        <v>0</v>
      </c>
      <c r="C542" s="19">
        <f t="shared" si="44"/>
        <v>0</v>
      </c>
      <c r="D542" s="36"/>
      <c r="E542" s="36"/>
      <c r="F542" s="35">
        <f t="shared" si="45"/>
        <v>0</v>
      </c>
      <c r="G542" s="128">
        <f t="shared" si="46"/>
        <v>0</v>
      </c>
      <c r="H542" s="36"/>
      <c r="I542" s="36"/>
      <c r="J542" s="35">
        <f t="shared" si="47"/>
        <v>0</v>
      </c>
      <c r="K542" s="128">
        <f t="shared" si="48"/>
        <v>0</v>
      </c>
      <c r="L542" s="36"/>
      <c r="M542" s="36"/>
    </row>
    <row r="543" spans="1:13" s="9" customFormat="1" ht="15" customHeight="1">
      <c r="A543" s="23" t="str">
        <f>IF($G$7=X7,Stability!A542+1,"")</f>
        <v/>
      </c>
      <c r="B543" s="35">
        <f t="shared" si="43"/>
        <v>0</v>
      </c>
      <c r="C543" s="19">
        <f t="shared" si="44"/>
        <v>0</v>
      </c>
      <c r="D543" s="36"/>
      <c r="E543" s="36"/>
      <c r="F543" s="35">
        <f t="shared" si="45"/>
        <v>0</v>
      </c>
      <c r="G543" s="128">
        <f t="shared" si="46"/>
        <v>0</v>
      </c>
      <c r="H543" s="36"/>
      <c r="I543" s="36"/>
      <c r="J543" s="35">
        <f t="shared" si="47"/>
        <v>0</v>
      </c>
      <c r="K543" s="128">
        <f t="shared" si="48"/>
        <v>0</v>
      </c>
      <c r="L543" s="36"/>
      <c r="M543" s="36"/>
    </row>
    <row r="544" spans="1:13" s="9" customFormat="1" ht="15" customHeight="1">
      <c r="A544" s="23" t="str">
        <f>IF($G$7=X7,Stability!A543+1,"")</f>
        <v/>
      </c>
      <c r="B544" s="35">
        <f t="shared" si="43"/>
        <v>0</v>
      </c>
      <c r="C544" s="19">
        <f t="shared" si="44"/>
        <v>0</v>
      </c>
      <c r="D544" s="36"/>
      <c r="E544" s="36"/>
      <c r="F544" s="35">
        <f t="shared" si="45"/>
        <v>0</v>
      </c>
      <c r="G544" s="128">
        <f t="shared" si="46"/>
        <v>0</v>
      </c>
      <c r="H544" s="36"/>
      <c r="I544" s="36"/>
      <c r="J544" s="35">
        <f t="shared" si="47"/>
        <v>0</v>
      </c>
      <c r="K544" s="128">
        <f t="shared" si="48"/>
        <v>0</v>
      </c>
      <c r="L544" s="36"/>
      <c r="M544" s="36"/>
    </row>
    <row r="545" spans="1:13" s="9" customFormat="1" ht="15" customHeight="1">
      <c r="A545" s="23" t="str">
        <f>IF($G$7=X7,Stability!A544+1,"")</f>
        <v/>
      </c>
      <c r="B545" s="35">
        <f t="shared" si="43"/>
        <v>0</v>
      </c>
      <c r="C545" s="19">
        <f t="shared" si="44"/>
        <v>0</v>
      </c>
      <c r="D545" s="36"/>
      <c r="E545" s="36"/>
      <c r="F545" s="35">
        <f t="shared" si="45"/>
        <v>0</v>
      </c>
      <c r="G545" s="128">
        <f t="shared" si="46"/>
        <v>0</v>
      </c>
      <c r="H545" s="36"/>
      <c r="I545" s="36"/>
      <c r="J545" s="35">
        <f t="shared" si="47"/>
        <v>0</v>
      </c>
      <c r="K545" s="128">
        <f t="shared" si="48"/>
        <v>0</v>
      </c>
      <c r="L545" s="36"/>
      <c r="M545" s="36"/>
    </row>
    <row r="546" spans="1:13" s="9" customFormat="1" ht="15" customHeight="1">
      <c r="A546" s="23" t="str">
        <f>IF($G$7=X7,Stability!A545+1,"")</f>
        <v/>
      </c>
      <c r="B546" s="35">
        <f t="shared" si="43"/>
        <v>0</v>
      </c>
      <c r="C546" s="19">
        <f t="shared" si="44"/>
        <v>0</v>
      </c>
      <c r="D546" s="36"/>
      <c r="E546" s="36"/>
      <c r="F546" s="35">
        <f t="shared" si="45"/>
        <v>0</v>
      </c>
      <c r="G546" s="128">
        <f t="shared" si="46"/>
        <v>0</v>
      </c>
      <c r="H546" s="36"/>
      <c r="I546" s="36"/>
      <c r="J546" s="35">
        <f t="shared" si="47"/>
        <v>0</v>
      </c>
      <c r="K546" s="128">
        <f t="shared" si="48"/>
        <v>0</v>
      </c>
      <c r="L546" s="36"/>
      <c r="M546" s="36"/>
    </row>
    <row r="547" spans="1:13" s="9" customFormat="1" ht="15" customHeight="1">
      <c r="A547" s="23" t="str">
        <f>IF($G$7=X7,Stability!A546+1,"")</f>
        <v/>
      </c>
      <c r="B547" s="35">
        <f t="shared" ref="B547:B610" si="49">B546</f>
        <v>0</v>
      </c>
      <c r="C547" s="19">
        <f t="shared" ref="C547:C610" si="50">C546</f>
        <v>0</v>
      </c>
      <c r="D547" s="36"/>
      <c r="E547" s="36"/>
      <c r="F547" s="35">
        <f t="shared" ref="F547:F610" si="51">F546</f>
        <v>0</v>
      </c>
      <c r="G547" s="128">
        <f t="shared" ref="G547:G610" si="52">G546</f>
        <v>0</v>
      </c>
      <c r="H547" s="36"/>
      <c r="I547" s="36"/>
      <c r="J547" s="35">
        <f t="shared" ref="J547:J610" si="53">J546</f>
        <v>0</v>
      </c>
      <c r="K547" s="128">
        <f t="shared" ref="K547:K610" si="54">K546</f>
        <v>0</v>
      </c>
      <c r="L547" s="36"/>
      <c r="M547" s="36"/>
    </row>
    <row r="548" spans="1:13" s="9" customFormat="1" ht="15" customHeight="1">
      <c r="A548" s="23" t="str">
        <f>IF($G$7=X7,Stability!A547+1,"")</f>
        <v/>
      </c>
      <c r="B548" s="35">
        <f t="shared" si="49"/>
        <v>0</v>
      </c>
      <c r="C548" s="19">
        <f t="shared" si="50"/>
        <v>0</v>
      </c>
      <c r="D548" s="36"/>
      <c r="E548" s="36"/>
      <c r="F548" s="35">
        <f t="shared" si="51"/>
        <v>0</v>
      </c>
      <c r="G548" s="128">
        <f t="shared" si="52"/>
        <v>0</v>
      </c>
      <c r="H548" s="36"/>
      <c r="I548" s="36"/>
      <c r="J548" s="35">
        <f t="shared" si="53"/>
        <v>0</v>
      </c>
      <c r="K548" s="128">
        <f t="shared" si="54"/>
        <v>0</v>
      </c>
      <c r="L548" s="36"/>
      <c r="M548" s="36"/>
    </row>
    <row r="549" spans="1:13" s="9" customFormat="1" ht="15" customHeight="1">
      <c r="A549" s="23" t="str">
        <f>IF($G$7=X7,Stability!A548+1,"")</f>
        <v/>
      </c>
      <c r="B549" s="35">
        <f t="shared" si="49"/>
        <v>0</v>
      </c>
      <c r="C549" s="19">
        <f t="shared" si="50"/>
        <v>0</v>
      </c>
      <c r="D549" s="36"/>
      <c r="E549" s="36"/>
      <c r="F549" s="35">
        <f t="shared" si="51"/>
        <v>0</v>
      </c>
      <c r="G549" s="128">
        <f t="shared" si="52"/>
        <v>0</v>
      </c>
      <c r="H549" s="36"/>
      <c r="I549" s="36"/>
      <c r="J549" s="35">
        <f t="shared" si="53"/>
        <v>0</v>
      </c>
      <c r="K549" s="128">
        <f t="shared" si="54"/>
        <v>0</v>
      </c>
      <c r="L549" s="36"/>
      <c r="M549" s="36"/>
    </row>
    <row r="550" spans="1:13" s="9" customFormat="1" ht="15" customHeight="1">
      <c r="A550" s="23" t="str">
        <f>IF($G$7=X7,Stability!A549+1,"")</f>
        <v/>
      </c>
      <c r="B550" s="35">
        <f t="shared" si="49"/>
        <v>0</v>
      </c>
      <c r="C550" s="19">
        <f t="shared" si="50"/>
        <v>0</v>
      </c>
      <c r="D550" s="36"/>
      <c r="E550" s="36"/>
      <c r="F550" s="35">
        <f t="shared" si="51"/>
        <v>0</v>
      </c>
      <c r="G550" s="128">
        <f t="shared" si="52"/>
        <v>0</v>
      </c>
      <c r="H550" s="36"/>
      <c r="I550" s="36"/>
      <c r="J550" s="35">
        <f t="shared" si="53"/>
        <v>0</v>
      </c>
      <c r="K550" s="128">
        <f t="shared" si="54"/>
        <v>0</v>
      </c>
      <c r="L550" s="36"/>
      <c r="M550" s="36"/>
    </row>
    <row r="551" spans="1:13" s="9" customFormat="1" ht="15" customHeight="1">
      <c r="A551" s="23" t="str">
        <f>IF($G$7=X7,Stability!A550+1,"")</f>
        <v/>
      </c>
      <c r="B551" s="35">
        <f t="shared" si="49"/>
        <v>0</v>
      </c>
      <c r="C551" s="19">
        <f t="shared" si="50"/>
        <v>0</v>
      </c>
      <c r="D551" s="36"/>
      <c r="E551" s="36"/>
      <c r="F551" s="35">
        <f t="shared" si="51"/>
        <v>0</v>
      </c>
      <c r="G551" s="128">
        <f t="shared" si="52"/>
        <v>0</v>
      </c>
      <c r="H551" s="36"/>
      <c r="I551" s="36"/>
      <c r="J551" s="35">
        <f t="shared" si="53"/>
        <v>0</v>
      </c>
      <c r="K551" s="128">
        <f t="shared" si="54"/>
        <v>0</v>
      </c>
      <c r="L551" s="36"/>
      <c r="M551" s="36"/>
    </row>
    <row r="552" spans="1:13" s="9" customFormat="1" ht="15" customHeight="1">
      <c r="A552" s="23" t="str">
        <f>IF($G$7=X7,Stability!A551+1,"")</f>
        <v/>
      </c>
      <c r="B552" s="35">
        <f t="shared" si="49"/>
        <v>0</v>
      </c>
      <c r="C552" s="19">
        <f t="shared" si="50"/>
        <v>0</v>
      </c>
      <c r="D552" s="36"/>
      <c r="E552" s="36"/>
      <c r="F552" s="35">
        <f t="shared" si="51"/>
        <v>0</v>
      </c>
      <c r="G552" s="128">
        <f t="shared" si="52"/>
        <v>0</v>
      </c>
      <c r="H552" s="36"/>
      <c r="I552" s="36"/>
      <c r="J552" s="35">
        <f t="shared" si="53"/>
        <v>0</v>
      </c>
      <c r="K552" s="128">
        <f t="shared" si="54"/>
        <v>0</v>
      </c>
      <c r="L552" s="36"/>
      <c r="M552" s="36"/>
    </row>
    <row r="553" spans="1:13" s="9" customFormat="1" ht="15" customHeight="1">
      <c r="A553" s="23" t="str">
        <f>IF($G$7=X7,Stability!A552+1,"")</f>
        <v/>
      </c>
      <c r="B553" s="35">
        <f t="shared" si="49"/>
        <v>0</v>
      </c>
      <c r="C553" s="19">
        <f t="shared" si="50"/>
        <v>0</v>
      </c>
      <c r="D553" s="36"/>
      <c r="E553" s="36"/>
      <c r="F553" s="35">
        <f t="shared" si="51"/>
        <v>0</v>
      </c>
      <c r="G553" s="128">
        <f t="shared" si="52"/>
        <v>0</v>
      </c>
      <c r="H553" s="36"/>
      <c r="I553" s="36"/>
      <c r="J553" s="35">
        <f t="shared" si="53"/>
        <v>0</v>
      </c>
      <c r="K553" s="128">
        <f t="shared" si="54"/>
        <v>0</v>
      </c>
      <c r="L553" s="36"/>
      <c r="M553" s="36"/>
    </row>
    <row r="554" spans="1:13" s="9" customFormat="1" ht="15" customHeight="1">
      <c r="A554" s="23" t="str">
        <f>IF($G$7=X7,Stability!A553+1,"")</f>
        <v/>
      </c>
      <c r="B554" s="35">
        <f t="shared" si="49"/>
        <v>0</v>
      </c>
      <c r="C554" s="19">
        <f t="shared" si="50"/>
        <v>0</v>
      </c>
      <c r="D554" s="36"/>
      <c r="E554" s="36"/>
      <c r="F554" s="35">
        <f t="shared" si="51"/>
        <v>0</v>
      </c>
      <c r="G554" s="128">
        <f t="shared" si="52"/>
        <v>0</v>
      </c>
      <c r="H554" s="36"/>
      <c r="I554" s="36"/>
      <c r="J554" s="35">
        <f t="shared" si="53"/>
        <v>0</v>
      </c>
      <c r="K554" s="128">
        <f t="shared" si="54"/>
        <v>0</v>
      </c>
      <c r="L554" s="36"/>
      <c r="M554" s="36"/>
    </row>
    <row r="555" spans="1:13" s="9" customFormat="1" ht="15" customHeight="1">
      <c r="A555" s="23" t="str">
        <f>IF($G$7=X7,Stability!A554+1,"")</f>
        <v/>
      </c>
      <c r="B555" s="35">
        <f t="shared" si="49"/>
        <v>0</v>
      </c>
      <c r="C555" s="19">
        <f t="shared" si="50"/>
        <v>0</v>
      </c>
      <c r="D555" s="36"/>
      <c r="E555" s="36"/>
      <c r="F555" s="35">
        <f t="shared" si="51"/>
        <v>0</v>
      </c>
      <c r="G555" s="128">
        <f t="shared" si="52"/>
        <v>0</v>
      </c>
      <c r="H555" s="36"/>
      <c r="I555" s="36"/>
      <c r="J555" s="35">
        <f t="shared" si="53"/>
        <v>0</v>
      </c>
      <c r="K555" s="128">
        <f t="shared" si="54"/>
        <v>0</v>
      </c>
      <c r="L555" s="36"/>
      <c r="M555" s="36"/>
    </row>
    <row r="556" spans="1:13" s="9" customFormat="1" ht="15" customHeight="1">
      <c r="A556" s="23" t="str">
        <f>IF($G$7=X7,Stability!A555+1,"")</f>
        <v/>
      </c>
      <c r="B556" s="35">
        <f t="shared" si="49"/>
        <v>0</v>
      </c>
      <c r="C556" s="19">
        <f t="shared" si="50"/>
        <v>0</v>
      </c>
      <c r="D556" s="36"/>
      <c r="E556" s="36"/>
      <c r="F556" s="35">
        <f t="shared" si="51"/>
        <v>0</v>
      </c>
      <c r="G556" s="128">
        <f t="shared" si="52"/>
        <v>0</v>
      </c>
      <c r="H556" s="36"/>
      <c r="I556" s="36"/>
      <c r="J556" s="35">
        <f t="shared" si="53"/>
        <v>0</v>
      </c>
      <c r="K556" s="128">
        <f t="shared" si="54"/>
        <v>0</v>
      </c>
      <c r="L556" s="36"/>
      <c r="M556" s="36"/>
    </row>
    <row r="557" spans="1:13" s="9" customFormat="1" ht="15" customHeight="1">
      <c r="A557" s="23" t="str">
        <f>IF($G$7=X7,Stability!A556+1,"")</f>
        <v/>
      </c>
      <c r="B557" s="35">
        <f t="shared" si="49"/>
        <v>0</v>
      </c>
      <c r="C557" s="19">
        <f t="shared" si="50"/>
        <v>0</v>
      </c>
      <c r="D557" s="36"/>
      <c r="E557" s="36"/>
      <c r="F557" s="35">
        <f t="shared" si="51"/>
        <v>0</v>
      </c>
      <c r="G557" s="128">
        <f t="shared" si="52"/>
        <v>0</v>
      </c>
      <c r="H557" s="36"/>
      <c r="I557" s="36"/>
      <c r="J557" s="35">
        <f t="shared" si="53"/>
        <v>0</v>
      </c>
      <c r="K557" s="128">
        <f t="shared" si="54"/>
        <v>0</v>
      </c>
      <c r="L557" s="36"/>
      <c r="M557" s="36"/>
    </row>
    <row r="558" spans="1:13" s="9" customFormat="1" ht="15" customHeight="1">
      <c r="A558" s="23" t="str">
        <f>IF($G$7=X7,Stability!A557+1,"")</f>
        <v/>
      </c>
      <c r="B558" s="35">
        <f t="shared" si="49"/>
        <v>0</v>
      </c>
      <c r="C558" s="19">
        <f t="shared" si="50"/>
        <v>0</v>
      </c>
      <c r="D558" s="36"/>
      <c r="E558" s="36"/>
      <c r="F558" s="35">
        <f t="shared" si="51"/>
        <v>0</v>
      </c>
      <c r="G558" s="128">
        <f t="shared" si="52"/>
        <v>0</v>
      </c>
      <c r="H558" s="36"/>
      <c r="I558" s="36"/>
      <c r="J558" s="35">
        <f t="shared" si="53"/>
        <v>0</v>
      </c>
      <c r="K558" s="128">
        <f t="shared" si="54"/>
        <v>0</v>
      </c>
      <c r="L558" s="36"/>
      <c r="M558" s="36"/>
    </row>
    <row r="559" spans="1:13" s="9" customFormat="1" ht="15" customHeight="1">
      <c r="A559" s="23" t="str">
        <f>IF($G$7=X7,Stability!A558+1,"")</f>
        <v/>
      </c>
      <c r="B559" s="35">
        <f t="shared" si="49"/>
        <v>0</v>
      </c>
      <c r="C559" s="19">
        <f t="shared" si="50"/>
        <v>0</v>
      </c>
      <c r="D559" s="36"/>
      <c r="E559" s="36"/>
      <c r="F559" s="35">
        <f t="shared" si="51"/>
        <v>0</v>
      </c>
      <c r="G559" s="128">
        <f t="shared" si="52"/>
        <v>0</v>
      </c>
      <c r="H559" s="36"/>
      <c r="I559" s="36"/>
      <c r="J559" s="35">
        <f t="shared" si="53"/>
        <v>0</v>
      </c>
      <c r="K559" s="128">
        <f t="shared" si="54"/>
        <v>0</v>
      </c>
      <c r="L559" s="36"/>
      <c r="M559" s="36"/>
    </row>
    <row r="560" spans="1:13" s="9" customFormat="1" ht="15" customHeight="1">
      <c r="A560" s="23" t="str">
        <f>IF($G$7=X7,Stability!A559+1,"")</f>
        <v/>
      </c>
      <c r="B560" s="35">
        <f t="shared" si="49"/>
        <v>0</v>
      </c>
      <c r="C560" s="19">
        <f t="shared" si="50"/>
        <v>0</v>
      </c>
      <c r="D560" s="36"/>
      <c r="E560" s="36"/>
      <c r="F560" s="35">
        <f t="shared" si="51"/>
        <v>0</v>
      </c>
      <c r="G560" s="128">
        <f t="shared" si="52"/>
        <v>0</v>
      </c>
      <c r="H560" s="36"/>
      <c r="I560" s="36"/>
      <c r="J560" s="35">
        <f t="shared" si="53"/>
        <v>0</v>
      </c>
      <c r="K560" s="128">
        <f t="shared" si="54"/>
        <v>0</v>
      </c>
      <c r="L560" s="36"/>
      <c r="M560" s="36"/>
    </row>
    <row r="561" spans="1:13" s="9" customFormat="1" ht="15" customHeight="1">
      <c r="A561" s="23" t="str">
        <f>IF($G$7=X7,Stability!A560+1,"")</f>
        <v/>
      </c>
      <c r="B561" s="35">
        <f t="shared" si="49"/>
        <v>0</v>
      </c>
      <c r="C561" s="19">
        <f t="shared" si="50"/>
        <v>0</v>
      </c>
      <c r="D561" s="36"/>
      <c r="E561" s="36"/>
      <c r="F561" s="35">
        <f t="shared" si="51"/>
        <v>0</v>
      </c>
      <c r="G561" s="128">
        <f t="shared" si="52"/>
        <v>0</v>
      </c>
      <c r="H561" s="36"/>
      <c r="I561" s="36"/>
      <c r="J561" s="35">
        <f t="shared" si="53"/>
        <v>0</v>
      </c>
      <c r="K561" s="128">
        <f t="shared" si="54"/>
        <v>0</v>
      </c>
      <c r="L561" s="36"/>
      <c r="M561" s="36"/>
    </row>
    <row r="562" spans="1:13" s="9" customFormat="1" ht="15" customHeight="1">
      <c r="A562" s="23" t="str">
        <f>IF($G$7=X7,Stability!A561+1,"")</f>
        <v/>
      </c>
      <c r="B562" s="35">
        <f t="shared" si="49"/>
        <v>0</v>
      </c>
      <c r="C562" s="19">
        <f t="shared" si="50"/>
        <v>0</v>
      </c>
      <c r="D562" s="36"/>
      <c r="E562" s="36"/>
      <c r="F562" s="35">
        <f t="shared" si="51"/>
        <v>0</v>
      </c>
      <c r="G562" s="128">
        <f t="shared" si="52"/>
        <v>0</v>
      </c>
      <c r="H562" s="36"/>
      <c r="I562" s="36"/>
      <c r="J562" s="35">
        <f t="shared" si="53"/>
        <v>0</v>
      </c>
      <c r="K562" s="128">
        <f t="shared" si="54"/>
        <v>0</v>
      </c>
      <c r="L562" s="36"/>
      <c r="M562" s="36"/>
    </row>
    <row r="563" spans="1:13" s="9" customFormat="1" ht="15" customHeight="1">
      <c r="A563" s="23" t="str">
        <f>IF($G$7=X7,Stability!A562+1,"")</f>
        <v/>
      </c>
      <c r="B563" s="35">
        <f t="shared" si="49"/>
        <v>0</v>
      </c>
      <c r="C563" s="19">
        <f t="shared" si="50"/>
        <v>0</v>
      </c>
      <c r="D563" s="36"/>
      <c r="E563" s="36"/>
      <c r="F563" s="35">
        <f t="shared" si="51"/>
        <v>0</v>
      </c>
      <c r="G563" s="128">
        <f t="shared" si="52"/>
        <v>0</v>
      </c>
      <c r="H563" s="36"/>
      <c r="I563" s="36"/>
      <c r="J563" s="35">
        <f t="shared" si="53"/>
        <v>0</v>
      </c>
      <c r="K563" s="128">
        <f t="shared" si="54"/>
        <v>0</v>
      </c>
      <c r="L563" s="36"/>
      <c r="M563" s="36"/>
    </row>
    <row r="564" spans="1:13" s="9" customFormat="1" ht="15" customHeight="1">
      <c r="A564" s="23" t="str">
        <f>IF($G$7=X7,Stability!A563+1,"")</f>
        <v/>
      </c>
      <c r="B564" s="35">
        <f t="shared" si="49"/>
        <v>0</v>
      </c>
      <c r="C564" s="19">
        <f t="shared" si="50"/>
        <v>0</v>
      </c>
      <c r="D564" s="36"/>
      <c r="E564" s="36"/>
      <c r="F564" s="35">
        <f t="shared" si="51"/>
        <v>0</v>
      </c>
      <c r="G564" s="128">
        <f t="shared" si="52"/>
        <v>0</v>
      </c>
      <c r="H564" s="36"/>
      <c r="I564" s="36"/>
      <c r="J564" s="35">
        <f t="shared" si="53"/>
        <v>0</v>
      </c>
      <c r="K564" s="128">
        <f t="shared" si="54"/>
        <v>0</v>
      </c>
      <c r="L564" s="36"/>
      <c r="M564" s="36"/>
    </row>
    <row r="565" spans="1:13" s="9" customFormat="1" ht="15" customHeight="1">
      <c r="A565" s="23" t="str">
        <f>IF($G$7=X7,Stability!A564+1,"")</f>
        <v/>
      </c>
      <c r="B565" s="35">
        <f t="shared" si="49"/>
        <v>0</v>
      </c>
      <c r="C565" s="19">
        <f t="shared" si="50"/>
        <v>0</v>
      </c>
      <c r="D565" s="36"/>
      <c r="E565" s="36"/>
      <c r="F565" s="35">
        <f t="shared" si="51"/>
        <v>0</v>
      </c>
      <c r="G565" s="128">
        <f t="shared" si="52"/>
        <v>0</v>
      </c>
      <c r="H565" s="36"/>
      <c r="I565" s="36"/>
      <c r="J565" s="35">
        <f t="shared" si="53"/>
        <v>0</v>
      </c>
      <c r="K565" s="128">
        <f t="shared" si="54"/>
        <v>0</v>
      </c>
      <c r="L565" s="36"/>
      <c r="M565" s="36"/>
    </row>
    <row r="566" spans="1:13" s="9" customFormat="1" ht="15" customHeight="1">
      <c r="A566" s="23" t="str">
        <f>IF($G$7=X7,Stability!A565+1,"")</f>
        <v/>
      </c>
      <c r="B566" s="35">
        <f t="shared" si="49"/>
        <v>0</v>
      </c>
      <c r="C566" s="19">
        <f t="shared" si="50"/>
        <v>0</v>
      </c>
      <c r="D566" s="36"/>
      <c r="E566" s="36"/>
      <c r="F566" s="35">
        <f t="shared" si="51"/>
        <v>0</v>
      </c>
      <c r="G566" s="128">
        <f t="shared" si="52"/>
        <v>0</v>
      </c>
      <c r="H566" s="36"/>
      <c r="I566" s="36"/>
      <c r="J566" s="35">
        <f t="shared" si="53"/>
        <v>0</v>
      </c>
      <c r="K566" s="128">
        <f t="shared" si="54"/>
        <v>0</v>
      </c>
      <c r="L566" s="36"/>
      <c r="M566" s="36"/>
    </row>
    <row r="567" spans="1:13" s="9" customFormat="1" ht="15" customHeight="1">
      <c r="A567" s="23" t="str">
        <f>IF($G$7=X7,Stability!A566+1,"")</f>
        <v/>
      </c>
      <c r="B567" s="35">
        <f t="shared" si="49"/>
        <v>0</v>
      </c>
      <c r="C567" s="19">
        <f t="shared" si="50"/>
        <v>0</v>
      </c>
      <c r="D567" s="36"/>
      <c r="E567" s="36"/>
      <c r="F567" s="35">
        <f t="shared" si="51"/>
        <v>0</v>
      </c>
      <c r="G567" s="128">
        <f t="shared" si="52"/>
        <v>0</v>
      </c>
      <c r="H567" s="36"/>
      <c r="I567" s="36"/>
      <c r="J567" s="35">
        <f t="shared" si="53"/>
        <v>0</v>
      </c>
      <c r="K567" s="128">
        <f t="shared" si="54"/>
        <v>0</v>
      </c>
      <c r="L567" s="36"/>
      <c r="M567" s="36"/>
    </row>
    <row r="568" spans="1:13" s="9" customFormat="1" ht="15" customHeight="1">
      <c r="A568" s="23" t="str">
        <f>IF($G$7=X7,Stability!A567+1,"")</f>
        <v/>
      </c>
      <c r="B568" s="35">
        <f t="shared" si="49"/>
        <v>0</v>
      </c>
      <c r="C568" s="19">
        <f t="shared" si="50"/>
        <v>0</v>
      </c>
      <c r="D568" s="36"/>
      <c r="E568" s="36"/>
      <c r="F568" s="35">
        <f t="shared" si="51"/>
        <v>0</v>
      </c>
      <c r="G568" s="128">
        <f t="shared" si="52"/>
        <v>0</v>
      </c>
      <c r="H568" s="36"/>
      <c r="I568" s="36"/>
      <c r="J568" s="35">
        <f t="shared" si="53"/>
        <v>0</v>
      </c>
      <c r="K568" s="128">
        <f t="shared" si="54"/>
        <v>0</v>
      </c>
      <c r="L568" s="36"/>
      <c r="M568" s="36"/>
    </row>
    <row r="569" spans="1:13" s="9" customFormat="1" ht="15" customHeight="1">
      <c r="A569" s="23" t="str">
        <f>IF($G$7=X7,Stability!A568+1,"")</f>
        <v/>
      </c>
      <c r="B569" s="35">
        <f t="shared" si="49"/>
        <v>0</v>
      </c>
      <c r="C569" s="19">
        <f t="shared" si="50"/>
        <v>0</v>
      </c>
      <c r="D569" s="36"/>
      <c r="E569" s="36"/>
      <c r="F569" s="35">
        <f t="shared" si="51"/>
        <v>0</v>
      </c>
      <c r="G569" s="128">
        <f t="shared" si="52"/>
        <v>0</v>
      </c>
      <c r="H569" s="36"/>
      <c r="I569" s="36"/>
      <c r="J569" s="35">
        <f t="shared" si="53"/>
        <v>0</v>
      </c>
      <c r="K569" s="128">
        <f t="shared" si="54"/>
        <v>0</v>
      </c>
      <c r="L569" s="36"/>
      <c r="M569" s="36"/>
    </row>
    <row r="570" spans="1:13" s="9" customFormat="1" ht="15" customHeight="1">
      <c r="A570" s="23" t="str">
        <f>IF($G$7=X7,Stability!A569+1,"")</f>
        <v/>
      </c>
      <c r="B570" s="35">
        <f t="shared" si="49"/>
        <v>0</v>
      </c>
      <c r="C570" s="19">
        <f t="shared" si="50"/>
        <v>0</v>
      </c>
      <c r="D570" s="36"/>
      <c r="E570" s="36"/>
      <c r="F570" s="35">
        <f t="shared" si="51"/>
        <v>0</v>
      </c>
      <c r="G570" s="128">
        <f t="shared" si="52"/>
        <v>0</v>
      </c>
      <c r="H570" s="36"/>
      <c r="I570" s="36"/>
      <c r="J570" s="35">
        <f t="shared" si="53"/>
        <v>0</v>
      </c>
      <c r="K570" s="128">
        <f t="shared" si="54"/>
        <v>0</v>
      </c>
      <c r="L570" s="36"/>
      <c r="M570" s="36"/>
    </row>
    <row r="571" spans="1:13" s="9" customFormat="1" ht="15" customHeight="1">
      <c r="A571" s="23" t="str">
        <f>IF($G$7=X7,Stability!A570+1,"")</f>
        <v/>
      </c>
      <c r="B571" s="35">
        <f t="shared" si="49"/>
        <v>0</v>
      </c>
      <c r="C571" s="19">
        <f t="shared" si="50"/>
        <v>0</v>
      </c>
      <c r="D571" s="36"/>
      <c r="E571" s="36"/>
      <c r="F571" s="35">
        <f t="shared" si="51"/>
        <v>0</v>
      </c>
      <c r="G571" s="128">
        <f t="shared" si="52"/>
        <v>0</v>
      </c>
      <c r="H571" s="36"/>
      <c r="I571" s="36"/>
      <c r="J571" s="35">
        <f t="shared" si="53"/>
        <v>0</v>
      </c>
      <c r="K571" s="128">
        <f t="shared" si="54"/>
        <v>0</v>
      </c>
      <c r="L571" s="36"/>
      <c r="M571" s="36"/>
    </row>
    <row r="572" spans="1:13" s="9" customFormat="1" ht="15" customHeight="1">
      <c r="A572" s="23" t="str">
        <f>IF($G$7=X7,Stability!A571+1,"")</f>
        <v/>
      </c>
      <c r="B572" s="35">
        <f t="shared" si="49"/>
        <v>0</v>
      </c>
      <c r="C572" s="19">
        <f t="shared" si="50"/>
        <v>0</v>
      </c>
      <c r="D572" s="36"/>
      <c r="E572" s="36"/>
      <c r="F572" s="35">
        <f t="shared" si="51"/>
        <v>0</v>
      </c>
      <c r="G572" s="128">
        <f t="shared" si="52"/>
        <v>0</v>
      </c>
      <c r="H572" s="36"/>
      <c r="I572" s="36"/>
      <c r="J572" s="35">
        <f t="shared" si="53"/>
        <v>0</v>
      </c>
      <c r="K572" s="128">
        <f t="shared" si="54"/>
        <v>0</v>
      </c>
      <c r="L572" s="36"/>
      <c r="M572" s="36"/>
    </row>
    <row r="573" spans="1:13" s="9" customFormat="1" ht="15" customHeight="1">
      <c r="A573" s="23" t="str">
        <f>IF($G$7=X7,Stability!A572+1,"")</f>
        <v/>
      </c>
      <c r="B573" s="35">
        <f t="shared" si="49"/>
        <v>0</v>
      </c>
      <c r="C573" s="19">
        <f t="shared" si="50"/>
        <v>0</v>
      </c>
      <c r="D573" s="36"/>
      <c r="E573" s="36"/>
      <c r="F573" s="35">
        <f t="shared" si="51"/>
        <v>0</v>
      </c>
      <c r="G573" s="128">
        <f t="shared" si="52"/>
        <v>0</v>
      </c>
      <c r="H573" s="36"/>
      <c r="I573" s="36"/>
      <c r="J573" s="35">
        <f t="shared" si="53"/>
        <v>0</v>
      </c>
      <c r="K573" s="128">
        <f t="shared" si="54"/>
        <v>0</v>
      </c>
      <c r="L573" s="36"/>
      <c r="M573" s="36"/>
    </row>
    <row r="574" spans="1:13" s="9" customFormat="1" ht="15" customHeight="1">
      <c r="A574" s="23" t="str">
        <f>IF($G$7=X7,Stability!A573+1,"")</f>
        <v/>
      </c>
      <c r="B574" s="35">
        <f t="shared" si="49"/>
        <v>0</v>
      </c>
      <c r="C574" s="19">
        <f t="shared" si="50"/>
        <v>0</v>
      </c>
      <c r="D574" s="36"/>
      <c r="E574" s="36"/>
      <c r="F574" s="35">
        <f t="shared" si="51"/>
        <v>0</v>
      </c>
      <c r="G574" s="128">
        <f t="shared" si="52"/>
        <v>0</v>
      </c>
      <c r="H574" s="36"/>
      <c r="I574" s="36"/>
      <c r="J574" s="35">
        <f t="shared" si="53"/>
        <v>0</v>
      </c>
      <c r="K574" s="128">
        <f t="shared" si="54"/>
        <v>0</v>
      </c>
      <c r="L574" s="36"/>
      <c r="M574" s="36"/>
    </row>
    <row r="575" spans="1:13" s="9" customFormat="1" ht="15" customHeight="1">
      <c r="A575" s="23" t="str">
        <f>IF($G$7=X7,Stability!A574+1,"")</f>
        <v/>
      </c>
      <c r="B575" s="35">
        <f t="shared" si="49"/>
        <v>0</v>
      </c>
      <c r="C575" s="19">
        <f t="shared" si="50"/>
        <v>0</v>
      </c>
      <c r="D575" s="36"/>
      <c r="E575" s="36"/>
      <c r="F575" s="35">
        <f t="shared" si="51"/>
        <v>0</v>
      </c>
      <c r="G575" s="128">
        <f t="shared" si="52"/>
        <v>0</v>
      </c>
      <c r="H575" s="36"/>
      <c r="I575" s="36"/>
      <c r="J575" s="35">
        <f t="shared" si="53"/>
        <v>0</v>
      </c>
      <c r="K575" s="128">
        <f t="shared" si="54"/>
        <v>0</v>
      </c>
      <c r="L575" s="36"/>
      <c r="M575" s="36"/>
    </row>
    <row r="576" spans="1:13" s="9" customFormat="1" ht="15" customHeight="1">
      <c r="A576" s="23" t="str">
        <f>IF($G$7=X7,Stability!A575+1,"")</f>
        <v/>
      </c>
      <c r="B576" s="35">
        <f t="shared" si="49"/>
        <v>0</v>
      </c>
      <c r="C576" s="19">
        <f t="shared" si="50"/>
        <v>0</v>
      </c>
      <c r="D576" s="36"/>
      <c r="E576" s="36"/>
      <c r="F576" s="35">
        <f t="shared" si="51"/>
        <v>0</v>
      </c>
      <c r="G576" s="128">
        <f t="shared" si="52"/>
        <v>0</v>
      </c>
      <c r="H576" s="36"/>
      <c r="I576" s="36"/>
      <c r="J576" s="35">
        <f t="shared" si="53"/>
        <v>0</v>
      </c>
      <c r="K576" s="128">
        <f t="shared" si="54"/>
        <v>0</v>
      </c>
      <c r="L576" s="36"/>
      <c r="M576" s="36"/>
    </row>
    <row r="577" spans="1:13" s="9" customFormat="1" ht="15" customHeight="1">
      <c r="A577" s="23" t="str">
        <f>IF($G$7=X7,Stability!A576+1,"")</f>
        <v/>
      </c>
      <c r="B577" s="35">
        <f t="shared" si="49"/>
        <v>0</v>
      </c>
      <c r="C577" s="19">
        <f t="shared" si="50"/>
        <v>0</v>
      </c>
      <c r="D577" s="36"/>
      <c r="E577" s="36"/>
      <c r="F577" s="35">
        <f t="shared" si="51"/>
        <v>0</v>
      </c>
      <c r="G577" s="128">
        <f t="shared" si="52"/>
        <v>0</v>
      </c>
      <c r="H577" s="36"/>
      <c r="I577" s="36"/>
      <c r="J577" s="35">
        <f t="shared" si="53"/>
        <v>0</v>
      </c>
      <c r="K577" s="128">
        <f t="shared" si="54"/>
        <v>0</v>
      </c>
      <c r="L577" s="36"/>
      <c r="M577" s="36"/>
    </row>
    <row r="578" spans="1:13" s="9" customFormat="1" ht="15" customHeight="1">
      <c r="A578" s="23" t="str">
        <f>IF($G$7=X7,Stability!A577+1,"")</f>
        <v/>
      </c>
      <c r="B578" s="35">
        <f t="shared" si="49"/>
        <v>0</v>
      </c>
      <c r="C578" s="19">
        <f t="shared" si="50"/>
        <v>0</v>
      </c>
      <c r="D578" s="36"/>
      <c r="E578" s="36"/>
      <c r="F578" s="35">
        <f t="shared" si="51"/>
        <v>0</v>
      </c>
      <c r="G578" s="128">
        <f t="shared" si="52"/>
        <v>0</v>
      </c>
      <c r="H578" s="36"/>
      <c r="I578" s="36"/>
      <c r="J578" s="35">
        <f t="shared" si="53"/>
        <v>0</v>
      </c>
      <c r="K578" s="128">
        <f t="shared" si="54"/>
        <v>0</v>
      </c>
      <c r="L578" s="36"/>
      <c r="M578" s="36"/>
    </row>
    <row r="579" spans="1:13" s="9" customFormat="1" ht="15" customHeight="1">
      <c r="A579" s="23" t="str">
        <f>IF($G$7=X7,Stability!A578+1,"")</f>
        <v/>
      </c>
      <c r="B579" s="35">
        <f t="shared" si="49"/>
        <v>0</v>
      </c>
      <c r="C579" s="19">
        <f t="shared" si="50"/>
        <v>0</v>
      </c>
      <c r="D579" s="36"/>
      <c r="E579" s="36"/>
      <c r="F579" s="35">
        <f t="shared" si="51"/>
        <v>0</v>
      </c>
      <c r="G579" s="128">
        <f t="shared" si="52"/>
        <v>0</v>
      </c>
      <c r="H579" s="36"/>
      <c r="I579" s="36"/>
      <c r="J579" s="35">
        <f t="shared" si="53"/>
        <v>0</v>
      </c>
      <c r="K579" s="128">
        <f t="shared" si="54"/>
        <v>0</v>
      </c>
      <c r="L579" s="36"/>
      <c r="M579" s="36"/>
    </row>
    <row r="580" spans="1:13" s="9" customFormat="1" ht="15" customHeight="1">
      <c r="A580" s="23" t="str">
        <f>IF($G$7=X7,Stability!A579+1,"")</f>
        <v/>
      </c>
      <c r="B580" s="35">
        <f t="shared" si="49"/>
        <v>0</v>
      </c>
      <c r="C580" s="19">
        <f t="shared" si="50"/>
        <v>0</v>
      </c>
      <c r="D580" s="36"/>
      <c r="E580" s="36"/>
      <c r="F580" s="35">
        <f t="shared" si="51"/>
        <v>0</v>
      </c>
      <c r="G580" s="128">
        <f t="shared" si="52"/>
        <v>0</v>
      </c>
      <c r="H580" s="36"/>
      <c r="I580" s="36"/>
      <c r="J580" s="35">
        <f t="shared" si="53"/>
        <v>0</v>
      </c>
      <c r="K580" s="128">
        <f t="shared" si="54"/>
        <v>0</v>
      </c>
      <c r="L580" s="36"/>
      <c r="M580" s="36"/>
    </row>
    <row r="581" spans="1:13" s="9" customFormat="1" ht="15" customHeight="1">
      <c r="A581" s="23" t="str">
        <f>IF($G$7=X7,Stability!A580+1,"")</f>
        <v/>
      </c>
      <c r="B581" s="35">
        <f t="shared" si="49"/>
        <v>0</v>
      </c>
      <c r="C581" s="19">
        <f t="shared" si="50"/>
        <v>0</v>
      </c>
      <c r="D581" s="36"/>
      <c r="E581" s="36"/>
      <c r="F581" s="35">
        <f t="shared" si="51"/>
        <v>0</v>
      </c>
      <c r="G581" s="128">
        <f t="shared" si="52"/>
        <v>0</v>
      </c>
      <c r="H581" s="36"/>
      <c r="I581" s="36"/>
      <c r="J581" s="35">
        <f t="shared" si="53"/>
        <v>0</v>
      </c>
      <c r="K581" s="128">
        <f t="shared" si="54"/>
        <v>0</v>
      </c>
      <c r="L581" s="36"/>
      <c r="M581" s="36"/>
    </row>
    <row r="582" spans="1:13" s="9" customFormat="1" ht="15" customHeight="1">
      <c r="A582" s="23" t="str">
        <f>IF($G$7=X7,Stability!A581+1,"")</f>
        <v/>
      </c>
      <c r="B582" s="35">
        <f t="shared" si="49"/>
        <v>0</v>
      </c>
      <c r="C582" s="19">
        <f t="shared" si="50"/>
        <v>0</v>
      </c>
      <c r="D582" s="36"/>
      <c r="E582" s="36"/>
      <c r="F582" s="35">
        <f t="shared" si="51"/>
        <v>0</v>
      </c>
      <c r="G582" s="128">
        <f t="shared" si="52"/>
        <v>0</v>
      </c>
      <c r="H582" s="36"/>
      <c r="I582" s="36"/>
      <c r="J582" s="35">
        <f t="shared" si="53"/>
        <v>0</v>
      </c>
      <c r="K582" s="128">
        <f t="shared" si="54"/>
        <v>0</v>
      </c>
      <c r="L582" s="36"/>
      <c r="M582" s="36"/>
    </row>
    <row r="583" spans="1:13" s="9" customFormat="1" ht="15" customHeight="1">
      <c r="A583" s="23" t="str">
        <f>IF($G$7=X7,Stability!A582+1,"")</f>
        <v/>
      </c>
      <c r="B583" s="35">
        <f t="shared" si="49"/>
        <v>0</v>
      </c>
      <c r="C583" s="19">
        <f t="shared" si="50"/>
        <v>0</v>
      </c>
      <c r="D583" s="36"/>
      <c r="E583" s="36"/>
      <c r="F583" s="35">
        <f t="shared" si="51"/>
        <v>0</v>
      </c>
      <c r="G583" s="128">
        <f t="shared" si="52"/>
        <v>0</v>
      </c>
      <c r="H583" s="36"/>
      <c r="I583" s="36"/>
      <c r="J583" s="35">
        <f t="shared" si="53"/>
        <v>0</v>
      </c>
      <c r="K583" s="128">
        <f t="shared" si="54"/>
        <v>0</v>
      </c>
      <c r="L583" s="36"/>
      <c r="M583" s="36"/>
    </row>
    <row r="584" spans="1:13" s="9" customFormat="1" ht="15" customHeight="1">
      <c r="A584" s="23" t="str">
        <f>IF($G$7=X7,Stability!A583+1,"")</f>
        <v/>
      </c>
      <c r="B584" s="35">
        <f t="shared" si="49"/>
        <v>0</v>
      </c>
      <c r="C584" s="19">
        <f t="shared" si="50"/>
        <v>0</v>
      </c>
      <c r="D584" s="36"/>
      <c r="E584" s="36"/>
      <c r="F584" s="35">
        <f t="shared" si="51"/>
        <v>0</v>
      </c>
      <c r="G584" s="128">
        <f t="shared" si="52"/>
        <v>0</v>
      </c>
      <c r="H584" s="36"/>
      <c r="I584" s="36"/>
      <c r="J584" s="35">
        <f t="shared" si="53"/>
        <v>0</v>
      </c>
      <c r="K584" s="128">
        <f t="shared" si="54"/>
        <v>0</v>
      </c>
      <c r="L584" s="36"/>
      <c r="M584" s="36"/>
    </row>
    <row r="585" spans="1:13" s="9" customFormat="1" ht="15" customHeight="1">
      <c r="A585" s="23" t="str">
        <f>IF($G$7=X7,Stability!A584+1,"")</f>
        <v/>
      </c>
      <c r="B585" s="35">
        <f t="shared" si="49"/>
        <v>0</v>
      </c>
      <c r="C585" s="19">
        <f t="shared" si="50"/>
        <v>0</v>
      </c>
      <c r="D585" s="36"/>
      <c r="E585" s="36"/>
      <c r="F585" s="35">
        <f t="shared" si="51"/>
        <v>0</v>
      </c>
      <c r="G585" s="128">
        <f t="shared" si="52"/>
        <v>0</v>
      </c>
      <c r="H585" s="36"/>
      <c r="I585" s="36"/>
      <c r="J585" s="35">
        <f t="shared" si="53"/>
        <v>0</v>
      </c>
      <c r="K585" s="128">
        <f t="shared" si="54"/>
        <v>0</v>
      </c>
      <c r="L585" s="36"/>
      <c r="M585" s="36"/>
    </row>
    <row r="586" spans="1:13" s="9" customFormat="1" ht="15" customHeight="1">
      <c r="A586" s="23" t="str">
        <f>IF($G$7=X7,Stability!A585+1,"")</f>
        <v/>
      </c>
      <c r="B586" s="35">
        <f t="shared" si="49"/>
        <v>0</v>
      </c>
      <c r="C586" s="19">
        <f t="shared" si="50"/>
        <v>0</v>
      </c>
      <c r="D586" s="36"/>
      <c r="E586" s="36"/>
      <c r="F586" s="35">
        <f t="shared" si="51"/>
        <v>0</v>
      </c>
      <c r="G586" s="128">
        <f t="shared" si="52"/>
        <v>0</v>
      </c>
      <c r="H586" s="36"/>
      <c r="I586" s="36"/>
      <c r="J586" s="35">
        <f t="shared" si="53"/>
        <v>0</v>
      </c>
      <c r="K586" s="128">
        <f t="shared" si="54"/>
        <v>0</v>
      </c>
      <c r="L586" s="36"/>
      <c r="M586" s="36"/>
    </row>
    <row r="587" spans="1:13" s="9" customFormat="1" ht="15" customHeight="1">
      <c r="A587" s="23" t="str">
        <f>IF($G$7=X7,Stability!A586+1,"")</f>
        <v/>
      </c>
      <c r="B587" s="35">
        <f t="shared" si="49"/>
        <v>0</v>
      </c>
      <c r="C587" s="19">
        <f t="shared" si="50"/>
        <v>0</v>
      </c>
      <c r="D587" s="36"/>
      <c r="E587" s="36"/>
      <c r="F587" s="35">
        <f t="shared" si="51"/>
        <v>0</v>
      </c>
      <c r="G587" s="128">
        <f t="shared" si="52"/>
        <v>0</v>
      </c>
      <c r="H587" s="36"/>
      <c r="I587" s="36"/>
      <c r="J587" s="35">
        <f t="shared" si="53"/>
        <v>0</v>
      </c>
      <c r="K587" s="128">
        <f t="shared" si="54"/>
        <v>0</v>
      </c>
      <c r="L587" s="36"/>
      <c r="M587" s="36"/>
    </row>
    <row r="588" spans="1:13" s="9" customFormat="1" ht="15" customHeight="1">
      <c r="A588" s="23" t="str">
        <f>IF($G$7=X7,Stability!A587+1,"")</f>
        <v/>
      </c>
      <c r="B588" s="35">
        <f t="shared" si="49"/>
        <v>0</v>
      </c>
      <c r="C588" s="19">
        <f t="shared" si="50"/>
        <v>0</v>
      </c>
      <c r="D588" s="36"/>
      <c r="E588" s="36"/>
      <c r="F588" s="35">
        <f t="shared" si="51"/>
        <v>0</v>
      </c>
      <c r="G588" s="128">
        <f t="shared" si="52"/>
        <v>0</v>
      </c>
      <c r="H588" s="36"/>
      <c r="I588" s="36"/>
      <c r="J588" s="35">
        <f t="shared" si="53"/>
        <v>0</v>
      </c>
      <c r="K588" s="128">
        <f t="shared" si="54"/>
        <v>0</v>
      </c>
      <c r="L588" s="36"/>
      <c r="M588" s="36"/>
    </row>
    <row r="589" spans="1:13" s="9" customFormat="1" ht="15" customHeight="1">
      <c r="A589" s="23" t="str">
        <f>IF($G$7=X7,Stability!A588+1,"")</f>
        <v/>
      </c>
      <c r="B589" s="35">
        <f t="shared" si="49"/>
        <v>0</v>
      </c>
      <c r="C589" s="19">
        <f t="shared" si="50"/>
        <v>0</v>
      </c>
      <c r="D589" s="36"/>
      <c r="E589" s="36"/>
      <c r="F589" s="35">
        <f t="shared" si="51"/>
        <v>0</v>
      </c>
      <c r="G589" s="128">
        <f t="shared" si="52"/>
        <v>0</v>
      </c>
      <c r="H589" s="36"/>
      <c r="I589" s="36"/>
      <c r="J589" s="35">
        <f t="shared" si="53"/>
        <v>0</v>
      </c>
      <c r="K589" s="128">
        <f t="shared" si="54"/>
        <v>0</v>
      </c>
      <c r="L589" s="36"/>
      <c r="M589" s="36"/>
    </row>
    <row r="590" spans="1:13" s="9" customFormat="1" ht="15" customHeight="1">
      <c r="A590" s="23" t="str">
        <f>IF($G$7=X7,Stability!A589+1,"")</f>
        <v/>
      </c>
      <c r="B590" s="35">
        <f t="shared" si="49"/>
        <v>0</v>
      </c>
      <c r="C590" s="19">
        <f t="shared" si="50"/>
        <v>0</v>
      </c>
      <c r="D590" s="36"/>
      <c r="E590" s="36"/>
      <c r="F590" s="35">
        <f t="shared" si="51"/>
        <v>0</v>
      </c>
      <c r="G590" s="128">
        <f t="shared" si="52"/>
        <v>0</v>
      </c>
      <c r="H590" s="36"/>
      <c r="I590" s="36"/>
      <c r="J590" s="35">
        <f t="shared" si="53"/>
        <v>0</v>
      </c>
      <c r="K590" s="128">
        <f t="shared" si="54"/>
        <v>0</v>
      </c>
      <c r="L590" s="36"/>
      <c r="M590" s="36"/>
    </row>
    <row r="591" spans="1:13" s="9" customFormat="1" ht="15" customHeight="1">
      <c r="A591" s="23" t="str">
        <f>IF($G$7=X7,Stability!A590+1,"")</f>
        <v/>
      </c>
      <c r="B591" s="35">
        <f t="shared" si="49"/>
        <v>0</v>
      </c>
      <c r="C591" s="19">
        <f t="shared" si="50"/>
        <v>0</v>
      </c>
      <c r="D591" s="36"/>
      <c r="E591" s="36"/>
      <c r="F591" s="35">
        <f t="shared" si="51"/>
        <v>0</v>
      </c>
      <c r="G591" s="128">
        <f t="shared" si="52"/>
        <v>0</v>
      </c>
      <c r="H591" s="36"/>
      <c r="I591" s="36"/>
      <c r="J591" s="35">
        <f t="shared" si="53"/>
        <v>0</v>
      </c>
      <c r="K591" s="128">
        <f t="shared" si="54"/>
        <v>0</v>
      </c>
      <c r="L591" s="36"/>
      <c r="M591" s="36"/>
    </row>
    <row r="592" spans="1:13" s="9" customFormat="1" ht="15" customHeight="1">
      <c r="A592" s="23" t="str">
        <f>IF($G$7=X7,Stability!A591+1,"")</f>
        <v/>
      </c>
      <c r="B592" s="35">
        <f t="shared" si="49"/>
        <v>0</v>
      </c>
      <c r="C592" s="19">
        <f t="shared" si="50"/>
        <v>0</v>
      </c>
      <c r="D592" s="36"/>
      <c r="E592" s="36"/>
      <c r="F592" s="35">
        <f t="shared" si="51"/>
        <v>0</v>
      </c>
      <c r="G592" s="128">
        <f t="shared" si="52"/>
        <v>0</v>
      </c>
      <c r="H592" s="36"/>
      <c r="I592" s="36"/>
      <c r="J592" s="35">
        <f t="shared" si="53"/>
        <v>0</v>
      </c>
      <c r="K592" s="128">
        <f t="shared" si="54"/>
        <v>0</v>
      </c>
      <c r="L592" s="36"/>
      <c r="M592" s="36"/>
    </row>
    <row r="593" spans="1:13" s="9" customFormat="1" ht="15" customHeight="1">
      <c r="A593" s="23" t="str">
        <f>IF($G$7=X7,Stability!A592+1,"")</f>
        <v/>
      </c>
      <c r="B593" s="35">
        <f t="shared" si="49"/>
        <v>0</v>
      </c>
      <c r="C593" s="19">
        <f t="shared" si="50"/>
        <v>0</v>
      </c>
      <c r="D593" s="36"/>
      <c r="E593" s="36"/>
      <c r="F593" s="35">
        <f t="shared" si="51"/>
        <v>0</v>
      </c>
      <c r="G593" s="128">
        <f t="shared" si="52"/>
        <v>0</v>
      </c>
      <c r="H593" s="36"/>
      <c r="I593" s="36"/>
      <c r="J593" s="35">
        <f t="shared" si="53"/>
        <v>0</v>
      </c>
      <c r="K593" s="128">
        <f t="shared" si="54"/>
        <v>0</v>
      </c>
      <c r="L593" s="36"/>
      <c r="M593" s="36"/>
    </row>
    <row r="594" spans="1:13" s="9" customFormat="1" ht="15" customHeight="1">
      <c r="A594" s="23" t="str">
        <f>IF($G$7=X7,Stability!A593+1,"")</f>
        <v/>
      </c>
      <c r="B594" s="35">
        <f t="shared" si="49"/>
        <v>0</v>
      </c>
      <c r="C594" s="19">
        <f t="shared" si="50"/>
        <v>0</v>
      </c>
      <c r="D594" s="36"/>
      <c r="E594" s="36"/>
      <c r="F594" s="35">
        <f t="shared" si="51"/>
        <v>0</v>
      </c>
      <c r="G594" s="128">
        <f t="shared" si="52"/>
        <v>0</v>
      </c>
      <c r="H594" s="36"/>
      <c r="I594" s="36"/>
      <c r="J594" s="35">
        <f t="shared" si="53"/>
        <v>0</v>
      </c>
      <c r="K594" s="128">
        <f t="shared" si="54"/>
        <v>0</v>
      </c>
      <c r="L594" s="36"/>
      <c r="M594" s="36"/>
    </row>
    <row r="595" spans="1:13" s="9" customFormat="1" ht="15" customHeight="1">
      <c r="A595" s="23" t="str">
        <f>IF($G$7=X7,Stability!A594+1,"")</f>
        <v/>
      </c>
      <c r="B595" s="35">
        <f t="shared" si="49"/>
        <v>0</v>
      </c>
      <c r="C595" s="19">
        <f t="shared" si="50"/>
        <v>0</v>
      </c>
      <c r="D595" s="36"/>
      <c r="E595" s="36"/>
      <c r="F595" s="35">
        <f t="shared" si="51"/>
        <v>0</v>
      </c>
      <c r="G595" s="128">
        <f t="shared" si="52"/>
        <v>0</v>
      </c>
      <c r="H595" s="36"/>
      <c r="I595" s="36"/>
      <c r="J595" s="35">
        <f t="shared" si="53"/>
        <v>0</v>
      </c>
      <c r="K595" s="128">
        <f t="shared" si="54"/>
        <v>0</v>
      </c>
      <c r="L595" s="36"/>
      <c r="M595" s="36"/>
    </row>
    <row r="596" spans="1:13" s="9" customFormat="1" ht="15" customHeight="1">
      <c r="A596" s="23" t="str">
        <f>IF($G$7=X7,Stability!A595+1,"")</f>
        <v/>
      </c>
      <c r="B596" s="35">
        <f t="shared" si="49"/>
        <v>0</v>
      </c>
      <c r="C596" s="19">
        <f t="shared" si="50"/>
        <v>0</v>
      </c>
      <c r="D596" s="36"/>
      <c r="E596" s="36"/>
      <c r="F596" s="35">
        <f t="shared" si="51"/>
        <v>0</v>
      </c>
      <c r="G596" s="128">
        <f t="shared" si="52"/>
        <v>0</v>
      </c>
      <c r="H596" s="36"/>
      <c r="I596" s="36"/>
      <c r="J596" s="35">
        <f t="shared" si="53"/>
        <v>0</v>
      </c>
      <c r="K596" s="128">
        <f t="shared" si="54"/>
        <v>0</v>
      </c>
      <c r="L596" s="36"/>
      <c r="M596" s="36"/>
    </row>
    <row r="597" spans="1:13" s="9" customFormat="1" ht="15" customHeight="1">
      <c r="A597" s="23" t="str">
        <f>IF($G$7=X7,Stability!A596+1,"")</f>
        <v/>
      </c>
      <c r="B597" s="35">
        <f t="shared" si="49"/>
        <v>0</v>
      </c>
      <c r="C597" s="19">
        <f t="shared" si="50"/>
        <v>0</v>
      </c>
      <c r="D597" s="36"/>
      <c r="E597" s="36"/>
      <c r="F597" s="35">
        <f t="shared" si="51"/>
        <v>0</v>
      </c>
      <c r="G597" s="128">
        <f t="shared" si="52"/>
        <v>0</v>
      </c>
      <c r="H597" s="36"/>
      <c r="I597" s="36"/>
      <c r="J597" s="35">
        <f t="shared" si="53"/>
        <v>0</v>
      </c>
      <c r="K597" s="128">
        <f t="shared" si="54"/>
        <v>0</v>
      </c>
      <c r="L597" s="36"/>
      <c r="M597" s="36"/>
    </row>
    <row r="598" spans="1:13" s="9" customFormat="1" ht="15" customHeight="1">
      <c r="A598" s="23" t="str">
        <f>IF($G$7=X7,Stability!A597+1,"")</f>
        <v/>
      </c>
      <c r="B598" s="35">
        <f t="shared" si="49"/>
        <v>0</v>
      </c>
      <c r="C598" s="19">
        <f t="shared" si="50"/>
        <v>0</v>
      </c>
      <c r="D598" s="36"/>
      <c r="E598" s="36"/>
      <c r="F598" s="35">
        <f t="shared" si="51"/>
        <v>0</v>
      </c>
      <c r="G598" s="128">
        <f t="shared" si="52"/>
        <v>0</v>
      </c>
      <c r="H598" s="36"/>
      <c r="I598" s="36"/>
      <c r="J598" s="35">
        <f t="shared" si="53"/>
        <v>0</v>
      </c>
      <c r="K598" s="128">
        <f t="shared" si="54"/>
        <v>0</v>
      </c>
      <c r="L598" s="36"/>
      <c r="M598" s="36"/>
    </row>
    <row r="599" spans="1:13" s="9" customFormat="1" ht="15" customHeight="1">
      <c r="A599" s="23" t="str">
        <f>IF($G$7=X7,Stability!A598+1,"")</f>
        <v/>
      </c>
      <c r="B599" s="35">
        <f t="shared" si="49"/>
        <v>0</v>
      </c>
      <c r="C599" s="19">
        <f t="shared" si="50"/>
        <v>0</v>
      </c>
      <c r="D599" s="36"/>
      <c r="E599" s="36"/>
      <c r="F599" s="35">
        <f t="shared" si="51"/>
        <v>0</v>
      </c>
      <c r="G599" s="128">
        <f t="shared" si="52"/>
        <v>0</v>
      </c>
      <c r="H599" s="36"/>
      <c r="I599" s="36"/>
      <c r="J599" s="35">
        <f t="shared" si="53"/>
        <v>0</v>
      </c>
      <c r="K599" s="128">
        <f t="shared" si="54"/>
        <v>0</v>
      </c>
      <c r="L599" s="36"/>
      <c r="M599" s="36"/>
    </row>
    <row r="600" spans="1:13" s="9" customFormat="1" ht="15" customHeight="1">
      <c r="A600" s="23" t="str">
        <f>IF($G$7=X7,Stability!A599+1,"")</f>
        <v/>
      </c>
      <c r="B600" s="35">
        <f t="shared" si="49"/>
        <v>0</v>
      </c>
      <c r="C600" s="19">
        <f t="shared" si="50"/>
        <v>0</v>
      </c>
      <c r="D600" s="36"/>
      <c r="E600" s="36"/>
      <c r="F600" s="35">
        <f t="shared" si="51"/>
        <v>0</v>
      </c>
      <c r="G600" s="128">
        <f t="shared" si="52"/>
        <v>0</v>
      </c>
      <c r="H600" s="36"/>
      <c r="I600" s="36"/>
      <c r="J600" s="35">
        <f t="shared" si="53"/>
        <v>0</v>
      </c>
      <c r="K600" s="128">
        <f t="shared" si="54"/>
        <v>0</v>
      </c>
      <c r="L600" s="36"/>
      <c r="M600" s="36"/>
    </row>
    <row r="601" spans="1:13" s="9" customFormat="1" ht="15" customHeight="1">
      <c r="A601" s="23" t="str">
        <f>IF($G$7=X7,Stability!A600+1,"")</f>
        <v/>
      </c>
      <c r="B601" s="35">
        <f t="shared" si="49"/>
        <v>0</v>
      </c>
      <c r="C601" s="19">
        <f t="shared" si="50"/>
        <v>0</v>
      </c>
      <c r="D601" s="36"/>
      <c r="E601" s="36"/>
      <c r="F601" s="35">
        <f t="shared" si="51"/>
        <v>0</v>
      </c>
      <c r="G601" s="128">
        <f t="shared" si="52"/>
        <v>0</v>
      </c>
      <c r="H601" s="36"/>
      <c r="I601" s="36"/>
      <c r="J601" s="35">
        <f t="shared" si="53"/>
        <v>0</v>
      </c>
      <c r="K601" s="128">
        <f t="shared" si="54"/>
        <v>0</v>
      </c>
      <c r="L601" s="36"/>
      <c r="M601" s="36"/>
    </row>
    <row r="602" spans="1:13" s="9" customFormat="1" ht="15" customHeight="1">
      <c r="A602" s="23" t="str">
        <f>IF($G$7=X7,Stability!A601+1,"")</f>
        <v/>
      </c>
      <c r="B602" s="35">
        <f t="shared" si="49"/>
        <v>0</v>
      </c>
      <c r="C602" s="19">
        <f t="shared" si="50"/>
        <v>0</v>
      </c>
      <c r="D602" s="36"/>
      <c r="E602" s="36"/>
      <c r="F602" s="35">
        <f t="shared" si="51"/>
        <v>0</v>
      </c>
      <c r="G602" s="128">
        <f t="shared" si="52"/>
        <v>0</v>
      </c>
      <c r="H602" s="36"/>
      <c r="I602" s="36"/>
      <c r="J602" s="35">
        <f t="shared" si="53"/>
        <v>0</v>
      </c>
      <c r="K602" s="128">
        <f t="shared" si="54"/>
        <v>0</v>
      </c>
      <c r="L602" s="36"/>
      <c r="M602" s="36"/>
    </row>
    <row r="603" spans="1:13" s="9" customFormat="1" ht="15" customHeight="1">
      <c r="A603" s="23" t="str">
        <f>IF($G$7=X7,Stability!A602+1,"")</f>
        <v/>
      </c>
      <c r="B603" s="35">
        <f t="shared" si="49"/>
        <v>0</v>
      </c>
      <c r="C603" s="19">
        <f t="shared" si="50"/>
        <v>0</v>
      </c>
      <c r="D603" s="36"/>
      <c r="E603" s="36"/>
      <c r="F603" s="35">
        <f t="shared" si="51"/>
        <v>0</v>
      </c>
      <c r="G603" s="128">
        <f t="shared" si="52"/>
        <v>0</v>
      </c>
      <c r="H603" s="36"/>
      <c r="I603" s="36"/>
      <c r="J603" s="35">
        <f t="shared" si="53"/>
        <v>0</v>
      </c>
      <c r="K603" s="128">
        <f t="shared" si="54"/>
        <v>0</v>
      </c>
      <c r="L603" s="36"/>
      <c r="M603" s="36"/>
    </row>
    <row r="604" spans="1:13" s="9" customFormat="1" ht="15" customHeight="1">
      <c r="A604" s="23" t="str">
        <f>IF($G$7=X7,Stability!A603+1,"")</f>
        <v/>
      </c>
      <c r="B604" s="35">
        <f t="shared" si="49"/>
        <v>0</v>
      </c>
      <c r="C604" s="19">
        <f t="shared" si="50"/>
        <v>0</v>
      </c>
      <c r="D604" s="36"/>
      <c r="E604" s="36"/>
      <c r="F604" s="35">
        <f t="shared" si="51"/>
        <v>0</v>
      </c>
      <c r="G604" s="128">
        <f t="shared" si="52"/>
        <v>0</v>
      </c>
      <c r="H604" s="36"/>
      <c r="I604" s="36"/>
      <c r="J604" s="35">
        <f t="shared" si="53"/>
        <v>0</v>
      </c>
      <c r="K604" s="128">
        <f t="shared" si="54"/>
        <v>0</v>
      </c>
      <c r="L604" s="36"/>
      <c r="M604" s="36"/>
    </row>
    <row r="605" spans="1:13" s="9" customFormat="1" ht="15" customHeight="1">
      <c r="A605" s="23" t="str">
        <f>IF($G$7=X7,Stability!A604+1,"")</f>
        <v/>
      </c>
      <c r="B605" s="35">
        <f t="shared" si="49"/>
        <v>0</v>
      </c>
      <c r="C605" s="19">
        <f t="shared" si="50"/>
        <v>0</v>
      </c>
      <c r="D605" s="36"/>
      <c r="E605" s="36"/>
      <c r="F605" s="35">
        <f t="shared" si="51"/>
        <v>0</v>
      </c>
      <c r="G605" s="128">
        <f t="shared" si="52"/>
        <v>0</v>
      </c>
      <c r="H605" s="36"/>
      <c r="I605" s="36"/>
      <c r="J605" s="35">
        <f t="shared" si="53"/>
        <v>0</v>
      </c>
      <c r="K605" s="128">
        <f t="shared" si="54"/>
        <v>0</v>
      </c>
      <c r="L605" s="36"/>
      <c r="M605" s="36"/>
    </row>
    <row r="606" spans="1:13" s="9" customFormat="1" ht="15" customHeight="1">
      <c r="A606" s="23" t="str">
        <f>IF($G$7=X7,Stability!A605+1,"")</f>
        <v/>
      </c>
      <c r="B606" s="35">
        <f t="shared" si="49"/>
        <v>0</v>
      </c>
      <c r="C606" s="19">
        <f t="shared" si="50"/>
        <v>0</v>
      </c>
      <c r="D606" s="36"/>
      <c r="E606" s="36"/>
      <c r="F606" s="35">
        <f t="shared" si="51"/>
        <v>0</v>
      </c>
      <c r="G606" s="128">
        <f t="shared" si="52"/>
        <v>0</v>
      </c>
      <c r="H606" s="36"/>
      <c r="I606" s="36"/>
      <c r="J606" s="35">
        <f t="shared" si="53"/>
        <v>0</v>
      </c>
      <c r="K606" s="128">
        <f t="shared" si="54"/>
        <v>0</v>
      </c>
      <c r="L606" s="36"/>
      <c r="M606" s="36"/>
    </row>
    <row r="607" spans="1:13" s="9" customFormat="1" ht="15" customHeight="1">
      <c r="A607" s="23" t="str">
        <f>IF($G$7=X7,Stability!A606+1,"")</f>
        <v/>
      </c>
      <c r="B607" s="35">
        <f t="shared" si="49"/>
        <v>0</v>
      </c>
      <c r="C607" s="19">
        <f t="shared" si="50"/>
        <v>0</v>
      </c>
      <c r="D607" s="36"/>
      <c r="E607" s="36"/>
      <c r="F607" s="35">
        <f t="shared" si="51"/>
        <v>0</v>
      </c>
      <c r="G607" s="128">
        <f t="shared" si="52"/>
        <v>0</v>
      </c>
      <c r="H607" s="36"/>
      <c r="I607" s="36"/>
      <c r="J607" s="35">
        <f t="shared" si="53"/>
        <v>0</v>
      </c>
      <c r="K607" s="128">
        <f t="shared" si="54"/>
        <v>0</v>
      </c>
      <c r="L607" s="36"/>
      <c r="M607" s="36"/>
    </row>
    <row r="608" spans="1:13" s="9" customFormat="1" ht="15" customHeight="1">
      <c r="A608" s="23" t="str">
        <f>IF($G$7=X7,Stability!A607+1,"")</f>
        <v/>
      </c>
      <c r="B608" s="35">
        <f t="shared" si="49"/>
        <v>0</v>
      </c>
      <c r="C608" s="19">
        <f t="shared" si="50"/>
        <v>0</v>
      </c>
      <c r="D608" s="36"/>
      <c r="E608" s="36"/>
      <c r="F608" s="35">
        <f t="shared" si="51"/>
        <v>0</v>
      </c>
      <c r="G608" s="128">
        <f t="shared" si="52"/>
        <v>0</v>
      </c>
      <c r="H608" s="36"/>
      <c r="I608" s="36"/>
      <c r="J608" s="35">
        <f t="shared" si="53"/>
        <v>0</v>
      </c>
      <c r="K608" s="128">
        <f t="shared" si="54"/>
        <v>0</v>
      </c>
      <c r="L608" s="36"/>
      <c r="M608" s="36"/>
    </row>
    <row r="609" spans="1:13" s="9" customFormat="1" ht="15" customHeight="1">
      <c r="A609" s="23" t="str">
        <f>IF($G$7=X7,Stability!A608+1,"")</f>
        <v/>
      </c>
      <c r="B609" s="35">
        <f t="shared" si="49"/>
        <v>0</v>
      </c>
      <c r="C609" s="19">
        <f t="shared" si="50"/>
        <v>0</v>
      </c>
      <c r="D609" s="36"/>
      <c r="E609" s="36"/>
      <c r="F609" s="35">
        <f t="shared" si="51"/>
        <v>0</v>
      </c>
      <c r="G609" s="128">
        <f t="shared" si="52"/>
        <v>0</v>
      </c>
      <c r="H609" s="36"/>
      <c r="I609" s="36"/>
      <c r="J609" s="35">
        <f t="shared" si="53"/>
        <v>0</v>
      </c>
      <c r="K609" s="128">
        <f t="shared" si="54"/>
        <v>0</v>
      </c>
      <c r="L609" s="36"/>
      <c r="M609" s="36"/>
    </row>
    <row r="610" spans="1:13" s="9" customFormat="1" ht="15" customHeight="1">
      <c r="A610" s="23" t="str">
        <f>IF($G$7=X7,Stability!A609+1,"")</f>
        <v/>
      </c>
      <c r="B610" s="35">
        <f t="shared" si="49"/>
        <v>0</v>
      </c>
      <c r="C610" s="19">
        <f t="shared" si="50"/>
        <v>0</v>
      </c>
      <c r="D610" s="36"/>
      <c r="E610" s="36"/>
      <c r="F610" s="35">
        <f t="shared" si="51"/>
        <v>0</v>
      </c>
      <c r="G610" s="128">
        <f t="shared" si="52"/>
        <v>0</v>
      </c>
      <c r="H610" s="36"/>
      <c r="I610" s="36"/>
      <c r="J610" s="35">
        <f t="shared" si="53"/>
        <v>0</v>
      </c>
      <c r="K610" s="128">
        <f t="shared" si="54"/>
        <v>0</v>
      </c>
      <c r="L610" s="36"/>
      <c r="M610" s="36"/>
    </row>
    <row r="611" spans="1:13" s="9" customFormat="1" ht="15" customHeight="1">
      <c r="A611" s="23" t="str">
        <f>IF($G$7=X7,Stability!A610+1,"")</f>
        <v/>
      </c>
      <c r="B611" s="35">
        <f t="shared" ref="B611:B632" si="55">B610</f>
        <v>0</v>
      </c>
      <c r="C611" s="19">
        <f t="shared" ref="C611:C632" si="56">C610</f>
        <v>0</v>
      </c>
      <c r="D611" s="36"/>
      <c r="E611" s="36"/>
      <c r="F611" s="35">
        <f t="shared" ref="F611:F632" si="57">F610</f>
        <v>0</v>
      </c>
      <c r="G611" s="128">
        <f t="shared" ref="G611:G632" si="58">G610</f>
        <v>0</v>
      </c>
      <c r="H611" s="36"/>
      <c r="I611" s="36"/>
      <c r="J611" s="35">
        <f t="shared" ref="J611:J632" si="59">J610</f>
        <v>0</v>
      </c>
      <c r="K611" s="128">
        <f t="shared" ref="K611:K632" si="60">K610</f>
        <v>0</v>
      </c>
      <c r="L611" s="36"/>
      <c r="M611" s="36"/>
    </row>
    <row r="612" spans="1:13" s="9" customFormat="1" ht="15" customHeight="1">
      <c r="A612" s="23" t="str">
        <f>IF($G$7=X7,Stability!A611+1,"")</f>
        <v/>
      </c>
      <c r="B612" s="35">
        <f t="shared" si="55"/>
        <v>0</v>
      </c>
      <c r="C612" s="19">
        <f t="shared" si="56"/>
        <v>0</v>
      </c>
      <c r="D612" s="36"/>
      <c r="E612" s="36"/>
      <c r="F612" s="35">
        <f t="shared" si="57"/>
        <v>0</v>
      </c>
      <c r="G612" s="128">
        <f t="shared" si="58"/>
        <v>0</v>
      </c>
      <c r="H612" s="36"/>
      <c r="I612" s="36"/>
      <c r="J612" s="35">
        <f t="shared" si="59"/>
        <v>0</v>
      </c>
      <c r="K612" s="128">
        <f t="shared" si="60"/>
        <v>0</v>
      </c>
      <c r="L612" s="36"/>
      <c r="M612" s="36"/>
    </row>
    <row r="613" spans="1:13" s="9" customFormat="1" ht="15" customHeight="1">
      <c r="A613" s="23" t="str">
        <f>IF($G$7=X7,Stability!A612+1,"")</f>
        <v/>
      </c>
      <c r="B613" s="35">
        <f t="shared" si="55"/>
        <v>0</v>
      </c>
      <c r="C613" s="19">
        <f t="shared" si="56"/>
        <v>0</v>
      </c>
      <c r="D613" s="36"/>
      <c r="E613" s="36"/>
      <c r="F613" s="35">
        <f t="shared" si="57"/>
        <v>0</v>
      </c>
      <c r="G613" s="128">
        <f t="shared" si="58"/>
        <v>0</v>
      </c>
      <c r="H613" s="36"/>
      <c r="I613" s="36"/>
      <c r="J613" s="35">
        <f t="shared" si="59"/>
        <v>0</v>
      </c>
      <c r="K613" s="128">
        <f t="shared" si="60"/>
        <v>0</v>
      </c>
      <c r="L613" s="36"/>
      <c r="M613" s="36"/>
    </row>
    <row r="614" spans="1:13" s="9" customFormat="1" ht="15" customHeight="1">
      <c r="A614" s="23" t="str">
        <f>IF($G$7=X7,Stability!A613+1,"")</f>
        <v/>
      </c>
      <c r="B614" s="35">
        <f t="shared" si="55"/>
        <v>0</v>
      </c>
      <c r="C614" s="19">
        <f t="shared" si="56"/>
        <v>0</v>
      </c>
      <c r="D614" s="36"/>
      <c r="E614" s="36"/>
      <c r="F614" s="35">
        <f t="shared" si="57"/>
        <v>0</v>
      </c>
      <c r="G614" s="128">
        <f t="shared" si="58"/>
        <v>0</v>
      </c>
      <c r="H614" s="36"/>
      <c r="I614" s="36"/>
      <c r="J614" s="35">
        <f t="shared" si="59"/>
        <v>0</v>
      </c>
      <c r="K614" s="128">
        <f t="shared" si="60"/>
        <v>0</v>
      </c>
      <c r="L614" s="36"/>
      <c r="M614" s="36"/>
    </row>
    <row r="615" spans="1:13" s="9" customFormat="1" ht="15" customHeight="1">
      <c r="A615" s="23" t="str">
        <f>IF($G$7=X7,Stability!A614+1,"")</f>
        <v/>
      </c>
      <c r="B615" s="35">
        <f t="shared" si="55"/>
        <v>0</v>
      </c>
      <c r="C615" s="19">
        <f t="shared" si="56"/>
        <v>0</v>
      </c>
      <c r="D615" s="36"/>
      <c r="E615" s="36"/>
      <c r="F615" s="35">
        <f t="shared" si="57"/>
        <v>0</v>
      </c>
      <c r="G615" s="128">
        <f t="shared" si="58"/>
        <v>0</v>
      </c>
      <c r="H615" s="36"/>
      <c r="I615" s="36"/>
      <c r="J615" s="35">
        <f t="shared" si="59"/>
        <v>0</v>
      </c>
      <c r="K615" s="128">
        <f t="shared" si="60"/>
        <v>0</v>
      </c>
      <c r="L615" s="36"/>
      <c r="M615" s="36"/>
    </row>
    <row r="616" spans="1:13" s="9" customFormat="1" ht="15" customHeight="1">
      <c r="A616" s="23" t="str">
        <f>IF($G$7=X7,Stability!A615+1,"")</f>
        <v/>
      </c>
      <c r="B616" s="35">
        <f t="shared" si="55"/>
        <v>0</v>
      </c>
      <c r="C616" s="19">
        <f t="shared" si="56"/>
        <v>0</v>
      </c>
      <c r="D616" s="36"/>
      <c r="E616" s="36"/>
      <c r="F616" s="35">
        <f t="shared" si="57"/>
        <v>0</v>
      </c>
      <c r="G616" s="128">
        <f t="shared" si="58"/>
        <v>0</v>
      </c>
      <c r="H616" s="36"/>
      <c r="I616" s="36"/>
      <c r="J616" s="35">
        <f t="shared" si="59"/>
        <v>0</v>
      </c>
      <c r="K616" s="128">
        <f t="shared" si="60"/>
        <v>0</v>
      </c>
      <c r="L616" s="36"/>
      <c r="M616" s="36"/>
    </row>
    <row r="617" spans="1:13" s="9" customFormat="1" ht="15" customHeight="1">
      <c r="A617" s="23" t="str">
        <f>IF($G$7=X7,Stability!A616+1,"")</f>
        <v/>
      </c>
      <c r="B617" s="35">
        <f t="shared" si="55"/>
        <v>0</v>
      </c>
      <c r="C617" s="19">
        <f t="shared" si="56"/>
        <v>0</v>
      </c>
      <c r="D617" s="36"/>
      <c r="E617" s="36"/>
      <c r="F617" s="35">
        <f t="shared" si="57"/>
        <v>0</v>
      </c>
      <c r="G617" s="128">
        <f t="shared" si="58"/>
        <v>0</v>
      </c>
      <c r="H617" s="36"/>
      <c r="I617" s="36"/>
      <c r="J617" s="35">
        <f t="shared" si="59"/>
        <v>0</v>
      </c>
      <c r="K617" s="128">
        <f t="shared" si="60"/>
        <v>0</v>
      </c>
      <c r="L617" s="36"/>
      <c r="M617" s="36"/>
    </row>
    <row r="618" spans="1:13" s="9" customFormat="1" ht="15" customHeight="1">
      <c r="A618" s="23" t="str">
        <f>IF($G$7=X7,Stability!A617+1,"")</f>
        <v/>
      </c>
      <c r="B618" s="35">
        <f t="shared" si="55"/>
        <v>0</v>
      </c>
      <c r="C618" s="19">
        <f t="shared" si="56"/>
        <v>0</v>
      </c>
      <c r="D618" s="36"/>
      <c r="E618" s="36"/>
      <c r="F618" s="35">
        <f t="shared" si="57"/>
        <v>0</v>
      </c>
      <c r="G618" s="128">
        <f t="shared" si="58"/>
        <v>0</v>
      </c>
      <c r="H618" s="36"/>
      <c r="I618" s="36"/>
      <c r="J618" s="35">
        <f t="shared" si="59"/>
        <v>0</v>
      </c>
      <c r="K618" s="128">
        <f t="shared" si="60"/>
        <v>0</v>
      </c>
      <c r="L618" s="36"/>
      <c r="M618" s="36"/>
    </row>
    <row r="619" spans="1:13" s="9" customFormat="1" ht="15" customHeight="1">
      <c r="A619" s="23" t="str">
        <f>IF($G$7=X7,Stability!A618+1,"")</f>
        <v/>
      </c>
      <c r="B619" s="35">
        <f t="shared" si="55"/>
        <v>0</v>
      </c>
      <c r="C619" s="19">
        <f t="shared" si="56"/>
        <v>0</v>
      </c>
      <c r="D619" s="36"/>
      <c r="E619" s="36"/>
      <c r="F619" s="35">
        <f t="shared" si="57"/>
        <v>0</v>
      </c>
      <c r="G619" s="128">
        <f t="shared" si="58"/>
        <v>0</v>
      </c>
      <c r="H619" s="36"/>
      <c r="I619" s="36"/>
      <c r="J619" s="35">
        <f t="shared" si="59"/>
        <v>0</v>
      </c>
      <c r="K619" s="128">
        <f t="shared" si="60"/>
        <v>0</v>
      </c>
      <c r="L619" s="36"/>
      <c r="M619" s="36"/>
    </row>
    <row r="620" spans="1:13" s="9" customFormat="1" ht="15" customHeight="1">
      <c r="A620" s="23" t="str">
        <f>IF($G$7=X7,Stability!A619+1,"")</f>
        <v/>
      </c>
      <c r="B620" s="35">
        <f t="shared" si="55"/>
        <v>0</v>
      </c>
      <c r="C620" s="19">
        <f t="shared" si="56"/>
        <v>0</v>
      </c>
      <c r="D620" s="36"/>
      <c r="E620" s="36"/>
      <c r="F620" s="35">
        <f t="shared" si="57"/>
        <v>0</v>
      </c>
      <c r="G620" s="128">
        <f t="shared" si="58"/>
        <v>0</v>
      </c>
      <c r="H620" s="36"/>
      <c r="I620" s="36"/>
      <c r="J620" s="35">
        <f t="shared" si="59"/>
        <v>0</v>
      </c>
      <c r="K620" s="128">
        <f t="shared" si="60"/>
        <v>0</v>
      </c>
      <c r="L620" s="36"/>
      <c r="M620" s="36"/>
    </row>
    <row r="621" spans="1:13" s="9" customFormat="1" ht="15" customHeight="1">
      <c r="A621" s="23" t="str">
        <f>IF($G$7=X7,Stability!A620+1,"")</f>
        <v/>
      </c>
      <c r="B621" s="35">
        <f t="shared" si="55"/>
        <v>0</v>
      </c>
      <c r="C621" s="19">
        <f t="shared" si="56"/>
        <v>0</v>
      </c>
      <c r="D621" s="36"/>
      <c r="E621" s="36"/>
      <c r="F621" s="35">
        <f t="shared" si="57"/>
        <v>0</v>
      </c>
      <c r="G621" s="128">
        <f t="shared" si="58"/>
        <v>0</v>
      </c>
      <c r="H621" s="36"/>
      <c r="I621" s="36"/>
      <c r="J621" s="35">
        <f t="shared" si="59"/>
        <v>0</v>
      </c>
      <c r="K621" s="128">
        <f t="shared" si="60"/>
        <v>0</v>
      </c>
      <c r="L621" s="36"/>
      <c r="M621" s="36"/>
    </row>
    <row r="622" spans="1:13" s="9" customFormat="1" ht="15" customHeight="1">
      <c r="A622" s="23" t="str">
        <f>IF($G$7=X7,Stability!A621+1,"")</f>
        <v/>
      </c>
      <c r="B622" s="35">
        <f t="shared" si="55"/>
        <v>0</v>
      </c>
      <c r="C622" s="19">
        <f t="shared" si="56"/>
        <v>0</v>
      </c>
      <c r="D622" s="36"/>
      <c r="E622" s="36"/>
      <c r="F622" s="35">
        <f t="shared" si="57"/>
        <v>0</v>
      </c>
      <c r="G622" s="128">
        <f t="shared" si="58"/>
        <v>0</v>
      </c>
      <c r="H622" s="36"/>
      <c r="I622" s="36"/>
      <c r="J622" s="35">
        <f t="shared" si="59"/>
        <v>0</v>
      </c>
      <c r="K622" s="128">
        <f t="shared" si="60"/>
        <v>0</v>
      </c>
      <c r="L622" s="36"/>
      <c r="M622" s="36"/>
    </row>
    <row r="623" spans="1:13" s="9" customFormat="1" ht="15" customHeight="1">
      <c r="A623" s="23" t="str">
        <f>IF($G$7=X7,Stability!A622+1,"")</f>
        <v/>
      </c>
      <c r="B623" s="35">
        <f t="shared" si="55"/>
        <v>0</v>
      </c>
      <c r="C623" s="19">
        <f t="shared" si="56"/>
        <v>0</v>
      </c>
      <c r="D623" s="36"/>
      <c r="E623" s="36"/>
      <c r="F623" s="35">
        <f t="shared" si="57"/>
        <v>0</v>
      </c>
      <c r="G623" s="128">
        <f t="shared" si="58"/>
        <v>0</v>
      </c>
      <c r="H623" s="36"/>
      <c r="I623" s="36"/>
      <c r="J623" s="35">
        <f t="shared" si="59"/>
        <v>0</v>
      </c>
      <c r="K623" s="128">
        <f t="shared" si="60"/>
        <v>0</v>
      </c>
      <c r="L623" s="36"/>
      <c r="M623" s="36"/>
    </row>
    <row r="624" spans="1:13" s="9" customFormat="1" ht="15" customHeight="1">
      <c r="A624" s="23" t="str">
        <f>IF($G$7=X7,Stability!A623+1,"")</f>
        <v/>
      </c>
      <c r="B624" s="35">
        <f t="shared" si="55"/>
        <v>0</v>
      </c>
      <c r="C624" s="19">
        <f t="shared" si="56"/>
        <v>0</v>
      </c>
      <c r="D624" s="36"/>
      <c r="E624" s="36"/>
      <c r="F624" s="35">
        <f t="shared" si="57"/>
        <v>0</v>
      </c>
      <c r="G624" s="128">
        <f t="shared" si="58"/>
        <v>0</v>
      </c>
      <c r="H624" s="36"/>
      <c r="I624" s="36"/>
      <c r="J624" s="35">
        <f t="shared" si="59"/>
        <v>0</v>
      </c>
      <c r="K624" s="128">
        <f t="shared" si="60"/>
        <v>0</v>
      </c>
      <c r="L624" s="36"/>
      <c r="M624" s="36"/>
    </row>
    <row r="625" spans="1:22" s="9" customFormat="1" ht="15" customHeight="1">
      <c r="A625" s="23" t="str">
        <f>IF($G$7=X7,Stability!A624+1,"")</f>
        <v/>
      </c>
      <c r="B625" s="35">
        <f t="shared" si="55"/>
        <v>0</v>
      </c>
      <c r="C625" s="19">
        <f t="shared" si="56"/>
        <v>0</v>
      </c>
      <c r="D625" s="36"/>
      <c r="E625" s="36"/>
      <c r="F625" s="35">
        <f t="shared" si="57"/>
        <v>0</v>
      </c>
      <c r="G625" s="128">
        <f t="shared" si="58"/>
        <v>0</v>
      </c>
      <c r="H625" s="36"/>
      <c r="I625" s="36"/>
      <c r="J625" s="35">
        <f t="shared" si="59"/>
        <v>0</v>
      </c>
      <c r="K625" s="128">
        <f t="shared" si="60"/>
        <v>0</v>
      </c>
      <c r="L625" s="36"/>
      <c r="M625" s="36"/>
    </row>
    <row r="626" spans="1:22" s="9" customFormat="1" ht="15" customHeight="1">
      <c r="A626" s="23" t="str">
        <f>IF($G$7=X7,Stability!A625+1,"")</f>
        <v/>
      </c>
      <c r="B626" s="35">
        <f t="shared" si="55"/>
        <v>0</v>
      </c>
      <c r="C626" s="19">
        <f t="shared" si="56"/>
        <v>0</v>
      </c>
      <c r="D626" s="36"/>
      <c r="E626" s="36"/>
      <c r="F626" s="35">
        <f t="shared" si="57"/>
        <v>0</v>
      </c>
      <c r="G626" s="128">
        <f t="shared" si="58"/>
        <v>0</v>
      </c>
      <c r="H626" s="36"/>
      <c r="I626" s="36"/>
      <c r="J626" s="35">
        <f t="shared" si="59"/>
        <v>0</v>
      </c>
      <c r="K626" s="128">
        <f t="shared" si="60"/>
        <v>0</v>
      </c>
      <c r="L626" s="36"/>
      <c r="M626" s="36"/>
    </row>
    <row r="627" spans="1:22" s="9" customFormat="1" ht="15" customHeight="1">
      <c r="A627" s="23" t="str">
        <f>IF($G$7=X7,Stability!A626+1,"")</f>
        <v/>
      </c>
      <c r="B627" s="35">
        <f t="shared" si="55"/>
        <v>0</v>
      </c>
      <c r="C627" s="19">
        <f t="shared" si="56"/>
        <v>0</v>
      </c>
      <c r="D627" s="36"/>
      <c r="E627" s="36"/>
      <c r="F627" s="35">
        <f t="shared" si="57"/>
        <v>0</v>
      </c>
      <c r="G627" s="128">
        <f t="shared" si="58"/>
        <v>0</v>
      </c>
      <c r="H627" s="36"/>
      <c r="I627" s="36"/>
      <c r="J627" s="35">
        <f t="shared" si="59"/>
        <v>0</v>
      </c>
      <c r="K627" s="128">
        <f t="shared" si="60"/>
        <v>0</v>
      </c>
      <c r="L627" s="36"/>
      <c r="M627" s="36"/>
    </row>
    <row r="628" spans="1:22" s="9" customFormat="1" ht="15" customHeight="1">
      <c r="A628" s="23" t="str">
        <f>IF($G$7=X7,Stability!A627+1,"")</f>
        <v/>
      </c>
      <c r="B628" s="35">
        <f t="shared" si="55"/>
        <v>0</v>
      </c>
      <c r="C628" s="19">
        <f t="shared" si="56"/>
        <v>0</v>
      </c>
      <c r="D628" s="36"/>
      <c r="E628" s="36"/>
      <c r="F628" s="35">
        <f t="shared" si="57"/>
        <v>0</v>
      </c>
      <c r="G628" s="128">
        <f t="shared" si="58"/>
        <v>0</v>
      </c>
      <c r="H628" s="36"/>
      <c r="I628" s="36"/>
      <c r="J628" s="35">
        <f t="shared" si="59"/>
        <v>0</v>
      </c>
      <c r="K628" s="128">
        <f t="shared" si="60"/>
        <v>0</v>
      </c>
      <c r="L628" s="36"/>
      <c r="M628" s="36"/>
    </row>
    <row r="629" spans="1:22" s="9" customFormat="1" ht="15" customHeight="1">
      <c r="A629" s="23" t="str">
        <f>IF($G$7=X7,Stability!A628+1,"")</f>
        <v/>
      </c>
      <c r="B629" s="35">
        <f t="shared" si="55"/>
        <v>0</v>
      </c>
      <c r="C629" s="19">
        <f t="shared" si="56"/>
        <v>0</v>
      </c>
      <c r="D629" s="36"/>
      <c r="E629" s="36"/>
      <c r="F629" s="35">
        <f t="shared" si="57"/>
        <v>0</v>
      </c>
      <c r="G629" s="128">
        <f t="shared" si="58"/>
        <v>0</v>
      </c>
      <c r="H629" s="36"/>
      <c r="I629" s="36"/>
      <c r="J629" s="35">
        <f t="shared" si="59"/>
        <v>0</v>
      </c>
      <c r="K629" s="128">
        <f t="shared" si="60"/>
        <v>0</v>
      </c>
      <c r="L629" s="36"/>
      <c r="M629" s="36"/>
    </row>
    <row r="630" spans="1:22" s="9" customFormat="1" ht="15" customHeight="1">
      <c r="A630" s="23" t="str">
        <f>IF($G$7=X7,Stability!A629+1,"")</f>
        <v/>
      </c>
      <c r="B630" s="35">
        <f t="shared" si="55"/>
        <v>0</v>
      </c>
      <c r="C630" s="19">
        <f t="shared" si="56"/>
        <v>0</v>
      </c>
      <c r="D630" s="36"/>
      <c r="E630" s="36"/>
      <c r="F630" s="35">
        <f t="shared" si="57"/>
        <v>0</v>
      </c>
      <c r="G630" s="128">
        <f t="shared" si="58"/>
        <v>0</v>
      </c>
      <c r="H630" s="36"/>
      <c r="I630" s="36"/>
      <c r="J630" s="35">
        <f t="shared" si="59"/>
        <v>0</v>
      </c>
      <c r="K630" s="128">
        <f t="shared" si="60"/>
        <v>0</v>
      </c>
      <c r="L630" s="36"/>
      <c r="M630" s="36"/>
    </row>
    <row r="631" spans="1:22" ht="15" customHeight="1">
      <c r="A631" s="23" t="str">
        <f>IF($G$7=X7,Stability!A630+1,"")</f>
        <v/>
      </c>
      <c r="B631" s="35">
        <f t="shared" si="55"/>
        <v>0</v>
      </c>
      <c r="C631" s="19">
        <f t="shared" si="56"/>
        <v>0</v>
      </c>
      <c r="D631" s="36"/>
      <c r="E631" s="36"/>
      <c r="F631" s="35">
        <f t="shared" si="57"/>
        <v>0</v>
      </c>
      <c r="G631" s="128">
        <f t="shared" si="58"/>
        <v>0</v>
      </c>
      <c r="H631" s="36"/>
      <c r="I631" s="36"/>
      <c r="J631" s="35">
        <f t="shared" si="59"/>
        <v>0</v>
      </c>
      <c r="K631" s="128">
        <f t="shared" si="60"/>
        <v>0</v>
      </c>
      <c r="L631" s="36"/>
      <c r="M631" s="36"/>
      <c r="T631" s="9"/>
      <c r="U631" s="9"/>
      <c r="V631" s="9"/>
    </row>
    <row r="632" spans="1:22" ht="15" customHeight="1">
      <c r="A632" s="23" t="str">
        <f>IF($G$7=X7,Stability!A631+1,"")</f>
        <v/>
      </c>
      <c r="B632" s="35">
        <f t="shared" si="55"/>
        <v>0</v>
      </c>
      <c r="C632" s="19">
        <f t="shared" si="56"/>
        <v>0</v>
      </c>
      <c r="D632" s="36"/>
      <c r="E632" s="36"/>
      <c r="F632" s="35">
        <f t="shared" si="57"/>
        <v>0</v>
      </c>
      <c r="G632" s="128">
        <f t="shared" si="58"/>
        <v>0</v>
      </c>
      <c r="H632" s="36"/>
      <c r="I632" s="36"/>
      <c r="J632" s="35">
        <f t="shared" si="59"/>
        <v>0</v>
      </c>
      <c r="K632" s="128">
        <f t="shared" si="60"/>
        <v>0</v>
      </c>
      <c r="L632" s="36"/>
      <c r="M632" s="36"/>
      <c r="T632" s="9"/>
      <c r="U632" s="9"/>
      <c r="V632" s="9"/>
    </row>
    <row r="633" spans="1:22" ht="15" customHeight="1">
      <c r="B633" s="22"/>
      <c r="C633" s="7"/>
      <c r="D633" s="7"/>
      <c r="E633" s="7"/>
      <c r="T633" s="9"/>
      <c r="U633" s="9"/>
      <c r="V633" s="9"/>
    </row>
    <row r="634" spans="1:22" ht="15" customHeight="1">
      <c r="A634" s="105" t="str">
        <f>"Distribution, "&amp;$G$9</f>
        <v>Distribution, t/h</v>
      </c>
      <c r="B634" s="22"/>
      <c r="C634" s="106" t="s">
        <v>57</v>
      </c>
      <c r="D634" s="106" t="s">
        <v>60</v>
      </c>
      <c r="E634" s="134"/>
      <c r="F634" s="117"/>
      <c r="G634" s="106" t="s">
        <v>57</v>
      </c>
      <c r="H634" s="106" t="s">
        <v>60</v>
      </c>
      <c r="I634" s="134"/>
      <c r="J634" s="118"/>
      <c r="K634" s="106" t="s">
        <v>57</v>
      </c>
      <c r="L634" s="106" t="s">
        <v>60</v>
      </c>
      <c r="M634" s="134"/>
      <c r="N634" s="104"/>
    </row>
    <row r="635" spans="1:22" ht="15" customHeight="1">
      <c r="A635" s="108">
        <f>-Summary!H24</f>
        <v>-0.2</v>
      </c>
      <c r="B635" s="96" t="e">
        <f t="shared" ref="B635:B644" si="61">D635/SUM(D$635:D$644)</f>
        <v>#DIV/0!</v>
      </c>
      <c r="C635" s="109">
        <f t="shared" ref="C635:C643" si="62">D$22+$A635*D$22</f>
        <v>0</v>
      </c>
      <c r="D635" s="110">
        <f>IF($G$7=$X$7,COUNTIF(D$33:D$632,"&lt;"&amp;C635),COUNTIF(D$33:D$212,"&lt;"&amp;C635))</f>
        <v>0</v>
      </c>
      <c r="E635" s="134"/>
      <c r="F635" s="96" t="e">
        <f t="shared" ref="F635:F644" si="63">H635/SUM(H$635:H$644)</f>
        <v>#DIV/0!</v>
      </c>
      <c r="G635" s="109">
        <f t="shared" ref="G635:G643" si="64">H$22+$A635*H$22</f>
        <v>0</v>
      </c>
      <c r="H635" s="110">
        <f>IF($G$7=$X$7,COUNTIF(H$33:H$632,"&lt;"&amp;G635),COUNTIF(H$33:H$212,"&lt;"&amp;G635))</f>
        <v>0</v>
      </c>
      <c r="I635" s="134"/>
      <c r="J635" s="119" t="e">
        <f t="shared" ref="J635:J644" si="65">L635/SUM(L$635:L$644)</f>
        <v>#DIV/0!</v>
      </c>
      <c r="K635" s="109">
        <f t="shared" ref="K635:K643" si="66">L$22+$A635*L$22</f>
        <v>0</v>
      </c>
      <c r="L635" s="110">
        <f>IF($G$7=$X$7,COUNTIF(L$33:L$632,"&lt;"&amp;K635),COUNTIF(L$33:L$212,"&lt;"&amp;K635))</f>
        <v>0</v>
      </c>
      <c r="M635" s="134"/>
    </row>
    <row r="636" spans="1:22" ht="15" customHeight="1">
      <c r="A636" s="111">
        <f>A635/4+A637</f>
        <v>-0.15000000000000002</v>
      </c>
      <c r="B636" s="96" t="e">
        <f t="shared" si="61"/>
        <v>#DIV/0!</v>
      </c>
      <c r="C636" s="109">
        <f t="shared" si="62"/>
        <v>0</v>
      </c>
      <c r="D636" s="110">
        <f t="shared" ref="D636:D643" si="67">IF($G$7=$X$7,COUNTIF(D$33:D$632,"&lt;"&amp;C636)-COUNTIF(D$33:D$632,"&lt;"&amp;C635),COUNTIF(D$33:D$212,"&lt;"&amp;C636)-COUNTIF(D$33:D$212,"&lt;"&amp;C635))</f>
        <v>0</v>
      </c>
      <c r="E636" s="134"/>
      <c r="F636" s="96" t="e">
        <f t="shared" si="63"/>
        <v>#DIV/0!</v>
      </c>
      <c r="G636" s="109">
        <f t="shared" si="64"/>
        <v>0</v>
      </c>
      <c r="H636" s="110">
        <f t="shared" ref="H636:H643" si="68">IF($G$7=$X$7,COUNTIF(H$33:H$632,"&lt;"&amp;G636)-COUNTIF(H$33:H$632,"&lt;"&amp;G635),COUNTIF(H$33:H$212,"&lt;"&amp;G636)-COUNTIF(H$33:H$212,"&lt;"&amp;G635))</f>
        <v>0</v>
      </c>
      <c r="I636" s="134"/>
      <c r="J636" s="119" t="e">
        <f t="shared" si="65"/>
        <v>#DIV/0!</v>
      </c>
      <c r="K636" s="109">
        <f t="shared" si="66"/>
        <v>0</v>
      </c>
      <c r="L636" s="110">
        <f t="shared" ref="L636:L643" si="69">IF($G$7=$X$7,COUNTIF(L$33:L$632,"&lt;"&amp;K636)-COUNTIF(L$33:L$632,"&lt;"&amp;K635),COUNTIF(L$33:L$212,"&lt;"&amp;K636)-COUNTIF(L$33:L$212,"&lt;"&amp;K635))</f>
        <v>0</v>
      </c>
      <c r="M636" s="134"/>
    </row>
    <row r="637" spans="1:22" ht="15" customHeight="1">
      <c r="A637" s="111">
        <f>A635/4+A638</f>
        <v>-0.1</v>
      </c>
      <c r="B637" s="96" t="e">
        <f t="shared" si="61"/>
        <v>#DIV/0!</v>
      </c>
      <c r="C637" s="109">
        <f t="shared" si="62"/>
        <v>0</v>
      </c>
      <c r="D637" s="110">
        <f t="shared" si="67"/>
        <v>0</v>
      </c>
      <c r="E637" s="134"/>
      <c r="F637" s="96" t="e">
        <f t="shared" si="63"/>
        <v>#DIV/0!</v>
      </c>
      <c r="G637" s="109">
        <f t="shared" si="64"/>
        <v>0</v>
      </c>
      <c r="H637" s="110">
        <f t="shared" si="68"/>
        <v>0</v>
      </c>
      <c r="I637" s="134"/>
      <c r="J637" s="119" t="e">
        <f t="shared" si="65"/>
        <v>#DIV/0!</v>
      </c>
      <c r="K637" s="109">
        <f t="shared" si="66"/>
        <v>0</v>
      </c>
      <c r="L637" s="110">
        <f t="shared" si="69"/>
        <v>0</v>
      </c>
      <c r="M637" s="134"/>
    </row>
    <row r="638" spans="1:22" ht="15" customHeight="1">
      <c r="A638" s="111">
        <f>A635/4</f>
        <v>-0.05</v>
      </c>
      <c r="B638" s="96" t="e">
        <f t="shared" si="61"/>
        <v>#DIV/0!</v>
      </c>
      <c r="C638" s="109">
        <f t="shared" si="62"/>
        <v>0</v>
      </c>
      <c r="D638" s="110">
        <f t="shared" si="67"/>
        <v>0</v>
      </c>
      <c r="E638" s="134"/>
      <c r="F638" s="96" t="e">
        <f t="shared" si="63"/>
        <v>#DIV/0!</v>
      </c>
      <c r="G638" s="109">
        <f t="shared" si="64"/>
        <v>0</v>
      </c>
      <c r="H638" s="110">
        <f t="shared" si="68"/>
        <v>0</v>
      </c>
      <c r="I638" s="134"/>
      <c r="J638" s="119" t="e">
        <f t="shared" si="65"/>
        <v>#DIV/0!</v>
      </c>
      <c r="K638" s="109">
        <f t="shared" si="66"/>
        <v>0</v>
      </c>
      <c r="L638" s="110">
        <f t="shared" si="69"/>
        <v>0</v>
      </c>
      <c r="M638" s="134"/>
    </row>
    <row r="639" spans="1:22" ht="15" customHeight="1">
      <c r="A639" s="111">
        <v>0</v>
      </c>
      <c r="B639" s="96" t="e">
        <f t="shared" si="61"/>
        <v>#DIV/0!</v>
      </c>
      <c r="C639" s="109">
        <f t="shared" si="62"/>
        <v>0</v>
      </c>
      <c r="D639" s="110">
        <f t="shared" si="67"/>
        <v>0</v>
      </c>
      <c r="E639" s="134"/>
      <c r="F639" s="96" t="e">
        <f t="shared" si="63"/>
        <v>#DIV/0!</v>
      </c>
      <c r="G639" s="109">
        <f t="shared" si="64"/>
        <v>0</v>
      </c>
      <c r="H639" s="110">
        <f t="shared" si="68"/>
        <v>0</v>
      </c>
      <c r="I639" s="134"/>
      <c r="J639" s="119" t="e">
        <f t="shared" si="65"/>
        <v>#DIV/0!</v>
      </c>
      <c r="K639" s="109">
        <f t="shared" si="66"/>
        <v>0</v>
      </c>
      <c r="L639" s="110">
        <f t="shared" si="69"/>
        <v>0</v>
      </c>
      <c r="M639" s="134"/>
    </row>
    <row r="640" spans="1:22" ht="15" customHeight="1">
      <c r="A640" s="111">
        <f>-A638</f>
        <v>0.05</v>
      </c>
      <c r="B640" s="96" t="e">
        <f t="shared" si="61"/>
        <v>#DIV/0!</v>
      </c>
      <c r="C640" s="109">
        <f t="shared" si="62"/>
        <v>0</v>
      </c>
      <c r="D640" s="110">
        <f t="shared" si="67"/>
        <v>0</v>
      </c>
      <c r="E640" s="134"/>
      <c r="F640" s="96" t="e">
        <f t="shared" si="63"/>
        <v>#DIV/0!</v>
      </c>
      <c r="G640" s="109">
        <f t="shared" si="64"/>
        <v>0</v>
      </c>
      <c r="H640" s="110">
        <f t="shared" si="68"/>
        <v>0</v>
      </c>
      <c r="I640" s="134"/>
      <c r="J640" s="119" t="e">
        <f t="shared" si="65"/>
        <v>#DIV/0!</v>
      </c>
      <c r="K640" s="109">
        <f t="shared" si="66"/>
        <v>0</v>
      </c>
      <c r="L640" s="110">
        <f t="shared" si="69"/>
        <v>0</v>
      </c>
      <c r="M640" s="134"/>
    </row>
    <row r="641" spans="1:13" ht="15" customHeight="1">
      <c r="A641" s="111">
        <f>-A637</f>
        <v>0.1</v>
      </c>
      <c r="B641" s="96" t="e">
        <f t="shared" si="61"/>
        <v>#DIV/0!</v>
      </c>
      <c r="C641" s="109">
        <f t="shared" si="62"/>
        <v>0</v>
      </c>
      <c r="D641" s="110">
        <f t="shared" si="67"/>
        <v>0</v>
      </c>
      <c r="E641" s="134"/>
      <c r="F641" s="96" t="e">
        <f t="shared" si="63"/>
        <v>#DIV/0!</v>
      </c>
      <c r="G641" s="109">
        <f t="shared" si="64"/>
        <v>0</v>
      </c>
      <c r="H641" s="110">
        <f t="shared" si="68"/>
        <v>0</v>
      </c>
      <c r="I641" s="134"/>
      <c r="J641" s="119" t="e">
        <f t="shared" si="65"/>
        <v>#DIV/0!</v>
      </c>
      <c r="K641" s="109">
        <f t="shared" si="66"/>
        <v>0</v>
      </c>
      <c r="L641" s="110">
        <f t="shared" si="69"/>
        <v>0</v>
      </c>
      <c r="M641" s="134"/>
    </row>
    <row r="642" spans="1:13" ht="15" customHeight="1">
      <c r="A642" s="111">
        <f>-A636</f>
        <v>0.15000000000000002</v>
      </c>
      <c r="B642" s="96" t="e">
        <f t="shared" si="61"/>
        <v>#DIV/0!</v>
      </c>
      <c r="C642" s="109">
        <f t="shared" si="62"/>
        <v>0</v>
      </c>
      <c r="D642" s="110">
        <f t="shared" si="67"/>
        <v>0</v>
      </c>
      <c r="E642" s="134"/>
      <c r="F642" s="96" t="e">
        <f t="shared" si="63"/>
        <v>#DIV/0!</v>
      </c>
      <c r="G642" s="109">
        <f t="shared" si="64"/>
        <v>0</v>
      </c>
      <c r="H642" s="110">
        <f t="shared" si="68"/>
        <v>0</v>
      </c>
      <c r="I642" s="134"/>
      <c r="J642" s="119" t="e">
        <f t="shared" si="65"/>
        <v>#DIV/0!</v>
      </c>
      <c r="K642" s="109">
        <f t="shared" si="66"/>
        <v>0</v>
      </c>
      <c r="L642" s="110">
        <f t="shared" si="69"/>
        <v>0</v>
      </c>
      <c r="M642" s="134"/>
    </row>
    <row r="643" spans="1:13" ht="15" customHeight="1">
      <c r="A643" s="111">
        <f>-A635</f>
        <v>0.2</v>
      </c>
      <c r="B643" s="96" t="e">
        <f t="shared" si="61"/>
        <v>#DIV/0!</v>
      </c>
      <c r="C643" s="109">
        <f t="shared" si="62"/>
        <v>0</v>
      </c>
      <c r="D643" s="110">
        <f t="shared" si="67"/>
        <v>0</v>
      </c>
      <c r="E643" s="134"/>
      <c r="F643" s="96" t="e">
        <f t="shared" si="63"/>
        <v>#DIV/0!</v>
      </c>
      <c r="G643" s="109">
        <f t="shared" si="64"/>
        <v>0</v>
      </c>
      <c r="H643" s="110">
        <f t="shared" si="68"/>
        <v>0</v>
      </c>
      <c r="I643" s="134"/>
      <c r="J643" s="119" t="e">
        <f t="shared" si="65"/>
        <v>#DIV/0!</v>
      </c>
      <c r="K643" s="109">
        <f t="shared" si="66"/>
        <v>0</v>
      </c>
      <c r="L643" s="110">
        <f t="shared" si="69"/>
        <v>0</v>
      </c>
      <c r="M643" s="134"/>
    </row>
    <row r="644" spans="1:13" ht="15" customHeight="1">
      <c r="A644" s="112" t="str">
        <f>"&gt;"&amp;A643*100&amp;"%"</f>
        <v>&gt;20%</v>
      </c>
      <c r="B644" s="96" t="e">
        <f t="shared" si="61"/>
        <v>#DIV/0!</v>
      </c>
      <c r="C644" s="113" t="s">
        <v>17</v>
      </c>
      <c r="D644" s="110">
        <f>IF($G$7=$X$7,COUNTIF(D$33:D$632,"&gt;"&amp;C643),COUNTIF(D$33:D$212,"&gt;"&amp;C643))</f>
        <v>0</v>
      </c>
      <c r="E644" s="134"/>
      <c r="F644" s="96" t="e">
        <f t="shared" si="63"/>
        <v>#DIV/0!</v>
      </c>
      <c r="G644" s="113" t="s">
        <v>17</v>
      </c>
      <c r="H644" s="110">
        <f>IF($G$7=$X$7,COUNTIF(H$33:H$632,"&gt;"&amp;G643),COUNTIF(H$33:H$212,"&gt;"&amp;G643))</f>
        <v>0</v>
      </c>
      <c r="I644" s="134"/>
      <c r="J644" s="119" t="e">
        <f t="shared" si="65"/>
        <v>#DIV/0!</v>
      </c>
      <c r="K644" s="113" t="s">
        <v>17</v>
      </c>
      <c r="L644" s="110">
        <f>IF($G$7=$X$7,COUNTIF(L$33:L$632,"&gt;"&amp;K643),COUNTIF(L$33:L$212,"&gt;"&amp;K643))</f>
        <v>0</v>
      </c>
      <c r="M644" s="134"/>
    </row>
    <row r="645" spans="1:13" ht="15" customHeight="1">
      <c r="A645" s="107"/>
      <c r="B645" s="117"/>
      <c r="C645" s="114"/>
      <c r="D645" s="114"/>
      <c r="E645" s="114"/>
      <c r="F645" s="117"/>
      <c r="G645" s="107"/>
      <c r="H645" s="107"/>
      <c r="I645" s="107"/>
      <c r="J645" s="118"/>
      <c r="K645" s="107"/>
      <c r="L645" s="107"/>
      <c r="M645" s="107"/>
    </row>
    <row r="646" spans="1:13" s="9" customFormat="1" ht="15" customHeight="1">
      <c r="A646" s="105" t="str">
        <f>"Distribution, "&amp;$G$9</f>
        <v>Distribution, t/h</v>
      </c>
      <c r="B646" s="117"/>
      <c r="C646" s="106" t="s">
        <v>60</v>
      </c>
      <c r="D646" s="106" t="s">
        <v>61</v>
      </c>
      <c r="E646" s="135"/>
      <c r="F646" s="117"/>
      <c r="G646" s="106" t="s">
        <v>60</v>
      </c>
      <c r="H646" s="106" t="s">
        <v>61</v>
      </c>
      <c r="I646" s="135"/>
      <c r="J646" s="118"/>
      <c r="K646" s="106" t="s">
        <v>60</v>
      </c>
      <c r="L646" s="106" t="s">
        <v>61</v>
      </c>
      <c r="M646" s="135"/>
    </row>
    <row r="647" spans="1:13" ht="15" customHeight="1">
      <c r="A647" s="115" t="str">
        <f>"Avg. ±"&amp;FIXED(A640*100,2)&amp;"%"</f>
        <v>Avg. ±5.00%</v>
      </c>
      <c r="B647" s="117"/>
      <c r="C647" s="110">
        <f>D639+D640</f>
        <v>0</v>
      </c>
      <c r="D647" s="116" t="e">
        <f>C647/SUM(C$647:C$651)</f>
        <v>#DIV/0!</v>
      </c>
      <c r="E647" s="135"/>
      <c r="F647" s="107"/>
      <c r="G647" s="110">
        <f>H639+H640</f>
        <v>0</v>
      </c>
      <c r="H647" s="116" t="e">
        <f>G647/SUM(G$647:G$651)</f>
        <v>#DIV/0!</v>
      </c>
      <c r="I647" s="135"/>
      <c r="J647" s="117"/>
      <c r="K647" s="110">
        <f>L639+L640</f>
        <v>0</v>
      </c>
      <c r="L647" s="116" t="e">
        <f>K647/SUM(K$647:K$651)</f>
        <v>#DIV/0!</v>
      </c>
      <c r="M647" s="135"/>
    </row>
    <row r="648" spans="1:13" ht="15" customHeight="1">
      <c r="A648" s="115" t="str">
        <f>FIXED(A640*100,2)&amp;"-"&amp;FIXED(A641*100,2)&amp;"%"</f>
        <v>5.00-10.00%</v>
      </c>
      <c r="B648" s="117"/>
      <c r="C648" s="110">
        <f>D638+D641</f>
        <v>0</v>
      </c>
      <c r="D648" s="116" t="e">
        <f>C648/SUM(C$647:C$651)</f>
        <v>#DIV/0!</v>
      </c>
      <c r="E648" s="135"/>
      <c r="F648" s="107"/>
      <c r="G648" s="110">
        <f>H638+H641</f>
        <v>0</v>
      </c>
      <c r="H648" s="116" t="e">
        <f>G648/SUM(G$647:G$651)</f>
        <v>#DIV/0!</v>
      </c>
      <c r="I648" s="135"/>
      <c r="J648" s="107"/>
      <c r="K648" s="110">
        <f>L638+L641</f>
        <v>0</v>
      </c>
      <c r="L648" s="116" t="e">
        <f>K648/SUM(K$647:K$651)</f>
        <v>#DIV/0!</v>
      </c>
      <c r="M648" s="135"/>
    </row>
    <row r="649" spans="1:13" ht="15" customHeight="1">
      <c r="A649" s="115" t="str">
        <f>FIXED(A641*100,2)&amp;"-"&amp;FIXED(A642*100,2)&amp;"%"</f>
        <v>10.00-15.00%</v>
      </c>
      <c r="B649" s="107"/>
      <c r="C649" s="110">
        <f>D637+D642</f>
        <v>0</v>
      </c>
      <c r="D649" s="116" t="e">
        <f>C649/SUM(C$647:C$651)</f>
        <v>#DIV/0!</v>
      </c>
      <c r="E649" s="135"/>
      <c r="F649" s="107"/>
      <c r="G649" s="110">
        <f>H637+H642</f>
        <v>0</v>
      </c>
      <c r="H649" s="116" t="e">
        <f>G649/SUM(G$647:G$651)</f>
        <v>#DIV/0!</v>
      </c>
      <c r="I649" s="135"/>
      <c r="J649" s="107"/>
      <c r="K649" s="110">
        <f>L637+L642</f>
        <v>0</v>
      </c>
      <c r="L649" s="116" t="e">
        <f>K649/SUM(K$647:K$651)</f>
        <v>#DIV/0!</v>
      </c>
      <c r="M649" s="135"/>
    </row>
    <row r="650" spans="1:13" ht="15" customHeight="1">
      <c r="A650" s="115" t="str">
        <f>FIXED(A642*100,2)&amp;"-"&amp;FIXED(A643*100,2)&amp;"%"</f>
        <v>15.00-20.00%</v>
      </c>
      <c r="B650" s="107"/>
      <c r="C650" s="110">
        <f>D636+D643</f>
        <v>0</v>
      </c>
      <c r="D650" s="116" t="e">
        <f>C650/SUM(C$647:C$651)</f>
        <v>#DIV/0!</v>
      </c>
      <c r="E650" s="135"/>
      <c r="F650" s="107"/>
      <c r="G650" s="110">
        <f>H636+H643</f>
        <v>0</v>
      </c>
      <c r="H650" s="116" t="e">
        <f t="shared" ref="H650:H651" si="70">G650/SUM(G$647:G$651)</f>
        <v>#DIV/0!</v>
      </c>
      <c r="I650" s="135"/>
      <c r="J650" s="107"/>
      <c r="K650" s="110">
        <f>L636+L643</f>
        <v>0</v>
      </c>
      <c r="L650" s="116" t="e">
        <f t="shared" ref="L650:L651" si="71">K650/SUM(K$647:K$651)</f>
        <v>#DIV/0!</v>
      </c>
      <c r="M650" s="135"/>
    </row>
    <row r="651" spans="1:13" ht="15" customHeight="1">
      <c r="A651" s="115" t="str">
        <f>"&gt;"&amp;FIXED(A643*100,2)&amp;"%"</f>
        <v>&gt;20.00%</v>
      </c>
      <c r="B651" s="107"/>
      <c r="C651" s="110">
        <f>D635+D644</f>
        <v>0</v>
      </c>
      <c r="D651" s="116" t="e">
        <f>C651/SUM(C$647:C$651)</f>
        <v>#DIV/0!</v>
      </c>
      <c r="E651" s="135"/>
      <c r="F651" s="107"/>
      <c r="G651" s="110">
        <f>H635+H644</f>
        <v>0</v>
      </c>
      <c r="H651" s="116" t="e">
        <f t="shared" si="70"/>
        <v>#DIV/0!</v>
      </c>
      <c r="I651" s="135"/>
      <c r="J651" s="107"/>
      <c r="K651" s="110">
        <f>L635+L644</f>
        <v>0</v>
      </c>
      <c r="L651" s="116" t="e">
        <f t="shared" si="71"/>
        <v>#DIV/0!</v>
      </c>
      <c r="M651" s="135"/>
    </row>
    <row r="652" spans="1:13" ht="15" customHeight="1">
      <c r="C652" s="7"/>
      <c r="D652" s="7"/>
      <c r="E652" s="7"/>
    </row>
    <row r="653" spans="1:13" ht="15" customHeight="1">
      <c r="C653" s="7"/>
      <c r="D653" s="7"/>
      <c r="E653" s="7"/>
    </row>
    <row r="654" spans="1:13" ht="15" customHeight="1">
      <c r="C654" s="7"/>
      <c r="D654" s="7"/>
      <c r="E654" s="7"/>
    </row>
    <row r="655" spans="1:13" ht="15" customHeight="1">
      <c r="C655" s="7"/>
      <c r="D655" s="7"/>
      <c r="E655" s="7"/>
    </row>
    <row r="656" spans="1:13" ht="15" customHeight="1">
      <c r="C656" s="7"/>
      <c r="D656" s="7"/>
      <c r="E656" s="7"/>
    </row>
    <row r="657" spans="3:5" ht="15" customHeight="1">
      <c r="C657" s="7"/>
      <c r="D657" s="7"/>
      <c r="E657" s="7"/>
    </row>
    <row r="658" spans="3:5" ht="15" customHeight="1">
      <c r="C658" s="7"/>
      <c r="D658" s="7"/>
      <c r="E658" s="7"/>
    </row>
    <row r="659" spans="3:5" ht="15" customHeight="1">
      <c r="C659" s="7"/>
      <c r="D659" s="7"/>
      <c r="E659" s="7"/>
    </row>
    <row r="660" spans="3:5" ht="15" customHeight="1">
      <c r="C660" s="7"/>
      <c r="D660" s="7"/>
      <c r="E660" s="7"/>
    </row>
    <row r="661" spans="3:5" ht="15" customHeight="1">
      <c r="C661" s="7"/>
      <c r="D661" s="7"/>
      <c r="E661" s="7"/>
    </row>
    <row r="662" spans="3:5" ht="15" customHeight="1">
      <c r="C662" s="7"/>
      <c r="D662" s="7"/>
      <c r="E662" s="7"/>
    </row>
    <row r="663" spans="3:5" ht="15" customHeight="1">
      <c r="C663" s="7"/>
      <c r="D663" s="7"/>
      <c r="E663" s="7"/>
    </row>
    <row r="664" spans="3:5" ht="15" customHeight="1">
      <c r="C664" s="7"/>
      <c r="D664" s="7"/>
      <c r="E664" s="7"/>
    </row>
    <row r="665" spans="3:5" ht="15" customHeight="1">
      <c r="C665" s="7"/>
      <c r="D665" s="7"/>
      <c r="E665" s="7"/>
    </row>
    <row r="666" spans="3:5" ht="15" customHeight="1">
      <c r="C666" s="7"/>
      <c r="D666" s="7"/>
      <c r="E666" s="7"/>
    </row>
    <row r="667" spans="3:5" ht="15" customHeight="1">
      <c r="C667" s="7"/>
      <c r="D667" s="7"/>
      <c r="E667" s="7"/>
    </row>
    <row r="668" spans="3:5" ht="15" customHeight="1">
      <c r="C668" s="7"/>
      <c r="D668" s="7"/>
      <c r="E668" s="7"/>
    </row>
    <row r="669" spans="3:5" ht="15" customHeight="1">
      <c r="C669" s="7"/>
      <c r="D669" s="7"/>
      <c r="E669" s="7"/>
    </row>
    <row r="670" spans="3:5" ht="15" customHeight="1">
      <c r="C670" s="7"/>
      <c r="D670" s="7"/>
      <c r="E670" s="7"/>
    </row>
    <row r="671" spans="3:5" ht="15" customHeight="1">
      <c r="C671" s="7"/>
      <c r="D671" s="7"/>
      <c r="E671" s="7"/>
    </row>
    <row r="672" spans="3:5" ht="15" customHeight="1">
      <c r="C672" s="7"/>
      <c r="D672" s="7"/>
      <c r="E672" s="7"/>
    </row>
    <row r="673" spans="3:5" ht="15" customHeight="1">
      <c r="C673" s="7"/>
      <c r="D673" s="7"/>
      <c r="E673" s="7"/>
    </row>
    <row r="674" spans="3:5" ht="15" customHeight="1">
      <c r="C674" s="7"/>
      <c r="D674" s="7"/>
      <c r="E674" s="7"/>
    </row>
    <row r="675" spans="3:5" ht="15" customHeight="1">
      <c r="C675" s="7"/>
      <c r="D675" s="7"/>
      <c r="E675" s="7"/>
    </row>
    <row r="676" spans="3:5" ht="15" customHeight="1">
      <c r="C676" s="7"/>
      <c r="D676" s="7"/>
      <c r="E676" s="7"/>
    </row>
    <row r="677" spans="3:5" ht="15" customHeight="1">
      <c r="C677" s="7"/>
      <c r="D677" s="7"/>
      <c r="E677" s="7"/>
    </row>
    <row r="678" spans="3:5" ht="15" customHeight="1">
      <c r="C678" s="7"/>
      <c r="D678" s="7"/>
      <c r="E678" s="7"/>
    </row>
    <row r="679" spans="3:5" ht="15" customHeight="1">
      <c r="C679" s="7"/>
      <c r="D679" s="7"/>
      <c r="E679" s="7"/>
    </row>
    <row r="680" spans="3:5" ht="15" customHeight="1">
      <c r="C680" s="7"/>
      <c r="D680" s="7"/>
      <c r="E680" s="7"/>
    </row>
    <row r="681" spans="3:5" ht="15" customHeight="1">
      <c r="C681" s="7"/>
      <c r="D681" s="7"/>
      <c r="E681" s="7"/>
    </row>
    <row r="682" spans="3:5" ht="15" customHeight="1">
      <c r="C682" s="7"/>
      <c r="D682" s="7"/>
      <c r="E682" s="7"/>
    </row>
    <row r="683" spans="3:5" ht="15" customHeight="1">
      <c r="C683" s="7"/>
      <c r="D683" s="7"/>
      <c r="E683" s="7"/>
    </row>
    <row r="684" spans="3:5" ht="15" customHeight="1">
      <c r="C684" s="7"/>
      <c r="D684" s="7"/>
      <c r="E684" s="7"/>
    </row>
    <row r="685" spans="3:5" ht="15" customHeight="1">
      <c r="C685" s="7"/>
      <c r="D685" s="7"/>
      <c r="E685" s="7"/>
    </row>
    <row r="686" spans="3:5" ht="15" customHeight="1">
      <c r="C686" s="7"/>
      <c r="D686" s="7"/>
      <c r="E686" s="7"/>
    </row>
    <row r="687" spans="3:5" ht="15" customHeight="1">
      <c r="C687" s="7"/>
      <c r="D687" s="7"/>
      <c r="E687" s="7"/>
    </row>
    <row r="688" spans="3:5" ht="15" customHeight="1">
      <c r="C688" s="7"/>
      <c r="D688" s="7"/>
      <c r="E688" s="7"/>
    </row>
    <row r="689" spans="3:5" ht="15" customHeight="1">
      <c r="C689" s="7"/>
      <c r="D689" s="7"/>
      <c r="E689" s="7"/>
    </row>
    <row r="690" spans="3:5" ht="15" customHeight="1">
      <c r="C690" s="7"/>
      <c r="D690" s="7"/>
      <c r="E690" s="7"/>
    </row>
    <row r="691" spans="3:5" ht="15" customHeight="1">
      <c r="C691" s="7"/>
      <c r="D691" s="7"/>
      <c r="E691" s="7"/>
    </row>
    <row r="692" spans="3:5" ht="15" customHeight="1">
      <c r="C692" s="7"/>
      <c r="D692" s="7"/>
      <c r="E692" s="7"/>
    </row>
    <row r="693" spans="3:5" ht="15" customHeight="1">
      <c r="C693" s="7"/>
      <c r="D693" s="7"/>
      <c r="E693" s="7"/>
    </row>
    <row r="694" spans="3:5" ht="15" customHeight="1">
      <c r="C694" s="7"/>
      <c r="D694" s="7"/>
      <c r="E694" s="7"/>
    </row>
    <row r="695" spans="3:5">
      <c r="C695" s="7"/>
      <c r="D695" s="7"/>
      <c r="E695" s="7"/>
    </row>
    <row r="696" spans="3:5">
      <c r="C696" s="7"/>
      <c r="D696" s="7"/>
      <c r="E696" s="7"/>
    </row>
    <row r="697" spans="3:5">
      <c r="C697" s="7"/>
      <c r="D697" s="7"/>
      <c r="E697" s="7"/>
    </row>
    <row r="698" spans="3:5">
      <c r="C698" s="7"/>
      <c r="D698" s="7"/>
      <c r="E698" s="7"/>
    </row>
    <row r="699" spans="3:5">
      <c r="C699" s="7"/>
      <c r="D699" s="7"/>
      <c r="E699" s="7"/>
    </row>
    <row r="700" spans="3:5">
      <c r="C700" s="7"/>
      <c r="D700" s="7"/>
      <c r="E700" s="7"/>
    </row>
  </sheetData>
  <mergeCells count="42">
    <mergeCell ref="A30:A32"/>
    <mergeCell ref="C31:D31"/>
    <mergeCell ref="G31:H31"/>
    <mergeCell ref="K31:L31"/>
    <mergeCell ref="D28:E28"/>
    <mergeCell ref="H28:I28"/>
    <mergeCell ref="L28:M28"/>
    <mergeCell ref="C30:E30"/>
    <mergeCell ref="G30:I30"/>
    <mergeCell ref="K30:M30"/>
    <mergeCell ref="K9:L10"/>
    <mergeCell ref="K11:L12"/>
    <mergeCell ref="K13:L14"/>
    <mergeCell ref="K15:L16"/>
    <mergeCell ref="M15:M16"/>
    <mergeCell ref="K18:M18"/>
    <mergeCell ref="G12:I12"/>
    <mergeCell ref="G13:I13"/>
    <mergeCell ref="G14:I14"/>
    <mergeCell ref="G15:I15"/>
    <mergeCell ref="G10:I10"/>
    <mergeCell ref="G11:I11"/>
    <mergeCell ref="G16:I16"/>
    <mergeCell ref="A10:A12"/>
    <mergeCell ref="C18:E18"/>
    <mergeCell ref="G18:I18"/>
    <mergeCell ref="A1:C1"/>
    <mergeCell ref="A13:A16"/>
    <mergeCell ref="A7:A8"/>
    <mergeCell ref="H4:J4"/>
    <mergeCell ref="M9:M10"/>
    <mergeCell ref="M11:M12"/>
    <mergeCell ref="M13:M14"/>
    <mergeCell ref="K7:M8"/>
    <mergeCell ref="H5:J5"/>
    <mergeCell ref="B4:F4"/>
    <mergeCell ref="B5:F5"/>
    <mergeCell ref="K4:M4"/>
    <mergeCell ref="K5:M5"/>
    <mergeCell ref="G7:I7"/>
    <mergeCell ref="G8:I8"/>
    <mergeCell ref="G9:I9"/>
  </mergeCells>
  <conditionalFormatting sqref="D28">
    <cfRule type="cellIs" dxfId="8" priority="2" operator="equal">
      <formula>"-"</formula>
    </cfRule>
    <cfRule type="expression" dxfId="7" priority="10">
      <formula>$D$28="OK"</formula>
    </cfRule>
  </conditionalFormatting>
  <conditionalFormatting sqref="H28">
    <cfRule type="expression" dxfId="6" priority="7">
      <formula>$H$28="OK"</formula>
    </cfRule>
  </conditionalFormatting>
  <conditionalFormatting sqref="L28">
    <cfRule type="expression" dxfId="5" priority="6">
      <formula>$L$28="OK"</formula>
    </cfRule>
  </conditionalFormatting>
  <conditionalFormatting sqref="A213:M632">
    <cfRule type="expression" dxfId="4" priority="14">
      <formula>$G$7&lt;&gt;$X$7</formula>
    </cfRule>
  </conditionalFormatting>
  <dataValidations count="1">
    <dataValidation type="list" allowBlank="1" showInputMessage="1" showErrorMessage="1" sqref="G7">
      <formula1>$X$6:$X$10</formula1>
    </dataValidation>
  </dataValidations>
  <printOptions horizontalCentered="1"/>
  <pageMargins left="0" right="0" top="0.19685039370078741" bottom="0.19685039370078741" header="0.31496062992125984" footer="0.31496062992125984"/>
  <pageSetup paperSize="9" scale="80" orientation="portrait"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AS601"/>
  <sheetViews>
    <sheetView showGridLines="0" tabSelected="1" zoomScaleNormal="100" workbookViewId="0">
      <selection activeCell="A5" sqref="A5"/>
    </sheetView>
  </sheetViews>
  <sheetFormatPr defaultColWidth="6" defaultRowHeight="15" customHeight="1"/>
  <cols>
    <col min="1" max="1" width="6.42578125" style="6" customWidth="1"/>
    <col min="2" max="6" width="6" style="6"/>
    <col min="7" max="7" width="7.28515625" style="6" bestFit="1" customWidth="1"/>
    <col min="8" max="8" width="6.7109375" style="6" bestFit="1" customWidth="1"/>
    <col min="9" max="20" width="6" style="6"/>
    <col min="21" max="21" width="6" style="9"/>
    <col min="22" max="27" width="6" style="6"/>
    <col min="28" max="33" width="10.7109375" style="6" customWidth="1"/>
    <col min="34" max="36" width="10.7109375" style="9" customWidth="1"/>
    <col min="37" max="37" width="10.7109375" style="6" customWidth="1"/>
    <col min="38" max="40" width="10.7109375" style="9" customWidth="1"/>
    <col min="41" max="53" width="10.7109375" style="6" customWidth="1"/>
    <col min="54" max="16384" width="6" style="6"/>
  </cols>
  <sheetData>
    <row r="1" spans="1:45" ht="26.25">
      <c r="A1" s="264" t="s">
        <v>67</v>
      </c>
      <c r="B1" s="264"/>
      <c r="C1" s="264"/>
      <c r="D1" s="264"/>
      <c r="E1" s="264"/>
      <c r="F1" s="264"/>
      <c r="G1" s="264"/>
      <c r="H1" s="264"/>
      <c r="I1" s="264"/>
      <c r="J1" s="20"/>
      <c r="K1" s="9"/>
      <c r="L1" s="9"/>
      <c r="M1" s="9"/>
      <c r="N1" s="9"/>
      <c r="O1" s="9"/>
      <c r="P1" s="9"/>
      <c r="Q1" s="9"/>
      <c r="R1" s="9"/>
      <c r="S1" s="9"/>
      <c r="T1" s="9"/>
      <c r="V1" s="9"/>
      <c r="W1" s="9"/>
      <c r="X1" s="9"/>
      <c r="AF1" s="9"/>
      <c r="AG1" s="9"/>
      <c r="AK1" s="9"/>
      <c r="AO1" s="9"/>
      <c r="AP1" s="9"/>
      <c r="AQ1" s="9"/>
      <c r="AR1" s="9"/>
      <c r="AS1" s="9"/>
    </row>
    <row r="2" spans="1:45" s="9" customFormat="1" ht="15" customHeight="1">
      <c r="A2" s="9" t="str">
        <f ca="1">"File: "&amp;MID(CELL("filename"),SEARCH("[",CELL("filename"))+1, SEARCH("]",CELL("filename"))-SEARCH("[",CELL("filename"))-1)</f>
        <v>File: Case1_Dosing Accuracy Stability.xlsx</v>
      </c>
      <c r="AF2" s="12">
        <v>1</v>
      </c>
      <c r="AG2" s="103">
        <f>Stability!D33</f>
        <v>0</v>
      </c>
      <c r="AH2" s="103">
        <f>Stability!C33</f>
        <v>0</v>
      </c>
      <c r="AI2" s="103">
        <f>Stability!B33</f>
        <v>0</v>
      </c>
      <c r="AJ2" s="127">
        <f>Stability!E33</f>
        <v>0</v>
      </c>
      <c r="AK2" s="103">
        <f>Stability!H33</f>
        <v>0</v>
      </c>
      <c r="AL2" s="103">
        <f>Stability!G33</f>
        <v>0</v>
      </c>
      <c r="AM2" s="103">
        <f>Stability!F33</f>
        <v>0</v>
      </c>
      <c r="AN2" s="127">
        <f>Stability!I33</f>
        <v>0</v>
      </c>
      <c r="AO2" s="103">
        <f>Stability!L33</f>
        <v>0</v>
      </c>
      <c r="AP2" s="103">
        <f>Stability!K33</f>
        <v>0</v>
      </c>
      <c r="AQ2" s="103">
        <f>Stability!J33</f>
        <v>0</v>
      </c>
      <c r="AR2" s="127">
        <f>Stability!M33</f>
        <v>0</v>
      </c>
    </row>
    <row r="3" spans="1:45" s="9" customFormat="1" ht="12.95" customHeight="1">
      <c r="A3" s="6"/>
      <c r="B3" s="6"/>
      <c r="C3" s="6"/>
      <c r="D3" s="6"/>
      <c r="E3" s="6"/>
      <c r="F3" s="6"/>
      <c r="G3" s="6"/>
      <c r="H3" s="6"/>
      <c r="I3" s="6"/>
      <c r="J3" s="6"/>
      <c r="K3" s="6"/>
      <c r="L3" s="6"/>
      <c r="M3" s="6"/>
      <c r="N3" s="6"/>
      <c r="O3" s="6"/>
      <c r="P3" s="6"/>
      <c r="Q3" s="6"/>
      <c r="R3" s="6"/>
      <c r="S3" s="6"/>
      <c r="T3" s="6"/>
      <c r="V3" s="6"/>
      <c r="W3" s="6"/>
      <c r="X3" s="6"/>
      <c r="AF3" s="12">
        <v>2</v>
      </c>
      <c r="AG3" s="103">
        <f>Stability!D34</f>
        <v>0</v>
      </c>
      <c r="AH3" s="103">
        <f>Stability!C34</f>
        <v>0</v>
      </c>
      <c r="AI3" s="103">
        <f>Stability!B34</f>
        <v>0</v>
      </c>
      <c r="AJ3" s="127">
        <f>Stability!E34</f>
        <v>0</v>
      </c>
      <c r="AK3" s="103">
        <f>Stability!H34</f>
        <v>0</v>
      </c>
      <c r="AL3" s="103">
        <f>Stability!G34</f>
        <v>0</v>
      </c>
      <c r="AM3" s="103">
        <f>Stability!F34</f>
        <v>0</v>
      </c>
      <c r="AN3" s="127">
        <f>Stability!I34</f>
        <v>0</v>
      </c>
      <c r="AO3" s="103">
        <f>Stability!L34</f>
        <v>0</v>
      </c>
      <c r="AP3" s="103">
        <f>Stability!K34</f>
        <v>0</v>
      </c>
      <c r="AQ3" s="103">
        <f>Stability!J34</f>
        <v>0</v>
      </c>
      <c r="AR3" s="127">
        <f>Stability!M34</f>
        <v>0</v>
      </c>
    </row>
    <row r="4" spans="1:45" s="9" customFormat="1" ht="12.95" customHeight="1">
      <c r="A4" s="6"/>
      <c r="B4" s="331" t="s">
        <v>32</v>
      </c>
      <c r="C4" s="332"/>
      <c r="D4" s="232" t="s">
        <v>254</v>
      </c>
      <c r="E4" s="284"/>
      <c r="F4" s="284"/>
      <c r="G4" s="284"/>
      <c r="H4" s="233"/>
      <c r="I4" s="33"/>
      <c r="J4" s="329" t="s">
        <v>73</v>
      </c>
      <c r="K4" s="330"/>
      <c r="L4" s="275" t="str">
        <f>Accuracy!G8</f>
        <v>Shredded solids</v>
      </c>
      <c r="M4" s="276"/>
      <c r="N4" s="276"/>
      <c r="O4" s="276"/>
      <c r="P4" s="277"/>
      <c r="Q4" s="6"/>
      <c r="R4" s="329" t="s">
        <v>74</v>
      </c>
      <c r="S4" s="330"/>
      <c r="T4" s="275" t="str">
        <f>Stability!G8</f>
        <v xml:space="preserve">Shredded solids </v>
      </c>
      <c r="U4" s="276"/>
      <c r="V4" s="276"/>
      <c r="W4" s="276"/>
      <c r="X4" s="277"/>
      <c r="AF4" s="12">
        <v>3</v>
      </c>
      <c r="AG4" s="103">
        <f>Stability!D35</f>
        <v>0</v>
      </c>
      <c r="AH4" s="103">
        <f>Stability!C35</f>
        <v>0</v>
      </c>
      <c r="AI4" s="103">
        <f>Stability!B35</f>
        <v>0</v>
      </c>
      <c r="AJ4" s="127">
        <f>Stability!E35</f>
        <v>0</v>
      </c>
      <c r="AK4" s="103">
        <f>Stability!H35</f>
        <v>0</v>
      </c>
      <c r="AL4" s="103">
        <f>Stability!G35</f>
        <v>0</v>
      </c>
      <c r="AM4" s="103">
        <f>Stability!F35</f>
        <v>0</v>
      </c>
      <c r="AN4" s="127">
        <f>Stability!I35</f>
        <v>0</v>
      </c>
      <c r="AO4" s="103">
        <f>Stability!L35</f>
        <v>0</v>
      </c>
      <c r="AP4" s="103">
        <f>Stability!K35</f>
        <v>0</v>
      </c>
      <c r="AQ4" s="103">
        <f>Stability!J35</f>
        <v>0</v>
      </c>
      <c r="AR4" s="127">
        <f>Stability!M35</f>
        <v>0</v>
      </c>
    </row>
    <row r="5" spans="1:45" s="9" customFormat="1" ht="15" customHeight="1">
      <c r="B5" s="333" t="s">
        <v>139</v>
      </c>
      <c r="C5" s="334"/>
      <c r="D5" s="232" t="s">
        <v>260</v>
      </c>
      <c r="E5" s="284"/>
      <c r="F5" s="284"/>
      <c r="G5" s="284"/>
      <c r="H5" s="233"/>
      <c r="I5" s="33"/>
      <c r="J5" s="329"/>
      <c r="K5" s="330"/>
      <c r="L5" s="275" t="str">
        <f>Accuracy!G10&amp;" ("&amp;Accuracy!G11&amp;")"</f>
        <v>ILC precalciner (L72-BP1)</v>
      </c>
      <c r="M5" s="276"/>
      <c r="N5" s="276"/>
      <c r="O5" s="276"/>
      <c r="P5" s="277"/>
      <c r="R5" s="329"/>
      <c r="S5" s="330"/>
      <c r="T5" s="255" t="str">
        <f>Stability!G10&amp;" ("&amp;Stability!G11&amp;")"</f>
        <v>ILC precalciner (L72-BP1)</v>
      </c>
      <c r="U5" s="241"/>
      <c r="V5" s="241"/>
      <c r="W5" s="241"/>
      <c r="X5" s="242"/>
      <c r="AF5" s="12">
        <v>4</v>
      </c>
      <c r="AG5" s="103">
        <f>Stability!D36</f>
        <v>0</v>
      </c>
      <c r="AH5" s="103">
        <f>Stability!C36</f>
        <v>0</v>
      </c>
      <c r="AI5" s="103">
        <f>Stability!B36</f>
        <v>0</v>
      </c>
      <c r="AJ5" s="127">
        <f>Stability!E36</f>
        <v>0</v>
      </c>
      <c r="AK5" s="103">
        <f>Stability!H36</f>
        <v>0</v>
      </c>
      <c r="AL5" s="103">
        <f>Stability!G36</f>
        <v>0</v>
      </c>
      <c r="AM5" s="103">
        <f>Stability!F36</f>
        <v>0</v>
      </c>
      <c r="AN5" s="127">
        <f>Stability!I36</f>
        <v>0</v>
      </c>
      <c r="AO5" s="103">
        <f>Stability!L36</f>
        <v>0</v>
      </c>
      <c r="AP5" s="103">
        <f>Stability!K36</f>
        <v>0</v>
      </c>
      <c r="AQ5" s="103">
        <f>Stability!J36</f>
        <v>0</v>
      </c>
      <c r="AR5" s="127">
        <f>Stability!M36</f>
        <v>0</v>
      </c>
    </row>
    <row r="6" spans="1:45" s="9" customFormat="1" ht="15" customHeight="1">
      <c r="B6" s="333" t="s">
        <v>23</v>
      </c>
      <c r="C6" s="334"/>
      <c r="D6" s="335">
        <v>42491</v>
      </c>
      <c r="E6" s="336"/>
      <c r="F6" s="336"/>
      <c r="G6" s="336"/>
      <c r="H6" s="337"/>
      <c r="I6" s="33"/>
      <c r="J6" s="329"/>
      <c r="K6" s="330"/>
      <c r="L6" s="275" t="str">
        <f>Accuracy!G12</f>
        <v>Weighing idler (no details)</v>
      </c>
      <c r="M6" s="276"/>
      <c r="N6" s="276"/>
      <c r="O6" s="276"/>
      <c r="P6" s="277"/>
      <c r="R6" s="329"/>
      <c r="S6" s="330"/>
      <c r="T6" s="275" t="str">
        <f>Stability!G12</f>
        <v>Weighing idler (no details)</v>
      </c>
      <c r="U6" s="276"/>
      <c r="V6" s="276"/>
      <c r="W6" s="276"/>
      <c r="X6" s="277"/>
      <c r="AF6" s="12">
        <v>5</v>
      </c>
      <c r="AG6" s="103">
        <f>Stability!D37</f>
        <v>0</v>
      </c>
      <c r="AH6" s="103">
        <f>Stability!C37</f>
        <v>0</v>
      </c>
      <c r="AI6" s="103">
        <f>Stability!B37</f>
        <v>0</v>
      </c>
      <c r="AJ6" s="127">
        <f>Stability!E37</f>
        <v>0</v>
      </c>
      <c r="AK6" s="103">
        <f>Stability!H37</f>
        <v>0</v>
      </c>
      <c r="AL6" s="103">
        <f>Stability!G37</f>
        <v>0</v>
      </c>
      <c r="AM6" s="103">
        <f>Stability!F37</f>
        <v>0</v>
      </c>
      <c r="AN6" s="127">
        <f>Stability!I37</f>
        <v>0</v>
      </c>
      <c r="AO6" s="103">
        <f>Stability!L37</f>
        <v>0</v>
      </c>
      <c r="AP6" s="103">
        <f>Stability!K37</f>
        <v>0</v>
      </c>
      <c r="AQ6" s="103">
        <f>Stability!J37</f>
        <v>0</v>
      </c>
      <c r="AR6" s="127">
        <f>Stability!M37</f>
        <v>0</v>
      </c>
    </row>
    <row r="7" spans="1:45" s="9" customFormat="1" ht="15" customHeight="1">
      <c r="AF7" s="12">
        <v>6</v>
      </c>
      <c r="AG7" s="103">
        <f>Stability!D38</f>
        <v>0</v>
      </c>
      <c r="AH7" s="103">
        <f>Stability!C38</f>
        <v>0</v>
      </c>
      <c r="AI7" s="103">
        <f>Stability!B38</f>
        <v>0</v>
      </c>
      <c r="AJ7" s="127">
        <f>Stability!E38</f>
        <v>0</v>
      </c>
      <c r="AK7" s="103">
        <f>Stability!H38</f>
        <v>0</v>
      </c>
      <c r="AL7" s="103">
        <f>Stability!G38</f>
        <v>0</v>
      </c>
      <c r="AM7" s="103">
        <f>Stability!F38</f>
        <v>0</v>
      </c>
      <c r="AN7" s="127">
        <f>Stability!I38</f>
        <v>0</v>
      </c>
      <c r="AO7" s="103">
        <f>Stability!L38</f>
        <v>0</v>
      </c>
      <c r="AP7" s="103">
        <f>Stability!K38</f>
        <v>0</v>
      </c>
      <c r="AQ7" s="103">
        <f>Stability!J38</f>
        <v>0</v>
      </c>
      <c r="AR7" s="127">
        <f>Stability!M38</f>
        <v>0</v>
      </c>
    </row>
    <row r="8" spans="1:45" s="9" customFormat="1" ht="15" customHeight="1">
      <c r="C8" s="328" t="s">
        <v>62</v>
      </c>
      <c r="D8" s="326"/>
      <c r="E8" s="326"/>
      <c r="F8" s="326"/>
      <c r="G8" s="326"/>
      <c r="H8" s="326"/>
      <c r="I8" s="326" t="s">
        <v>63</v>
      </c>
      <c r="J8" s="326"/>
      <c r="K8" s="326"/>
      <c r="L8" s="326"/>
      <c r="M8" s="326"/>
      <c r="N8" s="326"/>
      <c r="O8" s="326"/>
      <c r="P8" s="326"/>
      <c r="Q8" s="326"/>
      <c r="R8" s="326"/>
      <c r="S8" s="326"/>
      <c r="T8" s="326"/>
      <c r="U8" s="326"/>
      <c r="V8" s="326"/>
      <c r="W8" s="326"/>
      <c r="X8" s="327"/>
      <c r="AF8" s="12">
        <v>7</v>
      </c>
      <c r="AG8" s="103">
        <f>Stability!D39</f>
        <v>0</v>
      </c>
      <c r="AH8" s="103">
        <f>Stability!C39</f>
        <v>0</v>
      </c>
      <c r="AI8" s="103">
        <f>Stability!B39</f>
        <v>0</v>
      </c>
      <c r="AJ8" s="127">
        <f>Stability!E39</f>
        <v>0</v>
      </c>
      <c r="AK8" s="103">
        <f>Stability!H39</f>
        <v>0</v>
      </c>
      <c r="AL8" s="103">
        <f>Stability!G39</f>
        <v>0</v>
      </c>
      <c r="AM8" s="103">
        <f>Stability!F39</f>
        <v>0</v>
      </c>
      <c r="AN8" s="127">
        <f>Stability!I39</f>
        <v>0</v>
      </c>
      <c r="AO8" s="103">
        <f>Stability!L39</f>
        <v>0</v>
      </c>
      <c r="AP8" s="103">
        <f>Stability!K39</f>
        <v>0</v>
      </c>
      <c r="AQ8" s="103">
        <f>Stability!J39</f>
        <v>0</v>
      </c>
      <c r="AR8" s="127">
        <f>Stability!M39</f>
        <v>0</v>
      </c>
    </row>
    <row r="9" spans="1:45" s="9" customFormat="1" ht="15" customHeight="1">
      <c r="C9" s="295" t="s">
        <v>46</v>
      </c>
      <c r="D9" s="304"/>
      <c r="E9" s="304"/>
      <c r="F9" s="296"/>
      <c r="G9" s="292" t="s">
        <v>56</v>
      </c>
      <c r="H9" s="292"/>
      <c r="I9" s="292" t="str">
        <f>"Set point, "&amp;Stability!G9</f>
        <v>Set point, t/h</v>
      </c>
      <c r="J9" s="292"/>
      <c r="K9" s="292" t="str">
        <f>Stability!A22</f>
        <v>Average</v>
      </c>
      <c r="L9" s="292"/>
      <c r="M9" s="292" t="str">
        <f>Stability!A21</f>
        <v>Minimum</v>
      </c>
      <c r="N9" s="292"/>
      <c r="O9" s="292" t="str">
        <f>Stability!A23</f>
        <v>Maximum</v>
      </c>
      <c r="P9" s="292"/>
      <c r="Q9" s="292" t="str">
        <f>Stability!A25</f>
        <v>Std. deviation</v>
      </c>
      <c r="R9" s="292"/>
      <c r="S9" s="295" t="s">
        <v>210</v>
      </c>
      <c r="T9" s="304"/>
      <c r="U9" s="304"/>
      <c r="V9" s="296"/>
      <c r="W9" s="292" t="s">
        <v>56</v>
      </c>
      <c r="X9" s="292"/>
      <c r="AF9" s="12">
        <v>8</v>
      </c>
      <c r="AG9" s="103">
        <f>Stability!D40</f>
        <v>0</v>
      </c>
      <c r="AH9" s="103">
        <f>Stability!C40</f>
        <v>0</v>
      </c>
      <c r="AI9" s="103">
        <f>Stability!B40</f>
        <v>0</v>
      </c>
      <c r="AJ9" s="127">
        <f>Stability!E40</f>
        <v>0</v>
      </c>
      <c r="AK9" s="103">
        <f>Stability!H40</f>
        <v>0</v>
      </c>
      <c r="AL9" s="103">
        <f>Stability!G40</f>
        <v>0</v>
      </c>
      <c r="AM9" s="103">
        <f>Stability!F40</f>
        <v>0</v>
      </c>
      <c r="AN9" s="127">
        <f>Stability!I40</f>
        <v>0</v>
      </c>
      <c r="AO9" s="103">
        <f>Stability!L40</f>
        <v>0</v>
      </c>
      <c r="AP9" s="103">
        <f>Stability!K40</f>
        <v>0</v>
      </c>
      <c r="AQ9" s="103">
        <f>Stability!J40</f>
        <v>0</v>
      </c>
      <c r="AR9" s="127">
        <f>Stability!M40</f>
        <v>0</v>
      </c>
    </row>
    <row r="10" spans="1:45" s="9" customFormat="1" ht="15" customHeight="1">
      <c r="C10" s="305" t="s">
        <v>207</v>
      </c>
      <c r="D10" s="306"/>
      <c r="E10" s="130" t="s">
        <v>209</v>
      </c>
      <c r="F10" s="130" t="s">
        <v>208</v>
      </c>
      <c r="G10" s="294"/>
      <c r="H10" s="294"/>
      <c r="I10" s="294"/>
      <c r="J10" s="294"/>
      <c r="K10" s="294"/>
      <c r="L10" s="294"/>
      <c r="M10" s="294"/>
      <c r="N10" s="294"/>
      <c r="O10" s="294"/>
      <c r="P10" s="294"/>
      <c r="Q10" s="294"/>
      <c r="R10" s="294"/>
      <c r="S10" s="130" t="s">
        <v>208</v>
      </c>
      <c r="T10" s="130" t="s">
        <v>207</v>
      </c>
      <c r="U10" s="142"/>
      <c r="V10" s="143"/>
      <c r="W10" s="294"/>
      <c r="X10" s="294"/>
      <c r="AF10" s="12">
        <v>9</v>
      </c>
      <c r="AG10" s="103">
        <f>Stability!D41</f>
        <v>0</v>
      </c>
      <c r="AH10" s="103">
        <f>Stability!C41</f>
        <v>0</v>
      </c>
      <c r="AI10" s="103">
        <f>Stability!B41</f>
        <v>0</v>
      </c>
      <c r="AJ10" s="127">
        <f>Stability!E41</f>
        <v>0</v>
      </c>
      <c r="AK10" s="103">
        <f>Stability!H41</f>
        <v>0</v>
      </c>
      <c r="AL10" s="103">
        <f>Stability!G41</f>
        <v>0</v>
      </c>
      <c r="AM10" s="103">
        <f>Stability!F41</f>
        <v>0</v>
      </c>
      <c r="AN10" s="127">
        <f>Stability!I41</f>
        <v>0</v>
      </c>
      <c r="AO10" s="103">
        <f>Stability!L41</f>
        <v>0</v>
      </c>
      <c r="AP10" s="103">
        <f>Stability!K41</f>
        <v>0</v>
      </c>
      <c r="AQ10" s="103">
        <f>Stability!J41</f>
        <v>0</v>
      </c>
      <c r="AR10" s="127">
        <f>Stability!M41</f>
        <v>0</v>
      </c>
    </row>
    <row r="11" spans="1:45" ht="12.95" customHeight="1">
      <c r="A11" s="9"/>
      <c r="B11" s="79" t="s">
        <v>27</v>
      </c>
      <c r="C11" s="303">
        <f>Accuracy!E25</f>
        <v>0</v>
      </c>
      <c r="D11" s="303"/>
      <c r="E11" s="307">
        <f>Accuracy!E42</f>
        <v>0</v>
      </c>
      <c r="F11" s="307" t="str">
        <f>"&lt; "&amp;FIXED(Accuracy!E41,2)</f>
        <v>&lt; 0.50</v>
      </c>
      <c r="G11" s="314" t="str">
        <f>Accuracy!E44</f>
        <v>-</v>
      </c>
      <c r="H11" s="315"/>
      <c r="I11" s="303">
        <f>Stability!C33</f>
        <v>0</v>
      </c>
      <c r="J11" s="303"/>
      <c r="K11" s="303">
        <f>Stability!D22</f>
        <v>0</v>
      </c>
      <c r="L11" s="303"/>
      <c r="M11" s="303">
        <f>Stability!D21</f>
        <v>0</v>
      </c>
      <c r="N11" s="303"/>
      <c r="O11" s="303">
        <f>Stability!D23</f>
        <v>0</v>
      </c>
      <c r="P11" s="303"/>
      <c r="Q11" s="303">
        <f>Stability!D25</f>
        <v>0</v>
      </c>
      <c r="R11" s="303"/>
      <c r="S11" s="310" t="str">
        <f>"&lt; "&amp;FIXED(Stability!M13,2)</f>
        <v>&lt; 1.25</v>
      </c>
      <c r="T11" s="98" t="str">
        <f>Stability!D27</f>
        <v>-</v>
      </c>
      <c r="U11" s="301" t="str">
        <f>Stability!D28</f>
        <v>-</v>
      </c>
      <c r="V11" s="302"/>
      <c r="W11" s="320" t="str">
        <f>IF(OR(Stability!D28="-",Stability!H28="-",Stability!L28="-"),"-",IF(AND(U11="OK",U12="OK",U13="OK"),"Stability in acceptable range","Stability out of acceptable range"))</f>
        <v>-</v>
      </c>
      <c r="X11" s="321"/>
      <c r="Y11" s="9"/>
      <c r="AF11" s="12">
        <v>10</v>
      </c>
      <c r="AG11" s="103">
        <f>Stability!D42</f>
        <v>0</v>
      </c>
      <c r="AH11" s="103">
        <f>Stability!C42</f>
        <v>0</v>
      </c>
      <c r="AI11" s="103">
        <f>Stability!B42</f>
        <v>0</v>
      </c>
      <c r="AJ11" s="127">
        <f>Stability!E42</f>
        <v>0</v>
      </c>
      <c r="AK11" s="103">
        <f>Stability!H42</f>
        <v>0</v>
      </c>
      <c r="AL11" s="103">
        <f>Stability!G42</f>
        <v>0</v>
      </c>
      <c r="AM11" s="103">
        <f>Stability!F42</f>
        <v>0</v>
      </c>
      <c r="AN11" s="127">
        <f>Stability!I42</f>
        <v>0</v>
      </c>
      <c r="AO11" s="103">
        <f>Stability!L42</f>
        <v>0</v>
      </c>
      <c r="AP11" s="103">
        <f>Stability!K42</f>
        <v>0</v>
      </c>
      <c r="AQ11" s="103">
        <f>Stability!J42</f>
        <v>0</v>
      </c>
      <c r="AR11" s="127">
        <f>Stability!M42</f>
        <v>0</v>
      </c>
    </row>
    <row r="12" spans="1:45" s="9" customFormat="1" ht="15" customHeight="1">
      <c r="B12" s="79" t="s">
        <v>28</v>
      </c>
      <c r="C12" s="303">
        <f>Accuracy!E32</f>
        <v>0</v>
      </c>
      <c r="D12" s="303"/>
      <c r="E12" s="308"/>
      <c r="F12" s="308"/>
      <c r="G12" s="316"/>
      <c r="H12" s="317"/>
      <c r="I12" s="303">
        <f>Stability!G33</f>
        <v>0</v>
      </c>
      <c r="J12" s="303"/>
      <c r="K12" s="303">
        <f>Stability!H22</f>
        <v>0</v>
      </c>
      <c r="L12" s="303"/>
      <c r="M12" s="303">
        <f>Stability!H21</f>
        <v>0</v>
      </c>
      <c r="N12" s="303"/>
      <c r="O12" s="303">
        <f>Stability!H23</f>
        <v>0</v>
      </c>
      <c r="P12" s="303"/>
      <c r="Q12" s="303">
        <f>Stability!H25</f>
        <v>0</v>
      </c>
      <c r="R12" s="303"/>
      <c r="S12" s="311"/>
      <c r="T12" s="98" t="str">
        <f>Stability!H27</f>
        <v>-</v>
      </c>
      <c r="U12" s="301" t="str">
        <f>Stability!H28</f>
        <v>-</v>
      </c>
      <c r="V12" s="302"/>
      <c r="W12" s="322"/>
      <c r="X12" s="323"/>
      <c r="AF12" s="12">
        <v>11</v>
      </c>
      <c r="AG12" s="103">
        <f>Stability!D43</f>
        <v>0</v>
      </c>
      <c r="AH12" s="103">
        <f>Stability!C43</f>
        <v>0</v>
      </c>
      <c r="AI12" s="103">
        <f>Stability!B43</f>
        <v>0</v>
      </c>
      <c r="AJ12" s="127">
        <f>Stability!E43</f>
        <v>0</v>
      </c>
      <c r="AK12" s="103">
        <f>Stability!H43</f>
        <v>0</v>
      </c>
      <c r="AL12" s="103">
        <f>Stability!G43</f>
        <v>0</v>
      </c>
      <c r="AM12" s="103">
        <f>Stability!F43</f>
        <v>0</v>
      </c>
      <c r="AN12" s="127">
        <f>Stability!I43</f>
        <v>0</v>
      </c>
      <c r="AO12" s="103">
        <f>Stability!L43</f>
        <v>0</v>
      </c>
      <c r="AP12" s="103">
        <f>Stability!K43</f>
        <v>0</v>
      </c>
      <c r="AQ12" s="103">
        <f>Stability!J43</f>
        <v>0</v>
      </c>
      <c r="AR12" s="127">
        <f>Stability!M43</f>
        <v>0</v>
      </c>
    </row>
    <row r="13" spans="1:45" s="9" customFormat="1" ht="15" customHeight="1">
      <c r="B13" s="79" t="s">
        <v>29</v>
      </c>
      <c r="C13" s="303">
        <f>Accuracy!E39</f>
        <v>0</v>
      </c>
      <c r="D13" s="303"/>
      <c r="E13" s="309"/>
      <c r="F13" s="309"/>
      <c r="G13" s="318"/>
      <c r="H13" s="319"/>
      <c r="I13" s="303">
        <f>Stability!K33</f>
        <v>0</v>
      </c>
      <c r="J13" s="303"/>
      <c r="K13" s="303">
        <f>Stability!L22</f>
        <v>0</v>
      </c>
      <c r="L13" s="303"/>
      <c r="M13" s="303">
        <f>Stability!L21</f>
        <v>0</v>
      </c>
      <c r="N13" s="303"/>
      <c r="O13" s="303">
        <f>Stability!L23</f>
        <v>0</v>
      </c>
      <c r="P13" s="303"/>
      <c r="Q13" s="303">
        <f>Stability!L25</f>
        <v>0</v>
      </c>
      <c r="R13" s="303"/>
      <c r="S13" s="312"/>
      <c r="T13" s="98" t="str">
        <f>Stability!L27</f>
        <v>-</v>
      </c>
      <c r="U13" s="301" t="str">
        <f>Stability!L28</f>
        <v>-</v>
      </c>
      <c r="V13" s="302"/>
      <c r="W13" s="324"/>
      <c r="X13" s="325"/>
      <c r="AF13" s="12">
        <v>12</v>
      </c>
      <c r="AG13" s="103">
        <f>Stability!D44</f>
        <v>0</v>
      </c>
      <c r="AH13" s="103">
        <f>Stability!C44</f>
        <v>0</v>
      </c>
      <c r="AI13" s="103">
        <f>Stability!B44</f>
        <v>0</v>
      </c>
      <c r="AJ13" s="127">
        <f>Stability!E44</f>
        <v>0</v>
      </c>
      <c r="AK13" s="103">
        <f>Stability!H44</f>
        <v>0</v>
      </c>
      <c r="AL13" s="103">
        <f>Stability!G44</f>
        <v>0</v>
      </c>
      <c r="AM13" s="103">
        <f>Stability!F44</f>
        <v>0</v>
      </c>
      <c r="AN13" s="127">
        <f>Stability!I44</f>
        <v>0</v>
      </c>
      <c r="AO13" s="103">
        <f>Stability!L44</f>
        <v>0</v>
      </c>
      <c r="AP13" s="103">
        <f>Stability!K44</f>
        <v>0</v>
      </c>
      <c r="AQ13" s="103">
        <f>Stability!J44</f>
        <v>0</v>
      </c>
      <c r="AR13" s="127">
        <f>Stability!M44</f>
        <v>0</v>
      </c>
    </row>
    <row r="14" spans="1:45" s="9" customFormat="1" ht="15" customHeight="1">
      <c r="A14" s="6"/>
      <c r="B14" s="97"/>
      <c r="C14" s="6"/>
      <c r="D14" s="97"/>
      <c r="E14" s="97"/>
      <c r="F14" s="97"/>
      <c r="G14" s="97"/>
      <c r="H14" s="97"/>
      <c r="I14" s="97"/>
      <c r="J14" s="97"/>
      <c r="K14" s="97"/>
      <c r="L14" s="97"/>
      <c r="M14" s="97"/>
      <c r="N14" s="97"/>
      <c r="O14" s="97"/>
      <c r="P14" s="97"/>
      <c r="Q14" s="97"/>
      <c r="R14" s="97"/>
      <c r="S14" s="97"/>
      <c r="T14" s="97"/>
      <c r="U14" s="97"/>
      <c r="V14" s="97"/>
      <c r="W14" s="97"/>
      <c r="X14" s="97"/>
      <c r="AF14" s="12">
        <v>13</v>
      </c>
      <c r="AG14" s="103">
        <f>Stability!D45</f>
        <v>0</v>
      </c>
      <c r="AH14" s="103">
        <f>Stability!C45</f>
        <v>0</v>
      </c>
      <c r="AI14" s="103">
        <f>Stability!B45</f>
        <v>0</v>
      </c>
      <c r="AJ14" s="127">
        <f>Stability!E45</f>
        <v>0</v>
      </c>
      <c r="AK14" s="103">
        <f>Stability!H45</f>
        <v>0</v>
      </c>
      <c r="AL14" s="103">
        <f>Stability!G45</f>
        <v>0</v>
      </c>
      <c r="AM14" s="103">
        <f>Stability!F45</f>
        <v>0</v>
      </c>
      <c r="AN14" s="127">
        <f>Stability!I45</f>
        <v>0</v>
      </c>
      <c r="AO14" s="103">
        <f>Stability!L45</f>
        <v>0</v>
      </c>
      <c r="AP14" s="103">
        <f>Stability!K45</f>
        <v>0</v>
      </c>
      <c r="AQ14" s="103">
        <f>Stability!J45</f>
        <v>0</v>
      </c>
      <c r="AR14" s="127">
        <f>Stability!M45</f>
        <v>0</v>
      </c>
    </row>
    <row r="15" spans="1:45" s="9" customFormat="1" ht="15" customHeight="1">
      <c r="B15" s="313" t="s">
        <v>27</v>
      </c>
      <c r="C15" s="313"/>
      <c r="D15" s="313"/>
      <c r="E15" s="313"/>
      <c r="F15" s="313"/>
      <c r="G15" s="313"/>
      <c r="H15" s="313"/>
      <c r="I15" s="21"/>
      <c r="J15" s="313" t="s">
        <v>28</v>
      </c>
      <c r="K15" s="313"/>
      <c r="L15" s="313"/>
      <c r="M15" s="313"/>
      <c r="N15" s="313"/>
      <c r="O15" s="313"/>
      <c r="P15" s="313"/>
      <c r="Q15" s="26"/>
      <c r="R15" s="313" t="s">
        <v>29</v>
      </c>
      <c r="S15" s="313"/>
      <c r="T15" s="313"/>
      <c r="U15" s="313"/>
      <c r="V15" s="313"/>
      <c r="W15" s="313"/>
      <c r="X15" s="313"/>
      <c r="AF15" s="12">
        <v>14</v>
      </c>
      <c r="AG15" s="103">
        <f>Stability!D46</f>
        <v>0</v>
      </c>
      <c r="AH15" s="103">
        <f>Stability!C46</f>
        <v>0</v>
      </c>
      <c r="AI15" s="103">
        <f>Stability!B46</f>
        <v>0</v>
      </c>
      <c r="AJ15" s="127">
        <f>Stability!E46</f>
        <v>0</v>
      </c>
      <c r="AK15" s="103">
        <f>Stability!H46</f>
        <v>0</v>
      </c>
      <c r="AL15" s="103">
        <f>Stability!G46</f>
        <v>0</v>
      </c>
      <c r="AM15" s="103">
        <f>Stability!F46</f>
        <v>0</v>
      </c>
      <c r="AN15" s="127">
        <f>Stability!I46</f>
        <v>0</v>
      </c>
      <c r="AO15" s="103">
        <f>Stability!L46</f>
        <v>0</v>
      </c>
      <c r="AP15" s="103">
        <f>Stability!K46</f>
        <v>0</v>
      </c>
      <c r="AQ15" s="103">
        <f>Stability!J46</f>
        <v>0</v>
      </c>
      <c r="AR15" s="127">
        <f>Stability!M46</f>
        <v>0</v>
      </c>
    </row>
    <row r="16" spans="1:45" s="9" customFormat="1" ht="15" customHeight="1">
      <c r="A16" s="299" t="str">
        <f>"Mass flow (raw data), "&amp;Stability!G9</f>
        <v>Mass flow (raw data), t/h</v>
      </c>
      <c r="B16" s="6"/>
      <c r="C16" s="6"/>
      <c r="D16" s="6"/>
      <c r="E16" s="6"/>
      <c r="G16" s="6"/>
      <c r="H16" s="6"/>
      <c r="I16" s="6"/>
      <c r="AF16" s="12">
        <v>15</v>
      </c>
      <c r="AG16" s="103">
        <f>Stability!D47</f>
        <v>0</v>
      </c>
      <c r="AH16" s="103">
        <f>Stability!C47</f>
        <v>0</v>
      </c>
      <c r="AI16" s="103">
        <f>Stability!B47</f>
        <v>0</v>
      </c>
      <c r="AJ16" s="127">
        <f>Stability!E47</f>
        <v>0</v>
      </c>
      <c r="AK16" s="103">
        <f>Stability!H47</f>
        <v>0</v>
      </c>
      <c r="AL16" s="103">
        <f>Stability!G47</f>
        <v>0</v>
      </c>
      <c r="AM16" s="103">
        <f>Stability!F47</f>
        <v>0</v>
      </c>
      <c r="AN16" s="127">
        <f>Stability!I47</f>
        <v>0</v>
      </c>
      <c r="AO16" s="103">
        <f>Stability!L47</f>
        <v>0</v>
      </c>
      <c r="AP16" s="103">
        <f>Stability!K47</f>
        <v>0</v>
      </c>
      <c r="AQ16" s="103">
        <f>Stability!J47</f>
        <v>0</v>
      </c>
      <c r="AR16" s="127">
        <f>Stability!M47</f>
        <v>0</v>
      </c>
    </row>
    <row r="17" spans="1:44" s="9" customFormat="1" ht="15" customHeight="1">
      <c r="A17" s="300"/>
      <c r="B17" s="6"/>
      <c r="C17" s="6"/>
      <c r="D17" s="6"/>
      <c r="E17" s="6"/>
      <c r="G17" s="6"/>
      <c r="H17" s="6"/>
      <c r="I17" s="6"/>
      <c r="AF17" s="12">
        <v>16</v>
      </c>
      <c r="AG17" s="103">
        <f>Stability!D48</f>
        <v>0</v>
      </c>
      <c r="AH17" s="103">
        <f>Stability!C48</f>
        <v>0</v>
      </c>
      <c r="AI17" s="103">
        <f>Stability!B48</f>
        <v>0</v>
      </c>
      <c r="AJ17" s="127">
        <f>Stability!E48</f>
        <v>0</v>
      </c>
      <c r="AK17" s="103">
        <f>Stability!H48</f>
        <v>0</v>
      </c>
      <c r="AL17" s="103">
        <f>Stability!G48</f>
        <v>0</v>
      </c>
      <c r="AM17" s="103">
        <f>Stability!F48</f>
        <v>0</v>
      </c>
      <c r="AN17" s="127">
        <f>Stability!I48</f>
        <v>0</v>
      </c>
      <c r="AO17" s="103">
        <f>Stability!L48</f>
        <v>0</v>
      </c>
      <c r="AP17" s="103">
        <f>Stability!K48</f>
        <v>0</v>
      </c>
      <c r="AQ17" s="103">
        <f>Stability!J48</f>
        <v>0</v>
      </c>
      <c r="AR17" s="127">
        <f>Stability!M48</f>
        <v>0</v>
      </c>
    </row>
    <row r="18" spans="1:44" s="9" customFormat="1" ht="15" customHeight="1">
      <c r="A18" s="300"/>
      <c r="AF18" s="12">
        <v>17</v>
      </c>
      <c r="AG18" s="103">
        <f>Stability!D49</f>
        <v>0</v>
      </c>
      <c r="AH18" s="103">
        <f>Stability!C49</f>
        <v>0</v>
      </c>
      <c r="AI18" s="103">
        <f>Stability!B49</f>
        <v>0</v>
      </c>
      <c r="AJ18" s="127">
        <f>Stability!E49</f>
        <v>0</v>
      </c>
      <c r="AK18" s="103">
        <f>Stability!H49</f>
        <v>0</v>
      </c>
      <c r="AL18" s="103">
        <f>Stability!G49</f>
        <v>0</v>
      </c>
      <c r="AM18" s="103">
        <f>Stability!F49</f>
        <v>0</v>
      </c>
      <c r="AN18" s="127">
        <f>Stability!I49</f>
        <v>0</v>
      </c>
      <c r="AO18" s="103">
        <f>Stability!L49</f>
        <v>0</v>
      </c>
      <c r="AP18" s="103">
        <f>Stability!K49</f>
        <v>0</v>
      </c>
      <c r="AQ18" s="103">
        <f>Stability!J49</f>
        <v>0</v>
      </c>
      <c r="AR18" s="127">
        <f>Stability!M49</f>
        <v>0</v>
      </c>
    </row>
    <row r="19" spans="1:44" s="9" customFormat="1" ht="15" customHeight="1">
      <c r="A19" s="300"/>
      <c r="B19" s="6"/>
      <c r="C19" s="6"/>
      <c r="D19" s="6"/>
      <c r="E19" s="6"/>
      <c r="G19" s="6"/>
      <c r="H19" s="6"/>
      <c r="I19" s="25"/>
      <c r="Q19" s="6"/>
      <c r="AF19" s="12">
        <v>18</v>
      </c>
      <c r="AG19" s="103">
        <f>Stability!D50</f>
        <v>0</v>
      </c>
      <c r="AH19" s="103">
        <f>Stability!C50</f>
        <v>0</v>
      </c>
      <c r="AI19" s="103">
        <f>Stability!B50</f>
        <v>0</v>
      </c>
      <c r="AJ19" s="127">
        <f>Stability!E50</f>
        <v>0</v>
      </c>
      <c r="AK19" s="103">
        <f>Stability!H50</f>
        <v>0</v>
      </c>
      <c r="AL19" s="103">
        <f>Stability!G50</f>
        <v>0</v>
      </c>
      <c r="AM19" s="103">
        <f>Stability!F50</f>
        <v>0</v>
      </c>
      <c r="AN19" s="127">
        <f>Stability!I50</f>
        <v>0</v>
      </c>
      <c r="AO19" s="103">
        <f>Stability!L50</f>
        <v>0</v>
      </c>
      <c r="AP19" s="103">
        <f>Stability!K50</f>
        <v>0</v>
      </c>
      <c r="AQ19" s="103">
        <f>Stability!J50</f>
        <v>0</v>
      </c>
      <c r="AR19" s="127">
        <f>Stability!M50</f>
        <v>0</v>
      </c>
    </row>
    <row r="20" spans="1:44" s="9" customFormat="1" ht="15" customHeight="1">
      <c r="A20" s="300"/>
      <c r="B20" s="6"/>
      <c r="C20" s="6"/>
      <c r="D20" s="6"/>
      <c r="E20" s="6"/>
      <c r="G20" s="6"/>
      <c r="H20" s="6"/>
      <c r="I20" s="6"/>
      <c r="Q20" s="6"/>
      <c r="AF20" s="12">
        <v>19</v>
      </c>
      <c r="AG20" s="103">
        <f>Stability!D51</f>
        <v>0</v>
      </c>
      <c r="AH20" s="103">
        <f>Stability!C51</f>
        <v>0</v>
      </c>
      <c r="AI20" s="103">
        <f>Stability!B51</f>
        <v>0</v>
      </c>
      <c r="AJ20" s="127">
        <f>Stability!E51</f>
        <v>0</v>
      </c>
      <c r="AK20" s="103">
        <f>Stability!H51</f>
        <v>0</v>
      </c>
      <c r="AL20" s="103">
        <f>Stability!G51</f>
        <v>0</v>
      </c>
      <c r="AM20" s="103">
        <f>Stability!F51</f>
        <v>0</v>
      </c>
      <c r="AN20" s="127">
        <f>Stability!I51</f>
        <v>0</v>
      </c>
      <c r="AO20" s="103">
        <f>Stability!L51</f>
        <v>0</v>
      </c>
      <c r="AP20" s="103">
        <f>Stability!K51</f>
        <v>0</v>
      </c>
      <c r="AQ20" s="103">
        <f>Stability!J51</f>
        <v>0</v>
      </c>
      <c r="AR20" s="127">
        <f>Stability!M51</f>
        <v>0</v>
      </c>
    </row>
    <row r="21" spans="1:44" s="9" customFormat="1" ht="12.95" customHeight="1">
      <c r="A21" s="300"/>
      <c r="B21" s="6"/>
      <c r="C21" s="6"/>
      <c r="D21" s="6"/>
      <c r="E21" s="6"/>
      <c r="G21" s="6"/>
      <c r="H21" s="6"/>
      <c r="I21" s="6"/>
      <c r="Q21" s="6"/>
      <c r="AF21" s="12">
        <v>20</v>
      </c>
      <c r="AG21" s="103">
        <f>Stability!D52</f>
        <v>0</v>
      </c>
      <c r="AH21" s="103">
        <f>Stability!C52</f>
        <v>0</v>
      </c>
      <c r="AI21" s="103">
        <f>Stability!B52</f>
        <v>0</v>
      </c>
      <c r="AJ21" s="127">
        <f>Stability!E52</f>
        <v>0</v>
      </c>
      <c r="AK21" s="103">
        <f>Stability!H52</f>
        <v>0</v>
      </c>
      <c r="AL21" s="103">
        <f>Stability!G52</f>
        <v>0</v>
      </c>
      <c r="AM21" s="103">
        <f>Stability!F52</f>
        <v>0</v>
      </c>
      <c r="AN21" s="127">
        <f>Stability!I52</f>
        <v>0</v>
      </c>
      <c r="AO21" s="103">
        <f>Stability!L52</f>
        <v>0</v>
      </c>
      <c r="AP21" s="103">
        <f>Stability!K52</f>
        <v>0</v>
      </c>
      <c r="AQ21" s="103">
        <f>Stability!J52</f>
        <v>0</v>
      </c>
      <c r="AR21" s="127">
        <f>Stability!M52</f>
        <v>0</v>
      </c>
    </row>
    <row r="22" spans="1:44" ht="15" customHeight="1">
      <c r="A22" s="300"/>
      <c r="F22" s="9"/>
      <c r="J22" s="9"/>
      <c r="K22" s="9"/>
      <c r="L22" s="9"/>
      <c r="M22" s="9"/>
      <c r="N22" s="9"/>
      <c r="O22" s="9"/>
      <c r="P22" s="9"/>
      <c r="R22" s="9"/>
      <c r="S22" s="9"/>
      <c r="T22" s="9"/>
      <c r="V22" s="9"/>
      <c r="W22" s="9"/>
      <c r="X22" s="9"/>
      <c r="AF22" s="12">
        <v>21</v>
      </c>
      <c r="AG22" s="103">
        <f>Stability!D53</f>
        <v>0</v>
      </c>
      <c r="AH22" s="103">
        <f>Stability!C53</f>
        <v>0</v>
      </c>
      <c r="AI22" s="103">
        <f>Stability!B53</f>
        <v>0</v>
      </c>
      <c r="AJ22" s="127">
        <f>Stability!E53</f>
        <v>0</v>
      </c>
      <c r="AK22" s="103">
        <f>Stability!H53</f>
        <v>0</v>
      </c>
      <c r="AL22" s="103">
        <f>Stability!G53</f>
        <v>0</v>
      </c>
      <c r="AM22" s="103">
        <f>Stability!F53</f>
        <v>0</v>
      </c>
      <c r="AN22" s="127">
        <f>Stability!I53</f>
        <v>0</v>
      </c>
      <c r="AO22" s="103">
        <f>Stability!L53</f>
        <v>0</v>
      </c>
      <c r="AP22" s="103">
        <f>Stability!K53</f>
        <v>0</v>
      </c>
      <c r="AQ22" s="103">
        <f>Stability!J53</f>
        <v>0</v>
      </c>
      <c r="AR22" s="127">
        <f>Stability!M53</f>
        <v>0</v>
      </c>
    </row>
    <row r="23" spans="1:44" s="9" customFormat="1" ht="15" customHeight="1">
      <c r="A23" s="300"/>
      <c r="B23" s="6"/>
      <c r="C23" s="6"/>
      <c r="D23" s="6"/>
      <c r="E23" s="6"/>
      <c r="G23" s="6"/>
      <c r="H23" s="6"/>
      <c r="I23" s="6"/>
      <c r="Q23" s="6"/>
      <c r="AF23" s="12">
        <v>22</v>
      </c>
      <c r="AG23" s="103">
        <f>Stability!D54</f>
        <v>0</v>
      </c>
      <c r="AH23" s="103">
        <f>Stability!C54</f>
        <v>0</v>
      </c>
      <c r="AI23" s="103">
        <f>Stability!B54</f>
        <v>0</v>
      </c>
      <c r="AJ23" s="127">
        <f>Stability!E54</f>
        <v>0</v>
      </c>
      <c r="AK23" s="103">
        <f>Stability!H54</f>
        <v>0</v>
      </c>
      <c r="AL23" s="103">
        <f>Stability!G54</f>
        <v>0</v>
      </c>
      <c r="AM23" s="103">
        <f>Stability!F54</f>
        <v>0</v>
      </c>
      <c r="AN23" s="127">
        <f>Stability!I54</f>
        <v>0</v>
      </c>
      <c r="AO23" s="103">
        <f>Stability!L54</f>
        <v>0</v>
      </c>
      <c r="AP23" s="103">
        <f>Stability!K54</f>
        <v>0</v>
      </c>
      <c r="AQ23" s="103">
        <f>Stability!J54</f>
        <v>0</v>
      </c>
      <c r="AR23" s="127">
        <f>Stability!M54</f>
        <v>0</v>
      </c>
    </row>
    <row r="24" spans="1:44" s="9" customFormat="1" ht="15" customHeight="1">
      <c r="B24" s="9" t="s">
        <v>244</v>
      </c>
      <c r="H24" s="37">
        <v>0.2</v>
      </c>
      <c r="N24" s="7"/>
      <c r="O24" s="7"/>
      <c r="P24" s="7"/>
      <c r="Q24" s="7"/>
      <c r="R24" s="7"/>
      <c r="AF24" s="12">
        <v>23</v>
      </c>
      <c r="AG24" s="103">
        <f>Stability!D55</f>
        <v>0</v>
      </c>
      <c r="AH24" s="103">
        <f>Stability!C55</f>
        <v>0</v>
      </c>
      <c r="AI24" s="103">
        <f>Stability!B55</f>
        <v>0</v>
      </c>
      <c r="AJ24" s="127">
        <f>Stability!E55</f>
        <v>0</v>
      </c>
      <c r="AK24" s="103">
        <f>Stability!H55</f>
        <v>0</v>
      </c>
      <c r="AL24" s="103">
        <f>Stability!G55</f>
        <v>0</v>
      </c>
      <c r="AM24" s="103">
        <f>Stability!F55</f>
        <v>0</v>
      </c>
      <c r="AN24" s="127">
        <f>Stability!I55</f>
        <v>0</v>
      </c>
      <c r="AO24" s="103">
        <f>Stability!L55</f>
        <v>0</v>
      </c>
      <c r="AP24" s="103">
        <f>Stability!K55</f>
        <v>0</v>
      </c>
      <c r="AQ24" s="103">
        <f>Stability!J55</f>
        <v>0</v>
      </c>
      <c r="AR24" s="127">
        <f>Stability!M55</f>
        <v>0</v>
      </c>
    </row>
    <row r="25" spans="1:44" s="9" customFormat="1" ht="15" customHeight="1">
      <c r="A25" s="299" t="s">
        <v>243</v>
      </c>
      <c r="B25" s="6"/>
      <c r="C25" s="6"/>
      <c r="D25" s="6"/>
      <c r="E25" s="6"/>
      <c r="F25" s="6"/>
      <c r="G25" s="6"/>
      <c r="H25" s="6"/>
      <c r="I25" s="6"/>
      <c r="AF25" s="12">
        <v>24</v>
      </c>
      <c r="AG25" s="103">
        <f>Stability!D56</f>
        <v>0</v>
      </c>
      <c r="AH25" s="103">
        <f>Stability!C56</f>
        <v>0</v>
      </c>
      <c r="AI25" s="103">
        <f>Stability!B56</f>
        <v>0</v>
      </c>
      <c r="AJ25" s="127">
        <f>Stability!E56</f>
        <v>0</v>
      </c>
      <c r="AK25" s="103">
        <f>Stability!H56</f>
        <v>0</v>
      </c>
      <c r="AL25" s="103">
        <f>Stability!G56</f>
        <v>0</v>
      </c>
      <c r="AM25" s="103">
        <f>Stability!F56</f>
        <v>0</v>
      </c>
      <c r="AN25" s="127">
        <f>Stability!I56</f>
        <v>0</v>
      </c>
      <c r="AO25" s="103">
        <f>Stability!L56</f>
        <v>0</v>
      </c>
      <c r="AP25" s="103">
        <f>Stability!K56</f>
        <v>0</v>
      </c>
      <c r="AQ25" s="103">
        <f>Stability!J56</f>
        <v>0</v>
      </c>
      <c r="AR25" s="127">
        <f>Stability!M56</f>
        <v>0</v>
      </c>
    </row>
    <row r="26" spans="1:44" s="9" customFormat="1" ht="15" customHeight="1">
      <c r="A26" s="300"/>
      <c r="B26" s="6"/>
      <c r="C26" s="6"/>
      <c r="D26" s="6"/>
      <c r="E26" s="6"/>
      <c r="F26" s="6"/>
      <c r="G26" s="6"/>
      <c r="H26" s="6"/>
      <c r="AF26" s="12">
        <v>25</v>
      </c>
      <c r="AG26" s="103">
        <f>Stability!D57</f>
        <v>0</v>
      </c>
      <c r="AH26" s="103">
        <f>Stability!C57</f>
        <v>0</v>
      </c>
      <c r="AI26" s="103">
        <f>Stability!B57</f>
        <v>0</v>
      </c>
      <c r="AJ26" s="127">
        <f>Stability!E57</f>
        <v>0</v>
      </c>
      <c r="AK26" s="103">
        <f>Stability!H57</f>
        <v>0</v>
      </c>
      <c r="AL26" s="103">
        <f>Stability!G57</f>
        <v>0</v>
      </c>
      <c r="AM26" s="103">
        <f>Stability!F57</f>
        <v>0</v>
      </c>
      <c r="AN26" s="127">
        <f>Stability!I57</f>
        <v>0</v>
      </c>
      <c r="AO26" s="103">
        <f>Stability!L57</f>
        <v>0</v>
      </c>
      <c r="AP26" s="103">
        <f>Stability!K57</f>
        <v>0</v>
      </c>
      <c r="AQ26" s="103">
        <f>Stability!J57</f>
        <v>0</v>
      </c>
      <c r="AR26" s="127">
        <f>Stability!M57</f>
        <v>0</v>
      </c>
    </row>
    <row r="27" spans="1:44" s="9" customFormat="1" ht="15" customHeight="1">
      <c r="A27" s="300"/>
      <c r="B27" s="6"/>
      <c r="C27" s="6"/>
      <c r="D27" s="6"/>
      <c r="E27" s="6"/>
      <c r="F27" s="6"/>
      <c r="G27" s="6"/>
      <c r="H27" s="6"/>
      <c r="AF27" s="12">
        <v>26</v>
      </c>
      <c r="AG27" s="103">
        <f>Stability!D58</f>
        <v>0</v>
      </c>
      <c r="AH27" s="103">
        <f>Stability!C58</f>
        <v>0</v>
      </c>
      <c r="AI27" s="103">
        <f>Stability!B58</f>
        <v>0</v>
      </c>
      <c r="AJ27" s="127">
        <f>Stability!E58</f>
        <v>0</v>
      </c>
      <c r="AK27" s="103">
        <f>Stability!H58</f>
        <v>0</v>
      </c>
      <c r="AL27" s="103">
        <f>Stability!G58</f>
        <v>0</v>
      </c>
      <c r="AM27" s="103">
        <f>Stability!F58</f>
        <v>0</v>
      </c>
      <c r="AN27" s="127">
        <f>Stability!I58</f>
        <v>0</v>
      </c>
      <c r="AO27" s="103">
        <f>Stability!L58</f>
        <v>0</v>
      </c>
      <c r="AP27" s="103">
        <f>Stability!K58</f>
        <v>0</v>
      </c>
      <c r="AQ27" s="103">
        <f>Stability!J58</f>
        <v>0</v>
      </c>
      <c r="AR27" s="127">
        <f>Stability!M58</f>
        <v>0</v>
      </c>
    </row>
    <row r="28" spans="1:44" s="9" customFormat="1" ht="15" customHeight="1">
      <c r="A28" s="300"/>
      <c r="AF28" s="12">
        <v>27</v>
      </c>
      <c r="AG28" s="103">
        <f>Stability!D59</f>
        <v>0</v>
      </c>
      <c r="AH28" s="103">
        <f>Stability!C59</f>
        <v>0</v>
      </c>
      <c r="AI28" s="103">
        <f>Stability!B59</f>
        <v>0</v>
      </c>
      <c r="AJ28" s="127">
        <f>Stability!E59</f>
        <v>0</v>
      </c>
      <c r="AK28" s="103">
        <f>Stability!H59</f>
        <v>0</v>
      </c>
      <c r="AL28" s="103">
        <f>Stability!G59</f>
        <v>0</v>
      </c>
      <c r="AM28" s="103">
        <f>Stability!F59</f>
        <v>0</v>
      </c>
      <c r="AN28" s="127">
        <f>Stability!I59</f>
        <v>0</v>
      </c>
      <c r="AO28" s="103">
        <f>Stability!L59</f>
        <v>0</v>
      </c>
      <c r="AP28" s="103">
        <f>Stability!K59</f>
        <v>0</v>
      </c>
      <c r="AQ28" s="103">
        <f>Stability!J59</f>
        <v>0</v>
      </c>
      <c r="AR28" s="127">
        <f>Stability!M59</f>
        <v>0</v>
      </c>
    </row>
    <row r="29" spans="1:44" s="9" customFormat="1" ht="15" customHeight="1">
      <c r="A29" s="300"/>
      <c r="B29" s="6"/>
      <c r="C29" s="6"/>
      <c r="D29" s="6"/>
      <c r="E29" s="6"/>
      <c r="F29" s="6"/>
      <c r="G29" s="6"/>
      <c r="H29" s="6"/>
      <c r="AF29" s="12">
        <v>28</v>
      </c>
      <c r="AG29" s="103">
        <f>Stability!D60</f>
        <v>0</v>
      </c>
      <c r="AH29" s="103">
        <f>Stability!C60</f>
        <v>0</v>
      </c>
      <c r="AI29" s="103">
        <f>Stability!B60</f>
        <v>0</v>
      </c>
      <c r="AJ29" s="127">
        <f>Stability!E60</f>
        <v>0</v>
      </c>
      <c r="AK29" s="103">
        <f>Stability!H60</f>
        <v>0</v>
      </c>
      <c r="AL29" s="103">
        <f>Stability!G60</f>
        <v>0</v>
      </c>
      <c r="AM29" s="103">
        <f>Stability!F60</f>
        <v>0</v>
      </c>
      <c r="AN29" s="127">
        <f>Stability!I60</f>
        <v>0</v>
      </c>
      <c r="AO29" s="103">
        <f>Stability!L60</f>
        <v>0</v>
      </c>
      <c r="AP29" s="103">
        <f>Stability!K60</f>
        <v>0</v>
      </c>
      <c r="AQ29" s="103">
        <f>Stability!J60</f>
        <v>0</v>
      </c>
      <c r="AR29" s="127">
        <f>Stability!M60</f>
        <v>0</v>
      </c>
    </row>
    <row r="30" spans="1:44" ht="12.95" customHeight="1">
      <c r="A30" s="300"/>
      <c r="I30" s="9"/>
      <c r="J30" s="9"/>
      <c r="K30" s="9"/>
      <c r="L30" s="9"/>
      <c r="M30" s="9"/>
      <c r="N30" s="9"/>
      <c r="O30" s="9"/>
      <c r="P30" s="9"/>
      <c r="Q30" s="9"/>
      <c r="R30" s="9"/>
      <c r="S30" s="9"/>
      <c r="T30" s="9"/>
      <c r="V30" s="9"/>
      <c r="W30" s="9"/>
      <c r="X30" s="9"/>
      <c r="AF30" s="12">
        <v>29</v>
      </c>
      <c r="AG30" s="103">
        <f>Stability!D61</f>
        <v>0</v>
      </c>
      <c r="AH30" s="103">
        <f>Stability!C61</f>
        <v>0</v>
      </c>
      <c r="AI30" s="103">
        <f>Stability!B61</f>
        <v>0</v>
      </c>
      <c r="AJ30" s="127">
        <f>Stability!E61</f>
        <v>0</v>
      </c>
      <c r="AK30" s="103">
        <f>Stability!H61</f>
        <v>0</v>
      </c>
      <c r="AL30" s="103">
        <f>Stability!G61</f>
        <v>0</v>
      </c>
      <c r="AM30" s="103">
        <f>Stability!F61</f>
        <v>0</v>
      </c>
      <c r="AN30" s="127">
        <f>Stability!I61</f>
        <v>0</v>
      </c>
      <c r="AO30" s="103">
        <f>Stability!L61</f>
        <v>0</v>
      </c>
      <c r="AP30" s="103">
        <f>Stability!K61</f>
        <v>0</v>
      </c>
      <c r="AQ30" s="103">
        <f>Stability!J61</f>
        <v>0</v>
      </c>
      <c r="AR30" s="127">
        <f>Stability!M61</f>
        <v>0</v>
      </c>
    </row>
    <row r="31" spans="1:44" ht="15" customHeight="1">
      <c r="A31" s="300"/>
      <c r="I31" s="9"/>
      <c r="J31" s="9"/>
      <c r="K31" s="9"/>
      <c r="L31" s="9"/>
      <c r="M31" s="9"/>
      <c r="N31" s="9"/>
      <c r="O31" s="9"/>
      <c r="P31" s="9"/>
      <c r="Q31" s="9"/>
      <c r="R31" s="9"/>
      <c r="S31" s="9"/>
      <c r="T31" s="9"/>
      <c r="V31" s="9"/>
      <c r="W31" s="9"/>
      <c r="X31" s="9"/>
      <c r="AF31" s="12">
        <v>30</v>
      </c>
      <c r="AG31" s="103">
        <f>Stability!D62</f>
        <v>0</v>
      </c>
      <c r="AH31" s="103">
        <f>Stability!C62</f>
        <v>0</v>
      </c>
      <c r="AI31" s="103">
        <f>Stability!B62</f>
        <v>0</v>
      </c>
      <c r="AJ31" s="127">
        <f>Stability!E62</f>
        <v>0</v>
      </c>
      <c r="AK31" s="103">
        <f>Stability!H62</f>
        <v>0</v>
      </c>
      <c r="AL31" s="103">
        <f>Stability!G62</f>
        <v>0</v>
      </c>
      <c r="AM31" s="103">
        <f>Stability!F62</f>
        <v>0</v>
      </c>
      <c r="AN31" s="127">
        <f>Stability!I62</f>
        <v>0</v>
      </c>
      <c r="AO31" s="103">
        <f>Stability!L62</f>
        <v>0</v>
      </c>
      <c r="AP31" s="103">
        <f>Stability!K62</f>
        <v>0</v>
      </c>
      <c r="AQ31" s="103">
        <f>Stability!J62</f>
        <v>0</v>
      </c>
      <c r="AR31" s="127">
        <f>Stability!M62</f>
        <v>0</v>
      </c>
    </row>
    <row r="32" spans="1:44" ht="15" customHeight="1">
      <c r="A32" s="300"/>
      <c r="I32" s="9"/>
      <c r="J32" s="9"/>
      <c r="K32" s="9"/>
      <c r="L32" s="9"/>
      <c r="M32" s="9"/>
      <c r="N32" s="9"/>
      <c r="O32" s="9"/>
      <c r="P32" s="9"/>
      <c r="Q32" s="9"/>
      <c r="R32" s="9"/>
      <c r="S32" s="9"/>
      <c r="T32" s="9"/>
      <c r="V32" s="9"/>
      <c r="W32" s="9"/>
      <c r="X32" s="9"/>
      <c r="AF32" s="12">
        <v>31</v>
      </c>
      <c r="AG32" s="103">
        <f>Stability!D63</f>
        <v>0</v>
      </c>
      <c r="AH32" s="103">
        <f>Stability!C63</f>
        <v>0</v>
      </c>
      <c r="AI32" s="103">
        <f>Stability!B63</f>
        <v>0</v>
      </c>
      <c r="AJ32" s="127">
        <f>Stability!E63</f>
        <v>0</v>
      </c>
      <c r="AK32" s="103">
        <f>Stability!H63</f>
        <v>0</v>
      </c>
      <c r="AL32" s="103">
        <f>Stability!G63</f>
        <v>0</v>
      </c>
      <c r="AM32" s="103">
        <f>Stability!F63</f>
        <v>0</v>
      </c>
      <c r="AN32" s="127">
        <f>Stability!I63</f>
        <v>0</v>
      </c>
      <c r="AO32" s="103">
        <f>Stability!L63</f>
        <v>0</v>
      </c>
      <c r="AP32" s="103">
        <f>Stability!K63</f>
        <v>0</v>
      </c>
      <c r="AQ32" s="103">
        <f>Stability!J63</f>
        <v>0</v>
      </c>
      <c r="AR32" s="127">
        <f>Stability!M63</f>
        <v>0</v>
      </c>
    </row>
    <row r="33" spans="1:44" ht="15" customHeight="1">
      <c r="Q33" s="9"/>
      <c r="U33" s="6"/>
      <c r="X33" s="9"/>
      <c r="AF33" s="12">
        <v>32</v>
      </c>
      <c r="AG33" s="103">
        <f>Stability!D64</f>
        <v>0</v>
      </c>
      <c r="AH33" s="103">
        <f>Stability!C64</f>
        <v>0</v>
      </c>
      <c r="AI33" s="103">
        <f>Stability!B64</f>
        <v>0</v>
      </c>
      <c r="AJ33" s="127">
        <f>Stability!E64</f>
        <v>0</v>
      </c>
      <c r="AK33" s="103">
        <f>Stability!H64</f>
        <v>0</v>
      </c>
      <c r="AL33" s="103">
        <f>Stability!G64</f>
        <v>0</v>
      </c>
      <c r="AM33" s="103">
        <f>Stability!F64</f>
        <v>0</v>
      </c>
      <c r="AN33" s="127">
        <f>Stability!I64</f>
        <v>0</v>
      </c>
      <c r="AO33" s="103">
        <f>Stability!L64</f>
        <v>0</v>
      </c>
      <c r="AP33" s="103">
        <f>Stability!K64</f>
        <v>0</v>
      </c>
      <c r="AQ33" s="103">
        <f>Stability!J64</f>
        <v>0</v>
      </c>
      <c r="AR33" s="127">
        <f>Stability!M64</f>
        <v>0</v>
      </c>
    </row>
    <row r="34" spans="1:44" ht="15" customHeight="1">
      <c r="A34" s="299" t="s">
        <v>234</v>
      </c>
      <c r="B34" s="9"/>
      <c r="C34" s="9"/>
      <c r="D34" s="9"/>
      <c r="E34" s="9"/>
      <c r="F34" s="9"/>
      <c r="G34" s="9"/>
      <c r="H34" s="9"/>
      <c r="J34" s="9"/>
      <c r="K34" s="9"/>
      <c r="L34" s="9"/>
      <c r="M34" s="9"/>
      <c r="N34" s="9"/>
      <c r="O34" s="9"/>
      <c r="P34" s="9"/>
      <c r="R34" s="9"/>
      <c r="S34" s="9"/>
      <c r="T34" s="9"/>
      <c r="V34" s="9"/>
      <c r="W34" s="9"/>
      <c r="X34" s="9"/>
      <c r="AF34" s="12">
        <v>33</v>
      </c>
      <c r="AG34" s="103">
        <f>Stability!D65</f>
        <v>0</v>
      </c>
      <c r="AH34" s="103">
        <f>Stability!C65</f>
        <v>0</v>
      </c>
      <c r="AI34" s="103">
        <f>Stability!B65</f>
        <v>0</v>
      </c>
      <c r="AJ34" s="127">
        <f>Stability!E65</f>
        <v>0</v>
      </c>
      <c r="AK34" s="103">
        <f>Stability!H65</f>
        <v>0</v>
      </c>
      <c r="AL34" s="103">
        <f>Stability!G65</f>
        <v>0</v>
      </c>
      <c r="AM34" s="103">
        <f>Stability!F65</f>
        <v>0</v>
      </c>
      <c r="AN34" s="127">
        <f>Stability!I65</f>
        <v>0</v>
      </c>
      <c r="AO34" s="103">
        <f>Stability!L65</f>
        <v>0</v>
      </c>
      <c r="AP34" s="103">
        <f>Stability!K65</f>
        <v>0</v>
      </c>
      <c r="AQ34" s="103">
        <f>Stability!J65</f>
        <v>0</v>
      </c>
      <c r="AR34" s="127">
        <f>Stability!M65</f>
        <v>0</v>
      </c>
    </row>
    <row r="35" spans="1:44" ht="15" customHeight="1">
      <c r="A35" s="300"/>
      <c r="B35" s="9"/>
      <c r="C35" s="9"/>
      <c r="D35" s="9"/>
      <c r="E35" s="9"/>
      <c r="F35" s="9"/>
      <c r="G35" s="9"/>
      <c r="H35" s="9"/>
      <c r="J35" s="9"/>
      <c r="K35" s="9"/>
      <c r="L35" s="9"/>
      <c r="M35" s="9"/>
      <c r="N35" s="9"/>
      <c r="O35" s="9"/>
      <c r="P35" s="9"/>
      <c r="R35" s="9"/>
      <c r="S35" s="9"/>
      <c r="T35" s="9"/>
      <c r="V35" s="9"/>
      <c r="W35" s="9"/>
      <c r="X35" s="9"/>
      <c r="AF35" s="12">
        <v>34</v>
      </c>
      <c r="AG35" s="103">
        <f>Stability!D66</f>
        <v>0</v>
      </c>
      <c r="AH35" s="103">
        <f>Stability!C66</f>
        <v>0</v>
      </c>
      <c r="AI35" s="103">
        <f>Stability!B66</f>
        <v>0</v>
      </c>
      <c r="AJ35" s="127">
        <f>Stability!E66</f>
        <v>0</v>
      </c>
      <c r="AK35" s="103">
        <f>Stability!H66</f>
        <v>0</v>
      </c>
      <c r="AL35" s="103">
        <f>Stability!G66</f>
        <v>0</v>
      </c>
      <c r="AM35" s="103">
        <f>Stability!F66</f>
        <v>0</v>
      </c>
      <c r="AN35" s="127">
        <f>Stability!I66</f>
        <v>0</v>
      </c>
      <c r="AO35" s="103">
        <f>Stability!L66</f>
        <v>0</v>
      </c>
      <c r="AP35" s="103">
        <f>Stability!K66</f>
        <v>0</v>
      </c>
      <c r="AQ35" s="103">
        <f>Stability!J66</f>
        <v>0</v>
      </c>
      <c r="AR35" s="127">
        <f>Stability!M66</f>
        <v>0</v>
      </c>
    </row>
    <row r="36" spans="1:44" ht="15" customHeight="1">
      <c r="A36" s="300"/>
      <c r="B36" s="9"/>
      <c r="C36" s="9"/>
      <c r="D36" s="9"/>
      <c r="E36" s="9"/>
      <c r="F36" s="9"/>
      <c r="G36" s="9"/>
      <c r="H36" s="9"/>
      <c r="J36" s="9"/>
      <c r="K36" s="9"/>
      <c r="L36" s="9"/>
      <c r="M36" s="9"/>
      <c r="N36" s="9"/>
      <c r="O36" s="9"/>
      <c r="P36" s="9"/>
      <c r="R36" s="9"/>
      <c r="S36" s="9"/>
      <c r="T36" s="9"/>
      <c r="V36" s="9"/>
      <c r="W36" s="9"/>
      <c r="X36" s="9"/>
      <c r="AF36" s="12">
        <v>35</v>
      </c>
      <c r="AG36" s="103">
        <f>Stability!D67</f>
        <v>0</v>
      </c>
      <c r="AH36" s="103">
        <f>Stability!C67</f>
        <v>0</v>
      </c>
      <c r="AI36" s="103">
        <f>Stability!B67</f>
        <v>0</v>
      </c>
      <c r="AJ36" s="127">
        <f>Stability!E67</f>
        <v>0</v>
      </c>
      <c r="AK36" s="103">
        <f>Stability!H67</f>
        <v>0</v>
      </c>
      <c r="AL36" s="103">
        <f>Stability!G67</f>
        <v>0</v>
      </c>
      <c r="AM36" s="103">
        <f>Stability!F67</f>
        <v>0</v>
      </c>
      <c r="AN36" s="127">
        <f>Stability!I67</f>
        <v>0</v>
      </c>
      <c r="AO36" s="103">
        <f>Stability!L67</f>
        <v>0</v>
      </c>
      <c r="AP36" s="103">
        <f>Stability!K67</f>
        <v>0</v>
      </c>
      <c r="AQ36" s="103">
        <f>Stability!J67</f>
        <v>0</v>
      </c>
      <c r="AR36" s="127">
        <f>Stability!M67</f>
        <v>0</v>
      </c>
    </row>
    <row r="37" spans="1:44" ht="15" customHeight="1">
      <c r="A37" s="300"/>
      <c r="B37" s="9"/>
      <c r="C37" s="9"/>
      <c r="D37" s="9"/>
      <c r="E37" s="9"/>
      <c r="F37" s="9"/>
      <c r="G37" s="9"/>
      <c r="H37" s="9"/>
      <c r="J37" s="9"/>
      <c r="K37" s="9"/>
      <c r="L37" s="9"/>
      <c r="M37" s="9"/>
      <c r="N37" s="9"/>
      <c r="O37" s="9"/>
      <c r="P37" s="9"/>
      <c r="R37" s="9"/>
      <c r="S37" s="9"/>
      <c r="T37" s="9"/>
      <c r="V37" s="9"/>
      <c r="W37" s="9"/>
      <c r="X37" s="9"/>
      <c r="AF37" s="12">
        <v>36</v>
      </c>
      <c r="AG37" s="103">
        <f>Stability!D68</f>
        <v>0</v>
      </c>
      <c r="AH37" s="103">
        <f>Stability!C68</f>
        <v>0</v>
      </c>
      <c r="AI37" s="103">
        <f>Stability!B68</f>
        <v>0</v>
      </c>
      <c r="AJ37" s="127">
        <f>Stability!E68</f>
        <v>0</v>
      </c>
      <c r="AK37" s="103">
        <f>Stability!H68</f>
        <v>0</v>
      </c>
      <c r="AL37" s="103">
        <f>Stability!G68</f>
        <v>0</v>
      </c>
      <c r="AM37" s="103">
        <f>Stability!F68</f>
        <v>0</v>
      </c>
      <c r="AN37" s="127">
        <f>Stability!I68</f>
        <v>0</v>
      </c>
      <c r="AO37" s="103">
        <f>Stability!L68</f>
        <v>0</v>
      </c>
      <c r="AP37" s="103">
        <f>Stability!K68</f>
        <v>0</v>
      </c>
      <c r="AQ37" s="103">
        <f>Stability!J68</f>
        <v>0</v>
      </c>
      <c r="AR37" s="127">
        <f>Stability!M68</f>
        <v>0</v>
      </c>
    </row>
    <row r="38" spans="1:44" ht="15" customHeight="1">
      <c r="A38" s="300"/>
      <c r="B38" s="9"/>
      <c r="C38" s="9"/>
      <c r="D38" s="9"/>
      <c r="E38" s="9"/>
      <c r="F38" s="9"/>
      <c r="G38" s="9"/>
      <c r="H38" s="9"/>
      <c r="J38" s="9"/>
      <c r="K38" s="9"/>
      <c r="L38" s="9"/>
      <c r="M38" s="9"/>
      <c r="N38" s="9"/>
      <c r="O38" s="9"/>
      <c r="P38" s="9"/>
      <c r="R38" s="9"/>
      <c r="S38" s="9"/>
      <c r="T38" s="9"/>
      <c r="V38" s="9"/>
      <c r="W38" s="9"/>
      <c r="X38" s="9"/>
      <c r="AF38" s="12">
        <v>37</v>
      </c>
      <c r="AG38" s="103">
        <f>Stability!D69</f>
        <v>0</v>
      </c>
      <c r="AH38" s="103">
        <f>Stability!C69</f>
        <v>0</v>
      </c>
      <c r="AI38" s="103">
        <f>Stability!B69</f>
        <v>0</v>
      </c>
      <c r="AJ38" s="127">
        <f>Stability!E69</f>
        <v>0</v>
      </c>
      <c r="AK38" s="103">
        <f>Stability!H69</f>
        <v>0</v>
      </c>
      <c r="AL38" s="103">
        <f>Stability!G69</f>
        <v>0</v>
      </c>
      <c r="AM38" s="103">
        <f>Stability!F69</f>
        <v>0</v>
      </c>
      <c r="AN38" s="127">
        <f>Stability!I69</f>
        <v>0</v>
      </c>
      <c r="AO38" s="103">
        <f>Stability!L69</f>
        <v>0</v>
      </c>
      <c r="AP38" s="103">
        <f>Stability!K69</f>
        <v>0</v>
      </c>
      <c r="AQ38" s="103">
        <f>Stability!J69</f>
        <v>0</v>
      </c>
      <c r="AR38" s="127">
        <f>Stability!M69</f>
        <v>0</v>
      </c>
    </row>
    <row r="39" spans="1:44" ht="15" customHeight="1">
      <c r="A39" s="300"/>
      <c r="B39" s="9"/>
      <c r="C39" s="9"/>
      <c r="D39" s="9"/>
      <c r="E39" s="9"/>
      <c r="F39" s="9"/>
      <c r="G39" s="9"/>
      <c r="H39" s="9"/>
      <c r="J39" s="9"/>
      <c r="K39" s="9"/>
      <c r="L39" s="9"/>
      <c r="M39" s="9"/>
      <c r="N39" s="9"/>
      <c r="O39" s="9"/>
      <c r="P39" s="9"/>
      <c r="R39" s="9"/>
      <c r="S39" s="9"/>
      <c r="T39" s="9"/>
      <c r="V39" s="9"/>
      <c r="W39" s="9"/>
      <c r="X39" s="9"/>
      <c r="AF39" s="12">
        <v>38</v>
      </c>
      <c r="AG39" s="103">
        <f>Stability!D70</f>
        <v>0</v>
      </c>
      <c r="AH39" s="103">
        <f>Stability!C70</f>
        <v>0</v>
      </c>
      <c r="AI39" s="103">
        <f>Stability!B70</f>
        <v>0</v>
      </c>
      <c r="AJ39" s="127">
        <f>Stability!E70</f>
        <v>0</v>
      </c>
      <c r="AK39" s="103">
        <f>Stability!H70</f>
        <v>0</v>
      </c>
      <c r="AL39" s="103">
        <f>Stability!G70</f>
        <v>0</v>
      </c>
      <c r="AM39" s="103">
        <f>Stability!F70</f>
        <v>0</v>
      </c>
      <c r="AN39" s="127">
        <f>Stability!I70</f>
        <v>0</v>
      </c>
      <c r="AO39" s="103">
        <f>Stability!L70</f>
        <v>0</v>
      </c>
      <c r="AP39" s="103">
        <f>Stability!K70</f>
        <v>0</v>
      </c>
      <c r="AQ39" s="103">
        <f>Stability!J70</f>
        <v>0</v>
      </c>
      <c r="AR39" s="127">
        <f>Stability!M70</f>
        <v>0</v>
      </c>
    </row>
    <row r="40" spans="1:44" ht="15" customHeight="1">
      <c r="A40" s="300"/>
      <c r="B40" s="9"/>
      <c r="C40" s="9"/>
      <c r="D40" s="9"/>
      <c r="E40" s="9"/>
      <c r="F40" s="9"/>
      <c r="G40" s="9"/>
      <c r="H40" s="9"/>
      <c r="J40" s="9"/>
      <c r="K40" s="9"/>
      <c r="L40" s="9"/>
      <c r="M40" s="9"/>
      <c r="N40" s="9"/>
      <c r="O40" s="9"/>
      <c r="P40" s="9"/>
      <c r="R40" s="9"/>
      <c r="S40" s="9"/>
      <c r="T40" s="9"/>
      <c r="V40" s="9"/>
      <c r="W40" s="9"/>
      <c r="X40" s="9"/>
      <c r="AF40" s="12">
        <v>39</v>
      </c>
      <c r="AG40" s="103">
        <f>Stability!D71</f>
        <v>0</v>
      </c>
      <c r="AH40" s="103">
        <f>Stability!C71</f>
        <v>0</v>
      </c>
      <c r="AI40" s="103">
        <f>Stability!B71</f>
        <v>0</v>
      </c>
      <c r="AJ40" s="127">
        <f>Stability!E71</f>
        <v>0</v>
      </c>
      <c r="AK40" s="103">
        <f>Stability!H71</f>
        <v>0</v>
      </c>
      <c r="AL40" s="103">
        <f>Stability!G71</f>
        <v>0</v>
      </c>
      <c r="AM40" s="103">
        <f>Stability!F71</f>
        <v>0</v>
      </c>
      <c r="AN40" s="127">
        <f>Stability!I71</f>
        <v>0</v>
      </c>
      <c r="AO40" s="103">
        <f>Stability!L71</f>
        <v>0</v>
      </c>
      <c r="AP40" s="103">
        <f>Stability!K71</f>
        <v>0</v>
      </c>
      <c r="AQ40" s="103">
        <f>Stability!J71</f>
        <v>0</v>
      </c>
      <c r="AR40" s="127">
        <f>Stability!M71</f>
        <v>0</v>
      </c>
    </row>
    <row r="41" spans="1:44" ht="15" customHeight="1">
      <c r="A41" s="300"/>
      <c r="B41" s="9"/>
      <c r="C41" s="9"/>
      <c r="D41" s="9"/>
      <c r="E41" s="9"/>
      <c r="F41" s="9"/>
      <c r="G41" s="9"/>
      <c r="H41" s="9"/>
      <c r="J41" s="9"/>
      <c r="K41" s="9"/>
      <c r="L41" s="9"/>
      <c r="M41" s="9"/>
      <c r="N41" s="9"/>
      <c r="O41" s="9"/>
      <c r="P41" s="9"/>
      <c r="R41" s="9"/>
      <c r="S41" s="9"/>
      <c r="T41" s="9"/>
      <c r="V41" s="9"/>
      <c r="W41" s="9"/>
      <c r="X41" s="9"/>
      <c r="AF41" s="12">
        <v>40</v>
      </c>
      <c r="AG41" s="103">
        <f>Stability!D72</f>
        <v>0</v>
      </c>
      <c r="AH41" s="103">
        <f>Stability!C72</f>
        <v>0</v>
      </c>
      <c r="AI41" s="103">
        <f>Stability!B72</f>
        <v>0</v>
      </c>
      <c r="AJ41" s="127">
        <f>Stability!E72</f>
        <v>0</v>
      </c>
      <c r="AK41" s="103">
        <f>Stability!H72</f>
        <v>0</v>
      </c>
      <c r="AL41" s="103">
        <f>Stability!G72</f>
        <v>0</v>
      </c>
      <c r="AM41" s="103">
        <f>Stability!F72</f>
        <v>0</v>
      </c>
      <c r="AN41" s="127">
        <f>Stability!I72</f>
        <v>0</v>
      </c>
      <c r="AO41" s="103">
        <f>Stability!L72</f>
        <v>0</v>
      </c>
      <c r="AP41" s="103">
        <f>Stability!K72</f>
        <v>0</v>
      </c>
      <c r="AQ41" s="103">
        <f>Stability!J72</f>
        <v>0</v>
      </c>
      <c r="AR41" s="127">
        <f>Stability!M72</f>
        <v>0</v>
      </c>
    </row>
    <row r="42" spans="1:44" ht="15" customHeight="1">
      <c r="AF42" s="12">
        <v>41</v>
      </c>
      <c r="AG42" s="103">
        <f>Stability!D73</f>
        <v>0</v>
      </c>
      <c r="AH42" s="103">
        <f>Stability!C73</f>
        <v>0</v>
      </c>
      <c r="AI42" s="103">
        <f>Stability!B73</f>
        <v>0</v>
      </c>
      <c r="AJ42" s="127">
        <f>Stability!E73</f>
        <v>0</v>
      </c>
      <c r="AK42" s="103">
        <f>Stability!H73</f>
        <v>0</v>
      </c>
      <c r="AL42" s="103">
        <f>Stability!G73</f>
        <v>0</v>
      </c>
      <c r="AM42" s="103">
        <f>Stability!F73</f>
        <v>0</v>
      </c>
      <c r="AN42" s="127">
        <f>Stability!I73</f>
        <v>0</v>
      </c>
      <c r="AO42" s="103">
        <f>Stability!L73</f>
        <v>0</v>
      </c>
      <c r="AP42" s="103">
        <f>Stability!K73</f>
        <v>0</v>
      </c>
      <c r="AQ42" s="103">
        <f>Stability!J73</f>
        <v>0</v>
      </c>
      <c r="AR42" s="127">
        <f>Stability!M73</f>
        <v>0</v>
      </c>
    </row>
    <row r="43" spans="1:44" ht="15" customHeight="1">
      <c r="A43" s="299" t="s">
        <v>251</v>
      </c>
      <c r="B43" s="9"/>
      <c r="C43" s="9"/>
      <c r="D43" s="9"/>
      <c r="E43" s="9"/>
      <c r="F43" s="9"/>
      <c r="G43" s="9"/>
      <c r="H43" s="9"/>
      <c r="I43" s="9"/>
      <c r="J43" s="9"/>
      <c r="K43" s="9"/>
      <c r="L43" s="9"/>
      <c r="M43" s="9"/>
      <c r="N43" s="9"/>
      <c r="O43" s="9"/>
      <c r="P43" s="9"/>
      <c r="Q43" s="9"/>
      <c r="R43" s="9"/>
      <c r="S43" s="9"/>
      <c r="T43" s="9"/>
      <c r="V43" s="9"/>
      <c r="W43" s="9"/>
      <c r="X43" s="9"/>
      <c r="AF43" s="12">
        <v>42</v>
      </c>
      <c r="AG43" s="103">
        <f>Stability!D74</f>
        <v>0</v>
      </c>
      <c r="AH43" s="103">
        <f>Stability!C74</f>
        <v>0</v>
      </c>
      <c r="AI43" s="103">
        <f>Stability!B74</f>
        <v>0</v>
      </c>
      <c r="AJ43" s="127">
        <f>Stability!E74</f>
        <v>0</v>
      </c>
      <c r="AK43" s="103">
        <f>Stability!H74</f>
        <v>0</v>
      </c>
      <c r="AL43" s="103">
        <f>Stability!G74</f>
        <v>0</v>
      </c>
      <c r="AM43" s="103">
        <f>Stability!F74</f>
        <v>0</v>
      </c>
      <c r="AN43" s="127">
        <f>Stability!I74</f>
        <v>0</v>
      </c>
      <c r="AO43" s="103">
        <f>Stability!L74</f>
        <v>0</v>
      </c>
      <c r="AP43" s="103">
        <f>Stability!K74</f>
        <v>0</v>
      </c>
      <c r="AQ43" s="103">
        <f>Stability!J74</f>
        <v>0</v>
      </c>
      <c r="AR43" s="127">
        <f>Stability!M74</f>
        <v>0</v>
      </c>
    </row>
    <row r="44" spans="1:44" ht="15" customHeight="1">
      <c r="A44" s="300"/>
      <c r="B44" s="9"/>
      <c r="C44" s="9"/>
      <c r="D44" s="9"/>
      <c r="E44" s="9"/>
      <c r="F44" s="9"/>
      <c r="G44" s="9"/>
      <c r="H44" s="9"/>
      <c r="I44" s="9"/>
      <c r="J44" s="9"/>
      <c r="K44" s="9"/>
      <c r="L44" s="9"/>
      <c r="M44" s="9"/>
      <c r="N44" s="9"/>
      <c r="O44" s="9"/>
      <c r="P44" s="9"/>
      <c r="Q44" s="9"/>
      <c r="R44" s="9"/>
      <c r="S44" s="9"/>
      <c r="T44" s="9"/>
      <c r="V44" s="9"/>
      <c r="W44" s="9"/>
      <c r="X44" s="9"/>
      <c r="AF44" s="12">
        <v>43</v>
      </c>
      <c r="AG44" s="103">
        <f>Stability!D75</f>
        <v>0</v>
      </c>
      <c r="AH44" s="103">
        <f>Stability!C75</f>
        <v>0</v>
      </c>
      <c r="AI44" s="103">
        <f>Stability!B75</f>
        <v>0</v>
      </c>
      <c r="AJ44" s="127">
        <f>Stability!E75</f>
        <v>0</v>
      </c>
      <c r="AK44" s="103">
        <f>Stability!H75</f>
        <v>0</v>
      </c>
      <c r="AL44" s="103">
        <f>Stability!G75</f>
        <v>0</v>
      </c>
      <c r="AM44" s="103">
        <f>Stability!F75</f>
        <v>0</v>
      </c>
      <c r="AN44" s="127">
        <f>Stability!I75</f>
        <v>0</v>
      </c>
      <c r="AO44" s="103">
        <f>Stability!L75</f>
        <v>0</v>
      </c>
      <c r="AP44" s="103">
        <f>Stability!K75</f>
        <v>0</v>
      </c>
      <c r="AQ44" s="103">
        <f>Stability!J75</f>
        <v>0</v>
      </c>
      <c r="AR44" s="127">
        <f>Stability!M75</f>
        <v>0</v>
      </c>
    </row>
    <row r="45" spans="1:44" ht="15" customHeight="1">
      <c r="A45" s="300"/>
      <c r="B45" s="9"/>
      <c r="C45" s="9"/>
      <c r="D45" s="9"/>
      <c r="E45" s="9"/>
      <c r="F45" s="9"/>
      <c r="G45" s="9"/>
      <c r="H45" s="9"/>
      <c r="I45" s="9"/>
      <c r="J45" s="9"/>
      <c r="K45" s="9"/>
      <c r="L45" s="9"/>
      <c r="M45" s="9"/>
      <c r="N45" s="9"/>
      <c r="O45" s="9"/>
      <c r="P45" s="9"/>
      <c r="Q45" s="9"/>
      <c r="R45" s="9"/>
      <c r="S45" s="9"/>
      <c r="T45" s="9"/>
      <c r="V45" s="9"/>
      <c r="W45" s="9"/>
      <c r="X45" s="9"/>
      <c r="AF45" s="12">
        <v>44</v>
      </c>
      <c r="AG45" s="103">
        <f>Stability!D76</f>
        <v>0</v>
      </c>
      <c r="AH45" s="103">
        <f>Stability!C76</f>
        <v>0</v>
      </c>
      <c r="AI45" s="103">
        <f>Stability!B76</f>
        <v>0</v>
      </c>
      <c r="AJ45" s="127">
        <f>Stability!E76</f>
        <v>0</v>
      </c>
      <c r="AK45" s="103">
        <f>Stability!H76</f>
        <v>0</v>
      </c>
      <c r="AL45" s="103">
        <f>Stability!G76</f>
        <v>0</v>
      </c>
      <c r="AM45" s="103">
        <f>Stability!F76</f>
        <v>0</v>
      </c>
      <c r="AN45" s="127">
        <f>Stability!I76</f>
        <v>0</v>
      </c>
      <c r="AO45" s="103">
        <f>Stability!L76</f>
        <v>0</v>
      </c>
      <c r="AP45" s="103">
        <f>Stability!K76</f>
        <v>0</v>
      </c>
      <c r="AQ45" s="103">
        <f>Stability!J76</f>
        <v>0</v>
      </c>
      <c r="AR45" s="127">
        <f>Stability!M76</f>
        <v>0</v>
      </c>
    </row>
    <row r="46" spans="1:44" ht="15" customHeight="1">
      <c r="A46" s="300"/>
      <c r="B46" s="9"/>
      <c r="C46" s="9"/>
      <c r="D46" s="9"/>
      <c r="E46" s="9"/>
      <c r="F46" s="9"/>
      <c r="G46" s="9"/>
      <c r="H46" s="9"/>
      <c r="I46" s="9"/>
      <c r="J46" s="9"/>
      <c r="K46" s="9"/>
      <c r="L46" s="9"/>
      <c r="M46" s="9"/>
      <c r="N46" s="9"/>
      <c r="O46" s="9"/>
      <c r="P46" s="9"/>
      <c r="Q46" s="9"/>
      <c r="R46" s="9"/>
      <c r="S46" s="9"/>
      <c r="T46" s="9"/>
      <c r="V46" s="9"/>
      <c r="W46" s="9"/>
      <c r="X46" s="9"/>
      <c r="AF46" s="12">
        <v>45</v>
      </c>
      <c r="AG46" s="103">
        <f>Stability!D77</f>
        <v>0</v>
      </c>
      <c r="AH46" s="103">
        <f>Stability!C77</f>
        <v>0</v>
      </c>
      <c r="AI46" s="103">
        <f>Stability!B77</f>
        <v>0</v>
      </c>
      <c r="AJ46" s="127">
        <f>Stability!E77</f>
        <v>0</v>
      </c>
      <c r="AK46" s="103">
        <f>Stability!H77</f>
        <v>0</v>
      </c>
      <c r="AL46" s="103">
        <f>Stability!G77</f>
        <v>0</v>
      </c>
      <c r="AM46" s="103">
        <f>Stability!F77</f>
        <v>0</v>
      </c>
      <c r="AN46" s="127">
        <f>Stability!I77</f>
        <v>0</v>
      </c>
      <c r="AO46" s="103">
        <f>Stability!L77</f>
        <v>0</v>
      </c>
      <c r="AP46" s="103">
        <f>Stability!K77</f>
        <v>0</v>
      </c>
      <c r="AQ46" s="103">
        <f>Stability!J77</f>
        <v>0</v>
      </c>
      <c r="AR46" s="127">
        <f>Stability!M77</f>
        <v>0</v>
      </c>
    </row>
    <row r="47" spans="1:44" ht="15" customHeight="1">
      <c r="A47" s="300"/>
      <c r="B47" s="9"/>
      <c r="C47" s="9"/>
      <c r="D47" s="9"/>
      <c r="E47" s="9"/>
      <c r="F47" s="9"/>
      <c r="G47" s="9"/>
      <c r="H47" s="9"/>
      <c r="I47" s="9"/>
      <c r="J47" s="9"/>
      <c r="K47" s="9"/>
      <c r="L47" s="9"/>
      <c r="M47" s="9"/>
      <c r="N47" s="9"/>
      <c r="O47" s="9"/>
      <c r="P47" s="9"/>
      <c r="Q47" s="9"/>
      <c r="R47" s="9"/>
      <c r="S47" s="9"/>
      <c r="T47" s="9"/>
      <c r="V47" s="9"/>
      <c r="W47" s="9"/>
      <c r="X47" s="9"/>
      <c r="AF47" s="12">
        <v>46</v>
      </c>
      <c r="AG47" s="103">
        <f>Stability!D78</f>
        <v>0</v>
      </c>
      <c r="AH47" s="103">
        <f>Stability!C78</f>
        <v>0</v>
      </c>
      <c r="AI47" s="103">
        <f>Stability!B78</f>
        <v>0</v>
      </c>
      <c r="AJ47" s="127">
        <f>Stability!E78</f>
        <v>0</v>
      </c>
      <c r="AK47" s="103">
        <f>Stability!H78</f>
        <v>0</v>
      </c>
      <c r="AL47" s="103">
        <f>Stability!G78</f>
        <v>0</v>
      </c>
      <c r="AM47" s="103">
        <f>Stability!F78</f>
        <v>0</v>
      </c>
      <c r="AN47" s="127">
        <f>Stability!I78</f>
        <v>0</v>
      </c>
      <c r="AO47" s="103">
        <f>Stability!L78</f>
        <v>0</v>
      </c>
      <c r="AP47" s="103">
        <f>Stability!K78</f>
        <v>0</v>
      </c>
      <c r="AQ47" s="103">
        <f>Stability!J78</f>
        <v>0</v>
      </c>
      <c r="AR47" s="127">
        <f>Stability!M78</f>
        <v>0</v>
      </c>
    </row>
    <row r="48" spans="1:44" ht="15" customHeight="1">
      <c r="A48" s="300"/>
      <c r="B48" s="9"/>
      <c r="C48" s="9"/>
      <c r="D48" s="9"/>
      <c r="E48" s="9"/>
      <c r="F48" s="9"/>
      <c r="G48" s="9"/>
      <c r="H48" s="9"/>
      <c r="I48" s="9"/>
      <c r="J48" s="9"/>
      <c r="K48" s="9"/>
      <c r="L48" s="9"/>
      <c r="M48" s="9"/>
      <c r="N48" s="9"/>
      <c r="O48" s="9"/>
      <c r="P48" s="9"/>
      <c r="Q48" s="9"/>
      <c r="R48" s="9"/>
      <c r="S48" s="9"/>
      <c r="T48" s="9"/>
      <c r="V48" s="9"/>
      <c r="W48" s="9"/>
      <c r="X48" s="9"/>
      <c r="AF48" s="12">
        <v>47</v>
      </c>
      <c r="AG48" s="103">
        <f>Stability!D79</f>
        <v>0</v>
      </c>
      <c r="AH48" s="103">
        <f>Stability!C79</f>
        <v>0</v>
      </c>
      <c r="AI48" s="103">
        <f>Stability!B79</f>
        <v>0</v>
      </c>
      <c r="AJ48" s="127">
        <f>Stability!E79</f>
        <v>0</v>
      </c>
      <c r="AK48" s="103">
        <f>Stability!H79</f>
        <v>0</v>
      </c>
      <c r="AL48" s="103">
        <f>Stability!G79</f>
        <v>0</v>
      </c>
      <c r="AM48" s="103">
        <f>Stability!F79</f>
        <v>0</v>
      </c>
      <c r="AN48" s="127">
        <f>Stability!I79</f>
        <v>0</v>
      </c>
      <c r="AO48" s="103">
        <f>Stability!L79</f>
        <v>0</v>
      </c>
      <c r="AP48" s="103">
        <f>Stability!K79</f>
        <v>0</v>
      </c>
      <c r="AQ48" s="103">
        <f>Stability!J79</f>
        <v>0</v>
      </c>
      <c r="AR48" s="127">
        <f>Stability!M79</f>
        <v>0</v>
      </c>
    </row>
    <row r="49" spans="1:44" ht="15" customHeight="1">
      <c r="A49" s="300"/>
      <c r="B49" s="9"/>
      <c r="C49" s="9"/>
      <c r="D49" s="9"/>
      <c r="E49" s="9"/>
      <c r="F49" s="9"/>
      <c r="G49" s="9"/>
      <c r="H49" s="9"/>
      <c r="I49" s="9"/>
      <c r="J49" s="9"/>
      <c r="K49" s="9"/>
      <c r="L49" s="9"/>
      <c r="M49" s="9"/>
      <c r="N49" s="9"/>
      <c r="O49" s="9"/>
      <c r="P49" s="9"/>
      <c r="Q49" s="9"/>
      <c r="R49" s="9"/>
      <c r="S49" s="9"/>
      <c r="T49" s="9"/>
      <c r="V49" s="9"/>
      <c r="W49" s="9"/>
      <c r="X49" s="9"/>
      <c r="AF49" s="12">
        <v>48</v>
      </c>
      <c r="AG49" s="103">
        <f>Stability!D80</f>
        <v>0</v>
      </c>
      <c r="AH49" s="103">
        <f>Stability!C80</f>
        <v>0</v>
      </c>
      <c r="AI49" s="103">
        <f>Stability!B80</f>
        <v>0</v>
      </c>
      <c r="AJ49" s="127">
        <f>Stability!E80</f>
        <v>0</v>
      </c>
      <c r="AK49" s="103">
        <f>Stability!H80</f>
        <v>0</v>
      </c>
      <c r="AL49" s="103">
        <f>Stability!G80</f>
        <v>0</v>
      </c>
      <c r="AM49" s="103">
        <f>Stability!F80</f>
        <v>0</v>
      </c>
      <c r="AN49" s="127">
        <f>Stability!I80</f>
        <v>0</v>
      </c>
      <c r="AO49" s="103">
        <f>Stability!L80</f>
        <v>0</v>
      </c>
      <c r="AP49" s="103">
        <f>Stability!K80</f>
        <v>0</v>
      </c>
      <c r="AQ49" s="103">
        <f>Stability!J80</f>
        <v>0</v>
      </c>
      <c r="AR49" s="127">
        <f>Stability!M80</f>
        <v>0</v>
      </c>
    </row>
    <row r="50" spans="1:44" ht="15" customHeight="1">
      <c r="A50" s="300"/>
      <c r="B50" s="9"/>
      <c r="C50" s="9"/>
      <c r="D50" s="9"/>
      <c r="E50" s="9"/>
      <c r="F50" s="9"/>
      <c r="G50" s="9"/>
      <c r="H50" s="9"/>
      <c r="I50" s="9"/>
      <c r="J50" s="9"/>
      <c r="K50" s="9"/>
      <c r="L50" s="9"/>
      <c r="M50" s="9"/>
      <c r="N50" s="9"/>
      <c r="O50" s="9"/>
      <c r="P50" s="9"/>
      <c r="Q50" s="9"/>
      <c r="R50" s="9"/>
      <c r="S50" s="9"/>
      <c r="T50" s="9"/>
      <c r="V50" s="9"/>
      <c r="W50" s="9"/>
      <c r="X50" s="9"/>
      <c r="AF50" s="12">
        <v>49</v>
      </c>
      <c r="AG50" s="103">
        <f>Stability!D81</f>
        <v>0</v>
      </c>
      <c r="AH50" s="103">
        <f>Stability!C81</f>
        <v>0</v>
      </c>
      <c r="AI50" s="103">
        <f>Stability!B81</f>
        <v>0</v>
      </c>
      <c r="AJ50" s="127">
        <f>Stability!E81</f>
        <v>0</v>
      </c>
      <c r="AK50" s="103">
        <f>Stability!H81</f>
        <v>0</v>
      </c>
      <c r="AL50" s="103">
        <f>Stability!G81</f>
        <v>0</v>
      </c>
      <c r="AM50" s="103">
        <f>Stability!F81</f>
        <v>0</v>
      </c>
      <c r="AN50" s="127">
        <f>Stability!I81</f>
        <v>0</v>
      </c>
      <c r="AO50" s="103">
        <f>Stability!L81</f>
        <v>0</v>
      </c>
      <c r="AP50" s="103">
        <f>Stability!K81</f>
        <v>0</v>
      </c>
      <c r="AQ50" s="103">
        <f>Stability!J81</f>
        <v>0</v>
      </c>
      <c r="AR50" s="127">
        <f>Stability!M81</f>
        <v>0</v>
      </c>
    </row>
    <row r="51" spans="1:44" ht="15" customHeight="1">
      <c r="A51" s="9"/>
      <c r="B51" s="9"/>
      <c r="C51" s="9"/>
      <c r="D51" s="9"/>
      <c r="E51" s="9"/>
      <c r="F51" s="9"/>
      <c r="G51" s="9"/>
      <c r="AF51" s="12">
        <v>50</v>
      </c>
      <c r="AG51" s="103">
        <f>Stability!D82</f>
        <v>0</v>
      </c>
      <c r="AH51" s="103">
        <f>Stability!C82</f>
        <v>0</v>
      </c>
      <c r="AI51" s="103">
        <f>Stability!B82</f>
        <v>0</v>
      </c>
      <c r="AJ51" s="127">
        <f>Stability!E82</f>
        <v>0</v>
      </c>
      <c r="AK51" s="103">
        <f>Stability!H82</f>
        <v>0</v>
      </c>
      <c r="AL51" s="103">
        <f>Stability!G82</f>
        <v>0</v>
      </c>
      <c r="AM51" s="103">
        <f>Stability!F82</f>
        <v>0</v>
      </c>
      <c r="AN51" s="127">
        <f>Stability!I82</f>
        <v>0</v>
      </c>
      <c r="AO51" s="103">
        <f>Stability!L82</f>
        <v>0</v>
      </c>
      <c r="AP51" s="103">
        <f>Stability!K82</f>
        <v>0</v>
      </c>
      <c r="AQ51" s="103">
        <f>Stability!J82</f>
        <v>0</v>
      </c>
      <c r="AR51" s="127">
        <f>Stability!M82</f>
        <v>0</v>
      </c>
    </row>
    <row r="52" spans="1:44" ht="15" customHeight="1">
      <c r="A52" s="299" t="s">
        <v>252</v>
      </c>
      <c r="B52" s="9"/>
      <c r="C52" s="9"/>
      <c r="D52" s="9"/>
      <c r="E52" s="9"/>
      <c r="F52" s="9"/>
      <c r="G52" s="9"/>
      <c r="H52" s="9"/>
      <c r="J52" s="9"/>
      <c r="K52" s="9"/>
      <c r="L52" s="9"/>
      <c r="M52" s="9"/>
      <c r="N52" s="9"/>
      <c r="O52" s="9"/>
      <c r="P52" s="9"/>
      <c r="R52" s="9"/>
      <c r="S52" s="9"/>
      <c r="T52" s="9"/>
      <c r="V52" s="9"/>
      <c r="W52" s="9"/>
      <c r="X52" s="9"/>
      <c r="AF52" s="12">
        <v>51</v>
      </c>
      <c r="AG52" s="103">
        <f>Stability!D83</f>
        <v>0</v>
      </c>
      <c r="AH52" s="103">
        <f>Stability!C83</f>
        <v>0</v>
      </c>
      <c r="AI52" s="103">
        <f>Stability!B83</f>
        <v>0</v>
      </c>
      <c r="AJ52" s="127">
        <f>Stability!E83</f>
        <v>0</v>
      </c>
      <c r="AK52" s="103">
        <f>Stability!H83</f>
        <v>0</v>
      </c>
      <c r="AL52" s="103">
        <f>Stability!G83</f>
        <v>0</v>
      </c>
      <c r="AM52" s="103">
        <f>Stability!F83</f>
        <v>0</v>
      </c>
      <c r="AN52" s="127">
        <f>Stability!I83</f>
        <v>0</v>
      </c>
      <c r="AO52" s="103">
        <f>Stability!L83</f>
        <v>0</v>
      </c>
      <c r="AP52" s="103">
        <f>Stability!K83</f>
        <v>0</v>
      </c>
      <c r="AQ52" s="103">
        <f>Stability!J83</f>
        <v>0</v>
      </c>
      <c r="AR52" s="127">
        <f>Stability!M83</f>
        <v>0</v>
      </c>
    </row>
    <row r="53" spans="1:44" ht="15" customHeight="1">
      <c r="A53" s="300"/>
      <c r="B53" s="9"/>
      <c r="C53" s="9"/>
      <c r="D53" s="9"/>
      <c r="E53" s="9"/>
      <c r="F53" s="9"/>
      <c r="G53" s="9"/>
      <c r="H53" s="9"/>
      <c r="J53" s="9"/>
      <c r="K53" s="9"/>
      <c r="L53" s="9"/>
      <c r="M53" s="9"/>
      <c r="N53" s="9"/>
      <c r="O53" s="9"/>
      <c r="P53" s="9"/>
      <c r="R53" s="9"/>
      <c r="S53" s="9"/>
      <c r="T53" s="9"/>
      <c r="V53" s="9"/>
      <c r="W53" s="9"/>
      <c r="X53" s="9"/>
      <c r="AF53" s="12">
        <v>52</v>
      </c>
      <c r="AG53" s="103">
        <f>Stability!D84</f>
        <v>0</v>
      </c>
      <c r="AH53" s="103">
        <f>Stability!C84</f>
        <v>0</v>
      </c>
      <c r="AI53" s="103">
        <f>Stability!B84</f>
        <v>0</v>
      </c>
      <c r="AJ53" s="127">
        <f>Stability!E84</f>
        <v>0</v>
      </c>
      <c r="AK53" s="103">
        <f>Stability!H84</f>
        <v>0</v>
      </c>
      <c r="AL53" s="103">
        <f>Stability!G84</f>
        <v>0</v>
      </c>
      <c r="AM53" s="103">
        <f>Stability!F84</f>
        <v>0</v>
      </c>
      <c r="AN53" s="127">
        <f>Stability!I84</f>
        <v>0</v>
      </c>
      <c r="AO53" s="103">
        <f>Stability!L84</f>
        <v>0</v>
      </c>
      <c r="AP53" s="103">
        <f>Stability!K84</f>
        <v>0</v>
      </c>
      <c r="AQ53" s="103">
        <f>Stability!J84</f>
        <v>0</v>
      </c>
      <c r="AR53" s="127">
        <f>Stability!M84</f>
        <v>0</v>
      </c>
    </row>
    <row r="54" spans="1:44" ht="15" customHeight="1">
      <c r="A54" s="300"/>
      <c r="B54" s="9"/>
      <c r="C54" s="9"/>
      <c r="D54" s="9"/>
      <c r="E54" s="9"/>
      <c r="F54" s="9"/>
      <c r="G54" s="9"/>
      <c r="H54" s="9"/>
      <c r="J54" s="9"/>
      <c r="K54" s="9"/>
      <c r="L54" s="9"/>
      <c r="M54" s="9"/>
      <c r="N54" s="9"/>
      <c r="O54" s="9"/>
      <c r="P54" s="9"/>
      <c r="R54" s="9"/>
      <c r="S54" s="9"/>
      <c r="T54" s="9"/>
      <c r="V54" s="9"/>
      <c r="W54" s="9"/>
      <c r="X54" s="9"/>
      <c r="AF54" s="12">
        <v>53</v>
      </c>
      <c r="AG54" s="103">
        <f>Stability!D85</f>
        <v>0</v>
      </c>
      <c r="AH54" s="103">
        <f>Stability!C85</f>
        <v>0</v>
      </c>
      <c r="AI54" s="103">
        <f>Stability!B85</f>
        <v>0</v>
      </c>
      <c r="AJ54" s="127">
        <f>Stability!E85</f>
        <v>0</v>
      </c>
      <c r="AK54" s="103">
        <f>Stability!H85</f>
        <v>0</v>
      </c>
      <c r="AL54" s="103">
        <f>Stability!G85</f>
        <v>0</v>
      </c>
      <c r="AM54" s="103">
        <f>Stability!F85</f>
        <v>0</v>
      </c>
      <c r="AN54" s="127">
        <f>Stability!I85</f>
        <v>0</v>
      </c>
      <c r="AO54" s="103">
        <f>Stability!L85</f>
        <v>0</v>
      </c>
      <c r="AP54" s="103">
        <f>Stability!K85</f>
        <v>0</v>
      </c>
      <c r="AQ54" s="103">
        <f>Stability!J85</f>
        <v>0</v>
      </c>
      <c r="AR54" s="127">
        <f>Stability!M85</f>
        <v>0</v>
      </c>
    </row>
    <row r="55" spans="1:44" ht="15" customHeight="1">
      <c r="A55" s="300"/>
      <c r="B55" s="9"/>
      <c r="C55" s="9"/>
      <c r="D55" s="9"/>
      <c r="E55" s="9"/>
      <c r="F55" s="9"/>
      <c r="G55" s="9"/>
      <c r="H55" s="9"/>
      <c r="J55" s="9"/>
      <c r="K55" s="9"/>
      <c r="L55" s="9"/>
      <c r="M55" s="9"/>
      <c r="N55" s="9"/>
      <c r="O55" s="9"/>
      <c r="P55" s="9"/>
      <c r="R55" s="9"/>
      <c r="S55" s="9"/>
      <c r="T55" s="9"/>
      <c r="V55" s="9"/>
      <c r="W55" s="9"/>
      <c r="X55" s="9"/>
      <c r="AF55" s="12">
        <v>54</v>
      </c>
      <c r="AG55" s="103">
        <f>Stability!D86</f>
        <v>0</v>
      </c>
      <c r="AH55" s="103">
        <f>Stability!C86</f>
        <v>0</v>
      </c>
      <c r="AI55" s="103">
        <f>Stability!B86</f>
        <v>0</v>
      </c>
      <c r="AJ55" s="127">
        <f>Stability!E86</f>
        <v>0</v>
      </c>
      <c r="AK55" s="103">
        <f>Stability!H86</f>
        <v>0</v>
      </c>
      <c r="AL55" s="103">
        <f>Stability!G86</f>
        <v>0</v>
      </c>
      <c r="AM55" s="103">
        <f>Stability!F86</f>
        <v>0</v>
      </c>
      <c r="AN55" s="127">
        <f>Stability!I86</f>
        <v>0</v>
      </c>
      <c r="AO55" s="103">
        <f>Stability!L86</f>
        <v>0</v>
      </c>
      <c r="AP55" s="103">
        <f>Stability!K86</f>
        <v>0</v>
      </c>
      <c r="AQ55" s="103">
        <f>Stability!J86</f>
        <v>0</v>
      </c>
      <c r="AR55" s="127">
        <f>Stability!M86</f>
        <v>0</v>
      </c>
    </row>
    <row r="56" spans="1:44" ht="15" customHeight="1">
      <c r="A56" s="300"/>
      <c r="B56" s="9"/>
      <c r="C56" s="9"/>
      <c r="D56" s="9"/>
      <c r="E56" s="9"/>
      <c r="F56" s="9"/>
      <c r="G56" s="9"/>
      <c r="H56" s="9"/>
      <c r="J56" s="9"/>
      <c r="K56" s="9"/>
      <c r="L56" s="9"/>
      <c r="M56" s="9"/>
      <c r="N56" s="9"/>
      <c r="O56" s="9"/>
      <c r="P56" s="9"/>
      <c r="R56" s="9"/>
      <c r="S56" s="9"/>
      <c r="T56" s="9"/>
      <c r="V56" s="9"/>
      <c r="W56" s="9"/>
      <c r="X56" s="9"/>
      <c r="AF56" s="12">
        <v>55</v>
      </c>
      <c r="AG56" s="103">
        <f>Stability!D87</f>
        <v>0</v>
      </c>
      <c r="AH56" s="103">
        <f>Stability!C87</f>
        <v>0</v>
      </c>
      <c r="AI56" s="103">
        <f>Stability!B87</f>
        <v>0</v>
      </c>
      <c r="AJ56" s="127">
        <f>Stability!E87</f>
        <v>0</v>
      </c>
      <c r="AK56" s="103">
        <f>Stability!H87</f>
        <v>0</v>
      </c>
      <c r="AL56" s="103">
        <f>Stability!G87</f>
        <v>0</v>
      </c>
      <c r="AM56" s="103">
        <f>Stability!F87</f>
        <v>0</v>
      </c>
      <c r="AN56" s="127">
        <f>Stability!I87</f>
        <v>0</v>
      </c>
      <c r="AO56" s="103">
        <f>Stability!L87</f>
        <v>0</v>
      </c>
      <c r="AP56" s="103">
        <f>Stability!K87</f>
        <v>0</v>
      </c>
      <c r="AQ56" s="103">
        <f>Stability!J87</f>
        <v>0</v>
      </c>
      <c r="AR56" s="127">
        <f>Stability!M87</f>
        <v>0</v>
      </c>
    </row>
    <row r="57" spans="1:44" ht="15" customHeight="1">
      <c r="A57" s="300"/>
      <c r="B57" s="9"/>
      <c r="C57" s="9"/>
      <c r="D57" s="9"/>
      <c r="E57" s="9"/>
      <c r="F57" s="9"/>
      <c r="G57" s="9"/>
      <c r="H57" s="9"/>
      <c r="J57" s="9"/>
      <c r="K57" s="9"/>
      <c r="L57" s="9"/>
      <c r="M57" s="9"/>
      <c r="N57" s="9"/>
      <c r="O57" s="9"/>
      <c r="P57" s="9"/>
      <c r="R57" s="9"/>
      <c r="S57" s="9"/>
      <c r="T57" s="9"/>
      <c r="V57" s="9"/>
      <c r="W57" s="9"/>
      <c r="X57" s="9"/>
      <c r="AF57" s="12">
        <v>56</v>
      </c>
      <c r="AG57" s="103">
        <f>Stability!D88</f>
        <v>0</v>
      </c>
      <c r="AH57" s="103">
        <f>Stability!C88</f>
        <v>0</v>
      </c>
      <c r="AI57" s="103">
        <f>Stability!B88</f>
        <v>0</v>
      </c>
      <c r="AJ57" s="127">
        <f>Stability!E88</f>
        <v>0</v>
      </c>
      <c r="AK57" s="103">
        <f>Stability!H88</f>
        <v>0</v>
      </c>
      <c r="AL57" s="103">
        <f>Stability!G88</f>
        <v>0</v>
      </c>
      <c r="AM57" s="103">
        <f>Stability!F88</f>
        <v>0</v>
      </c>
      <c r="AN57" s="127">
        <f>Stability!I88</f>
        <v>0</v>
      </c>
      <c r="AO57" s="103">
        <f>Stability!L88</f>
        <v>0</v>
      </c>
      <c r="AP57" s="103">
        <f>Stability!K88</f>
        <v>0</v>
      </c>
      <c r="AQ57" s="103">
        <f>Stability!J88</f>
        <v>0</v>
      </c>
      <c r="AR57" s="127">
        <f>Stability!M88</f>
        <v>0</v>
      </c>
    </row>
    <row r="58" spans="1:44" ht="15" customHeight="1">
      <c r="A58" s="300"/>
      <c r="B58" s="9"/>
      <c r="C58" s="9"/>
      <c r="D58" s="9"/>
      <c r="E58" s="9"/>
      <c r="F58" s="9"/>
      <c r="G58" s="9"/>
      <c r="H58" s="9"/>
      <c r="J58" s="9"/>
      <c r="K58" s="9"/>
      <c r="L58" s="9"/>
      <c r="M58" s="9"/>
      <c r="N58" s="9"/>
      <c r="O58" s="9"/>
      <c r="P58" s="9"/>
      <c r="R58" s="9"/>
      <c r="S58" s="9"/>
      <c r="T58" s="9"/>
      <c r="V58" s="9"/>
      <c r="W58" s="9"/>
      <c r="X58" s="9"/>
      <c r="AF58" s="12">
        <v>57</v>
      </c>
      <c r="AG58" s="103">
        <f>Stability!D89</f>
        <v>0</v>
      </c>
      <c r="AH58" s="103">
        <f>Stability!C89</f>
        <v>0</v>
      </c>
      <c r="AI58" s="103">
        <f>Stability!B89</f>
        <v>0</v>
      </c>
      <c r="AJ58" s="127">
        <f>Stability!E89</f>
        <v>0</v>
      </c>
      <c r="AK58" s="103">
        <f>Stability!H89</f>
        <v>0</v>
      </c>
      <c r="AL58" s="103">
        <f>Stability!G89</f>
        <v>0</v>
      </c>
      <c r="AM58" s="103">
        <f>Stability!F89</f>
        <v>0</v>
      </c>
      <c r="AN58" s="127">
        <f>Stability!I89</f>
        <v>0</v>
      </c>
      <c r="AO58" s="103">
        <f>Stability!L89</f>
        <v>0</v>
      </c>
      <c r="AP58" s="103">
        <f>Stability!K89</f>
        <v>0</v>
      </c>
      <c r="AQ58" s="103">
        <f>Stability!J89</f>
        <v>0</v>
      </c>
      <c r="AR58" s="127">
        <f>Stability!M89</f>
        <v>0</v>
      </c>
    </row>
    <row r="59" spans="1:44" ht="15" customHeight="1">
      <c r="A59" s="300"/>
      <c r="B59" s="9"/>
      <c r="C59" s="9"/>
      <c r="D59" s="9"/>
      <c r="E59" s="9"/>
      <c r="F59" s="9"/>
      <c r="G59" s="9"/>
      <c r="H59" s="9"/>
      <c r="J59" s="9"/>
      <c r="K59" s="9"/>
      <c r="L59" s="9"/>
      <c r="M59" s="9"/>
      <c r="N59" s="9"/>
      <c r="O59" s="9"/>
      <c r="P59" s="9"/>
      <c r="R59" s="9"/>
      <c r="S59" s="9"/>
      <c r="T59" s="9"/>
      <c r="V59" s="9"/>
      <c r="W59" s="9"/>
      <c r="X59" s="9"/>
      <c r="AF59" s="12">
        <v>58</v>
      </c>
      <c r="AG59" s="103">
        <f>Stability!D90</f>
        <v>0</v>
      </c>
      <c r="AH59" s="103">
        <f>Stability!C90</f>
        <v>0</v>
      </c>
      <c r="AI59" s="103">
        <f>Stability!B90</f>
        <v>0</v>
      </c>
      <c r="AJ59" s="127">
        <f>Stability!E90</f>
        <v>0</v>
      </c>
      <c r="AK59" s="103">
        <f>Stability!H90</f>
        <v>0</v>
      </c>
      <c r="AL59" s="103">
        <f>Stability!G90</f>
        <v>0</v>
      </c>
      <c r="AM59" s="103">
        <f>Stability!F90</f>
        <v>0</v>
      </c>
      <c r="AN59" s="127">
        <f>Stability!I90</f>
        <v>0</v>
      </c>
      <c r="AO59" s="103">
        <f>Stability!L90</f>
        <v>0</v>
      </c>
      <c r="AP59" s="103">
        <f>Stability!K90</f>
        <v>0</v>
      </c>
      <c r="AQ59" s="103">
        <f>Stability!J90</f>
        <v>0</v>
      </c>
      <c r="AR59" s="127">
        <f>Stability!M90</f>
        <v>0</v>
      </c>
    </row>
    <row r="60" spans="1:44" ht="15" customHeight="1">
      <c r="AF60" s="12">
        <v>59</v>
      </c>
      <c r="AG60" s="103">
        <f>Stability!D91</f>
        <v>0</v>
      </c>
      <c r="AH60" s="103">
        <f>Stability!C91</f>
        <v>0</v>
      </c>
      <c r="AI60" s="103">
        <f>Stability!B91</f>
        <v>0</v>
      </c>
      <c r="AJ60" s="127">
        <f>Stability!E91</f>
        <v>0</v>
      </c>
      <c r="AK60" s="103">
        <f>Stability!H91</f>
        <v>0</v>
      </c>
      <c r="AL60" s="103">
        <f>Stability!G91</f>
        <v>0</v>
      </c>
      <c r="AM60" s="103">
        <f>Stability!F91</f>
        <v>0</v>
      </c>
      <c r="AN60" s="127">
        <f>Stability!I91</f>
        <v>0</v>
      </c>
      <c r="AO60" s="103">
        <f>Stability!L91</f>
        <v>0</v>
      </c>
      <c r="AP60" s="103">
        <f>Stability!K91</f>
        <v>0</v>
      </c>
      <c r="AQ60" s="103">
        <f>Stability!J91</f>
        <v>0</v>
      </c>
      <c r="AR60" s="127">
        <f>Stability!M91</f>
        <v>0</v>
      </c>
    </row>
    <row r="61" spans="1:44" ht="15" customHeight="1">
      <c r="AF61" s="12">
        <v>60</v>
      </c>
      <c r="AG61" s="103">
        <f>Stability!D92</f>
        <v>0</v>
      </c>
      <c r="AH61" s="103">
        <f>Stability!C92</f>
        <v>0</v>
      </c>
      <c r="AI61" s="103">
        <f>Stability!B92</f>
        <v>0</v>
      </c>
      <c r="AJ61" s="127">
        <f>Stability!E92</f>
        <v>0</v>
      </c>
      <c r="AK61" s="103">
        <f>Stability!H92</f>
        <v>0</v>
      </c>
      <c r="AL61" s="103">
        <f>Stability!G92</f>
        <v>0</v>
      </c>
      <c r="AM61" s="103">
        <f>Stability!F92</f>
        <v>0</v>
      </c>
      <c r="AN61" s="127">
        <f>Stability!I92</f>
        <v>0</v>
      </c>
      <c r="AO61" s="103">
        <f>Stability!L92</f>
        <v>0</v>
      </c>
      <c r="AP61" s="103">
        <f>Stability!K92</f>
        <v>0</v>
      </c>
      <c r="AQ61" s="103">
        <f>Stability!J92</f>
        <v>0</v>
      </c>
      <c r="AR61" s="127">
        <f>Stability!M92</f>
        <v>0</v>
      </c>
    </row>
    <row r="62" spans="1:44" ht="15" customHeight="1">
      <c r="AF62" s="12">
        <v>61</v>
      </c>
      <c r="AG62" s="103">
        <f>Stability!D93</f>
        <v>0</v>
      </c>
      <c r="AH62" s="103">
        <f>Stability!C93</f>
        <v>0</v>
      </c>
      <c r="AI62" s="103">
        <f>Stability!B93</f>
        <v>0</v>
      </c>
      <c r="AJ62" s="127">
        <f>Stability!E93</f>
        <v>0</v>
      </c>
      <c r="AK62" s="103">
        <f>Stability!H93</f>
        <v>0</v>
      </c>
      <c r="AL62" s="103">
        <f>Stability!G93</f>
        <v>0</v>
      </c>
      <c r="AM62" s="103">
        <f>Stability!F93</f>
        <v>0</v>
      </c>
      <c r="AN62" s="127">
        <f>Stability!I93</f>
        <v>0</v>
      </c>
      <c r="AO62" s="103">
        <f>Stability!L93</f>
        <v>0</v>
      </c>
      <c r="AP62" s="103">
        <f>Stability!K93</f>
        <v>0</v>
      </c>
      <c r="AQ62" s="103">
        <f>Stability!J93</f>
        <v>0</v>
      </c>
      <c r="AR62" s="127">
        <f>Stability!M93</f>
        <v>0</v>
      </c>
    </row>
    <row r="63" spans="1:44" ht="15" customHeight="1">
      <c r="AF63" s="12">
        <v>62</v>
      </c>
      <c r="AG63" s="103">
        <f>Stability!D94</f>
        <v>0</v>
      </c>
      <c r="AH63" s="103">
        <f>Stability!C94</f>
        <v>0</v>
      </c>
      <c r="AI63" s="103">
        <f>Stability!B94</f>
        <v>0</v>
      </c>
      <c r="AJ63" s="127">
        <f>Stability!E94</f>
        <v>0</v>
      </c>
      <c r="AK63" s="103">
        <f>Stability!H94</f>
        <v>0</v>
      </c>
      <c r="AL63" s="103">
        <f>Stability!G94</f>
        <v>0</v>
      </c>
      <c r="AM63" s="103">
        <f>Stability!F94</f>
        <v>0</v>
      </c>
      <c r="AN63" s="127">
        <f>Stability!I94</f>
        <v>0</v>
      </c>
      <c r="AO63" s="103">
        <f>Stability!L94</f>
        <v>0</v>
      </c>
      <c r="AP63" s="103">
        <f>Stability!K94</f>
        <v>0</v>
      </c>
      <c r="AQ63" s="103">
        <f>Stability!J94</f>
        <v>0</v>
      </c>
      <c r="AR63" s="127">
        <f>Stability!M94</f>
        <v>0</v>
      </c>
    </row>
    <row r="64" spans="1:44" ht="15" customHeight="1">
      <c r="AF64" s="12">
        <v>63</v>
      </c>
      <c r="AG64" s="103">
        <f>Stability!D95</f>
        <v>0</v>
      </c>
      <c r="AH64" s="103">
        <f>Stability!C95</f>
        <v>0</v>
      </c>
      <c r="AI64" s="103">
        <f>Stability!B95</f>
        <v>0</v>
      </c>
      <c r="AJ64" s="127">
        <f>Stability!E95</f>
        <v>0</v>
      </c>
      <c r="AK64" s="103">
        <f>Stability!H95</f>
        <v>0</v>
      </c>
      <c r="AL64" s="103">
        <f>Stability!G95</f>
        <v>0</v>
      </c>
      <c r="AM64" s="103">
        <f>Stability!F95</f>
        <v>0</v>
      </c>
      <c r="AN64" s="127">
        <f>Stability!I95</f>
        <v>0</v>
      </c>
      <c r="AO64" s="103">
        <f>Stability!L95</f>
        <v>0</v>
      </c>
      <c r="AP64" s="103">
        <f>Stability!K95</f>
        <v>0</v>
      </c>
      <c r="AQ64" s="103">
        <f>Stability!J95</f>
        <v>0</v>
      </c>
      <c r="AR64" s="127">
        <f>Stability!M95</f>
        <v>0</v>
      </c>
    </row>
    <row r="65" spans="32:44" ht="15" customHeight="1">
      <c r="AF65" s="12">
        <v>64</v>
      </c>
      <c r="AG65" s="103">
        <f>Stability!D96</f>
        <v>0</v>
      </c>
      <c r="AH65" s="103">
        <f>Stability!C96</f>
        <v>0</v>
      </c>
      <c r="AI65" s="103">
        <f>Stability!B96</f>
        <v>0</v>
      </c>
      <c r="AJ65" s="127">
        <f>Stability!E96</f>
        <v>0</v>
      </c>
      <c r="AK65" s="103">
        <f>Stability!H96</f>
        <v>0</v>
      </c>
      <c r="AL65" s="103">
        <f>Stability!G96</f>
        <v>0</v>
      </c>
      <c r="AM65" s="103">
        <f>Stability!F96</f>
        <v>0</v>
      </c>
      <c r="AN65" s="127">
        <f>Stability!I96</f>
        <v>0</v>
      </c>
      <c r="AO65" s="103">
        <f>Stability!L96</f>
        <v>0</v>
      </c>
      <c r="AP65" s="103">
        <f>Stability!K96</f>
        <v>0</v>
      </c>
      <c r="AQ65" s="103">
        <f>Stability!J96</f>
        <v>0</v>
      </c>
      <c r="AR65" s="127">
        <f>Stability!M96</f>
        <v>0</v>
      </c>
    </row>
    <row r="66" spans="32:44" ht="15" customHeight="1">
      <c r="AF66" s="12">
        <v>65</v>
      </c>
      <c r="AG66" s="103">
        <f>Stability!D97</f>
        <v>0</v>
      </c>
      <c r="AH66" s="103">
        <f>Stability!C97</f>
        <v>0</v>
      </c>
      <c r="AI66" s="103">
        <f>Stability!B97</f>
        <v>0</v>
      </c>
      <c r="AJ66" s="127">
        <f>Stability!E97</f>
        <v>0</v>
      </c>
      <c r="AK66" s="103">
        <f>Stability!H97</f>
        <v>0</v>
      </c>
      <c r="AL66" s="103">
        <f>Stability!G97</f>
        <v>0</v>
      </c>
      <c r="AM66" s="103">
        <f>Stability!F97</f>
        <v>0</v>
      </c>
      <c r="AN66" s="127">
        <f>Stability!I97</f>
        <v>0</v>
      </c>
      <c r="AO66" s="103">
        <f>Stability!L97</f>
        <v>0</v>
      </c>
      <c r="AP66" s="103">
        <f>Stability!K97</f>
        <v>0</v>
      </c>
      <c r="AQ66" s="103">
        <f>Stability!J97</f>
        <v>0</v>
      </c>
      <c r="AR66" s="127">
        <f>Stability!M97</f>
        <v>0</v>
      </c>
    </row>
    <row r="67" spans="32:44" ht="15" customHeight="1">
      <c r="AF67" s="12">
        <v>66</v>
      </c>
      <c r="AG67" s="103">
        <f>Stability!D98</f>
        <v>0</v>
      </c>
      <c r="AH67" s="103">
        <f>Stability!C98</f>
        <v>0</v>
      </c>
      <c r="AI67" s="103">
        <f>Stability!B98</f>
        <v>0</v>
      </c>
      <c r="AJ67" s="127">
        <f>Stability!E98</f>
        <v>0</v>
      </c>
      <c r="AK67" s="103">
        <f>Stability!H98</f>
        <v>0</v>
      </c>
      <c r="AL67" s="103">
        <f>Stability!G98</f>
        <v>0</v>
      </c>
      <c r="AM67" s="103">
        <f>Stability!F98</f>
        <v>0</v>
      </c>
      <c r="AN67" s="127">
        <f>Stability!I98</f>
        <v>0</v>
      </c>
      <c r="AO67" s="103">
        <f>Stability!L98</f>
        <v>0</v>
      </c>
      <c r="AP67" s="103">
        <f>Stability!K98</f>
        <v>0</v>
      </c>
      <c r="AQ67" s="103">
        <f>Stability!J98</f>
        <v>0</v>
      </c>
      <c r="AR67" s="127">
        <f>Stability!M98</f>
        <v>0</v>
      </c>
    </row>
    <row r="68" spans="32:44" ht="15" customHeight="1">
      <c r="AF68" s="12">
        <v>67</v>
      </c>
      <c r="AG68" s="103">
        <f>Stability!D99</f>
        <v>0</v>
      </c>
      <c r="AH68" s="103">
        <f>Stability!C99</f>
        <v>0</v>
      </c>
      <c r="AI68" s="103">
        <f>Stability!B99</f>
        <v>0</v>
      </c>
      <c r="AJ68" s="127">
        <f>Stability!E99</f>
        <v>0</v>
      </c>
      <c r="AK68" s="103">
        <f>Stability!H99</f>
        <v>0</v>
      </c>
      <c r="AL68" s="103">
        <f>Stability!G99</f>
        <v>0</v>
      </c>
      <c r="AM68" s="103">
        <f>Stability!F99</f>
        <v>0</v>
      </c>
      <c r="AN68" s="127">
        <f>Stability!I99</f>
        <v>0</v>
      </c>
      <c r="AO68" s="103">
        <f>Stability!L99</f>
        <v>0</v>
      </c>
      <c r="AP68" s="103">
        <f>Stability!K99</f>
        <v>0</v>
      </c>
      <c r="AQ68" s="103">
        <f>Stability!J99</f>
        <v>0</v>
      </c>
      <c r="AR68" s="127">
        <f>Stability!M99</f>
        <v>0</v>
      </c>
    </row>
    <row r="69" spans="32:44" ht="15" customHeight="1">
      <c r="AF69" s="12">
        <v>68</v>
      </c>
      <c r="AG69" s="103">
        <f>Stability!D100</f>
        <v>0</v>
      </c>
      <c r="AH69" s="103">
        <f>Stability!C100</f>
        <v>0</v>
      </c>
      <c r="AI69" s="103">
        <f>Stability!B100</f>
        <v>0</v>
      </c>
      <c r="AJ69" s="127">
        <f>Stability!E100</f>
        <v>0</v>
      </c>
      <c r="AK69" s="103">
        <f>Stability!H100</f>
        <v>0</v>
      </c>
      <c r="AL69" s="103">
        <f>Stability!G100</f>
        <v>0</v>
      </c>
      <c r="AM69" s="103">
        <f>Stability!F100</f>
        <v>0</v>
      </c>
      <c r="AN69" s="127">
        <f>Stability!I100</f>
        <v>0</v>
      </c>
      <c r="AO69" s="103">
        <f>Stability!L100</f>
        <v>0</v>
      </c>
      <c r="AP69" s="103">
        <f>Stability!K100</f>
        <v>0</v>
      </c>
      <c r="AQ69" s="103">
        <f>Stability!J100</f>
        <v>0</v>
      </c>
      <c r="AR69" s="127">
        <f>Stability!M100</f>
        <v>0</v>
      </c>
    </row>
    <row r="70" spans="32:44" ht="15" customHeight="1">
      <c r="AF70" s="12">
        <v>69</v>
      </c>
      <c r="AG70" s="103">
        <f>Stability!D101</f>
        <v>0</v>
      </c>
      <c r="AH70" s="103">
        <f>Stability!C101</f>
        <v>0</v>
      </c>
      <c r="AI70" s="103">
        <f>Stability!B101</f>
        <v>0</v>
      </c>
      <c r="AJ70" s="127">
        <f>Stability!E101</f>
        <v>0</v>
      </c>
      <c r="AK70" s="103">
        <f>Stability!H101</f>
        <v>0</v>
      </c>
      <c r="AL70" s="103">
        <f>Stability!G101</f>
        <v>0</v>
      </c>
      <c r="AM70" s="103">
        <f>Stability!F101</f>
        <v>0</v>
      </c>
      <c r="AN70" s="127">
        <f>Stability!I101</f>
        <v>0</v>
      </c>
      <c r="AO70" s="103">
        <f>Stability!L101</f>
        <v>0</v>
      </c>
      <c r="AP70" s="103">
        <f>Stability!K101</f>
        <v>0</v>
      </c>
      <c r="AQ70" s="103">
        <f>Stability!J101</f>
        <v>0</v>
      </c>
      <c r="AR70" s="127">
        <f>Stability!M101</f>
        <v>0</v>
      </c>
    </row>
    <row r="71" spans="32:44" ht="15" customHeight="1">
      <c r="AF71" s="12">
        <v>70</v>
      </c>
      <c r="AG71" s="103">
        <f>Stability!D102</f>
        <v>0</v>
      </c>
      <c r="AH71" s="103">
        <f>Stability!C102</f>
        <v>0</v>
      </c>
      <c r="AI71" s="103">
        <f>Stability!B102</f>
        <v>0</v>
      </c>
      <c r="AJ71" s="127">
        <f>Stability!E102</f>
        <v>0</v>
      </c>
      <c r="AK71" s="103">
        <f>Stability!H102</f>
        <v>0</v>
      </c>
      <c r="AL71" s="103">
        <f>Stability!G102</f>
        <v>0</v>
      </c>
      <c r="AM71" s="103">
        <f>Stability!F102</f>
        <v>0</v>
      </c>
      <c r="AN71" s="127">
        <f>Stability!I102</f>
        <v>0</v>
      </c>
      <c r="AO71" s="103">
        <f>Stability!L102</f>
        <v>0</v>
      </c>
      <c r="AP71" s="103">
        <f>Stability!K102</f>
        <v>0</v>
      </c>
      <c r="AQ71" s="103">
        <f>Stability!J102</f>
        <v>0</v>
      </c>
      <c r="AR71" s="127">
        <f>Stability!M102</f>
        <v>0</v>
      </c>
    </row>
    <row r="72" spans="32:44" ht="15" customHeight="1">
      <c r="AF72" s="12">
        <v>71</v>
      </c>
      <c r="AG72" s="103">
        <f>Stability!D103</f>
        <v>0</v>
      </c>
      <c r="AH72" s="103">
        <f>Stability!C103</f>
        <v>0</v>
      </c>
      <c r="AI72" s="103">
        <f>Stability!B103</f>
        <v>0</v>
      </c>
      <c r="AJ72" s="127">
        <f>Stability!E103</f>
        <v>0</v>
      </c>
      <c r="AK72" s="103">
        <f>Stability!H103</f>
        <v>0</v>
      </c>
      <c r="AL72" s="103">
        <f>Stability!G103</f>
        <v>0</v>
      </c>
      <c r="AM72" s="103">
        <f>Stability!F103</f>
        <v>0</v>
      </c>
      <c r="AN72" s="127">
        <f>Stability!I103</f>
        <v>0</v>
      </c>
      <c r="AO72" s="103">
        <f>Stability!L103</f>
        <v>0</v>
      </c>
      <c r="AP72" s="103">
        <f>Stability!K103</f>
        <v>0</v>
      </c>
      <c r="AQ72" s="103">
        <f>Stability!J103</f>
        <v>0</v>
      </c>
      <c r="AR72" s="127">
        <f>Stability!M103</f>
        <v>0</v>
      </c>
    </row>
    <row r="73" spans="32:44" ht="15" customHeight="1">
      <c r="AF73" s="12">
        <v>72</v>
      </c>
      <c r="AG73" s="103">
        <f>Stability!D104</f>
        <v>0</v>
      </c>
      <c r="AH73" s="103">
        <f>Stability!C104</f>
        <v>0</v>
      </c>
      <c r="AI73" s="103">
        <f>Stability!B104</f>
        <v>0</v>
      </c>
      <c r="AJ73" s="127">
        <f>Stability!E104</f>
        <v>0</v>
      </c>
      <c r="AK73" s="103">
        <f>Stability!H104</f>
        <v>0</v>
      </c>
      <c r="AL73" s="103">
        <f>Stability!G104</f>
        <v>0</v>
      </c>
      <c r="AM73" s="103">
        <f>Stability!F104</f>
        <v>0</v>
      </c>
      <c r="AN73" s="127">
        <f>Stability!I104</f>
        <v>0</v>
      </c>
      <c r="AO73" s="103">
        <f>Stability!L104</f>
        <v>0</v>
      </c>
      <c r="AP73" s="103">
        <f>Stability!K104</f>
        <v>0</v>
      </c>
      <c r="AQ73" s="103">
        <f>Stability!J104</f>
        <v>0</v>
      </c>
      <c r="AR73" s="127">
        <f>Stability!M104</f>
        <v>0</v>
      </c>
    </row>
    <row r="74" spans="32:44" ht="15" customHeight="1">
      <c r="AF74" s="12">
        <v>73</v>
      </c>
      <c r="AG74" s="103">
        <f>Stability!D105</f>
        <v>0</v>
      </c>
      <c r="AH74" s="103">
        <f>Stability!C105</f>
        <v>0</v>
      </c>
      <c r="AI74" s="103">
        <f>Stability!B105</f>
        <v>0</v>
      </c>
      <c r="AJ74" s="127">
        <f>Stability!E105</f>
        <v>0</v>
      </c>
      <c r="AK74" s="103">
        <f>Stability!H105</f>
        <v>0</v>
      </c>
      <c r="AL74" s="103">
        <f>Stability!G105</f>
        <v>0</v>
      </c>
      <c r="AM74" s="103">
        <f>Stability!F105</f>
        <v>0</v>
      </c>
      <c r="AN74" s="127">
        <f>Stability!I105</f>
        <v>0</v>
      </c>
      <c r="AO74" s="103">
        <f>Stability!L105</f>
        <v>0</v>
      </c>
      <c r="AP74" s="103">
        <f>Stability!K105</f>
        <v>0</v>
      </c>
      <c r="AQ74" s="103">
        <f>Stability!J105</f>
        <v>0</v>
      </c>
      <c r="AR74" s="127">
        <f>Stability!M105</f>
        <v>0</v>
      </c>
    </row>
    <row r="75" spans="32:44" ht="15" customHeight="1">
      <c r="AF75" s="12">
        <v>74</v>
      </c>
      <c r="AG75" s="103">
        <f>Stability!D106</f>
        <v>0</v>
      </c>
      <c r="AH75" s="103">
        <f>Stability!C106</f>
        <v>0</v>
      </c>
      <c r="AI75" s="103">
        <f>Stability!B106</f>
        <v>0</v>
      </c>
      <c r="AJ75" s="127">
        <f>Stability!E106</f>
        <v>0</v>
      </c>
      <c r="AK75" s="103">
        <f>Stability!H106</f>
        <v>0</v>
      </c>
      <c r="AL75" s="103">
        <f>Stability!G106</f>
        <v>0</v>
      </c>
      <c r="AM75" s="103">
        <f>Stability!F106</f>
        <v>0</v>
      </c>
      <c r="AN75" s="127">
        <f>Stability!I106</f>
        <v>0</v>
      </c>
      <c r="AO75" s="103">
        <f>Stability!L106</f>
        <v>0</v>
      </c>
      <c r="AP75" s="103">
        <f>Stability!K106</f>
        <v>0</v>
      </c>
      <c r="AQ75" s="103">
        <f>Stability!J106</f>
        <v>0</v>
      </c>
      <c r="AR75" s="127">
        <f>Stability!M106</f>
        <v>0</v>
      </c>
    </row>
    <row r="76" spans="32:44" ht="15" customHeight="1">
      <c r="AF76" s="12">
        <v>75</v>
      </c>
      <c r="AG76" s="103">
        <f>Stability!D107</f>
        <v>0</v>
      </c>
      <c r="AH76" s="103">
        <f>Stability!C107</f>
        <v>0</v>
      </c>
      <c r="AI76" s="103">
        <f>Stability!B107</f>
        <v>0</v>
      </c>
      <c r="AJ76" s="127">
        <f>Stability!E107</f>
        <v>0</v>
      </c>
      <c r="AK76" s="103">
        <f>Stability!H107</f>
        <v>0</v>
      </c>
      <c r="AL76" s="103">
        <f>Stability!G107</f>
        <v>0</v>
      </c>
      <c r="AM76" s="103">
        <f>Stability!F107</f>
        <v>0</v>
      </c>
      <c r="AN76" s="127">
        <f>Stability!I107</f>
        <v>0</v>
      </c>
      <c r="AO76" s="103">
        <f>Stability!L107</f>
        <v>0</v>
      </c>
      <c r="AP76" s="103">
        <f>Stability!K107</f>
        <v>0</v>
      </c>
      <c r="AQ76" s="103">
        <f>Stability!J107</f>
        <v>0</v>
      </c>
      <c r="AR76" s="127">
        <f>Stability!M107</f>
        <v>0</v>
      </c>
    </row>
    <row r="77" spans="32:44" ht="15" customHeight="1">
      <c r="AF77" s="12">
        <v>76</v>
      </c>
      <c r="AG77" s="103">
        <f>Stability!D108</f>
        <v>0</v>
      </c>
      <c r="AH77" s="103">
        <f>Stability!C108</f>
        <v>0</v>
      </c>
      <c r="AI77" s="103">
        <f>Stability!B108</f>
        <v>0</v>
      </c>
      <c r="AJ77" s="127">
        <f>Stability!E108</f>
        <v>0</v>
      </c>
      <c r="AK77" s="103">
        <f>Stability!H108</f>
        <v>0</v>
      </c>
      <c r="AL77" s="103">
        <f>Stability!G108</f>
        <v>0</v>
      </c>
      <c r="AM77" s="103">
        <f>Stability!F108</f>
        <v>0</v>
      </c>
      <c r="AN77" s="127">
        <f>Stability!I108</f>
        <v>0</v>
      </c>
      <c r="AO77" s="103">
        <f>Stability!L108</f>
        <v>0</v>
      </c>
      <c r="AP77" s="103">
        <f>Stability!K108</f>
        <v>0</v>
      </c>
      <c r="AQ77" s="103">
        <f>Stability!J108</f>
        <v>0</v>
      </c>
      <c r="AR77" s="127">
        <f>Stability!M108</f>
        <v>0</v>
      </c>
    </row>
    <row r="78" spans="32:44" ht="15" customHeight="1">
      <c r="AF78" s="12">
        <v>77</v>
      </c>
      <c r="AG78" s="103">
        <f>Stability!D109</f>
        <v>0</v>
      </c>
      <c r="AH78" s="103">
        <f>Stability!C109</f>
        <v>0</v>
      </c>
      <c r="AI78" s="103">
        <f>Stability!B109</f>
        <v>0</v>
      </c>
      <c r="AJ78" s="127">
        <f>Stability!E109</f>
        <v>0</v>
      </c>
      <c r="AK78" s="103">
        <f>Stability!H109</f>
        <v>0</v>
      </c>
      <c r="AL78" s="103">
        <f>Stability!G109</f>
        <v>0</v>
      </c>
      <c r="AM78" s="103">
        <f>Stability!F109</f>
        <v>0</v>
      </c>
      <c r="AN78" s="127">
        <f>Stability!I109</f>
        <v>0</v>
      </c>
      <c r="AO78" s="103">
        <f>Stability!L109</f>
        <v>0</v>
      </c>
      <c r="AP78" s="103">
        <f>Stability!K109</f>
        <v>0</v>
      </c>
      <c r="AQ78" s="103">
        <f>Stability!J109</f>
        <v>0</v>
      </c>
      <c r="AR78" s="127">
        <f>Stability!M109</f>
        <v>0</v>
      </c>
    </row>
    <row r="79" spans="32:44" ht="15" customHeight="1">
      <c r="AF79" s="12">
        <v>78</v>
      </c>
      <c r="AG79" s="103">
        <f>Stability!D110</f>
        <v>0</v>
      </c>
      <c r="AH79" s="103">
        <f>Stability!C110</f>
        <v>0</v>
      </c>
      <c r="AI79" s="103">
        <f>Stability!B110</f>
        <v>0</v>
      </c>
      <c r="AJ79" s="127">
        <f>Stability!E110</f>
        <v>0</v>
      </c>
      <c r="AK79" s="103">
        <f>Stability!H110</f>
        <v>0</v>
      </c>
      <c r="AL79" s="103">
        <f>Stability!G110</f>
        <v>0</v>
      </c>
      <c r="AM79" s="103">
        <f>Stability!F110</f>
        <v>0</v>
      </c>
      <c r="AN79" s="127">
        <f>Stability!I110</f>
        <v>0</v>
      </c>
      <c r="AO79" s="103">
        <f>Stability!L110</f>
        <v>0</v>
      </c>
      <c r="AP79" s="103">
        <f>Stability!K110</f>
        <v>0</v>
      </c>
      <c r="AQ79" s="103">
        <f>Stability!J110</f>
        <v>0</v>
      </c>
      <c r="AR79" s="127">
        <f>Stability!M110</f>
        <v>0</v>
      </c>
    </row>
    <row r="80" spans="32:44" ht="15" customHeight="1">
      <c r="AF80" s="12">
        <v>79</v>
      </c>
      <c r="AG80" s="103">
        <f>Stability!D111</f>
        <v>0</v>
      </c>
      <c r="AH80" s="103">
        <f>Stability!C111</f>
        <v>0</v>
      </c>
      <c r="AI80" s="103">
        <f>Stability!B111</f>
        <v>0</v>
      </c>
      <c r="AJ80" s="127">
        <f>Stability!E111</f>
        <v>0</v>
      </c>
      <c r="AK80" s="103">
        <f>Stability!H111</f>
        <v>0</v>
      </c>
      <c r="AL80" s="103">
        <f>Stability!G111</f>
        <v>0</v>
      </c>
      <c r="AM80" s="103">
        <f>Stability!F111</f>
        <v>0</v>
      </c>
      <c r="AN80" s="127">
        <f>Stability!I111</f>
        <v>0</v>
      </c>
      <c r="AO80" s="103">
        <f>Stability!L111</f>
        <v>0</v>
      </c>
      <c r="AP80" s="103">
        <f>Stability!K111</f>
        <v>0</v>
      </c>
      <c r="AQ80" s="103">
        <f>Stability!J111</f>
        <v>0</v>
      </c>
      <c r="AR80" s="127">
        <f>Stability!M111</f>
        <v>0</v>
      </c>
    </row>
    <row r="81" spans="21:44" ht="15" customHeight="1">
      <c r="AF81" s="12">
        <v>80</v>
      </c>
      <c r="AG81" s="103">
        <f>Stability!D112</f>
        <v>0</v>
      </c>
      <c r="AH81" s="103">
        <f>Stability!C112</f>
        <v>0</v>
      </c>
      <c r="AI81" s="103">
        <f>Stability!B112</f>
        <v>0</v>
      </c>
      <c r="AJ81" s="127">
        <f>Stability!E112</f>
        <v>0</v>
      </c>
      <c r="AK81" s="103">
        <f>Stability!H112</f>
        <v>0</v>
      </c>
      <c r="AL81" s="103">
        <f>Stability!G112</f>
        <v>0</v>
      </c>
      <c r="AM81" s="103">
        <f>Stability!F112</f>
        <v>0</v>
      </c>
      <c r="AN81" s="127">
        <f>Stability!I112</f>
        <v>0</v>
      </c>
      <c r="AO81" s="103">
        <f>Stability!L112</f>
        <v>0</v>
      </c>
      <c r="AP81" s="103">
        <f>Stability!K112</f>
        <v>0</v>
      </c>
      <c r="AQ81" s="103">
        <f>Stability!J112</f>
        <v>0</v>
      </c>
      <c r="AR81" s="127">
        <f>Stability!M112</f>
        <v>0</v>
      </c>
    </row>
    <row r="82" spans="21:44" ht="15" customHeight="1">
      <c r="AF82" s="12">
        <v>81</v>
      </c>
      <c r="AG82" s="103">
        <f>Stability!D113</f>
        <v>0</v>
      </c>
      <c r="AH82" s="103">
        <f>Stability!C113</f>
        <v>0</v>
      </c>
      <c r="AI82" s="103">
        <f>Stability!B113</f>
        <v>0</v>
      </c>
      <c r="AJ82" s="127">
        <f>Stability!E113</f>
        <v>0</v>
      </c>
      <c r="AK82" s="103">
        <f>Stability!H113</f>
        <v>0</v>
      </c>
      <c r="AL82" s="103">
        <f>Stability!G113</f>
        <v>0</v>
      </c>
      <c r="AM82" s="103">
        <f>Stability!F113</f>
        <v>0</v>
      </c>
      <c r="AN82" s="127">
        <f>Stability!I113</f>
        <v>0</v>
      </c>
      <c r="AO82" s="103">
        <f>Stability!L113</f>
        <v>0</v>
      </c>
      <c r="AP82" s="103">
        <f>Stability!K113</f>
        <v>0</v>
      </c>
      <c r="AQ82" s="103">
        <f>Stability!J113</f>
        <v>0</v>
      </c>
      <c r="AR82" s="127">
        <f>Stability!M113</f>
        <v>0</v>
      </c>
    </row>
    <row r="83" spans="21:44" ht="15" customHeight="1">
      <c r="AF83" s="12">
        <v>82</v>
      </c>
      <c r="AG83" s="103">
        <f>Stability!D114</f>
        <v>0</v>
      </c>
      <c r="AH83" s="103">
        <f>Stability!C114</f>
        <v>0</v>
      </c>
      <c r="AI83" s="103">
        <f>Stability!B114</f>
        <v>0</v>
      </c>
      <c r="AJ83" s="127">
        <f>Stability!E114</f>
        <v>0</v>
      </c>
      <c r="AK83" s="103">
        <f>Stability!H114</f>
        <v>0</v>
      </c>
      <c r="AL83" s="103">
        <f>Stability!G114</f>
        <v>0</v>
      </c>
      <c r="AM83" s="103">
        <f>Stability!F114</f>
        <v>0</v>
      </c>
      <c r="AN83" s="127">
        <f>Stability!I114</f>
        <v>0</v>
      </c>
      <c r="AO83" s="103">
        <f>Stability!L114</f>
        <v>0</v>
      </c>
      <c r="AP83" s="103">
        <f>Stability!K114</f>
        <v>0</v>
      </c>
      <c r="AQ83" s="103">
        <f>Stability!J114</f>
        <v>0</v>
      </c>
      <c r="AR83" s="127">
        <f>Stability!M114</f>
        <v>0</v>
      </c>
    </row>
    <row r="84" spans="21:44" ht="15" customHeight="1">
      <c r="U84" s="6"/>
      <c r="AF84" s="12">
        <v>83</v>
      </c>
      <c r="AG84" s="103">
        <f>Stability!D115</f>
        <v>0</v>
      </c>
      <c r="AH84" s="103">
        <f>Stability!C115</f>
        <v>0</v>
      </c>
      <c r="AI84" s="103">
        <f>Stability!B115</f>
        <v>0</v>
      </c>
      <c r="AJ84" s="127">
        <f>Stability!E115</f>
        <v>0</v>
      </c>
      <c r="AK84" s="103">
        <f>Stability!H115</f>
        <v>0</v>
      </c>
      <c r="AL84" s="103">
        <f>Stability!G115</f>
        <v>0</v>
      </c>
      <c r="AM84" s="103">
        <f>Stability!F115</f>
        <v>0</v>
      </c>
      <c r="AN84" s="127">
        <f>Stability!I115</f>
        <v>0</v>
      </c>
      <c r="AO84" s="103">
        <f>Stability!L115</f>
        <v>0</v>
      </c>
      <c r="AP84" s="103">
        <f>Stability!K115</f>
        <v>0</v>
      </c>
      <c r="AQ84" s="103">
        <f>Stability!J115</f>
        <v>0</v>
      </c>
      <c r="AR84" s="127">
        <f>Stability!M115</f>
        <v>0</v>
      </c>
    </row>
    <row r="85" spans="21:44" ht="15" customHeight="1">
      <c r="U85" s="6"/>
      <c r="AF85" s="12">
        <v>84</v>
      </c>
      <c r="AG85" s="103">
        <f>Stability!D116</f>
        <v>0</v>
      </c>
      <c r="AH85" s="103">
        <f>Stability!C116</f>
        <v>0</v>
      </c>
      <c r="AI85" s="103">
        <f>Stability!B116</f>
        <v>0</v>
      </c>
      <c r="AJ85" s="127">
        <f>Stability!E116</f>
        <v>0</v>
      </c>
      <c r="AK85" s="103">
        <f>Stability!H116</f>
        <v>0</v>
      </c>
      <c r="AL85" s="103">
        <f>Stability!G116</f>
        <v>0</v>
      </c>
      <c r="AM85" s="103">
        <f>Stability!F116</f>
        <v>0</v>
      </c>
      <c r="AN85" s="127">
        <f>Stability!I116</f>
        <v>0</v>
      </c>
      <c r="AO85" s="103">
        <f>Stability!L116</f>
        <v>0</v>
      </c>
      <c r="AP85" s="103">
        <f>Stability!K116</f>
        <v>0</v>
      </c>
      <c r="AQ85" s="103">
        <f>Stability!J116</f>
        <v>0</v>
      </c>
      <c r="AR85" s="127">
        <f>Stability!M116</f>
        <v>0</v>
      </c>
    </row>
    <row r="86" spans="21:44" ht="15" customHeight="1">
      <c r="U86" s="6"/>
      <c r="AF86" s="12">
        <v>85</v>
      </c>
      <c r="AG86" s="103">
        <f>Stability!D117</f>
        <v>0</v>
      </c>
      <c r="AH86" s="103">
        <f>Stability!C117</f>
        <v>0</v>
      </c>
      <c r="AI86" s="103">
        <f>Stability!B117</f>
        <v>0</v>
      </c>
      <c r="AJ86" s="127">
        <f>Stability!E117</f>
        <v>0</v>
      </c>
      <c r="AK86" s="103">
        <f>Stability!H117</f>
        <v>0</v>
      </c>
      <c r="AL86" s="103">
        <f>Stability!G117</f>
        <v>0</v>
      </c>
      <c r="AM86" s="103">
        <f>Stability!F117</f>
        <v>0</v>
      </c>
      <c r="AN86" s="127">
        <f>Stability!I117</f>
        <v>0</v>
      </c>
      <c r="AO86" s="103">
        <f>Stability!L117</f>
        <v>0</v>
      </c>
      <c r="AP86" s="103">
        <f>Stability!K117</f>
        <v>0</v>
      </c>
      <c r="AQ86" s="103">
        <f>Stability!J117</f>
        <v>0</v>
      </c>
      <c r="AR86" s="127">
        <f>Stability!M117</f>
        <v>0</v>
      </c>
    </row>
    <row r="87" spans="21:44" ht="15" customHeight="1">
      <c r="U87" s="6"/>
      <c r="AF87" s="12">
        <v>86</v>
      </c>
      <c r="AG87" s="103">
        <f>Stability!D118</f>
        <v>0</v>
      </c>
      <c r="AH87" s="103">
        <f>Stability!C118</f>
        <v>0</v>
      </c>
      <c r="AI87" s="103">
        <f>Stability!B118</f>
        <v>0</v>
      </c>
      <c r="AJ87" s="127">
        <f>Stability!E118</f>
        <v>0</v>
      </c>
      <c r="AK87" s="103">
        <f>Stability!H118</f>
        <v>0</v>
      </c>
      <c r="AL87" s="103">
        <f>Stability!G118</f>
        <v>0</v>
      </c>
      <c r="AM87" s="103">
        <f>Stability!F118</f>
        <v>0</v>
      </c>
      <c r="AN87" s="127">
        <f>Stability!I118</f>
        <v>0</v>
      </c>
      <c r="AO87" s="103">
        <f>Stability!L118</f>
        <v>0</v>
      </c>
      <c r="AP87" s="103">
        <f>Stability!K118</f>
        <v>0</v>
      </c>
      <c r="AQ87" s="103">
        <f>Stability!J118</f>
        <v>0</v>
      </c>
      <c r="AR87" s="127">
        <f>Stability!M118</f>
        <v>0</v>
      </c>
    </row>
    <row r="88" spans="21:44" ht="15" customHeight="1">
      <c r="U88" s="6"/>
      <c r="AF88" s="12">
        <v>87</v>
      </c>
      <c r="AG88" s="103">
        <f>Stability!D119</f>
        <v>0</v>
      </c>
      <c r="AH88" s="103">
        <f>Stability!C119</f>
        <v>0</v>
      </c>
      <c r="AI88" s="103">
        <f>Stability!B119</f>
        <v>0</v>
      </c>
      <c r="AJ88" s="127">
        <f>Stability!E119</f>
        <v>0</v>
      </c>
      <c r="AK88" s="103">
        <f>Stability!H119</f>
        <v>0</v>
      </c>
      <c r="AL88" s="103">
        <f>Stability!G119</f>
        <v>0</v>
      </c>
      <c r="AM88" s="103">
        <f>Stability!F119</f>
        <v>0</v>
      </c>
      <c r="AN88" s="127">
        <f>Stability!I119</f>
        <v>0</v>
      </c>
      <c r="AO88" s="103">
        <f>Stability!L119</f>
        <v>0</v>
      </c>
      <c r="AP88" s="103">
        <f>Stability!K119</f>
        <v>0</v>
      </c>
      <c r="AQ88" s="103">
        <f>Stability!J119</f>
        <v>0</v>
      </c>
      <c r="AR88" s="127">
        <f>Stability!M119</f>
        <v>0</v>
      </c>
    </row>
    <row r="89" spans="21:44" ht="15" customHeight="1">
      <c r="U89" s="6"/>
      <c r="AF89" s="12">
        <v>88</v>
      </c>
      <c r="AG89" s="103">
        <f>Stability!D120</f>
        <v>0</v>
      </c>
      <c r="AH89" s="103">
        <f>Stability!C120</f>
        <v>0</v>
      </c>
      <c r="AI89" s="103">
        <f>Stability!B120</f>
        <v>0</v>
      </c>
      <c r="AJ89" s="127">
        <f>Stability!E120</f>
        <v>0</v>
      </c>
      <c r="AK89" s="103">
        <f>Stability!H120</f>
        <v>0</v>
      </c>
      <c r="AL89" s="103">
        <f>Stability!G120</f>
        <v>0</v>
      </c>
      <c r="AM89" s="103">
        <f>Stability!F120</f>
        <v>0</v>
      </c>
      <c r="AN89" s="127">
        <f>Stability!I120</f>
        <v>0</v>
      </c>
      <c r="AO89" s="103">
        <f>Stability!L120</f>
        <v>0</v>
      </c>
      <c r="AP89" s="103">
        <f>Stability!K120</f>
        <v>0</v>
      </c>
      <c r="AQ89" s="103">
        <f>Stability!J120</f>
        <v>0</v>
      </c>
      <c r="AR89" s="127">
        <f>Stability!M120</f>
        <v>0</v>
      </c>
    </row>
    <row r="90" spans="21:44" ht="15" customHeight="1">
      <c r="U90" s="6"/>
      <c r="AF90" s="12">
        <v>89</v>
      </c>
      <c r="AG90" s="103">
        <f>Stability!D121</f>
        <v>0</v>
      </c>
      <c r="AH90" s="103">
        <f>Stability!C121</f>
        <v>0</v>
      </c>
      <c r="AI90" s="103">
        <f>Stability!B121</f>
        <v>0</v>
      </c>
      <c r="AJ90" s="127">
        <f>Stability!E121</f>
        <v>0</v>
      </c>
      <c r="AK90" s="103">
        <f>Stability!H121</f>
        <v>0</v>
      </c>
      <c r="AL90" s="103">
        <f>Stability!G121</f>
        <v>0</v>
      </c>
      <c r="AM90" s="103">
        <f>Stability!F121</f>
        <v>0</v>
      </c>
      <c r="AN90" s="127">
        <f>Stability!I121</f>
        <v>0</v>
      </c>
      <c r="AO90" s="103">
        <f>Stability!L121</f>
        <v>0</v>
      </c>
      <c r="AP90" s="103">
        <f>Stability!K121</f>
        <v>0</v>
      </c>
      <c r="AQ90" s="103">
        <f>Stability!J121</f>
        <v>0</v>
      </c>
      <c r="AR90" s="127">
        <f>Stability!M121</f>
        <v>0</v>
      </c>
    </row>
    <row r="91" spans="21:44" ht="15" customHeight="1">
      <c r="U91" s="6"/>
      <c r="AF91" s="12">
        <v>90</v>
      </c>
      <c r="AG91" s="103">
        <f>Stability!D122</f>
        <v>0</v>
      </c>
      <c r="AH91" s="103">
        <f>Stability!C122</f>
        <v>0</v>
      </c>
      <c r="AI91" s="103">
        <f>Stability!B122</f>
        <v>0</v>
      </c>
      <c r="AJ91" s="127">
        <f>Stability!E122</f>
        <v>0</v>
      </c>
      <c r="AK91" s="103">
        <f>Stability!H122</f>
        <v>0</v>
      </c>
      <c r="AL91" s="103">
        <f>Stability!G122</f>
        <v>0</v>
      </c>
      <c r="AM91" s="103">
        <f>Stability!F122</f>
        <v>0</v>
      </c>
      <c r="AN91" s="127">
        <f>Stability!I122</f>
        <v>0</v>
      </c>
      <c r="AO91" s="103">
        <f>Stability!L122</f>
        <v>0</v>
      </c>
      <c r="AP91" s="103">
        <f>Stability!K122</f>
        <v>0</v>
      </c>
      <c r="AQ91" s="103">
        <f>Stability!J122</f>
        <v>0</v>
      </c>
      <c r="AR91" s="127">
        <f>Stability!M122</f>
        <v>0</v>
      </c>
    </row>
    <row r="92" spans="21:44" ht="15" customHeight="1">
      <c r="U92" s="6"/>
      <c r="AF92" s="12">
        <v>91</v>
      </c>
      <c r="AG92" s="103">
        <f>Stability!D123</f>
        <v>0</v>
      </c>
      <c r="AH92" s="103">
        <f>Stability!C123</f>
        <v>0</v>
      </c>
      <c r="AI92" s="103">
        <f>Stability!B123</f>
        <v>0</v>
      </c>
      <c r="AJ92" s="127">
        <f>Stability!E123</f>
        <v>0</v>
      </c>
      <c r="AK92" s="103">
        <f>Stability!H123</f>
        <v>0</v>
      </c>
      <c r="AL92" s="103">
        <f>Stability!G123</f>
        <v>0</v>
      </c>
      <c r="AM92" s="103">
        <f>Stability!F123</f>
        <v>0</v>
      </c>
      <c r="AN92" s="127">
        <f>Stability!I123</f>
        <v>0</v>
      </c>
      <c r="AO92" s="103">
        <f>Stability!L123</f>
        <v>0</v>
      </c>
      <c r="AP92" s="103">
        <f>Stability!K123</f>
        <v>0</v>
      </c>
      <c r="AQ92" s="103">
        <f>Stability!J123</f>
        <v>0</v>
      </c>
      <c r="AR92" s="127">
        <f>Stability!M123</f>
        <v>0</v>
      </c>
    </row>
    <row r="93" spans="21:44" ht="15" customHeight="1">
      <c r="U93" s="6"/>
      <c r="AF93" s="12">
        <v>92</v>
      </c>
      <c r="AG93" s="103">
        <f>Stability!D124</f>
        <v>0</v>
      </c>
      <c r="AH93" s="103">
        <f>Stability!C124</f>
        <v>0</v>
      </c>
      <c r="AI93" s="103">
        <f>Stability!B124</f>
        <v>0</v>
      </c>
      <c r="AJ93" s="127">
        <f>Stability!E124</f>
        <v>0</v>
      </c>
      <c r="AK93" s="103">
        <f>Stability!H124</f>
        <v>0</v>
      </c>
      <c r="AL93" s="103">
        <f>Stability!G124</f>
        <v>0</v>
      </c>
      <c r="AM93" s="103">
        <f>Stability!F124</f>
        <v>0</v>
      </c>
      <c r="AN93" s="127">
        <f>Stability!I124</f>
        <v>0</v>
      </c>
      <c r="AO93" s="103">
        <f>Stability!L124</f>
        <v>0</v>
      </c>
      <c r="AP93" s="103">
        <f>Stability!K124</f>
        <v>0</v>
      </c>
      <c r="AQ93" s="103">
        <f>Stability!J124</f>
        <v>0</v>
      </c>
      <c r="AR93" s="127">
        <f>Stability!M124</f>
        <v>0</v>
      </c>
    </row>
    <row r="94" spans="21:44" ht="15" customHeight="1">
      <c r="U94" s="6"/>
      <c r="AF94" s="12">
        <v>93</v>
      </c>
      <c r="AG94" s="103">
        <f>Stability!D125</f>
        <v>0</v>
      </c>
      <c r="AH94" s="103">
        <f>Stability!C125</f>
        <v>0</v>
      </c>
      <c r="AI94" s="103">
        <f>Stability!B125</f>
        <v>0</v>
      </c>
      <c r="AJ94" s="127">
        <f>Stability!E125</f>
        <v>0</v>
      </c>
      <c r="AK94" s="103">
        <f>Stability!H125</f>
        <v>0</v>
      </c>
      <c r="AL94" s="103">
        <f>Stability!G125</f>
        <v>0</v>
      </c>
      <c r="AM94" s="103">
        <f>Stability!F125</f>
        <v>0</v>
      </c>
      <c r="AN94" s="127">
        <f>Stability!I125</f>
        <v>0</v>
      </c>
      <c r="AO94" s="103">
        <f>Stability!L125</f>
        <v>0</v>
      </c>
      <c r="AP94" s="103">
        <f>Stability!K125</f>
        <v>0</v>
      </c>
      <c r="AQ94" s="103">
        <f>Stability!J125</f>
        <v>0</v>
      </c>
      <c r="AR94" s="127">
        <f>Stability!M125</f>
        <v>0</v>
      </c>
    </row>
    <row r="95" spans="21:44" ht="15" customHeight="1">
      <c r="U95" s="6"/>
      <c r="AF95" s="12">
        <v>94</v>
      </c>
      <c r="AG95" s="103">
        <f>Stability!D126</f>
        <v>0</v>
      </c>
      <c r="AH95" s="103">
        <f>Stability!C126</f>
        <v>0</v>
      </c>
      <c r="AI95" s="103">
        <f>Stability!B126</f>
        <v>0</v>
      </c>
      <c r="AJ95" s="127">
        <f>Stability!E126</f>
        <v>0</v>
      </c>
      <c r="AK95" s="103">
        <f>Stability!H126</f>
        <v>0</v>
      </c>
      <c r="AL95" s="103">
        <f>Stability!G126</f>
        <v>0</v>
      </c>
      <c r="AM95" s="103">
        <f>Stability!F126</f>
        <v>0</v>
      </c>
      <c r="AN95" s="127">
        <f>Stability!I126</f>
        <v>0</v>
      </c>
      <c r="AO95" s="103">
        <f>Stability!L126</f>
        <v>0</v>
      </c>
      <c r="AP95" s="103">
        <f>Stability!K126</f>
        <v>0</v>
      </c>
      <c r="AQ95" s="103">
        <f>Stability!J126</f>
        <v>0</v>
      </c>
      <c r="AR95" s="127">
        <f>Stability!M126</f>
        <v>0</v>
      </c>
    </row>
    <row r="96" spans="21:44" ht="15" customHeight="1">
      <c r="U96" s="6"/>
      <c r="AF96" s="12">
        <v>95</v>
      </c>
      <c r="AG96" s="103">
        <f>Stability!D127</f>
        <v>0</v>
      </c>
      <c r="AH96" s="103">
        <f>Stability!C127</f>
        <v>0</v>
      </c>
      <c r="AI96" s="103">
        <f>Stability!B127</f>
        <v>0</v>
      </c>
      <c r="AJ96" s="127">
        <f>Stability!E127</f>
        <v>0</v>
      </c>
      <c r="AK96" s="103">
        <f>Stability!H127</f>
        <v>0</v>
      </c>
      <c r="AL96" s="103">
        <f>Stability!G127</f>
        <v>0</v>
      </c>
      <c r="AM96" s="103">
        <f>Stability!F127</f>
        <v>0</v>
      </c>
      <c r="AN96" s="127">
        <f>Stability!I127</f>
        <v>0</v>
      </c>
      <c r="AO96" s="103">
        <f>Stability!L127</f>
        <v>0</v>
      </c>
      <c r="AP96" s="103">
        <f>Stability!K127</f>
        <v>0</v>
      </c>
      <c r="AQ96" s="103">
        <f>Stability!J127</f>
        <v>0</v>
      </c>
      <c r="AR96" s="127">
        <f>Stability!M127</f>
        <v>0</v>
      </c>
    </row>
    <row r="97" spans="21:44" ht="15" customHeight="1">
      <c r="U97" s="6"/>
      <c r="AF97" s="12">
        <v>96</v>
      </c>
      <c r="AG97" s="103">
        <f>Stability!D128</f>
        <v>0</v>
      </c>
      <c r="AH97" s="103">
        <f>Stability!C128</f>
        <v>0</v>
      </c>
      <c r="AI97" s="103">
        <f>Stability!B128</f>
        <v>0</v>
      </c>
      <c r="AJ97" s="127">
        <f>Stability!E128</f>
        <v>0</v>
      </c>
      <c r="AK97" s="103">
        <f>Stability!H128</f>
        <v>0</v>
      </c>
      <c r="AL97" s="103">
        <f>Stability!G128</f>
        <v>0</v>
      </c>
      <c r="AM97" s="103">
        <f>Stability!F128</f>
        <v>0</v>
      </c>
      <c r="AN97" s="127">
        <f>Stability!I128</f>
        <v>0</v>
      </c>
      <c r="AO97" s="103">
        <f>Stability!L128</f>
        <v>0</v>
      </c>
      <c r="AP97" s="103">
        <f>Stability!K128</f>
        <v>0</v>
      </c>
      <c r="AQ97" s="103">
        <f>Stability!J128</f>
        <v>0</v>
      </c>
      <c r="AR97" s="127">
        <f>Stability!M128</f>
        <v>0</v>
      </c>
    </row>
    <row r="98" spans="21:44" ht="15" customHeight="1">
      <c r="U98" s="6"/>
      <c r="AF98" s="12">
        <v>97</v>
      </c>
      <c r="AG98" s="103">
        <f>Stability!D129</f>
        <v>0</v>
      </c>
      <c r="AH98" s="103">
        <f>Stability!C129</f>
        <v>0</v>
      </c>
      <c r="AI98" s="103">
        <f>Stability!B129</f>
        <v>0</v>
      </c>
      <c r="AJ98" s="127">
        <f>Stability!E129</f>
        <v>0</v>
      </c>
      <c r="AK98" s="103">
        <f>Stability!H129</f>
        <v>0</v>
      </c>
      <c r="AL98" s="103">
        <f>Stability!G129</f>
        <v>0</v>
      </c>
      <c r="AM98" s="103">
        <f>Stability!F129</f>
        <v>0</v>
      </c>
      <c r="AN98" s="127">
        <f>Stability!I129</f>
        <v>0</v>
      </c>
      <c r="AO98" s="103">
        <f>Stability!L129</f>
        <v>0</v>
      </c>
      <c r="AP98" s="103">
        <f>Stability!K129</f>
        <v>0</v>
      </c>
      <c r="AQ98" s="103">
        <f>Stability!J129</f>
        <v>0</v>
      </c>
      <c r="AR98" s="127">
        <f>Stability!M129</f>
        <v>0</v>
      </c>
    </row>
    <row r="99" spans="21:44" ht="15" customHeight="1">
      <c r="U99" s="6"/>
      <c r="AF99" s="12">
        <v>98</v>
      </c>
      <c r="AG99" s="103">
        <f>Stability!D130</f>
        <v>0</v>
      </c>
      <c r="AH99" s="103">
        <f>Stability!C130</f>
        <v>0</v>
      </c>
      <c r="AI99" s="103">
        <f>Stability!B130</f>
        <v>0</v>
      </c>
      <c r="AJ99" s="127">
        <f>Stability!E130</f>
        <v>0</v>
      </c>
      <c r="AK99" s="103">
        <f>Stability!H130</f>
        <v>0</v>
      </c>
      <c r="AL99" s="103">
        <f>Stability!G130</f>
        <v>0</v>
      </c>
      <c r="AM99" s="103">
        <f>Stability!F130</f>
        <v>0</v>
      </c>
      <c r="AN99" s="127">
        <f>Stability!I130</f>
        <v>0</v>
      </c>
      <c r="AO99" s="103">
        <f>Stability!L130</f>
        <v>0</v>
      </c>
      <c r="AP99" s="103">
        <f>Stability!K130</f>
        <v>0</v>
      </c>
      <c r="AQ99" s="103">
        <f>Stability!J130</f>
        <v>0</v>
      </c>
      <c r="AR99" s="127">
        <f>Stability!M130</f>
        <v>0</v>
      </c>
    </row>
    <row r="100" spans="21:44" ht="15" customHeight="1">
      <c r="U100" s="6"/>
      <c r="AF100" s="12">
        <v>99</v>
      </c>
      <c r="AG100" s="103">
        <f>Stability!D131</f>
        <v>0</v>
      </c>
      <c r="AH100" s="103">
        <f>Stability!C131</f>
        <v>0</v>
      </c>
      <c r="AI100" s="103">
        <f>Stability!B131</f>
        <v>0</v>
      </c>
      <c r="AJ100" s="127">
        <f>Stability!E131</f>
        <v>0</v>
      </c>
      <c r="AK100" s="103">
        <f>Stability!H131</f>
        <v>0</v>
      </c>
      <c r="AL100" s="103">
        <f>Stability!G131</f>
        <v>0</v>
      </c>
      <c r="AM100" s="103">
        <f>Stability!F131</f>
        <v>0</v>
      </c>
      <c r="AN100" s="127">
        <f>Stability!I131</f>
        <v>0</v>
      </c>
      <c r="AO100" s="103">
        <f>Stability!L131</f>
        <v>0</v>
      </c>
      <c r="AP100" s="103">
        <f>Stability!K131</f>
        <v>0</v>
      </c>
      <c r="AQ100" s="103">
        <f>Stability!J131</f>
        <v>0</v>
      </c>
      <c r="AR100" s="127">
        <f>Stability!M131</f>
        <v>0</v>
      </c>
    </row>
    <row r="101" spans="21:44" ht="15" customHeight="1">
      <c r="U101" s="6"/>
      <c r="AF101" s="12">
        <v>100</v>
      </c>
      <c r="AG101" s="103">
        <f>Stability!D132</f>
        <v>0</v>
      </c>
      <c r="AH101" s="103">
        <f>Stability!C132</f>
        <v>0</v>
      </c>
      <c r="AI101" s="103">
        <f>Stability!B132</f>
        <v>0</v>
      </c>
      <c r="AJ101" s="127">
        <f>Stability!E132</f>
        <v>0</v>
      </c>
      <c r="AK101" s="103">
        <f>Stability!H132</f>
        <v>0</v>
      </c>
      <c r="AL101" s="103">
        <f>Stability!G132</f>
        <v>0</v>
      </c>
      <c r="AM101" s="103">
        <f>Stability!F132</f>
        <v>0</v>
      </c>
      <c r="AN101" s="127">
        <f>Stability!I132</f>
        <v>0</v>
      </c>
      <c r="AO101" s="103">
        <f>Stability!L132</f>
        <v>0</v>
      </c>
      <c r="AP101" s="103">
        <f>Stability!K132</f>
        <v>0</v>
      </c>
      <c r="AQ101" s="103">
        <f>Stability!J132</f>
        <v>0</v>
      </c>
      <c r="AR101" s="127">
        <f>Stability!M132</f>
        <v>0</v>
      </c>
    </row>
    <row r="102" spans="21:44" ht="15" customHeight="1">
      <c r="U102" s="6"/>
      <c r="AF102" s="12">
        <v>101</v>
      </c>
      <c r="AG102" s="103">
        <f>Stability!D133</f>
        <v>0</v>
      </c>
      <c r="AH102" s="103">
        <f>Stability!C133</f>
        <v>0</v>
      </c>
      <c r="AI102" s="103">
        <f>Stability!B133</f>
        <v>0</v>
      </c>
      <c r="AJ102" s="127">
        <f>Stability!E133</f>
        <v>0</v>
      </c>
      <c r="AK102" s="103">
        <f>Stability!H133</f>
        <v>0</v>
      </c>
      <c r="AL102" s="103">
        <f>Stability!G133</f>
        <v>0</v>
      </c>
      <c r="AM102" s="103">
        <f>Stability!F133</f>
        <v>0</v>
      </c>
      <c r="AN102" s="127">
        <f>Stability!I133</f>
        <v>0</v>
      </c>
      <c r="AO102" s="103">
        <f>Stability!L133</f>
        <v>0</v>
      </c>
      <c r="AP102" s="103">
        <f>Stability!K133</f>
        <v>0</v>
      </c>
      <c r="AQ102" s="103">
        <f>Stability!J133</f>
        <v>0</v>
      </c>
      <c r="AR102" s="127">
        <f>Stability!M133</f>
        <v>0</v>
      </c>
    </row>
    <row r="103" spans="21:44" ht="15" customHeight="1">
      <c r="U103" s="6"/>
      <c r="AF103" s="12">
        <v>102</v>
      </c>
      <c r="AG103" s="103">
        <f>Stability!D134</f>
        <v>0</v>
      </c>
      <c r="AH103" s="103">
        <f>Stability!C134</f>
        <v>0</v>
      </c>
      <c r="AI103" s="103">
        <f>Stability!B134</f>
        <v>0</v>
      </c>
      <c r="AJ103" s="127">
        <f>Stability!E134</f>
        <v>0</v>
      </c>
      <c r="AK103" s="103">
        <f>Stability!H134</f>
        <v>0</v>
      </c>
      <c r="AL103" s="103">
        <f>Stability!G134</f>
        <v>0</v>
      </c>
      <c r="AM103" s="103">
        <f>Stability!F134</f>
        <v>0</v>
      </c>
      <c r="AN103" s="127">
        <f>Stability!I134</f>
        <v>0</v>
      </c>
      <c r="AO103" s="103">
        <f>Stability!L134</f>
        <v>0</v>
      </c>
      <c r="AP103" s="103">
        <f>Stability!K134</f>
        <v>0</v>
      </c>
      <c r="AQ103" s="103">
        <f>Stability!J134</f>
        <v>0</v>
      </c>
      <c r="AR103" s="127">
        <f>Stability!M134</f>
        <v>0</v>
      </c>
    </row>
    <row r="104" spans="21:44" ht="15" customHeight="1">
      <c r="U104" s="6"/>
      <c r="AF104" s="12">
        <v>103</v>
      </c>
      <c r="AG104" s="103">
        <f>Stability!D135</f>
        <v>0</v>
      </c>
      <c r="AH104" s="103">
        <f>Stability!C135</f>
        <v>0</v>
      </c>
      <c r="AI104" s="103">
        <f>Stability!B135</f>
        <v>0</v>
      </c>
      <c r="AJ104" s="127">
        <f>Stability!E135</f>
        <v>0</v>
      </c>
      <c r="AK104" s="103">
        <f>Stability!H135</f>
        <v>0</v>
      </c>
      <c r="AL104" s="103">
        <f>Stability!G135</f>
        <v>0</v>
      </c>
      <c r="AM104" s="103">
        <f>Stability!F135</f>
        <v>0</v>
      </c>
      <c r="AN104" s="127">
        <f>Stability!I135</f>
        <v>0</v>
      </c>
      <c r="AO104" s="103">
        <f>Stability!L135</f>
        <v>0</v>
      </c>
      <c r="AP104" s="103">
        <f>Stability!K135</f>
        <v>0</v>
      </c>
      <c r="AQ104" s="103">
        <f>Stability!J135</f>
        <v>0</v>
      </c>
      <c r="AR104" s="127">
        <f>Stability!M135</f>
        <v>0</v>
      </c>
    </row>
    <row r="105" spans="21:44" ht="15" customHeight="1">
      <c r="U105" s="6"/>
      <c r="AF105" s="12">
        <v>104</v>
      </c>
      <c r="AG105" s="103">
        <f>Stability!D136</f>
        <v>0</v>
      </c>
      <c r="AH105" s="103">
        <f>Stability!C136</f>
        <v>0</v>
      </c>
      <c r="AI105" s="103">
        <f>Stability!B136</f>
        <v>0</v>
      </c>
      <c r="AJ105" s="127">
        <f>Stability!E136</f>
        <v>0</v>
      </c>
      <c r="AK105" s="103">
        <f>Stability!H136</f>
        <v>0</v>
      </c>
      <c r="AL105" s="103">
        <f>Stability!G136</f>
        <v>0</v>
      </c>
      <c r="AM105" s="103">
        <f>Stability!F136</f>
        <v>0</v>
      </c>
      <c r="AN105" s="127">
        <f>Stability!I136</f>
        <v>0</v>
      </c>
      <c r="AO105" s="103">
        <f>Stability!L136</f>
        <v>0</v>
      </c>
      <c r="AP105" s="103">
        <f>Stability!K136</f>
        <v>0</v>
      </c>
      <c r="AQ105" s="103">
        <f>Stability!J136</f>
        <v>0</v>
      </c>
      <c r="AR105" s="127">
        <f>Stability!M136</f>
        <v>0</v>
      </c>
    </row>
    <row r="106" spans="21:44" ht="15" customHeight="1">
      <c r="U106" s="6"/>
      <c r="AF106" s="12">
        <v>105</v>
      </c>
      <c r="AG106" s="103">
        <f>Stability!D137</f>
        <v>0</v>
      </c>
      <c r="AH106" s="103">
        <f>Stability!C137</f>
        <v>0</v>
      </c>
      <c r="AI106" s="103">
        <f>Stability!B137</f>
        <v>0</v>
      </c>
      <c r="AJ106" s="127">
        <f>Stability!E137</f>
        <v>0</v>
      </c>
      <c r="AK106" s="103">
        <f>Stability!H137</f>
        <v>0</v>
      </c>
      <c r="AL106" s="103">
        <f>Stability!G137</f>
        <v>0</v>
      </c>
      <c r="AM106" s="103">
        <f>Stability!F137</f>
        <v>0</v>
      </c>
      <c r="AN106" s="127">
        <f>Stability!I137</f>
        <v>0</v>
      </c>
      <c r="AO106" s="103">
        <f>Stability!L137</f>
        <v>0</v>
      </c>
      <c r="AP106" s="103">
        <f>Stability!K137</f>
        <v>0</v>
      </c>
      <c r="AQ106" s="103">
        <f>Stability!J137</f>
        <v>0</v>
      </c>
      <c r="AR106" s="127">
        <f>Stability!M137</f>
        <v>0</v>
      </c>
    </row>
    <row r="107" spans="21:44" ht="15" customHeight="1">
      <c r="U107" s="6"/>
      <c r="AF107" s="12">
        <v>106</v>
      </c>
      <c r="AG107" s="103">
        <f>Stability!D138</f>
        <v>0</v>
      </c>
      <c r="AH107" s="103">
        <f>Stability!C138</f>
        <v>0</v>
      </c>
      <c r="AI107" s="103">
        <f>Stability!B138</f>
        <v>0</v>
      </c>
      <c r="AJ107" s="127">
        <f>Stability!E138</f>
        <v>0</v>
      </c>
      <c r="AK107" s="103">
        <f>Stability!H138</f>
        <v>0</v>
      </c>
      <c r="AL107" s="103">
        <f>Stability!G138</f>
        <v>0</v>
      </c>
      <c r="AM107" s="103">
        <f>Stability!F138</f>
        <v>0</v>
      </c>
      <c r="AN107" s="127">
        <f>Stability!I138</f>
        <v>0</v>
      </c>
      <c r="AO107" s="103">
        <f>Stability!L138</f>
        <v>0</v>
      </c>
      <c r="AP107" s="103">
        <f>Stability!K138</f>
        <v>0</v>
      </c>
      <c r="AQ107" s="103">
        <f>Stability!J138</f>
        <v>0</v>
      </c>
      <c r="AR107" s="127">
        <f>Stability!M138</f>
        <v>0</v>
      </c>
    </row>
    <row r="108" spans="21:44" ht="15" customHeight="1">
      <c r="U108" s="6"/>
      <c r="AF108" s="12">
        <v>107</v>
      </c>
      <c r="AG108" s="103">
        <f>Stability!D139</f>
        <v>0</v>
      </c>
      <c r="AH108" s="103">
        <f>Stability!C139</f>
        <v>0</v>
      </c>
      <c r="AI108" s="103">
        <f>Stability!B139</f>
        <v>0</v>
      </c>
      <c r="AJ108" s="127">
        <f>Stability!E139</f>
        <v>0</v>
      </c>
      <c r="AK108" s="103">
        <f>Stability!H139</f>
        <v>0</v>
      </c>
      <c r="AL108" s="103">
        <f>Stability!G139</f>
        <v>0</v>
      </c>
      <c r="AM108" s="103">
        <f>Stability!F139</f>
        <v>0</v>
      </c>
      <c r="AN108" s="127">
        <f>Stability!I139</f>
        <v>0</v>
      </c>
      <c r="AO108" s="103">
        <f>Stability!L139</f>
        <v>0</v>
      </c>
      <c r="AP108" s="103">
        <f>Stability!K139</f>
        <v>0</v>
      </c>
      <c r="AQ108" s="103">
        <f>Stability!J139</f>
        <v>0</v>
      </c>
      <c r="AR108" s="127">
        <f>Stability!M139</f>
        <v>0</v>
      </c>
    </row>
    <row r="109" spans="21:44" ht="15" customHeight="1">
      <c r="U109" s="6"/>
      <c r="AF109" s="12">
        <v>108</v>
      </c>
      <c r="AG109" s="103">
        <f>Stability!D140</f>
        <v>0</v>
      </c>
      <c r="AH109" s="103">
        <f>Stability!C140</f>
        <v>0</v>
      </c>
      <c r="AI109" s="103">
        <f>Stability!B140</f>
        <v>0</v>
      </c>
      <c r="AJ109" s="127">
        <f>Stability!E140</f>
        <v>0</v>
      </c>
      <c r="AK109" s="103">
        <f>Stability!H140</f>
        <v>0</v>
      </c>
      <c r="AL109" s="103">
        <f>Stability!G140</f>
        <v>0</v>
      </c>
      <c r="AM109" s="103">
        <f>Stability!F140</f>
        <v>0</v>
      </c>
      <c r="AN109" s="127">
        <f>Stability!I140</f>
        <v>0</v>
      </c>
      <c r="AO109" s="103">
        <f>Stability!L140</f>
        <v>0</v>
      </c>
      <c r="AP109" s="103">
        <f>Stability!K140</f>
        <v>0</v>
      </c>
      <c r="AQ109" s="103">
        <f>Stability!J140</f>
        <v>0</v>
      </c>
      <c r="AR109" s="127">
        <f>Stability!M140</f>
        <v>0</v>
      </c>
    </row>
    <row r="110" spans="21:44" ht="15" customHeight="1">
      <c r="U110" s="6"/>
      <c r="AF110" s="12">
        <v>109</v>
      </c>
      <c r="AG110" s="103">
        <f>Stability!D141</f>
        <v>0</v>
      </c>
      <c r="AH110" s="103">
        <f>Stability!C141</f>
        <v>0</v>
      </c>
      <c r="AI110" s="103">
        <f>Stability!B141</f>
        <v>0</v>
      </c>
      <c r="AJ110" s="127">
        <f>Stability!E141</f>
        <v>0</v>
      </c>
      <c r="AK110" s="103">
        <f>Stability!H141</f>
        <v>0</v>
      </c>
      <c r="AL110" s="103">
        <f>Stability!G141</f>
        <v>0</v>
      </c>
      <c r="AM110" s="103">
        <f>Stability!F141</f>
        <v>0</v>
      </c>
      <c r="AN110" s="127">
        <f>Stability!I141</f>
        <v>0</v>
      </c>
      <c r="AO110" s="103">
        <f>Stability!L141</f>
        <v>0</v>
      </c>
      <c r="AP110" s="103">
        <f>Stability!K141</f>
        <v>0</v>
      </c>
      <c r="AQ110" s="103">
        <f>Stability!J141</f>
        <v>0</v>
      </c>
      <c r="AR110" s="127">
        <f>Stability!M141</f>
        <v>0</v>
      </c>
    </row>
    <row r="111" spans="21:44" ht="15" customHeight="1">
      <c r="U111" s="6"/>
      <c r="AF111" s="12">
        <v>110</v>
      </c>
      <c r="AG111" s="103">
        <f>Stability!D142</f>
        <v>0</v>
      </c>
      <c r="AH111" s="103">
        <f>Stability!C142</f>
        <v>0</v>
      </c>
      <c r="AI111" s="103">
        <f>Stability!B142</f>
        <v>0</v>
      </c>
      <c r="AJ111" s="127">
        <f>Stability!E142</f>
        <v>0</v>
      </c>
      <c r="AK111" s="103">
        <f>Stability!H142</f>
        <v>0</v>
      </c>
      <c r="AL111" s="103">
        <f>Stability!G142</f>
        <v>0</v>
      </c>
      <c r="AM111" s="103">
        <f>Stability!F142</f>
        <v>0</v>
      </c>
      <c r="AN111" s="127">
        <f>Stability!I142</f>
        <v>0</v>
      </c>
      <c r="AO111" s="103">
        <f>Stability!L142</f>
        <v>0</v>
      </c>
      <c r="AP111" s="103">
        <f>Stability!K142</f>
        <v>0</v>
      </c>
      <c r="AQ111" s="103">
        <f>Stability!J142</f>
        <v>0</v>
      </c>
      <c r="AR111" s="127">
        <f>Stability!M142</f>
        <v>0</v>
      </c>
    </row>
    <row r="112" spans="21:44" ht="15" customHeight="1">
      <c r="U112" s="6"/>
      <c r="AF112" s="12">
        <v>111</v>
      </c>
      <c r="AG112" s="103">
        <f>Stability!D143</f>
        <v>0</v>
      </c>
      <c r="AH112" s="103">
        <f>Stability!C143</f>
        <v>0</v>
      </c>
      <c r="AI112" s="103">
        <f>Stability!B143</f>
        <v>0</v>
      </c>
      <c r="AJ112" s="127">
        <f>Stability!E143</f>
        <v>0</v>
      </c>
      <c r="AK112" s="103">
        <f>Stability!H143</f>
        <v>0</v>
      </c>
      <c r="AL112" s="103">
        <f>Stability!G143</f>
        <v>0</v>
      </c>
      <c r="AM112" s="103">
        <f>Stability!F143</f>
        <v>0</v>
      </c>
      <c r="AN112" s="127">
        <f>Stability!I143</f>
        <v>0</v>
      </c>
      <c r="AO112" s="103">
        <f>Stability!L143</f>
        <v>0</v>
      </c>
      <c r="AP112" s="103">
        <f>Stability!K143</f>
        <v>0</v>
      </c>
      <c r="AQ112" s="103">
        <f>Stability!J143</f>
        <v>0</v>
      </c>
      <c r="AR112" s="127">
        <f>Stability!M143</f>
        <v>0</v>
      </c>
    </row>
    <row r="113" spans="21:44" ht="15" customHeight="1">
      <c r="U113" s="6"/>
      <c r="AF113" s="12">
        <v>112</v>
      </c>
      <c r="AG113" s="103">
        <f>Stability!D144</f>
        <v>0</v>
      </c>
      <c r="AH113" s="103">
        <f>Stability!C144</f>
        <v>0</v>
      </c>
      <c r="AI113" s="103">
        <f>Stability!B144</f>
        <v>0</v>
      </c>
      <c r="AJ113" s="127">
        <f>Stability!E144</f>
        <v>0</v>
      </c>
      <c r="AK113" s="103">
        <f>Stability!H144</f>
        <v>0</v>
      </c>
      <c r="AL113" s="103">
        <f>Stability!G144</f>
        <v>0</v>
      </c>
      <c r="AM113" s="103">
        <f>Stability!F144</f>
        <v>0</v>
      </c>
      <c r="AN113" s="127">
        <f>Stability!I144</f>
        <v>0</v>
      </c>
      <c r="AO113" s="103">
        <f>Stability!L144</f>
        <v>0</v>
      </c>
      <c r="AP113" s="103">
        <f>Stability!K144</f>
        <v>0</v>
      </c>
      <c r="AQ113" s="103">
        <f>Stability!J144</f>
        <v>0</v>
      </c>
      <c r="AR113" s="127">
        <f>Stability!M144</f>
        <v>0</v>
      </c>
    </row>
    <row r="114" spans="21:44" ht="15" customHeight="1">
      <c r="U114" s="6"/>
      <c r="AF114" s="12">
        <v>113</v>
      </c>
      <c r="AG114" s="103">
        <f>Stability!D145</f>
        <v>0</v>
      </c>
      <c r="AH114" s="103">
        <f>Stability!C145</f>
        <v>0</v>
      </c>
      <c r="AI114" s="103">
        <f>Stability!B145</f>
        <v>0</v>
      </c>
      <c r="AJ114" s="127">
        <f>Stability!E145</f>
        <v>0</v>
      </c>
      <c r="AK114" s="103">
        <f>Stability!H145</f>
        <v>0</v>
      </c>
      <c r="AL114" s="103">
        <f>Stability!G145</f>
        <v>0</v>
      </c>
      <c r="AM114" s="103">
        <f>Stability!F145</f>
        <v>0</v>
      </c>
      <c r="AN114" s="127">
        <f>Stability!I145</f>
        <v>0</v>
      </c>
      <c r="AO114" s="103">
        <f>Stability!L145</f>
        <v>0</v>
      </c>
      <c r="AP114" s="103">
        <f>Stability!K145</f>
        <v>0</v>
      </c>
      <c r="AQ114" s="103">
        <f>Stability!J145</f>
        <v>0</v>
      </c>
      <c r="AR114" s="127">
        <f>Stability!M145</f>
        <v>0</v>
      </c>
    </row>
    <row r="115" spans="21:44" ht="15" customHeight="1">
      <c r="U115" s="6"/>
      <c r="AF115" s="12">
        <v>114</v>
      </c>
      <c r="AG115" s="103">
        <f>Stability!D146</f>
        <v>0</v>
      </c>
      <c r="AH115" s="103">
        <f>Stability!C146</f>
        <v>0</v>
      </c>
      <c r="AI115" s="103">
        <f>Stability!B146</f>
        <v>0</v>
      </c>
      <c r="AJ115" s="127">
        <f>Stability!E146</f>
        <v>0</v>
      </c>
      <c r="AK115" s="103">
        <f>Stability!H146</f>
        <v>0</v>
      </c>
      <c r="AL115" s="103">
        <f>Stability!G146</f>
        <v>0</v>
      </c>
      <c r="AM115" s="103">
        <f>Stability!F146</f>
        <v>0</v>
      </c>
      <c r="AN115" s="127">
        <f>Stability!I146</f>
        <v>0</v>
      </c>
      <c r="AO115" s="103">
        <f>Stability!L146</f>
        <v>0</v>
      </c>
      <c r="AP115" s="103">
        <f>Stability!K146</f>
        <v>0</v>
      </c>
      <c r="AQ115" s="103">
        <f>Stability!J146</f>
        <v>0</v>
      </c>
      <c r="AR115" s="127">
        <f>Stability!M146</f>
        <v>0</v>
      </c>
    </row>
    <row r="116" spans="21:44" ht="15" customHeight="1">
      <c r="U116" s="6"/>
      <c r="AF116" s="12">
        <v>115</v>
      </c>
      <c r="AG116" s="103">
        <f>Stability!D147</f>
        <v>0</v>
      </c>
      <c r="AH116" s="103">
        <f>Stability!C147</f>
        <v>0</v>
      </c>
      <c r="AI116" s="103">
        <f>Stability!B147</f>
        <v>0</v>
      </c>
      <c r="AJ116" s="127">
        <f>Stability!E147</f>
        <v>0</v>
      </c>
      <c r="AK116" s="103">
        <f>Stability!H147</f>
        <v>0</v>
      </c>
      <c r="AL116" s="103">
        <f>Stability!G147</f>
        <v>0</v>
      </c>
      <c r="AM116" s="103">
        <f>Stability!F147</f>
        <v>0</v>
      </c>
      <c r="AN116" s="127">
        <f>Stability!I147</f>
        <v>0</v>
      </c>
      <c r="AO116" s="103">
        <f>Stability!L147</f>
        <v>0</v>
      </c>
      <c r="AP116" s="103">
        <f>Stability!K147</f>
        <v>0</v>
      </c>
      <c r="AQ116" s="103">
        <f>Stability!J147</f>
        <v>0</v>
      </c>
      <c r="AR116" s="127">
        <f>Stability!M147</f>
        <v>0</v>
      </c>
    </row>
    <row r="117" spans="21:44" ht="15" customHeight="1">
      <c r="U117" s="6"/>
      <c r="AF117" s="12">
        <v>116</v>
      </c>
      <c r="AG117" s="103">
        <f>Stability!D148</f>
        <v>0</v>
      </c>
      <c r="AH117" s="103">
        <f>Stability!C148</f>
        <v>0</v>
      </c>
      <c r="AI117" s="103">
        <f>Stability!B148</f>
        <v>0</v>
      </c>
      <c r="AJ117" s="127">
        <f>Stability!E148</f>
        <v>0</v>
      </c>
      <c r="AK117" s="103">
        <f>Stability!H148</f>
        <v>0</v>
      </c>
      <c r="AL117" s="103">
        <f>Stability!G148</f>
        <v>0</v>
      </c>
      <c r="AM117" s="103">
        <f>Stability!F148</f>
        <v>0</v>
      </c>
      <c r="AN117" s="127">
        <f>Stability!I148</f>
        <v>0</v>
      </c>
      <c r="AO117" s="103">
        <f>Stability!L148</f>
        <v>0</v>
      </c>
      <c r="AP117" s="103">
        <f>Stability!K148</f>
        <v>0</v>
      </c>
      <c r="AQ117" s="103">
        <f>Stability!J148</f>
        <v>0</v>
      </c>
      <c r="AR117" s="127">
        <f>Stability!M148</f>
        <v>0</v>
      </c>
    </row>
    <row r="118" spans="21:44" ht="15" customHeight="1">
      <c r="U118" s="6"/>
      <c r="AF118" s="12">
        <v>117</v>
      </c>
      <c r="AG118" s="103">
        <f>Stability!D149</f>
        <v>0</v>
      </c>
      <c r="AH118" s="103">
        <f>Stability!C149</f>
        <v>0</v>
      </c>
      <c r="AI118" s="103">
        <f>Stability!B149</f>
        <v>0</v>
      </c>
      <c r="AJ118" s="127">
        <f>Stability!E149</f>
        <v>0</v>
      </c>
      <c r="AK118" s="103">
        <f>Stability!H149</f>
        <v>0</v>
      </c>
      <c r="AL118" s="103">
        <f>Stability!G149</f>
        <v>0</v>
      </c>
      <c r="AM118" s="103">
        <f>Stability!F149</f>
        <v>0</v>
      </c>
      <c r="AN118" s="127">
        <f>Stability!I149</f>
        <v>0</v>
      </c>
      <c r="AO118" s="103">
        <f>Stability!L149</f>
        <v>0</v>
      </c>
      <c r="AP118" s="103">
        <f>Stability!K149</f>
        <v>0</v>
      </c>
      <c r="AQ118" s="103">
        <f>Stability!J149</f>
        <v>0</v>
      </c>
      <c r="AR118" s="127">
        <f>Stability!M149</f>
        <v>0</v>
      </c>
    </row>
    <row r="119" spans="21:44" ht="15" customHeight="1">
      <c r="U119" s="6"/>
      <c r="AF119" s="12">
        <v>118</v>
      </c>
      <c r="AG119" s="103">
        <f>Stability!D150</f>
        <v>0</v>
      </c>
      <c r="AH119" s="103">
        <f>Stability!C150</f>
        <v>0</v>
      </c>
      <c r="AI119" s="103">
        <f>Stability!B150</f>
        <v>0</v>
      </c>
      <c r="AJ119" s="127">
        <f>Stability!E150</f>
        <v>0</v>
      </c>
      <c r="AK119" s="103">
        <f>Stability!H150</f>
        <v>0</v>
      </c>
      <c r="AL119" s="103">
        <f>Stability!G150</f>
        <v>0</v>
      </c>
      <c r="AM119" s="103">
        <f>Stability!F150</f>
        <v>0</v>
      </c>
      <c r="AN119" s="127">
        <f>Stability!I150</f>
        <v>0</v>
      </c>
      <c r="AO119" s="103">
        <f>Stability!L150</f>
        <v>0</v>
      </c>
      <c r="AP119" s="103">
        <f>Stability!K150</f>
        <v>0</v>
      </c>
      <c r="AQ119" s="103">
        <f>Stability!J150</f>
        <v>0</v>
      </c>
      <c r="AR119" s="127">
        <f>Stability!M150</f>
        <v>0</v>
      </c>
    </row>
    <row r="120" spans="21:44" ht="15" customHeight="1">
      <c r="U120" s="6"/>
      <c r="AF120" s="12">
        <v>119</v>
      </c>
      <c r="AG120" s="103">
        <f>Stability!D151</f>
        <v>0</v>
      </c>
      <c r="AH120" s="103">
        <f>Stability!C151</f>
        <v>0</v>
      </c>
      <c r="AI120" s="103">
        <f>Stability!B151</f>
        <v>0</v>
      </c>
      <c r="AJ120" s="127">
        <f>Stability!E151</f>
        <v>0</v>
      </c>
      <c r="AK120" s="103">
        <f>Stability!H151</f>
        <v>0</v>
      </c>
      <c r="AL120" s="103">
        <f>Stability!G151</f>
        <v>0</v>
      </c>
      <c r="AM120" s="103">
        <f>Stability!F151</f>
        <v>0</v>
      </c>
      <c r="AN120" s="127">
        <f>Stability!I151</f>
        <v>0</v>
      </c>
      <c r="AO120" s="103">
        <f>Stability!L151</f>
        <v>0</v>
      </c>
      <c r="AP120" s="103">
        <f>Stability!K151</f>
        <v>0</v>
      </c>
      <c r="AQ120" s="103">
        <f>Stability!J151</f>
        <v>0</v>
      </c>
      <c r="AR120" s="127">
        <f>Stability!M151</f>
        <v>0</v>
      </c>
    </row>
    <row r="121" spans="21:44" ht="15" customHeight="1">
      <c r="U121" s="6"/>
      <c r="AF121" s="12">
        <v>120</v>
      </c>
      <c r="AG121" s="103">
        <f>Stability!D152</f>
        <v>0</v>
      </c>
      <c r="AH121" s="103">
        <f>Stability!C152</f>
        <v>0</v>
      </c>
      <c r="AI121" s="103">
        <f>Stability!B152</f>
        <v>0</v>
      </c>
      <c r="AJ121" s="127">
        <f>Stability!E152</f>
        <v>0</v>
      </c>
      <c r="AK121" s="103">
        <f>Stability!H152</f>
        <v>0</v>
      </c>
      <c r="AL121" s="103">
        <f>Stability!G152</f>
        <v>0</v>
      </c>
      <c r="AM121" s="103">
        <f>Stability!F152</f>
        <v>0</v>
      </c>
      <c r="AN121" s="127">
        <f>Stability!I152</f>
        <v>0</v>
      </c>
      <c r="AO121" s="103">
        <f>Stability!L152</f>
        <v>0</v>
      </c>
      <c r="AP121" s="103">
        <f>Stability!K152</f>
        <v>0</v>
      </c>
      <c r="AQ121" s="103">
        <f>Stability!J152</f>
        <v>0</v>
      </c>
      <c r="AR121" s="127">
        <f>Stability!M152</f>
        <v>0</v>
      </c>
    </row>
    <row r="122" spans="21:44" ht="15" customHeight="1">
      <c r="U122" s="6"/>
      <c r="AF122" s="12">
        <v>121</v>
      </c>
      <c r="AG122" s="103">
        <f>Stability!D153</f>
        <v>0</v>
      </c>
      <c r="AH122" s="103">
        <f>Stability!C153</f>
        <v>0</v>
      </c>
      <c r="AI122" s="103">
        <f>Stability!B153</f>
        <v>0</v>
      </c>
      <c r="AJ122" s="127">
        <f>Stability!E153</f>
        <v>0</v>
      </c>
      <c r="AK122" s="103">
        <f>Stability!H153</f>
        <v>0</v>
      </c>
      <c r="AL122" s="103">
        <f>Stability!G153</f>
        <v>0</v>
      </c>
      <c r="AM122" s="103">
        <f>Stability!F153</f>
        <v>0</v>
      </c>
      <c r="AN122" s="127">
        <f>Stability!I153</f>
        <v>0</v>
      </c>
      <c r="AO122" s="103">
        <f>Stability!L153</f>
        <v>0</v>
      </c>
      <c r="AP122" s="103">
        <f>Stability!K153</f>
        <v>0</v>
      </c>
      <c r="AQ122" s="103">
        <f>Stability!J153</f>
        <v>0</v>
      </c>
      <c r="AR122" s="127">
        <f>Stability!M153</f>
        <v>0</v>
      </c>
    </row>
    <row r="123" spans="21:44" ht="15" customHeight="1">
      <c r="U123" s="6"/>
      <c r="AF123" s="12">
        <v>122</v>
      </c>
      <c r="AG123" s="103">
        <f>Stability!D154</f>
        <v>0</v>
      </c>
      <c r="AH123" s="103">
        <f>Stability!C154</f>
        <v>0</v>
      </c>
      <c r="AI123" s="103">
        <f>Stability!B154</f>
        <v>0</v>
      </c>
      <c r="AJ123" s="127">
        <f>Stability!E154</f>
        <v>0</v>
      </c>
      <c r="AK123" s="103">
        <f>Stability!H154</f>
        <v>0</v>
      </c>
      <c r="AL123" s="103">
        <f>Stability!G154</f>
        <v>0</v>
      </c>
      <c r="AM123" s="103">
        <f>Stability!F154</f>
        <v>0</v>
      </c>
      <c r="AN123" s="127">
        <f>Stability!I154</f>
        <v>0</v>
      </c>
      <c r="AO123" s="103">
        <f>Stability!L154</f>
        <v>0</v>
      </c>
      <c r="AP123" s="103">
        <f>Stability!K154</f>
        <v>0</v>
      </c>
      <c r="AQ123" s="103">
        <f>Stability!J154</f>
        <v>0</v>
      </c>
      <c r="AR123" s="127">
        <f>Stability!M154</f>
        <v>0</v>
      </c>
    </row>
    <row r="124" spans="21:44" ht="15" customHeight="1">
      <c r="U124" s="6"/>
      <c r="AF124" s="12">
        <v>123</v>
      </c>
      <c r="AG124" s="103">
        <f>Stability!D155</f>
        <v>0</v>
      </c>
      <c r="AH124" s="103">
        <f>Stability!C155</f>
        <v>0</v>
      </c>
      <c r="AI124" s="103">
        <f>Stability!B155</f>
        <v>0</v>
      </c>
      <c r="AJ124" s="127">
        <f>Stability!E155</f>
        <v>0</v>
      </c>
      <c r="AK124" s="103">
        <f>Stability!H155</f>
        <v>0</v>
      </c>
      <c r="AL124" s="103">
        <f>Stability!G155</f>
        <v>0</v>
      </c>
      <c r="AM124" s="103">
        <f>Stability!F155</f>
        <v>0</v>
      </c>
      <c r="AN124" s="127">
        <f>Stability!I155</f>
        <v>0</v>
      </c>
      <c r="AO124" s="103">
        <f>Stability!L155</f>
        <v>0</v>
      </c>
      <c r="AP124" s="103">
        <f>Stability!K155</f>
        <v>0</v>
      </c>
      <c r="AQ124" s="103">
        <f>Stability!J155</f>
        <v>0</v>
      </c>
      <c r="AR124" s="127">
        <f>Stability!M155</f>
        <v>0</v>
      </c>
    </row>
    <row r="125" spans="21:44" ht="15" customHeight="1">
      <c r="U125" s="6"/>
      <c r="AF125" s="12">
        <v>124</v>
      </c>
      <c r="AG125" s="103">
        <f>Stability!D156</f>
        <v>0</v>
      </c>
      <c r="AH125" s="103">
        <f>Stability!C156</f>
        <v>0</v>
      </c>
      <c r="AI125" s="103">
        <f>Stability!B156</f>
        <v>0</v>
      </c>
      <c r="AJ125" s="127">
        <f>Stability!E156</f>
        <v>0</v>
      </c>
      <c r="AK125" s="103">
        <f>Stability!H156</f>
        <v>0</v>
      </c>
      <c r="AL125" s="103">
        <f>Stability!G156</f>
        <v>0</v>
      </c>
      <c r="AM125" s="103">
        <f>Stability!F156</f>
        <v>0</v>
      </c>
      <c r="AN125" s="127">
        <f>Stability!I156</f>
        <v>0</v>
      </c>
      <c r="AO125" s="103">
        <f>Stability!L156</f>
        <v>0</v>
      </c>
      <c r="AP125" s="103">
        <f>Stability!K156</f>
        <v>0</v>
      </c>
      <c r="AQ125" s="103">
        <f>Stability!J156</f>
        <v>0</v>
      </c>
      <c r="AR125" s="127">
        <f>Stability!M156</f>
        <v>0</v>
      </c>
    </row>
    <row r="126" spans="21:44" ht="15" customHeight="1">
      <c r="U126" s="6"/>
      <c r="AF126" s="12">
        <v>125</v>
      </c>
      <c r="AG126" s="103">
        <f>Stability!D157</f>
        <v>0</v>
      </c>
      <c r="AH126" s="103">
        <f>Stability!C157</f>
        <v>0</v>
      </c>
      <c r="AI126" s="103">
        <f>Stability!B157</f>
        <v>0</v>
      </c>
      <c r="AJ126" s="127">
        <f>Stability!E157</f>
        <v>0</v>
      </c>
      <c r="AK126" s="103">
        <f>Stability!H157</f>
        <v>0</v>
      </c>
      <c r="AL126" s="103">
        <f>Stability!G157</f>
        <v>0</v>
      </c>
      <c r="AM126" s="103">
        <f>Stability!F157</f>
        <v>0</v>
      </c>
      <c r="AN126" s="127">
        <f>Stability!I157</f>
        <v>0</v>
      </c>
      <c r="AO126" s="103">
        <f>Stability!L157</f>
        <v>0</v>
      </c>
      <c r="AP126" s="103">
        <f>Stability!K157</f>
        <v>0</v>
      </c>
      <c r="AQ126" s="103">
        <f>Stability!J157</f>
        <v>0</v>
      </c>
      <c r="AR126" s="127">
        <f>Stability!M157</f>
        <v>0</v>
      </c>
    </row>
    <row r="127" spans="21:44" ht="15" customHeight="1">
      <c r="U127" s="6"/>
      <c r="AF127" s="12">
        <v>126</v>
      </c>
      <c r="AG127" s="103">
        <f>Stability!D158</f>
        <v>0</v>
      </c>
      <c r="AH127" s="103">
        <f>Stability!C158</f>
        <v>0</v>
      </c>
      <c r="AI127" s="103">
        <f>Stability!B158</f>
        <v>0</v>
      </c>
      <c r="AJ127" s="127">
        <f>Stability!E158</f>
        <v>0</v>
      </c>
      <c r="AK127" s="103">
        <f>Stability!H158</f>
        <v>0</v>
      </c>
      <c r="AL127" s="103">
        <f>Stability!G158</f>
        <v>0</v>
      </c>
      <c r="AM127" s="103">
        <f>Stability!F158</f>
        <v>0</v>
      </c>
      <c r="AN127" s="127">
        <f>Stability!I158</f>
        <v>0</v>
      </c>
      <c r="AO127" s="103">
        <f>Stability!L158</f>
        <v>0</v>
      </c>
      <c r="AP127" s="103">
        <f>Stability!K158</f>
        <v>0</v>
      </c>
      <c r="AQ127" s="103">
        <f>Stability!J158</f>
        <v>0</v>
      </c>
      <c r="AR127" s="127">
        <f>Stability!M158</f>
        <v>0</v>
      </c>
    </row>
    <row r="128" spans="21:44" ht="15" customHeight="1">
      <c r="U128" s="6"/>
      <c r="AF128" s="12">
        <v>127</v>
      </c>
      <c r="AG128" s="103">
        <f>Stability!D159</f>
        <v>0</v>
      </c>
      <c r="AH128" s="103">
        <f>Stability!C159</f>
        <v>0</v>
      </c>
      <c r="AI128" s="103">
        <f>Stability!B159</f>
        <v>0</v>
      </c>
      <c r="AJ128" s="127">
        <f>Stability!E159</f>
        <v>0</v>
      </c>
      <c r="AK128" s="103">
        <f>Stability!H159</f>
        <v>0</v>
      </c>
      <c r="AL128" s="103">
        <f>Stability!G159</f>
        <v>0</v>
      </c>
      <c r="AM128" s="103">
        <f>Stability!F159</f>
        <v>0</v>
      </c>
      <c r="AN128" s="127">
        <f>Stability!I159</f>
        <v>0</v>
      </c>
      <c r="AO128" s="103">
        <f>Stability!L159</f>
        <v>0</v>
      </c>
      <c r="AP128" s="103">
        <f>Stability!K159</f>
        <v>0</v>
      </c>
      <c r="AQ128" s="103">
        <f>Stability!J159</f>
        <v>0</v>
      </c>
      <c r="AR128" s="127">
        <f>Stability!M159</f>
        <v>0</v>
      </c>
    </row>
    <row r="129" spans="21:44" ht="15" customHeight="1">
      <c r="U129" s="6"/>
      <c r="AF129" s="12">
        <v>128</v>
      </c>
      <c r="AG129" s="103">
        <f>Stability!D160</f>
        <v>0</v>
      </c>
      <c r="AH129" s="103">
        <f>Stability!C160</f>
        <v>0</v>
      </c>
      <c r="AI129" s="103">
        <f>Stability!B160</f>
        <v>0</v>
      </c>
      <c r="AJ129" s="127">
        <f>Stability!E160</f>
        <v>0</v>
      </c>
      <c r="AK129" s="103">
        <f>Stability!H160</f>
        <v>0</v>
      </c>
      <c r="AL129" s="103">
        <f>Stability!G160</f>
        <v>0</v>
      </c>
      <c r="AM129" s="103">
        <f>Stability!F160</f>
        <v>0</v>
      </c>
      <c r="AN129" s="127">
        <f>Stability!I160</f>
        <v>0</v>
      </c>
      <c r="AO129" s="103">
        <f>Stability!L160</f>
        <v>0</v>
      </c>
      <c r="AP129" s="103">
        <f>Stability!K160</f>
        <v>0</v>
      </c>
      <c r="AQ129" s="103">
        <f>Stability!J160</f>
        <v>0</v>
      </c>
      <c r="AR129" s="127">
        <f>Stability!M160</f>
        <v>0</v>
      </c>
    </row>
    <row r="130" spans="21:44" ht="15" customHeight="1">
      <c r="U130" s="6"/>
      <c r="AF130" s="12">
        <v>129</v>
      </c>
      <c r="AG130" s="103">
        <f>Stability!D161</f>
        <v>0</v>
      </c>
      <c r="AH130" s="103">
        <f>Stability!C161</f>
        <v>0</v>
      </c>
      <c r="AI130" s="103">
        <f>Stability!B161</f>
        <v>0</v>
      </c>
      <c r="AJ130" s="127">
        <f>Stability!E161</f>
        <v>0</v>
      </c>
      <c r="AK130" s="103">
        <f>Stability!H161</f>
        <v>0</v>
      </c>
      <c r="AL130" s="103">
        <f>Stability!G161</f>
        <v>0</v>
      </c>
      <c r="AM130" s="103">
        <f>Stability!F161</f>
        <v>0</v>
      </c>
      <c r="AN130" s="127">
        <f>Stability!I161</f>
        <v>0</v>
      </c>
      <c r="AO130" s="103">
        <f>Stability!L161</f>
        <v>0</v>
      </c>
      <c r="AP130" s="103">
        <f>Stability!K161</f>
        <v>0</v>
      </c>
      <c r="AQ130" s="103">
        <f>Stability!J161</f>
        <v>0</v>
      </c>
      <c r="AR130" s="127">
        <f>Stability!M161</f>
        <v>0</v>
      </c>
    </row>
    <row r="131" spans="21:44" ht="15" customHeight="1">
      <c r="U131" s="6"/>
      <c r="AF131" s="12">
        <v>130</v>
      </c>
      <c r="AG131" s="103">
        <f>Stability!D162</f>
        <v>0</v>
      </c>
      <c r="AH131" s="103">
        <f>Stability!C162</f>
        <v>0</v>
      </c>
      <c r="AI131" s="103">
        <f>Stability!B162</f>
        <v>0</v>
      </c>
      <c r="AJ131" s="127">
        <f>Stability!E162</f>
        <v>0</v>
      </c>
      <c r="AK131" s="103">
        <f>Stability!H162</f>
        <v>0</v>
      </c>
      <c r="AL131" s="103">
        <f>Stability!G162</f>
        <v>0</v>
      </c>
      <c r="AM131" s="103">
        <f>Stability!F162</f>
        <v>0</v>
      </c>
      <c r="AN131" s="127">
        <f>Stability!I162</f>
        <v>0</v>
      </c>
      <c r="AO131" s="103">
        <f>Stability!L162</f>
        <v>0</v>
      </c>
      <c r="AP131" s="103">
        <f>Stability!K162</f>
        <v>0</v>
      </c>
      <c r="AQ131" s="103">
        <f>Stability!J162</f>
        <v>0</v>
      </c>
      <c r="AR131" s="127">
        <f>Stability!M162</f>
        <v>0</v>
      </c>
    </row>
    <row r="132" spans="21:44" ht="15" customHeight="1">
      <c r="U132" s="6"/>
      <c r="AF132" s="12">
        <v>131</v>
      </c>
      <c r="AG132" s="103">
        <f>Stability!D163</f>
        <v>0</v>
      </c>
      <c r="AH132" s="103">
        <f>Stability!C163</f>
        <v>0</v>
      </c>
      <c r="AI132" s="103">
        <f>Stability!B163</f>
        <v>0</v>
      </c>
      <c r="AJ132" s="127">
        <f>Stability!E163</f>
        <v>0</v>
      </c>
      <c r="AK132" s="103">
        <f>Stability!H163</f>
        <v>0</v>
      </c>
      <c r="AL132" s="103">
        <f>Stability!G163</f>
        <v>0</v>
      </c>
      <c r="AM132" s="103">
        <f>Stability!F163</f>
        <v>0</v>
      </c>
      <c r="AN132" s="127">
        <f>Stability!I163</f>
        <v>0</v>
      </c>
      <c r="AO132" s="103">
        <f>Stability!L163</f>
        <v>0</v>
      </c>
      <c r="AP132" s="103">
        <f>Stability!K163</f>
        <v>0</v>
      </c>
      <c r="AQ132" s="103">
        <f>Stability!J163</f>
        <v>0</v>
      </c>
      <c r="AR132" s="127">
        <f>Stability!M163</f>
        <v>0</v>
      </c>
    </row>
    <row r="133" spans="21:44" ht="15" customHeight="1">
      <c r="U133" s="6"/>
      <c r="AF133" s="12">
        <v>132</v>
      </c>
      <c r="AG133" s="103">
        <f>Stability!D164</f>
        <v>0</v>
      </c>
      <c r="AH133" s="103">
        <f>Stability!C164</f>
        <v>0</v>
      </c>
      <c r="AI133" s="103">
        <f>Stability!B164</f>
        <v>0</v>
      </c>
      <c r="AJ133" s="127">
        <f>Stability!E164</f>
        <v>0</v>
      </c>
      <c r="AK133" s="103">
        <f>Stability!H164</f>
        <v>0</v>
      </c>
      <c r="AL133" s="103">
        <f>Stability!G164</f>
        <v>0</v>
      </c>
      <c r="AM133" s="103">
        <f>Stability!F164</f>
        <v>0</v>
      </c>
      <c r="AN133" s="127">
        <f>Stability!I164</f>
        <v>0</v>
      </c>
      <c r="AO133" s="103">
        <f>Stability!L164</f>
        <v>0</v>
      </c>
      <c r="AP133" s="103">
        <f>Stability!K164</f>
        <v>0</v>
      </c>
      <c r="AQ133" s="103">
        <f>Stability!J164</f>
        <v>0</v>
      </c>
      <c r="AR133" s="127">
        <f>Stability!M164</f>
        <v>0</v>
      </c>
    </row>
    <row r="134" spans="21:44" ht="15" customHeight="1">
      <c r="U134" s="6"/>
      <c r="AF134" s="12">
        <v>133</v>
      </c>
      <c r="AG134" s="103">
        <f>Stability!D165</f>
        <v>0</v>
      </c>
      <c r="AH134" s="103">
        <f>Stability!C165</f>
        <v>0</v>
      </c>
      <c r="AI134" s="103">
        <f>Stability!B165</f>
        <v>0</v>
      </c>
      <c r="AJ134" s="127">
        <f>Stability!E165</f>
        <v>0</v>
      </c>
      <c r="AK134" s="103">
        <f>Stability!H165</f>
        <v>0</v>
      </c>
      <c r="AL134" s="103">
        <f>Stability!G165</f>
        <v>0</v>
      </c>
      <c r="AM134" s="103">
        <f>Stability!F165</f>
        <v>0</v>
      </c>
      <c r="AN134" s="127">
        <f>Stability!I165</f>
        <v>0</v>
      </c>
      <c r="AO134" s="103">
        <f>Stability!L165</f>
        <v>0</v>
      </c>
      <c r="AP134" s="103">
        <f>Stability!K165</f>
        <v>0</v>
      </c>
      <c r="AQ134" s="103">
        <f>Stability!J165</f>
        <v>0</v>
      </c>
      <c r="AR134" s="127">
        <f>Stability!M165</f>
        <v>0</v>
      </c>
    </row>
    <row r="135" spans="21:44" ht="15" customHeight="1">
      <c r="U135" s="6"/>
      <c r="AF135" s="12">
        <v>134</v>
      </c>
      <c r="AG135" s="103">
        <f>Stability!D166</f>
        <v>0</v>
      </c>
      <c r="AH135" s="103">
        <f>Stability!C166</f>
        <v>0</v>
      </c>
      <c r="AI135" s="103">
        <f>Stability!B166</f>
        <v>0</v>
      </c>
      <c r="AJ135" s="127">
        <f>Stability!E166</f>
        <v>0</v>
      </c>
      <c r="AK135" s="103">
        <f>Stability!H166</f>
        <v>0</v>
      </c>
      <c r="AL135" s="103">
        <f>Stability!G166</f>
        <v>0</v>
      </c>
      <c r="AM135" s="103">
        <f>Stability!F166</f>
        <v>0</v>
      </c>
      <c r="AN135" s="127">
        <f>Stability!I166</f>
        <v>0</v>
      </c>
      <c r="AO135" s="103">
        <f>Stability!L166</f>
        <v>0</v>
      </c>
      <c r="AP135" s="103">
        <f>Stability!K166</f>
        <v>0</v>
      </c>
      <c r="AQ135" s="103">
        <f>Stability!J166</f>
        <v>0</v>
      </c>
      <c r="AR135" s="127">
        <f>Stability!M166</f>
        <v>0</v>
      </c>
    </row>
    <row r="136" spans="21:44" ht="15" customHeight="1">
      <c r="U136" s="6"/>
      <c r="AF136" s="12">
        <v>135</v>
      </c>
      <c r="AG136" s="103">
        <f>Stability!D167</f>
        <v>0</v>
      </c>
      <c r="AH136" s="103">
        <f>Stability!C167</f>
        <v>0</v>
      </c>
      <c r="AI136" s="103">
        <f>Stability!B167</f>
        <v>0</v>
      </c>
      <c r="AJ136" s="127">
        <f>Stability!E167</f>
        <v>0</v>
      </c>
      <c r="AK136" s="103">
        <f>Stability!H167</f>
        <v>0</v>
      </c>
      <c r="AL136" s="103">
        <f>Stability!G167</f>
        <v>0</v>
      </c>
      <c r="AM136" s="103">
        <f>Stability!F167</f>
        <v>0</v>
      </c>
      <c r="AN136" s="127">
        <f>Stability!I167</f>
        <v>0</v>
      </c>
      <c r="AO136" s="103">
        <f>Stability!L167</f>
        <v>0</v>
      </c>
      <c r="AP136" s="103">
        <f>Stability!K167</f>
        <v>0</v>
      </c>
      <c r="AQ136" s="103">
        <f>Stability!J167</f>
        <v>0</v>
      </c>
      <c r="AR136" s="127">
        <f>Stability!M167</f>
        <v>0</v>
      </c>
    </row>
    <row r="137" spans="21:44" ht="15" customHeight="1">
      <c r="U137" s="6"/>
      <c r="AF137" s="12">
        <v>136</v>
      </c>
      <c r="AG137" s="103">
        <f>Stability!D168</f>
        <v>0</v>
      </c>
      <c r="AH137" s="103">
        <f>Stability!C168</f>
        <v>0</v>
      </c>
      <c r="AI137" s="103">
        <f>Stability!B168</f>
        <v>0</v>
      </c>
      <c r="AJ137" s="127">
        <f>Stability!E168</f>
        <v>0</v>
      </c>
      <c r="AK137" s="103">
        <f>Stability!H168</f>
        <v>0</v>
      </c>
      <c r="AL137" s="103">
        <f>Stability!G168</f>
        <v>0</v>
      </c>
      <c r="AM137" s="103">
        <f>Stability!F168</f>
        <v>0</v>
      </c>
      <c r="AN137" s="127">
        <f>Stability!I168</f>
        <v>0</v>
      </c>
      <c r="AO137" s="103">
        <f>Stability!L168</f>
        <v>0</v>
      </c>
      <c r="AP137" s="103">
        <f>Stability!K168</f>
        <v>0</v>
      </c>
      <c r="AQ137" s="103">
        <f>Stability!J168</f>
        <v>0</v>
      </c>
      <c r="AR137" s="127">
        <f>Stability!M168</f>
        <v>0</v>
      </c>
    </row>
    <row r="138" spans="21:44" ht="15" customHeight="1">
      <c r="U138" s="6"/>
      <c r="AF138" s="12">
        <v>137</v>
      </c>
      <c r="AG138" s="103">
        <f>Stability!D169</f>
        <v>0</v>
      </c>
      <c r="AH138" s="103">
        <f>Stability!C169</f>
        <v>0</v>
      </c>
      <c r="AI138" s="103">
        <f>Stability!B169</f>
        <v>0</v>
      </c>
      <c r="AJ138" s="127">
        <f>Stability!E169</f>
        <v>0</v>
      </c>
      <c r="AK138" s="103">
        <f>Stability!H169</f>
        <v>0</v>
      </c>
      <c r="AL138" s="103">
        <f>Stability!G169</f>
        <v>0</v>
      </c>
      <c r="AM138" s="103">
        <f>Stability!F169</f>
        <v>0</v>
      </c>
      <c r="AN138" s="127">
        <f>Stability!I169</f>
        <v>0</v>
      </c>
      <c r="AO138" s="103">
        <f>Stability!L169</f>
        <v>0</v>
      </c>
      <c r="AP138" s="103">
        <f>Stability!K169</f>
        <v>0</v>
      </c>
      <c r="AQ138" s="103">
        <f>Stability!J169</f>
        <v>0</v>
      </c>
      <c r="AR138" s="127">
        <f>Stability!M169</f>
        <v>0</v>
      </c>
    </row>
    <row r="139" spans="21:44" ht="15" customHeight="1">
      <c r="U139" s="6"/>
      <c r="AF139" s="12">
        <v>138</v>
      </c>
      <c r="AG139" s="103">
        <f>Stability!D170</f>
        <v>0</v>
      </c>
      <c r="AH139" s="103">
        <f>Stability!C170</f>
        <v>0</v>
      </c>
      <c r="AI139" s="103">
        <f>Stability!B170</f>
        <v>0</v>
      </c>
      <c r="AJ139" s="127">
        <f>Stability!E170</f>
        <v>0</v>
      </c>
      <c r="AK139" s="103">
        <f>Stability!H170</f>
        <v>0</v>
      </c>
      <c r="AL139" s="103">
        <f>Stability!G170</f>
        <v>0</v>
      </c>
      <c r="AM139" s="103">
        <f>Stability!F170</f>
        <v>0</v>
      </c>
      <c r="AN139" s="127">
        <f>Stability!I170</f>
        <v>0</v>
      </c>
      <c r="AO139" s="103">
        <f>Stability!L170</f>
        <v>0</v>
      </c>
      <c r="AP139" s="103">
        <f>Stability!K170</f>
        <v>0</v>
      </c>
      <c r="AQ139" s="103">
        <f>Stability!J170</f>
        <v>0</v>
      </c>
      <c r="AR139" s="127">
        <f>Stability!M170</f>
        <v>0</v>
      </c>
    </row>
    <row r="140" spans="21:44" ht="15" customHeight="1">
      <c r="U140" s="6"/>
      <c r="AF140" s="12">
        <v>139</v>
      </c>
      <c r="AG140" s="103">
        <f>Stability!D171</f>
        <v>0</v>
      </c>
      <c r="AH140" s="103">
        <f>Stability!C171</f>
        <v>0</v>
      </c>
      <c r="AI140" s="103">
        <f>Stability!B171</f>
        <v>0</v>
      </c>
      <c r="AJ140" s="127">
        <f>Stability!E171</f>
        <v>0</v>
      </c>
      <c r="AK140" s="103">
        <f>Stability!H171</f>
        <v>0</v>
      </c>
      <c r="AL140" s="103">
        <f>Stability!G171</f>
        <v>0</v>
      </c>
      <c r="AM140" s="103">
        <f>Stability!F171</f>
        <v>0</v>
      </c>
      <c r="AN140" s="127">
        <f>Stability!I171</f>
        <v>0</v>
      </c>
      <c r="AO140" s="103">
        <f>Stability!L171</f>
        <v>0</v>
      </c>
      <c r="AP140" s="103">
        <f>Stability!K171</f>
        <v>0</v>
      </c>
      <c r="AQ140" s="103">
        <f>Stability!J171</f>
        <v>0</v>
      </c>
      <c r="AR140" s="127">
        <f>Stability!M171</f>
        <v>0</v>
      </c>
    </row>
    <row r="141" spans="21:44" ht="15" customHeight="1">
      <c r="U141" s="6"/>
      <c r="AF141" s="12">
        <v>140</v>
      </c>
      <c r="AG141" s="103">
        <f>Stability!D172</f>
        <v>0</v>
      </c>
      <c r="AH141" s="103">
        <f>Stability!C172</f>
        <v>0</v>
      </c>
      <c r="AI141" s="103">
        <f>Stability!B172</f>
        <v>0</v>
      </c>
      <c r="AJ141" s="127">
        <f>Stability!E172</f>
        <v>0</v>
      </c>
      <c r="AK141" s="103">
        <f>Stability!H172</f>
        <v>0</v>
      </c>
      <c r="AL141" s="103">
        <f>Stability!G172</f>
        <v>0</v>
      </c>
      <c r="AM141" s="103">
        <f>Stability!F172</f>
        <v>0</v>
      </c>
      <c r="AN141" s="127">
        <f>Stability!I172</f>
        <v>0</v>
      </c>
      <c r="AO141" s="103">
        <f>Stability!L172</f>
        <v>0</v>
      </c>
      <c r="AP141" s="103">
        <f>Stability!K172</f>
        <v>0</v>
      </c>
      <c r="AQ141" s="103">
        <f>Stability!J172</f>
        <v>0</v>
      </c>
      <c r="AR141" s="127">
        <f>Stability!M172</f>
        <v>0</v>
      </c>
    </row>
    <row r="142" spans="21:44" ht="15" customHeight="1">
      <c r="U142" s="6"/>
      <c r="AF142" s="12">
        <v>141</v>
      </c>
      <c r="AG142" s="103">
        <f>Stability!D173</f>
        <v>0</v>
      </c>
      <c r="AH142" s="103">
        <f>Stability!C173</f>
        <v>0</v>
      </c>
      <c r="AI142" s="103">
        <f>Stability!B173</f>
        <v>0</v>
      </c>
      <c r="AJ142" s="127">
        <f>Stability!E173</f>
        <v>0</v>
      </c>
      <c r="AK142" s="103">
        <f>Stability!H173</f>
        <v>0</v>
      </c>
      <c r="AL142" s="103">
        <f>Stability!G173</f>
        <v>0</v>
      </c>
      <c r="AM142" s="103">
        <f>Stability!F173</f>
        <v>0</v>
      </c>
      <c r="AN142" s="127">
        <f>Stability!I173</f>
        <v>0</v>
      </c>
      <c r="AO142" s="103">
        <f>Stability!L173</f>
        <v>0</v>
      </c>
      <c r="AP142" s="103">
        <f>Stability!K173</f>
        <v>0</v>
      </c>
      <c r="AQ142" s="103">
        <f>Stability!J173</f>
        <v>0</v>
      </c>
      <c r="AR142" s="127">
        <f>Stability!M173</f>
        <v>0</v>
      </c>
    </row>
    <row r="143" spans="21:44" ht="15" customHeight="1">
      <c r="U143" s="6"/>
      <c r="AF143" s="12">
        <v>142</v>
      </c>
      <c r="AG143" s="103">
        <f>Stability!D174</f>
        <v>0</v>
      </c>
      <c r="AH143" s="103">
        <f>Stability!C174</f>
        <v>0</v>
      </c>
      <c r="AI143" s="103">
        <f>Stability!B174</f>
        <v>0</v>
      </c>
      <c r="AJ143" s="127">
        <f>Stability!E174</f>
        <v>0</v>
      </c>
      <c r="AK143" s="103">
        <f>Stability!H174</f>
        <v>0</v>
      </c>
      <c r="AL143" s="103">
        <f>Stability!G174</f>
        <v>0</v>
      </c>
      <c r="AM143" s="103">
        <f>Stability!F174</f>
        <v>0</v>
      </c>
      <c r="AN143" s="127">
        <f>Stability!I174</f>
        <v>0</v>
      </c>
      <c r="AO143" s="103">
        <f>Stability!L174</f>
        <v>0</v>
      </c>
      <c r="AP143" s="103">
        <f>Stability!K174</f>
        <v>0</v>
      </c>
      <c r="AQ143" s="103">
        <f>Stability!J174</f>
        <v>0</v>
      </c>
      <c r="AR143" s="127">
        <f>Stability!M174</f>
        <v>0</v>
      </c>
    </row>
    <row r="144" spans="21:44" ht="15" customHeight="1">
      <c r="AF144" s="12">
        <v>143</v>
      </c>
      <c r="AG144" s="103">
        <f>Stability!D175</f>
        <v>0</v>
      </c>
      <c r="AH144" s="103">
        <f>Stability!C175</f>
        <v>0</v>
      </c>
      <c r="AI144" s="103">
        <f>Stability!B175</f>
        <v>0</v>
      </c>
      <c r="AJ144" s="127">
        <f>Stability!E175</f>
        <v>0</v>
      </c>
      <c r="AK144" s="103">
        <f>Stability!H175</f>
        <v>0</v>
      </c>
      <c r="AL144" s="103">
        <f>Stability!G175</f>
        <v>0</v>
      </c>
      <c r="AM144" s="103">
        <f>Stability!F175</f>
        <v>0</v>
      </c>
      <c r="AN144" s="127">
        <f>Stability!I175</f>
        <v>0</v>
      </c>
      <c r="AO144" s="103">
        <f>Stability!L175</f>
        <v>0</v>
      </c>
      <c r="AP144" s="103">
        <f>Stability!K175</f>
        <v>0</v>
      </c>
      <c r="AQ144" s="103">
        <f>Stability!J175</f>
        <v>0</v>
      </c>
      <c r="AR144" s="127">
        <f>Stability!M175</f>
        <v>0</v>
      </c>
    </row>
    <row r="145" spans="32:44" ht="15" customHeight="1">
      <c r="AF145" s="12">
        <v>144</v>
      </c>
      <c r="AG145" s="103">
        <f>Stability!D176</f>
        <v>0</v>
      </c>
      <c r="AH145" s="103">
        <f>Stability!C176</f>
        <v>0</v>
      </c>
      <c r="AI145" s="103">
        <f>Stability!B176</f>
        <v>0</v>
      </c>
      <c r="AJ145" s="127">
        <f>Stability!E176</f>
        <v>0</v>
      </c>
      <c r="AK145" s="103">
        <f>Stability!H176</f>
        <v>0</v>
      </c>
      <c r="AL145" s="103">
        <f>Stability!G176</f>
        <v>0</v>
      </c>
      <c r="AM145" s="103">
        <f>Stability!F176</f>
        <v>0</v>
      </c>
      <c r="AN145" s="127">
        <f>Stability!I176</f>
        <v>0</v>
      </c>
      <c r="AO145" s="103">
        <f>Stability!L176</f>
        <v>0</v>
      </c>
      <c r="AP145" s="103">
        <f>Stability!K176</f>
        <v>0</v>
      </c>
      <c r="AQ145" s="103">
        <f>Stability!J176</f>
        <v>0</v>
      </c>
      <c r="AR145" s="127">
        <f>Stability!M176</f>
        <v>0</v>
      </c>
    </row>
    <row r="146" spans="32:44" ht="15" customHeight="1">
      <c r="AF146" s="12">
        <v>145</v>
      </c>
      <c r="AG146" s="103">
        <f>Stability!D177</f>
        <v>0</v>
      </c>
      <c r="AH146" s="103">
        <f>Stability!C177</f>
        <v>0</v>
      </c>
      <c r="AI146" s="103">
        <f>Stability!B177</f>
        <v>0</v>
      </c>
      <c r="AJ146" s="127">
        <f>Stability!E177</f>
        <v>0</v>
      </c>
      <c r="AK146" s="103">
        <f>Stability!H177</f>
        <v>0</v>
      </c>
      <c r="AL146" s="103">
        <f>Stability!G177</f>
        <v>0</v>
      </c>
      <c r="AM146" s="103">
        <f>Stability!F177</f>
        <v>0</v>
      </c>
      <c r="AN146" s="127">
        <f>Stability!I177</f>
        <v>0</v>
      </c>
      <c r="AO146" s="103">
        <f>Stability!L177</f>
        <v>0</v>
      </c>
      <c r="AP146" s="103">
        <f>Stability!K177</f>
        <v>0</v>
      </c>
      <c r="AQ146" s="103">
        <f>Stability!J177</f>
        <v>0</v>
      </c>
      <c r="AR146" s="127">
        <f>Stability!M177</f>
        <v>0</v>
      </c>
    </row>
    <row r="147" spans="32:44" ht="15" customHeight="1">
      <c r="AF147" s="12">
        <v>146</v>
      </c>
      <c r="AG147" s="103">
        <f>Stability!D178</f>
        <v>0</v>
      </c>
      <c r="AH147" s="103">
        <f>Stability!C178</f>
        <v>0</v>
      </c>
      <c r="AI147" s="103">
        <f>Stability!B178</f>
        <v>0</v>
      </c>
      <c r="AJ147" s="127">
        <f>Stability!E178</f>
        <v>0</v>
      </c>
      <c r="AK147" s="103">
        <f>Stability!H178</f>
        <v>0</v>
      </c>
      <c r="AL147" s="103">
        <f>Stability!G178</f>
        <v>0</v>
      </c>
      <c r="AM147" s="103">
        <f>Stability!F178</f>
        <v>0</v>
      </c>
      <c r="AN147" s="127">
        <f>Stability!I178</f>
        <v>0</v>
      </c>
      <c r="AO147" s="103">
        <f>Stability!L178</f>
        <v>0</v>
      </c>
      <c r="AP147" s="103">
        <f>Stability!K178</f>
        <v>0</v>
      </c>
      <c r="AQ147" s="103">
        <f>Stability!J178</f>
        <v>0</v>
      </c>
      <c r="AR147" s="127">
        <f>Stability!M178</f>
        <v>0</v>
      </c>
    </row>
    <row r="148" spans="32:44" ht="15" customHeight="1">
      <c r="AF148" s="12">
        <v>147</v>
      </c>
      <c r="AG148" s="103">
        <f>Stability!D179</f>
        <v>0</v>
      </c>
      <c r="AH148" s="103">
        <f>Stability!C179</f>
        <v>0</v>
      </c>
      <c r="AI148" s="103">
        <f>Stability!B179</f>
        <v>0</v>
      </c>
      <c r="AJ148" s="127">
        <f>Stability!E179</f>
        <v>0</v>
      </c>
      <c r="AK148" s="103">
        <f>Stability!H179</f>
        <v>0</v>
      </c>
      <c r="AL148" s="103">
        <f>Stability!G179</f>
        <v>0</v>
      </c>
      <c r="AM148" s="103">
        <f>Stability!F179</f>
        <v>0</v>
      </c>
      <c r="AN148" s="127">
        <f>Stability!I179</f>
        <v>0</v>
      </c>
      <c r="AO148" s="103">
        <f>Stability!L179</f>
        <v>0</v>
      </c>
      <c r="AP148" s="103">
        <f>Stability!K179</f>
        <v>0</v>
      </c>
      <c r="AQ148" s="103">
        <f>Stability!J179</f>
        <v>0</v>
      </c>
      <c r="AR148" s="127">
        <f>Stability!M179</f>
        <v>0</v>
      </c>
    </row>
    <row r="149" spans="32:44" ht="15" customHeight="1">
      <c r="AF149" s="12">
        <v>148</v>
      </c>
      <c r="AG149" s="103">
        <f>Stability!D180</f>
        <v>0</v>
      </c>
      <c r="AH149" s="103">
        <f>Stability!C180</f>
        <v>0</v>
      </c>
      <c r="AI149" s="103">
        <f>Stability!B180</f>
        <v>0</v>
      </c>
      <c r="AJ149" s="127">
        <f>Stability!E180</f>
        <v>0</v>
      </c>
      <c r="AK149" s="103">
        <f>Stability!H180</f>
        <v>0</v>
      </c>
      <c r="AL149" s="103">
        <f>Stability!G180</f>
        <v>0</v>
      </c>
      <c r="AM149" s="103">
        <f>Stability!F180</f>
        <v>0</v>
      </c>
      <c r="AN149" s="127">
        <f>Stability!I180</f>
        <v>0</v>
      </c>
      <c r="AO149" s="103">
        <f>Stability!L180</f>
        <v>0</v>
      </c>
      <c r="AP149" s="103">
        <f>Stability!K180</f>
        <v>0</v>
      </c>
      <c r="AQ149" s="103">
        <f>Stability!J180</f>
        <v>0</v>
      </c>
      <c r="AR149" s="127">
        <f>Stability!M180</f>
        <v>0</v>
      </c>
    </row>
    <row r="150" spans="32:44" ht="15" customHeight="1">
      <c r="AF150" s="12">
        <v>149</v>
      </c>
      <c r="AG150" s="103">
        <f>Stability!D181</f>
        <v>0</v>
      </c>
      <c r="AH150" s="103">
        <f>Stability!C181</f>
        <v>0</v>
      </c>
      <c r="AI150" s="103">
        <f>Stability!B181</f>
        <v>0</v>
      </c>
      <c r="AJ150" s="127">
        <f>Stability!E181</f>
        <v>0</v>
      </c>
      <c r="AK150" s="103">
        <f>Stability!H181</f>
        <v>0</v>
      </c>
      <c r="AL150" s="103">
        <f>Stability!G181</f>
        <v>0</v>
      </c>
      <c r="AM150" s="103">
        <f>Stability!F181</f>
        <v>0</v>
      </c>
      <c r="AN150" s="127">
        <f>Stability!I181</f>
        <v>0</v>
      </c>
      <c r="AO150" s="103">
        <f>Stability!L181</f>
        <v>0</v>
      </c>
      <c r="AP150" s="103">
        <f>Stability!K181</f>
        <v>0</v>
      </c>
      <c r="AQ150" s="103">
        <f>Stability!J181</f>
        <v>0</v>
      </c>
      <c r="AR150" s="127">
        <f>Stability!M181</f>
        <v>0</v>
      </c>
    </row>
    <row r="151" spans="32:44" ht="15" customHeight="1">
      <c r="AF151" s="12">
        <v>150</v>
      </c>
      <c r="AG151" s="103">
        <f>Stability!D182</f>
        <v>0</v>
      </c>
      <c r="AH151" s="103">
        <f>Stability!C182</f>
        <v>0</v>
      </c>
      <c r="AI151" s="103">
        <f>Stability!B182</f>
        <v>0</v>
      </c>
      <c r="AJ151" s="127">
        <f>Stability!E182</f>
        <v>0</v>
      </c>
      <c r="AK151" s="103">
        <f>Stability!H182</f>
        <v>0</v>
      </c>
      <c r="AL151" s="103">
        <f>Stability!G182</f>
        <v>0</v>
      </c>
      <c r="AM151" s="103">
        <f>Stability!F182</f>
        <v>0</v>
      </c>
      <c r="AN151" s="127">
        <f>Stability!I182</f>
        <v>0</v>
      </c>
      <c r="AO151" s="103">
        <f>Stability!L182</f>
        <v>0</v>
      </c>
      <c r="AP151" s="103">
        <f>Stability!K182</f>
        <v>0</v>
      </c>
      <c r="AQ151" s="103">
        <f>Stability!J182</f>
        <v>0</v>
      </c>
      <c r="AR151" s="127">
        <f>Stability!M182</f>
        <v>0</v>
      </c>
    </row>
    <row r="152" spans="32:44" ht="15" customHeight="1">
      <c r="AF152" s="12">
        <v>151</v>
      </c>
      <c r="AG152" s="103">
        <f>Stability!D183</f>
        <v>0</v>
      </c>
      <c r="AH152" s="103">
        <f>Stability!C183</f>
        <v>0</v>
      </c>
      <c r="AI152" s="103">
        <f>Stability!B183</f>
        <v>0</v>
      </c>
      <c r="AJ152" s="127">
        <f>Stability!E183</f>
        <v>0</v>
      </c>
      <c r="AK152" s="103">
        <f>Stability!H183</f>
        <v>0</v>
      </c>
      <c r="AL152" s="103">
        <f>Stability!G183</f>
        <v>0</v>
      </c>
      <c r="AM152" s="103">
        <f>Stability!F183</f>
        <v>0</v>
      </c>
      <c r="AN152" s="127">
        <f>Stability!I183</f>
        <v>0</v>
      </c>
      <c r="AO152" s="103">
        <f>Stability!L183</f>
        <v>0</v>
      </c>
      <c r="AP152" s="103">
        <f>Stability!K183</f>
        <v>0</v>
      </c>
      <c r="AQ152" s="103">
        <f>Stability!J183</f>
        <v>0</v>
      </c>
      <c r="AR152" s="127">
        <f>Stability!M183</f>
        <v>0</v>
      </c>
    </row>
    <row r="153" spans="32:44" ht="15" customHeight="1">
      <c r="AF153" s="12">
        <v>152</v>
      </c>
      <c r="AG153" s="103">
        <f>Stability!D184</f>
        <v>0</v>
      </c>
      <c r="AH153" s="103">
        <f>Stability!C184</f>
        <v>0</v>
      </c>
      <c r="AI153" s="103">
        <f>Stability!B184</f>
        <v>0</v>
      </c>
      <c r="AJ153" s="127">
        <f>Stability!E184</f>
        <v>0</v>
      </c>
      <c r="AK153" s="103">
        <f>Stability!H184</f>
        <v>0</v>
      </c>
      <c r="AL153" s="103">
        <f>Stability!G184</f>
        <v>0</v>
      </c>
      <c r="AM153" s="103">
        <f>Stability!F184</f>
        <v>0</v>
      </c>
      <c r="AN153" s="127">
        <f>Stability!I184</f>
        <v>0</v>
      </c>
      <c r="AO153" s="103">
        <f>Stability!L184</f>
        <v>0</v>
      </c>
      <c r="AP153" s="103">
        <f>Stability!K184</f>
        <v>0</v>
      </c>
      <c r="AQ153" s="103">
        <f>Stability!J184</f>
        <v>0</v>
      </c>
      <c r="AR153" s="127">
        <f>Stability!M184</f>
        <v>0</v>
      </c>
    </row>
    <row r="154" spans="32:44" ht="15" customHeight="1">
      <c r="AF154" s="12">
        <v>153</v>
      </c>
      <c r="AG154" s="103">
        <f>Stability!D185</f>
        <v>0</v>
      </c>
      <c r="AH154" s="103">
        <f>Stability!C185</f>
        <v>0</v>
      </c>
      <c r="AI154" s="103">
        <f>Stability!B185</f>
        <v>0</v>
      </c>
      <c r="AJ154" s="127">
        <f>Stability!E185</f>
        <v>0</v>
      </c>
      <c r="AK154" s="103">
        <f>Stability!H185</f>
        <v>0</v>
      </c>
      <c r="AL154" s="103">
        <f>Stability!G185</f>
        <v>0</v>
      </c>
      <c r="AM154" s="103">
        <f>Stability!F185</f>
        <v>0</v>
      </c>
      <c r="AN154" s="127">
        <f>Stability!I185</f>
        <v>0</v>
      </c>
      <c r="AO154" s="103">
        <f>Stability!L185</f>
        <v>0</v>
      </c>
      <c r="AP154" s="103">
        <f>Stability!K185</f>
        <v>0</v>
      </c>
      <c r="AQ154" s="103">
        <f>Stability!J185</f>
        <v>0</v>
      </c>
      <c r="AR154" s="127">
        <f>Stability!M185</f>
        <v>0</v>
      </c>
    </row>
    <row r="155" spans="32:44" ht="15" customHeight="1">
      <c r="AF155" s="12">
        <v>154</v>
      </c>
      <c r="AG155" s="103">
        <f>Stability!D186</f>
        <v>0</v>
      </c>
      <c r="AH155" s="103">
        <f>Stability!C186</f>
        <v>0</v>
      </c>
      <c r="AI155" s="103">
        <f>Stability!B186</f>
        <v>0</v>
      </c>
      <c r="AJ155" s="127">
        <f>Stability!E186</f>
        <v>0</v>
      </c>
      <c r="AK155" s="103">
        <f>Stability!H186</f>
        <v>0</v>
      </c>
      <c r="AL155" s="103">
        <f>Stability!G186</f>
        <v>0</v>
      </c>
      <c r="AM155" s="103">
        <f>Stability!F186</f>
        <v>0</v>
      </c>
      <c r="AN155" s="127">
        <f>Stability!I186</f>
        <v>0</v>
      </c>
      <c r="AO155" s="103">
        <f>Stability!L186</f>
        <v>0</v>
      </c>
      <c r="AP155" s="103">
        <f>Stability!K186</f>
        <v>0</v>
      </c>
      <c r="AQ155" s="103">
        <f>Stability!J186</f>
        <v>0</v>
      </c>
      <c r="AR155" s="127">
        <f>Stability!M186</f>
        <v>0</v>
      </c>
    </row>
    <row r="156" spans="32:44" ht="15" customHeight="1">
      <c r="AF156" s="12">
        <v>155</v>
      </c>
      <c r="AG156" s="103">
        <f>Stability!D187</f>
        <v>0</v>
      </c>
      <c r="AH156" s="103">
        <f>Stability!C187</f>
        <v>0</v>
      </c>
      <c r="AI156" s="103">
        <f>Stability!B187</f>
        <v>0</v>
      </c>
      <c r="AJ156" s="127">
        <f>Stability!E187</f>
        <v>0</v>
      </c>
      <c r="AK156" s="103">
        <f>Stability!H187</f>
        <v>0</v>
      </c>
      <c r="AL156" s="103">
        <f>Stability!G187</f>
        <v>0</v>
      </c>
      <c r="AM156" s="103">
        <f>Stability!F187</f>
        <v>0</v>
      </c>
      <c r="AN156" s="127">
        <f>Stability!I187</f>
        <v>0</v>
      </c>
      <c r="AO156" s="103">
        <f>Stability!L187</f>
        <v>0</v>
      </c>
      <c r="AP156" s="103">
        <f>Stability!K187</f>
        <v>0</v>
      </c>
      <c r="AQ156" s="103">
        <f>Stability!J187</f>
        <v>0</v>
      </c>
      <c r="AR156" s="127">
        <f>Stability!M187</f>
        <v>0</v>
      </c>
    </row>
    <row r="157" spans="32:44" ht="15" customHeight="1">
      <c r="AF157" s="12">
        <v>156</v>
      </c>
      <c r="AG157" s="103">
        <f>Stability!D188</f>
        <v>0</v>
      </c>
      <c r="AH157" s="103">
        <f>Stability!C188</f>
        <v>0</v>
      </c>
      <c r="AI157" s="103">
        <f>Stability!B188</f>
        <v>0</v>
      </c>
      <c r="AJ157" s="127">
        <f>Stability!E188</f>
        <v>0</v>
      </c>
      <c r="AK157" s="103">
        <f>Stability!H188</f>
        <v>0</v>
      </c>
      <c r="AL157" s="103">
        <f>Stability!G188</f>
        <v>0</v>
      </c>
      <c r="AM157" s="103">
        <f>Stability!F188</f>
        <v>0</v>
      </c>
      <c r="AN157" s="127">
        <f>Stability!I188</f>
        <v>0</v>
      </c>
      <c r="AO157" s="103">
        <f>Stability!L188</f>
        <v>0</v>
      </c>
      <c r="AP157" s="103">
        <f>Stability!K188</f>
        <v>0</v>
      </c>
      <c r="AQ157" s="103">
        <f>Stability!J188</f>
        <v>0</v>
      </c>
      <c r="AR157" s="127">
        <f>Stability!M188</f>
        <v>0</v>
      </c>
    </row>
    <row r="158" spans="32:44" ht="15" customHeight="1">
      <c r="AF158" s="12">
        <v>157</v>
      </c>
      <c r="AG158" s="103">
        <f>Stability!D189</f>
        <v>0</v>
      </c>
      <c r="AH158" s="103">
        <f>Stability!C189</f>
        <v>0</v>
      </c>
      <c r="AI158" s="103">
        <f>Stability!B189</f>
        <v>0</v>
      </c>
      <c r="AJ158" s="127">
        <f>Stability!E189</f>
        <v>0</v>
      </c>
      <c r="AK158" s="103">
        <f>Stability!H189</f>
        <v>0</v>
      </c>
      <c r="AL158" s="103">
        <f>Stability!G189</f>
        <v>0</v>
      </c>
      <c r="AM158" s="103">
        <f>Stability!F189</f>
        <v>0</v>
      </c>
      <c r="AN158" s="127">
        <f>Stability!I189</f>
        <v>0</v>
      </c>
      <c r="AO158" s="103">
        <f>Stability!L189</f>
        <v>0</v>
      </c>
      <c r="AP158" s="103">
        <f>Stability!K189</f>
        <v>0</v>
      </c>
      <c r="AQ158" s="103">
        <f>Stability!J189</f>
        <v>0</v>
      </c>
      <c r="AR158" s="127">
        <f>Stability!M189</f>
        <v>0</v>
      </c>
    </row>
    <row r="159" spans="32:44" ht="15" customHeight="1">
      <c r="AF159" s="12">
        <v>158</v>
      </c>
      <c r="AG159" s="103">
        <f>Stability!D190</f>
        <v>0</v>
      </c>
      <c r="AH159" s="103">
        <f>Stability!C190</f>
        <v>0</v>
      </c>
      <c r="AI159" s="103">
        <f>Stability!B190</f>
        <v>0</v>
      </c>
      <c r="AJ159" s="127">
        <f>Stability!E190</f>
        <v>0</v>
      </c>
      <c r="AK159" s="103">
        <f>Stability!H190</f>
        <v>0</v>
      </c>
      <c r="AL159" s="103">
        <f>Stability!G190</f>
        <v>0</v>
      </c>
      <c r="AM159" s="103">
        <f>Stability!F190</f>
        <v>0</v>
      </c>
      <c r="AN159" s="127">
        <f>Stability!I190</f>
        <v>0</v>
      </c>
      <c r="AO159" s="103">
        <f>Stability!L190</f>
        <v>0</v>
      </c>
      <c r="AP159" s="103">
        <f>Stability!K190</f>
        <v>0</v>
      </c>
      <c r="AQ159" s="103">
        <f>Stability!J190</f>
        <v>0</v>
      </c>
      <c r="AR159" s="127">
        <f>Stability!M190</f>
        <v>0</v>
      </c>
    </row>
    <row r="160" spans="32:44" ht="15" customHeight="1">
      <c r="AF160" s="12">
        <v>159</v>
      </c>
      <c r="AG160" s="103">
        <f>Stability!D191</f>
        <v>0</v>
      </c>
      <c r="AH160" s="103">
        <f>Stability!C191</f>
        <v>0</v>
      </c>
      <c r="AI160" s="103">
        <f>Stability!B191</f>
        <v>0</v>
      </c>
      <c r="AJ160" s="127">
        <f>Stability!E191</f>
        <v>0</v>
      </c>
      <c r="AK160" s="103">
        <f>Stability!H191</f>
        <v>0</v>
      </c>
      <c r="AL160" s="103">
        <f>Stability!G191</f>
        <v>0</v>
      </c>
      <c r="AM160" s="103">
        <f>Stability!F191</f>
        <v>0</v>
      </c>
      <c r="AN160" s="127">
        <f>Stability!I191</f>
        <v>0</v>
      </c>
      <c r="AO160" s="103">
        <f>Stability!L191</f>
        <v>0</v>
      </c>
      <c r="AP160" s="103">
        <f>Stability!K191</f>
        <v>0</v>
      </c>
      <c r="AQ160" s="103">
        <f>Stability!J191</f>
        <v>0</v>
      </c>
      <c r="AR160" s="127">
        <f>Stability!M191</f>
        <v>0</v>
      </c>
    </row>
    <row r="161" spans="32:44" ht="15" customHeight="1">
      <c r="AF161" s="12">
        <v>160</v>
      </c>
      <c r="AG161" s="103">
        <f>Stability!D192</f>
        <v>0</v>
      </c>
      <c r="AH161" s="103">
        <f>Stability!C192</f>
        <v>0</v>
      </c>
      <c r="AI161" s="103">
        <f>Stability!B192</f>
        <v>0</v>
      </c>
      <c r="AJ161" s="127">
        <f>Stability!E192</f>
        <v>0</v>
      </c>
      <c r="AK161" s="103">
        <f>Stability!H192</f>
        <v>0</v>
      </c>
      <c r="AL161" s="103">
        <f>Stability!G192</f>
        <v>0</v>
      </c>
      <c r="AM161" s="103">
        <f>Stability!F192</f>
        <v>0</v>
      </c>
      <c r="AN161" s="127">
        <f>Stability!I192</f>
        <v>0</v>
      </c>
      <c r="AO161" s="103">
        <f>Stability!L192</f>
        <v>0</v>
      </c>
      <c r="AP161" s="103">
        <f>Stability!K192</f>
        <v>0</v>
      </c>
      <c r="AQ161" s="103">
        <f>Stability!J192</f>
        <v>0</v>
      </c>
      <c r="AR161" s="127">
        <f>Stability!M192</f>
        <v>0</v>
      </c>
    </row>
    <row r="162" spans="32:44" ht="15" customHeight="1">
      <c r="AF162" s="12">
        <v>161</v>
      </c>
      <c r="AG162" s="103">
        <f>Stability!D193</f>
        <v>0</v>
      </c>
      <c r="AH162" s="103">
        <f>Stability!C193</f>
        <v>0</v>
      </c>
      <c r="AI162" s="103">
        <f>Stability!B193</f>
        <v>0</v>
      </c>
      <c r="AJ162" s="127">
        <f>Stability!E193</f>
        <v>0</v>
      </c>
      <c r="AK162" s="103">
        <f>Stability!H193</f>
        <v>0</v>
      </c>
      <c r="AL162" s="103">
        <f>Stability!G193</f>
        <v>0</v>
      </c>
      <c r="AM162" s="103">
        <f>Stability!F193</f>
        <v>0</v>
      </c>
      <c r="AN162" s="127">
        <f>Stability!I193</f>
        <v>0</v>
      </c>
      <c r="AO162" s="103">
        <f>Stability!L193</f>
        <v>0</v>
      </c>
      <c r="AP162" s="103">
        <f>Stability!K193</f>
        <v>0</v>
      </c>
      <c r="AQ162" s="103">
        <f>Stability!J193</f>
        <v>0</v>
      </c>
      <c r="AR162" s="127">
        <f>Stability!M193</f>
        <v>0</v>
      </c>
    </row>
    <row r="163" spans="32:44" ht="15" customHeight="1">
      <c r="AF163" s="12">
        <v>162</v>
      </c>
      <c r="AG163" s="103">
        <f>Stability!D194</f>
        <v>0</v>
      </c>
      <c r="AH163" s="103">
        <f>Stability!C194</f>
        <v>0</v>
      </c>
      <c r="AI163" s="103">
        <f>Stability!B194</f>
        <v>0</v>
      </c>
      <c r="AJ163" s="127">
        <f>Stability!E194</f>
        <v>0</v>
      </c>
      <c r="AK163" s="103">
        <f>Stability!H194</f>
        <v>0</v>
      </c>
      <c r="AL163" s="103">
        <f>Stability!G194</f>
        <v>0</v>
      </c>
      <c r="AM163" s="103">
        <f>Stability!F194</f>
        <v>0</v>
      </c>
      <c r="AN163" s="127">
        <f>Stability!I194</f>
        <v>0</v>
      </c>
      <c r="AO163" s="103">
        <f>Stability!L194</f>
        <v>0</v>
      </c>
      <c r="AP163" s="103">
        <f>Stability!K194</f>
        <v>0</v>
      </c>
      <c r="AQ163" s="103">
        <f>Stability!J194</f>
        <v>0</v>
      </c>
      <c r="AR163" s="127">
        <f>Stability!M194</f>
        <v>0</v>
      </c>
    </row>
    <row r="164" spans="32:44" ht="15" customHeight="1">
      <c r="AF164" s="12">
        <v>163</v>
      </c>
      <c r="AG164" s="103">
        <f>Stability!D195</f>
        <v>0</v>
      </c>
      <c r="AH164" s="103">
        <f>Stability!C195</f>
        <v>0</v>
      </c>
      <c r="AI164" s="103">
        <f>Stability!B195</f>
        <v>0</v>
      </c>
      <c r="AJ164" s="127">
        <f>Stability!E195</f>
        <v>0</v>
      </c>
      <c r="AK164" s="103">
        <f>Stability!H195</f>
        <v>0</v>
      </c>
      <c r="AL164" s="103">
        <f>Stability!G195</f>
        <v>0</v>
      </c>
      <c r="AM164" s="103">
        <f>Stability!F195</f>
        <v>0</v>
      </c>
      <c r="AN164" s="127">
        <f>Stability!I195</f>
        <v>0</v>
      </c>
      <c r="AO164" s="103">
        <f>Stability!L195</f>
        <v>0</v>
      </c>
      <c r="AP164" s="103">
        <f>Stability!K195</f>
        <v>0</v>
      </c>
      <c r="AQ164" s="103">
        <f>Stability!J195</f>
        <v>0</v>
      </c>
      <c r="AR164" s="127">
        <f>Stability!M195</f>
        <v>0</v>
      </c>
    </row>
    <row r="165" spans="32:44" ht="15" customHeight="1">
      <c r="AF165" s="12">
        <v>164</v>
      </c>
      <c r="AG165" s="103">
        <f>Stability!D196</f>
        <v>0</v>
      </c>
      <c r="AH165" s="103">
        <f>Stability!C196</f>
        <v>0</v>
      </c>
      <c r="AI165" s="103">
        <f>Stability!B196</f>
        <v>0</v>
      </c>
      <c r="AJ165" s="127">
        <f>Stability!E196</f>
        <v>0</v>
      </c>
      <c r="AK165" s="103">
        <f>Stability!H196</f>
        <v>0</v>
      </c>
      <c r="AL165" s="103">
        <f>Stability!G196</f>
        <v>0</v>
      </c>
      <c r="AM165" s="103">
        <f>Stability!F196</f>
        <v>0</v>
      </c>
      <c r="AN165" s="127">
        <f>Stability!I196</f>
        <v>0</v>
      </c>
      <c r="AO165" s="103">
        <f>Stability!L196</f>
        <v>0</v>
      </c>
      <c r="AP165" s="103">
        <f>Stability!K196</f>
        <v>0</v>
      </c>
      <c r="AQ165" s="103">
        <f>Stability!J196</f>
        <v>0</v>
      </c>
      <c r="AR165" s="127">
        <f>Stability!M196</f>
        <v>0</v>
      </c>
    </row>
    <row r="166" spans="32:44" ht="15" customHeight="1">
      <c r="AF166" s="12">
        <v>165</v>
      </c>
      <c r="AG166" s="103">
        <f>Stability!D197</f>
        <v>0</v>
      </c>
      <c r="AH166" s="103">
        <f>Stability!C197</f>
        <v>0</v>
      </c>
      <c r="AI166" s="103">
        <f>Stability!B197</f>
        <v>0</v>
      </c>
      <c r="AJ166" s="127">
        <f>Stability!E197</f>
        <v>0</v>
      </c>
      <c r="AK166" s="103">
        <f>Stability!H197</f>
        <v>0</v>
      </c>
      <c r="AL166" s="103">
        <f>Stability!G197</f>
        <v>0</v>
      </c>
      <c r="AM166" s="103">
        <f>Stability!F197</f>
        <v>0</v>
      </c>
      <c r="AN166" s="127">
        <f>Stability!I197</f>
        <v>0</v>
      </c>
      <c r="AO166" s="103">
        <f>Stability!L197</f>
        <v>0</v>
      </c>
      <c r="AP166" s="103">
        <f>Stability!K197</f>
        <v>0</v>
      </c>
      <c r="AQ166" s="103">
        <f>Stability!J197</f>
        <v>0</v>
      </c>
      <c r="AR166" s="127">
        <f>Stability!M197</f>
        <v>0</v>
      </c>
    </row>
    <row r="167" spans="32:44" ht="15" customHeight="1">
      <c r="AF167" s="12">
        <v>166</v>
      </c>
      <c r="AG167" s="103">
        <f>Stability!D198</f>
        <v>0</v>
      </c>
      <c r="AH167" s="103">
        <f>Stability!C198</f>
        <v>0</v>
      </c>
      <c r="AI167" s="103">
        <f>Stability!B198</f>
        <v>0</v>
      </c>
      <c r="AJ167" s="127">
        <f>Stability!E198</f>
        <v>0</v>
      </c>
      <c r="AK167" s="103">
        <f>Stability!H198</f>
        <v>0</v>
      </c>
      <c r="AL167" s="103">
        <f>Stability!G198</f>
        <v>0</v>
      </c>
      <c r="AM167" s="103">
        <f>Stability!F198</f>
        <v>0</v>
      </c>
      <c r="AN167" s="127">
        <f>Stability!I198</f>
        <v>0</v>
      </c>
      <c r="AO167" s="103">
        <f>Stability!L198</f>
        <v>0</v>
      </c>
      <c r="AP167" s="103">
        <f>Stability!K198</f>
        <v>0</v>
      </c>
      <c r="AQ167" s="103">
        <f>Stability!J198</f>
        <v>0</v>
      </c>
      <c r="AR167" s="127">
        <f>Stability!M198</f>
        <v>0</v>
      </c>
    </row>
    <row r="168" spans="32:44" ht="15" customHeight="1">
      <c r="AF168" s="12">
        <v>167</v>
      </c>
      <c r="AG168" s="103">
        <f>Stability!D199</f>
        <v>0</v>
      </c>
      <c r="AH168" s="103">
        <f>Stability!C199</f>
        <v>0</v>
      </c>
      <c r="AI168" s="103">
        <f>Stability!B199</f>
        <v>0</v>
      </c>
      <c r="AJ168" s="127">
        <f>Stability!E199</f>
        <v>0</v>
      </c>
      <c r="AK168" s="103">
        <f>Stability!H199</f>
        <v>0</v>
      </c>
      <c r="AL168" s="103">
        <f>Stability!G199</f>
        <v>0</v>
      </c>
      <c r="AM168" s="103">
        <f>Stability!F199</f>
        <v>0</v>
      </c>
      <c r="AN168" s="127">
        <f>Stability!I199</f>
        <v>0</v>
      </c>
      <c r="AO168" s="103">
        <f>Stability!L199</f>
        <v>0</v>
      </c>
      <c r="AP168" s="103">
        <f>Stability!K199</f>
        <v>0</v>
      </c>
      <c r="AQ168" s="103">
        <f>Stability!J199</f>
        <v>0</v>
      </c>
      <c r="AR168" s="127">
        <f>Stability!M199</f>
        <v>0</v>
      </c>
    </row>
    <row r="169" spans="32:44" ht="15" customHeight="1">
      <c r="AF169" s="12">
        <v>168</v>
      </c>
      <c r="AG169" s="103">
        <f>Stability!D200</f>
        <v>0</v>
      </c>
      <c r="AH169" s="103">
        <f>Stability!C200</f>
        <v>0</v>
      </c>
      <c r="AI169" s="103">
        <f>Stability!B200</f>
        <v>0</v>
      </c>
      <c r="AJ169" s="127">
        <f>Stability!E200</f>
        <v>0</v>
      </c>
      <c r="AK169" s="103">
        <f>Stability!H200</f>
        <v>0</v>
      </c>
      <c r="AL169" s="103">
        <f>Stability!G200</f>
        <v>0</v>
      </c>
      <c r="AM169" s="103">
        <f>Stability!F200</f>
        <v>0</v>
      </c>
      <c r="AN169" s="127">
        <f>Stability!I200</f>
        <v>0</v>
      </c>
      <c r="AO169" s="103">
        <f>Stability!L200</f>
        <v>0</v>
      </c>
      <c r="AP169" s="103">
        <f>Stability!K200</f>
        <v>0</v>
      </c>
      <c r="AQ169" s="103">
        <f>Stability!J200</f>
        <v>0</v>
      </c>
      <c r="AR169" s="127">
        <f>Stability!M200</f>
        <v>0</v>
      </c>
    </row>
    <row r="170" spans="32:44" ht="15" customHeight="1">
      <c r="AF170" s="12">
        <v>169</v>
      </c>
      <c r="AG170" s="103">
        <f>Stability!D201</f>
        <v>0</v>
      </c>
      <c r="AH170" s="103">
        <f>Stability!C201</f>
        <v>0</v>
      </c>
      <c r="AI170" s="103">
        <f>Stability!B201</f>
        <v>0</v>
      </c>
      <c r="AJ170" s="127">
        <f>Stability!E201</f>
        <v>0</v>
      </c>
      <c r="AK170" s="103">
        <f>Stability!H201</f>
        <v>0</v>
      </c>
      <c r="AL170" s="103">
        <f>Stability!G201</f>
        <v>0</v>
      </c>
      <c r="AM170" s="103">
        <f>Stability!F201</f>
        <v>0</v>
      </c>
      <c r="AN170" s="127">
        <f>Stability!I201</f>
        <v>0</v>
      </c>
      <c r="AO170" s="103">
        <f>Stability!L201</f>
        <v>0</v>
      </c>
      <c r="AP170" s="103">
        <f>Stability!K201</f>
        <v>0</v>
      </c>
      <c r="AQ170" s="103">
        <f>Stability!J201</f>
        <v>0</v>
      </c>
      <c r="AR170" s="127">
        <f>Stability!M201</f>
        <v>0</v>
      </c>
    </row>
    <row r="171" spans="32:44" ht="15" customHeight="1">
      <c r="AF171" s="12">
        <v>170</v>
      </c>
      <c r="AG171" s="103">
        <f>Stability!D202</f>
        <v>0</v>
      </c>
      <c r="AH171" s="103">
        <f>Stability!C202</f>
        <v>0</v>
      </c>
      <c r="AI171" s="103">
        <f>Stability!B202</f>
        <v>0</v>
      </c>
      <c r="AJ171" s="127">
        <f>Stability!E202</f>
        <v>0</v>
      </c>
      <c r="AK171" s="103">
        <f>Stability!H202</f>
        <v>0</v>
      </c>
      <c r="AL171" s="103">
        <f>Stability!G202</f>
        <v>0</v>
      </c>
      <c r="AM171" s="103">
        <f>Stability!F202</f>
        <v>0</v>
      </c>
      <c r="AN171" s="127">
        <f>Stability!I202</f>
        <v>0</v>
      </c>
      <c r="AO171" s="103">
        <f>Stability!L202</f>
        <v>0</v>
      </c>
      <c r="AP171" s="103">
        <f>Stability!K202</f>
        <v>0</v>
      </c>
      <c r="AQ171" s="103">
        <f>Stability!J202</f>
        <v>0</v>
      </c>
      <c r="AR171" s="127">
        <f>Stability!M202</f>
        <v>0</v>
      </c>
    </row>
    <row r="172" spans="32:44" ht="15" customHeight="1">
      <c r="AF172" s="12">
        <v>171</v>
      </c>
      <c r="AG172" s="103">
        <f>Stability!D203</f>
        <v>0</v>
      </c>
      <c r="AH172" s="103">
        <f>Stability!C203</f>
        <v>0</v>
      </c>
      <c r="AI172" s="103">
        <f>Stability!B203</f>
        <v>0</v>
      </c>
      <c r="AJ172" s="127">
        <f>Stability!E203</f>
        <v>0</v>
      </c>
      <c r="AK172" s="103">
        <f>Stability!H203</f>
        <v>0</v>
      </c>
      <c r="AL172" s="103">
        <f>Stability!G203</f>
        <v>0</v>
      </c>
      <c r="AM172" s="103">
        <f>Stability!F203</f>
        <v>0</v>
      </c>
      <c r="AN172" s="127">
        <f>Stability!I203</f>
        <v>0</v>
      </c>
      <c r="AO172" s="103">
        <f>Stability!L203</f>
        <v>0</v>
      </c>
      <c r="AP172" s="103">
        <f>Stability!K203</f>
        <v>0</v>
      </c>
      <c r="AQ172" s="103">
        <f>Stability!J203</f>
        <v>0</v>
      </c>
      <c r="AR172" s="127">
        <f>Stability!M203</f>
        <v>0</v>
      </c>
    </row>
    <row r="173" spans="32:44" ht="15" customHeight="1">
      <c r="AF173" s="12">
        <v>172</v>
      </c>
      <c r="AG173" s="103">
        <f>Stability!D204</f>
        <v>0</v>
      </c>
      <c r="AH173" s="103">
        <f>Stability!C204</f>
        <v>0</v>
      </c>
      <c r="AI173" s="103">
        <f>Stability!B204</f>
        <v>0</v>
      </c>
      <c r="AJ173" s="127">
        <f>Stability!E204</f>
        <v>0</v>
      </c>
      <c r="AK173" s="103">
        <f>Stability!H204</f>
        <v>0</v>
      </c>
      <c r="AL173" s="103">
        <f>Stability!G204</f>
        <v>0</v>
      </c>
      <c r="AM173" s="103">
        <f>Stability!F204</f>
        <v>0</v>
      </c>
      <c r="AN173" s="127">
        <f>Stability!I204</f>
        <v>0</v>
      </c>
      <c r="AO173" s="103">
        <f>Stability!L204</f>
        <v>0</v>
      </c>
      <c r="AP173" s="103">
        <f>Stability!K204</f>
        <v>0</v>
      </c>
      <c r="AQ173" s="103">
        <f>Stability!J204</f>
        <v>0</v>
      </c>
      <c r="AR173" s="127">
        <f>Stability!M204</f>
        <v>0</v>
      </c>
    </row>
    <row r="174" spans="32:44" ht="15" customHeight="1">
      <c r="AF174" s="12">
        <v>173</v>
      </c>
      <c r="AG174" s="103">
        <f>Stability!D205</f>
        <v>0</v>
      </c>
      <c r="AH174" s="103">
        <f>Stability!C205</f>
        <v>0</v>
      </c>
      <c r="AI174" s="103">
        <f>Stability!B205</f>
        <v>0</v>
      </c>
      <c r="AJ174" s="127">
        <f>Stability!E205</f>
        <v>0</v>
      </c>
      <c r="AK174" s="103">
        <f>Stability!H205</f>
        <v>0</v>
      </c>
      <c r="AL174" s="103">
        <f>Stability!G205</f>
        <v>0</v>
      </c>
      <c r="AM174" s="103">
        <f>Stability!F205</f>
        <v>0</v>
      </c>
      <c r="AN174" s="127">
        <f>Stability!I205</f>
        <v>0</v>
      </c>
      <c r="AO174" s="103">
        <f>Stability!L205</f>
        <v>0</v>
      </c>
      <c r="AP174" s="103">
        <f>Stability!K205</f>
        <v>0</v>
      </c>
      <c r="AQ174" s="103">
        <f>Stability!J205</f>
        <v>0</v>
      </c>
      <c r="AR174" s="127">
        <f>Stability!M205</f>
        <v>0</v>
      </c>
    </row>
    <row r="175" spans="32:44" ht="15" customHeight="1">
      <c r="AF175" s="12">
        <v>174</v>
      </c>
      <c r="AG175" s="103">
        <f>Stability!D206</f>
        <v>0</v>
      </c>
      <c r="AH175" s="103">
        <f>Stability!C206</f>
        <v>0</v>
      </c>
      <c r="AI175" s="103">
        <f>Stability!B206</f>
        <v>0</v>
      </c>
      <c r="AJ175" s="127">
        <f>Stability!E206</f>
        <v>0</v>
      </c>
      <c r="AK175" s="103">
        <f>Stability!H206</f>
        <v>0</v>
      </c>
      <c r="AL175" s="103">
        <f>Stability!G206</f>
        <v>0</v>
      </c>
      <c r="AM175" s="103">
        <f>Stability!F206</f>
        <v>0</v>
      </c>
      <c r="AN175" s="127">
        <f>Stability!I206</f>
        <v>0</v>
      </c>
      <c r="AO175" s="103">
        <f>Stability!L206</f>
        <v>0</v>
      </c>
      <c r="AP175" s="103">
        <f>Stability!K206</f>
        <v>0</v>
      </c>
      <c r="AQ175" s="103">
        <f>Stability!J206</f>
        <v>0</v>
      </c>
      <c r="AR175" s="127">
        <f>Stability!M206</f>
        <v>0</v>
      </c>
    </row>
    <row r="176" spans="32:44" ht="15" customHeight="1">
      <c r="AF176" s="12">
        <v>175</v>
      </c>
      <c r="AG176" s="103">
        <f>Stability!D207</f>
        <v>0</v>
      </c>
      <c r="AH176" s="103">
        <f>Stability!C207</f>
        <v>0</v>
      </c>
      <c r="AI176" s="103">
        <f>Stability!B207</f>
        <v>0</v>
      </c>
      <c r="AJ176" s="127">
        <f>Stability!E207</f>
        <v>0</v>
      </c>
      <c r="AK176" s="103">
        <f>Stability!H207</f>
        <v>0</v>
      </c>
      <c r="AL176" s="103">
        <f>Stability!G207</f>
        <v>0</v>
      </c>
      <c r="AM176" s="103">
        <f>Stability!F207</f>
        <v>0</v>
      </c>
      <c r="AN176" s="127">
        <f>Stability!I207</f>
        <v>0</v>
      </c>
      <c r="AO176" s="103">
        <f>Stability!L207</f>
        <v>0</v>
      </c>
      <c r="AP176" s="103">
        <f>Stability!K207</f>
        <v>0</v>
      </c>
      <c r="AQ176" s="103">
        <f>Stability!J207</f>
        <v>0</v>
      </c>
      <c r="AR176" s="127">
        <f>Stability!M207</f>
        <v>0</v>
      </c>
    </row>
    <row r="177" spans="32:44" ht="15" customHeight="1">
      <c r="AF177" s="12">
        <v>176</v>
      </c>
      <c r="AG177" s="103">
        <f>Stability!D208</f>
        <v>0</v>
      </c>
      <c r="AH177" s="103">
        <f>Stability!C208</f>
        <v>0</v>
      </c>
      <c r="AI177" s="103">
        <f>Stability!B208</f>
        <v>0</v>
      </c>
      <c r="AJ177" s="127">
        <f>Stability!E208</f>
        <v>0</v>
      </c>
      <c r="AK177" s="103">
        <f>Stability!H208</f>
        <v>0</v>
      </c>
      <c r="AL177" s="103">
        <f>Stability!G208</f>
        <v>0</v>
      </c>
      <c r="AM177" s="103">
        <f>Stability!F208</f>
        <v>0</v>
      </c>
      <c r="AN177" s="127">
        <f>Stability!I208</f>
        <v>0</v>
      </c>
      <c r="AO177" s="103">
        <f>Stability!L208</f>
        <v>0</v>
      </c>
      <c r="AP177" s="103">
        <f>Stability!K208</f>
        <v>0</v>
      </c>
      <c r="AQ177" s="103">
        <f>Stability!J208</f>
        <v>0</v>
      </c>
      <c r="AR177" s="127">
        <f>Stability!M208</f>
        <v>0</v>
      </c>
    </row>
    <row r="178" spans="32:44" ht="15" customHeight="1">
      <c r="AF178" s="12">
        <v>177</v>
      </c>
      <c r="AG178" s="103">
        <f>Stability!D209</f>
        <v>0</v>
      </c>
      <c r="AH178" s="103">
        <f>Stability!C209</f>
        <v>0</v>
      </c>
      <c r="AI178" s="103">
        <f>Stability!B209</f>
        <v>0</v>
      </c>
      <c r="AJ178" s="127">
        <f>Stability!E209</f>
        <v>0</v>
      </c>
      <c r="AK178" s="103">
        <f>Stability!H209</f>
        <v>0</v>
      </c>
      <c r="AL178" s="103">
        <f>Stability!G209</f>
        <v>0</v>
      </c>
      <c r="AM178" s="103">
        <f>Stability!F209</f>
        <v>0</v>
      </c>
      <c r="AN178" s="127">
        <f>Stability!I209</f>
        <v>0</v>
      </c>
      <c r="AO178" s="103">
        <f>Stability!L209</f>
        <v>0</v>
      </c>
      <c r="AP178" s="103">
        <f>Stability!K209</f>
        <v>0</v>
      </c>
      <c r="AQ178" s="103">
        <f>Stability!J209</f>
        <v>0</v>
      </c>
      <c r="AR178" s="127">
        <f>Stability!M209</f>
        <v>0</v>
      </c>
    </row>
    <row r="179" spans="32:44" ht="15" customHeight="1">
      <c r="AF179" s="12">
        <v>178</v>
      </c>
      <c r="AG179" s="103">
        <f>Stability!D210</f>
        <v>0</v>
      </c>
      <c r="AH179" s="103">
        <f>Stability!C210</f>
        <v>0</v>
      </c>
      <c r="AI179" s="103">
        <f>Stability!B210</f>
        <v>0</v>
      </c>
      <c r="AJ179" s="127">
        <f>Stability!E210</f>
        <v>0</v>
      </c>
      <c r="AK179" s="103">
        <f>Stability!H210</f>
        <v>0</v>
      </c>
      <c r="AL179" s="103">
        <f>Stability!G210</f>
        <v>0</v>
      </c>
      <c r="AM179" s="103">
        <f>Stability!F210</f>
        <v>0</v>
      </c>
      <c r="AN179" s="127">
        <f>Stability!I210</f>
        <v>0</v>
      </c>
      <c r="AO179" s="103">
        <f>Stability!L210</f>
        <v>0</v>
      </c>
      <c r="AP179" s="103">
        <f>Stability!K210</f>
        <v>0</v>
      </c>
      <c r="AQ179" s="103">
        <f>Stability!J210</f>
        <v>0</v>
      </c>
      <c r="AR179" s="127">
        <f>Stability!M210</f>
        <v>0</v>
      </c>
    </row>
    <row r="180" spans="32:44" ht="15" customHeight="1">
      <c r="AF180" s="12">
        <v>179</v>
      </c>
      <c r="AG180" s="103">
        <f>Stability!D211</f>
        <v>0</v>
      </c>
      <c r="AH180" s="103">
        <f>Stability!C211</f>
        <v>0</v>
      </c>
      <c r="AI180" s="103">
        <f>Stability!B211</f>
        <v>0</v>
      </c>
      <c r="AJ180" s="127">
        <f>Stability!E211</f>
        <v>0</v>
      </c>
      <c r="AK180" s="103">
        <f>Stability!H211</f>
        <v>0</v>
      </c>
      <c r="AL180" s="103">
        <f>Stability!G211</f>
        <v>0</v>
      </c>
      <c r="AM180" s="103">
        <f>Stability!F211</f>
        <v>0</v>
      </c>
      <c r="AN180" s="127">
        <f>Stability!I211</f>
        <v>0</v>
      </c>
      <c r="AO180" s="103">
        <f>Stability!L211</f>
        <v>0</v>
      </c>
      <c r="AP180" s="103">
        <f>Stability!K211</f>
        <v>0</v>
      </c>
      <c r="AQ180" s="103">
        <f>Stability!J211</f>
        <v>0</v>
      </c>
      <c r="AR180" s="127">
        <f>Stability!M211</f>
        <v>0</v>
      </c>
    </row>
    <row r="181" spans="32:44" ht="15" customHeight="1">
      <c r="AF181" s="12">
        <v>180</v>
      </c>
      <c r="AG181" s="103">
        <f>Stability!D212</f>
        <v>0</v>
      </c>
      <c r="AH181" s="103">
        <f>Stability!C212</f>
        <v>0</v>
      </c>
      <c r="AI181" s="103">
        <f>Stability!B212</f>
        <v>0</v>
      </c>
      <c r="AJ181" s="127">
        <f>Stability!E212</f>
        <v>0</v>
      </c>
      <c r="AK181" s="103">
        <f>Stability!H212</f>
        <v>0</v>
      </c>
      <c r="AL181" s="103">
        <f>Stability!G212</f>
        <v>0</v>
      </c>
      <c r="AM181" s="103">
        <f>Stability!F212</f>
        <v>0</v>
      </c>
      <c r="AN181" s="127">
        <f>Stability!I212</f>
        <v>0</v>
      </c>
      <c r="AO181" s="103">
        <f>Stability!L212</f>
        <v>0</v>
      </c>
      <c r="AP181" s="103">
        <f>Stability!K212</f>
        <v>0</v>
      </c>
      <c r="AQ181" s="103">
        <f>Stability!J212</f>
        <v>0</v>
      </c>
      <c r="AR181" s="127">
        <f>Stability!M212</f>
        <v>0</v>
      </c>
    </row>
    <row r="182" spans="32:44" ht="15" customHeight="1">
      <c r="AF182" s="12">
        <v>181</v>
      </c>
      <c r="AG182" s="103" t="str">
        <f>IF(Stability!$G$7=Stability!$X$7,Stability!D213,"-")</f>
        <v>-</v>
      </c>
      <c r="AH182" s="103" t="str">
        <f>IF(Stability!$G$7=Stability!$X$7,Stability!C213,"-")</f>
        <v>-</v>
      </c>
      <c r="AI182" s="103" t="str">
        <f>IF(Stability!$G$7=Stability!$X$7,Stability!B213,"-")</f>
        <v>-</v>
      </c>
      <c r="AJ182" s="127" t="str">
        <f>IF(Stability!$G$7=Stability!$X$7,Stability!E213,"-")</f>
        <v>-</v>
      </c>
      <c r="AK182" s="103" t="str">
        <f>IF(Stability!$G$7=Stability!$X$7,Stability!H213,"-")</f>
        <v>-</v>
      </c>
      <c r="AL182" s="103" t="str">
        <f>IF(Stability!$G$7=Stability!$X$7,Stability!G213,"-")</f>
        <v>-</v>
      </c>
      <c r="AM182" s="103" t="str">
        <f>IF(Stability!$G$7=Stability!$X$7,Stability!F213,"-")</f>
        <v>-</v>
      </c>
      <c r="AN182" s="127" t="str">
        <f>IF(Stability!$G$7=Stability!$X$7,Stability!I213,"-")</f>
        <v>-</v>
      </c>
      <c r="AO182" s="103" t="str">
        <f>IF(Stability!$G$7=Stability!$X$7,Stability!L213,"-")</f>
        <v>-</v>
      </c>
      <c r="AP182" s="103" t="str">
        <f>IF(Stability!$G$7=Stability!$X$7,Stability!K213,"-")</f>
        <v>-</v>
      </c>
      <c r="AQ182" s="103" t="str">
        <f>IF(Stability!$G$7=Stability!$X$7,Stability!J213,"-")</f>
        <v>-</v>
      </c>
      <c r="AR182" s="127" t="str">
        <f>IF(Stability!$G$7=Stability!$X$7,Stability!M213,"-")</f>
        <v>-</v>
      </c>
    </row>
    <row r="183" spans="32:44" ht="15" customHeight="1">
      <c r="AF183" s="12">
        <v>182</v>
      </c>
      <c r="AG183" s="103" t="str">
        <f>IF(Stability!$G$7=Stability!$X$7,Stability!D214,"-")</f>
        <v>-</v>
      </c>
      <c r="AH183" s="103" t="str">
        <f>IF(Stability!$G$7=Stability!$X$7,Stability!C214,"-")</f>
        <v>-</v>
      </c>
      <c r="AI183" s="103" t="str">
        <f>IF(Stability!$G$7=Stability!$X$7,Stability!B214,"-")</f>
        <v>-</v>
      </c>
      <c r="AJ183" s="127" t="str">
        <f>IF(Stability!$G$7=Stability!$X$7,Stability!E214,"-")</f>
        <v>-</v>
      </c>
      <c r="AK183" s="103" t="str">
        <f>IF(Stability!$G$7=Stability!$X$7,Stability!H214,"-")</f>
        <v>-</v>
      </c>
      <c r="AL183" s="103" t="str">
        <f>IF(Stability!$G$7=Stability!$X$7,Stability!G214,"-")</f>
        <v>-</v>
      </c>
      <c r="AM183" s="103" t="str">
        <f>IF(Stability!$G$7=Stability!$X$7,Stability!F214,"-")</f>
        <v>-</v>
      </c>
      <c r="AN183" s="127" t="str">
        <f>IF(Stability!$G$7=Stability!$X$7,Stability!I214,"-")</f>
        <v>-</v>
      </c>
      <c r="AO183" s="103" t="str">
        <f>IF(Stability!$G$7=Stability!$X$7,Stability!L214,"-")</f>
        <v>-</v>
      </c>
      <c r="AP183" s="103" t="str">
        <f>IF(Stability!$G$7=Stability!$X$7,Stability!K214,"-")</f>
        <v>-</v>
      </c>
      <c r="AQ183" s="103" t="str">
        <f>IF(Stability!$G$7=Stability!$X$7,Stability!J214,"-")</f>
        <v>-</v>
      </c>
      <c r="AR183" s="127" t="str">
        <f>IF(Stability!$G$7=Stability!$X$7,Stability!M214,"-")</f>
        <v>-</v>
      </c>
    </row>
    <row r="184" spans="32:44" ht="15" customHeight="1">
      <c r="AF184" s="12">
        <v>183</v>
      </c>
      <c r="AG184" s="103" t="str">
        <f>IF(Stability!$G$7=Stability!$X$7,Stability!D215,"-")</f>
        <v>-</v>
      </c>
      <c r="AH184" s="103" t="str">
        <f>IF(Stability!$G$7=Stability!$X$7,Stability!C215,"-")</f>
        <v>-</v>
      </c>
      <c r="AI184" s="103" t="str">
        <f>IF(Stability!$G$7=Stability!$X$7,Stability!B215,"-")</f>
        <v>-</v>
      </c>
      <c r="AJ184" s="127" t="str">
        <f>IF(Stability!$G$7=Stability!$X$7,Stability!E215,"-")</f>
        <v>-</v>
      </c>
      <c r="AK184" s="103" t="str">
        <f>IF(Stability!$G$7=Stability!$X$7,Stability!H215,"-")</f>
        <v>-</v>
      </c>
      <c r="AL184" s="103" t="str">
        <f>IF(Stability!$G$7=Stability!$X$7,Stability!G215,"-")</f>
        <v>-</v>
      </c>
      <c r="AM184" s="103" t="str">
        <f>IF(Stability!$G$7=Stability!$X$7,Stability!F215,"-")</f>
        <v>-</v>
      </c>
      <c r="AN184" s="127" t="str">
        <f>IF(Stability!$G$7=Stability!$X$7,Stability!I215,"-")</f>
        <v>-</v>
      </c>
      <c r="AO184" s="103" t="str">
        <f>IF(Stability!$G$7=Stability!$X$7,Stability!L215,"-")</f>
        <v>-</v>
      </c>
      <c r="AP184" s="103" t="str">
        <f>IF(Stability!$G$7=Stability!$X$7,Stability!K215,"-")</f>
        <v>-</v>
      </c>
      <c r="AQ184" s="103" t="str">
        <f>IF(Stability!$G$7=Stability!$X$7,Stability!J215,"-")</f>
        <v>-</v>
      </c>
      <c r="AR184" s="127" t="str">
        <f>IF(Stability!$G$7=Stability!$X$7,Stability!M215,"-")</f>
        <v>-</v>
      </c>
    </row>
    <row r="185" spans="32:44" ht="15" customHeight="1">
      <c r="AF185" s="12">
        <v>184</v>
      </c>
      <c r="AG185" s="103" t="str">
        <f>IF(Stability!$G$7=Stability!$X$7,Stability!D216,"-")</f>
        <v>-</v>
      </c>
      <c r="AH185" s="103" t="str">
        <f>IF(Stability!$G$7=Stability!$X$7,Stability!C216,"-")</f>
        <v>-</v>
      </c>
      <c r="AI185" s="103" t="str">
        <f>IF(Stability!$G$7=Stability!$X$7,Stability!B216,"-")</f>
        <v>-</v>
      </c>
      <c r="AJ185" s="127" t="str">
        <f>IF(Stability!$G$7=Stability!$X$7,Stability!E216,"-")</f>
        <v>-</v>
      </c>
      <c r="AK185" s="103" t="str">
        <f>IF(Stability!$G$7=Stability!$X$7,Stability!H216,"-")</f>
        <v>-</v>
      </c>
      <c r="AL185" s="103" t="str">
        <f>IF(Stability!$G$7=Stability!$X$7,Stability!G216,"-")</f>
        <v>-</v>
      </c>
      <c r="AM185" s="103" t="str">
        <f>IF(Stability!$G$7=Stability!$X$7,Stability!F216,"-")</f>
        <v>-</v>
      </c>
      <c r="AN185" s="127" t="str">
        <f>IF(Stability!$G$7=Stability!$X$7,Stability!I216,"-")</f>
        <v>-</v>
      </c>
      <c r="AO185" s="103" t="str">
        <f>IF(Stability!$G$7=Stability!$X$7,Stability!L216,"-")</f>
        <v>-</v>
      </c>
      <c r="AP185" s="103" t="str">
        <f>IF(Stability!$G$7=Stability!$X$7,Stability!K216,"-")</f>
        <v>-</v>
      </c>
      <c r="AQ185" s="103" t="str">
        <f>IF(Stability!$G$7=Stability!$X$7,Stability!J216,"-")</f>
        <v>-</v>
      </c>
      <c r="AR185" s="127" t="str">
        <f>IF(Stability!$G$7=Stability!$X$7,Stability!M216,"-")</f>
        <v>-</v>
      </c>
    </row>
    <row r="186" spans="32:44" ht="15" customHeight="1">
      <c r="AF186" s="12">
        <v>185</v>
      </c>
      <c r="AG186" s="103" t="str">
        <f>IF(Stability!$G$7=Stability!$X$7,Stability!D217,"-")</f>
        <v>-</v>
      </c>
      <c r="AH186" s="103" t="str">
        <f>IF(Stability!$G$7=Stability!$X$7,Stability!C217,"-")</f>
        <v>-</v>
      </c>
      <c r="AI186" s="103" t="str">
        <f>IF(Stability!$G$7=Stability!$X$7,Stability!B217,"-")</f>
        <v>-</v>
      </c>
      <c r="AJ186" s="127" t="str">
        <f>IF(Stability!$G$7=Stability!$X$7,Stability!E217,"-")</f>
        <v>-</v>
      </c>
      <c r="AK186" s="103" t="str">
        <f>IF(Stability!$G$7=Stability!$X$7,Stability!H217,"-")</f>
        <v>-</v>
      </c>
      <c r="AL186" s="103" t="str">
        <f>IF(Stability!$G$7=Stability!$X$7,Stability!G217,"-")</f>
        <v>-</v>
      </c>
      <c r="AM186" s="103" t="str">
        <f>IF(Stability!$G$7=Stability!$X$7,Stability!F217,"-")</f>
        <v>-</v>
      </c>
      <c r="AN186" s="127" t="str">
        <f>IF(Stability!$G$7=Stability!$X$7,Stability!I217,"-")</f>
        <v>-</v>
      </c>
      <c r="AO186" s="103" t="str">
        <f>IF(Stability!$G$7=Stability!$X$7,Stability!L217,"-")</f>
        <v>-</v>
      </c>
      <c r="AP186" s="103" t="str">
        <f>IF(Stability!$G$7=Stability!$X$7,Stability!K217,"-")</f>
        <v>-</v>
      </c>
      <c r="AQ186" s="103" t="str">
        <f>IF(Stability!$G$7=Stability!$X$7,Stability!J217,"-")</f>
        <v>-</v>
      </c>
      <c r="AR186" s="127" t="str">
        <f>IF(Stability!$G$7=Stability!$X$7,Stability!M217,"-")</f>
        <v>-</v>
      </c>
    </row>
    <row r="187" spans="32:44" ht="15" customHeight="1">
      <c r="AF187" s="12">
        <v>186</v>
      </c>
      <c r="AG187" s="103" t="str">
        <f>IF(Stability!$G$7=Stability!$X$7,Stability!D218,"-")</f>
        <v>-</v>
      </c>
      <c r="AH187" s="103" t="str">
        <f>IF(Stability!$G$7=Stability!$X$7,Stability!C218,"-")</f>
        <v>-</v>
      </c>
      <c r="AI187" s="103" t="str">
        <f>IF(Stability!$G$7=Stability!$X$7,Stability!B218,"-")</f>
        <v>-</v>
      </c>
      <c r="AJ187" s="127" t="str">
        <f>IF(Stability!$G$7=Stability!$X$7,Stability!E218,"-")</f>
        <v>-</v>
      </c>
      <c r="AK187" s="103" t="str">
        <f>IF(Stability!$G$7=Stability!$X$7,Stability!H218,"-")</f>
        <v>-</v>
      </c>
      <c r="AL187" s="103" t="str">
        <f>IF(Stability!$G$7=Stability!$X$7,Stability!G218,"-")</f>
        <v>-</v>
      </c>
      <c r="AM187" s="103" t="str">
        <f>IF(Stability!$G$7=Stability!$X$7,Stability!F218,"-")</f>
        <v>-</v>
      </c>
      <c r="AN187" s="127" t="str">
        <f>IF(Stability!$G$7=Stability!$X$7,Stability!I218,"-")</f>
        <v>-</v>
      </c>
      <c r="AO187" s="103" t="str">
        <f>IF(Stability!$G$7=Stability!$X$7,Stability!L218,"-")</f>
        <v>-</v>
      </c>
      <c r="AP187" s="103" t="str">
        <f>IF(Stability!$G$7=Stability!$X$7,Stability!K218,"-")</f>
        <v>-</v>
      </c>
      <c r="AQ187" s="103" t="str">
        <f>IF(Stability!$G$7=Stability!$X$7,Stability!J218,"-")</f>
        <v>-</v>
      </c>
      <c r="AR187" s="127" t="str">
        <f>IF(Stability!$G$7=Stability!$X$7,Stability!M218,"-")</f>
        <v>-</v>
      </c>
    </row>
    <row r="188" spans="32:44" ht="15" customHeight="1">
      <c r="AF188" s="12">
        <v>187</v>
      </c>
      <c r="AG188" s="103" t="str">
        <f>IF(Stability!$G$7=Stability!$X$7,Stability!D219,"-")</f>
        <v>-</v>
      </c>
      <c r="AH188" s="103" t="str">
        <f>IF(Stability!$G$7=Stability!$X$7,Stability!C219,"-")</f>
        <v>-</v>
      </c>
      <c r="AI188" s="103" t="str">
        <f>IF(Stability!$G$7=Stability!$X$7,Stability!B219,"-")</f>
        <v>-</v>
      </c>
      <c r="AJ188" s="127" t="str">
        <f>IF(Stability!$G$7=Stability!$X$7,Stability!E219,"-")</f>
        <v>-</v>
      </c>
      <c r="AK188" s="103" t="str">
        <f>IF(Stability!$G$7=Stability!$X$7,Stability!H219,"-")</f>
        <v>-</v>
      </c>
      <c r="AL188" s="103" t="str">
        <f>IF(Stability!$G$7=Stability!$X$7,Stability!G219,"-")</f>
        <v>-</v>
      </c>
      <c r="AM188" s="103" t="str">
        <f>IF(Stability!$G$7=Stability!$X$7,Stability!F219,"-")</f>
        <v>-</v>
      </c>
      <c r="AN188" s="127" t="str">
        <f>IF(Stability!$G$7=Stability!$X$7,Stability!I219,"-")</f>
        <v>-</v>
      </c>
      <c r="AO188" s="103" t="str">
        <f>IF(Stability!$G$7=Stability!$X$7,Stability!L219,"-")</f>
        <v>-</v>
      </c>
      <c r="AP188" s="103" t="str">
        <f>IF(Stability!$G$7=Stability!$X$7,Stability!K219,"-")</f>
        <v>-</v>
      </c>
      <c r="AQ188" s="103" t="str">
        <f>IF(Stability!$G$7=Stability!$X$7,Stability!J219,"-")</f>
        <v>-</v>
      </c>
      <c r="AR188" s="127" t="str">
        <f>IF(Stability!$G$7=Stability!$X$7,Stability!M219,"-")</f>
        <v>-</v>
      </c>
    </row>
    <row r="189" spans="32:44" ht="15" customHeight="1">
      <c r="AF189" s="12">
        <v>188</v>
      </c>
      <c r="AG189" s="103" t="str">
        <f>IF(Stability!$G$7=Stability!$X$7,Stability!D220,"-")</f>
        <v>-</v>
      </c>
      <c r="AH189" s="103" t="str">
        <f>IF(Stability!$G$7=Stability!$X$7,Stability!C220,"-")</f>
        <v>-</v>
      </c>
      <c r="AI189" s="103" t="str">
        <f>IF(Stability!$G$7=Stability!$X$7,Stability!B220,"-")</f>
        <v>-</v>
      </c>
      <c r="AJ189" s="127" t="str">
        <f>IF(Stability!$G$7=Stability!$X$7,Stability!E220,"-")</f>
        <v>-</v>
      </c>
      <c r="AK189" s="103" t="str">
        <f>IF(Stability!$G$7=Stability!$X$7,Stability!H220,"-")</f>
        <v>-</v>
      </c>
      <c r="AL189" s="103" t="str">
        <f>IF(Stability!$G$7=Stability!$X$7,Stability!G220,"-")</f>
        <v>-</v>
      </c>
      <c r="AM189" s="103" t="str">
        <f>IF(Stability!$G$7=Stability!$X$7,Stability!F220,"-")</f>
        <v>-</v>
      </c>
      <c r="AN189" s="127" t="str">
        <f>IF(Stability!$G$7=Stability!$X$7,Stability!I220,"-")</f>
        <v>-</v>
      </c>
      <c r="AO189" s="103" t="str">
        <f>IF(Stability!$G$7=Stability!$X$7,Stability!L220,"-")</f>
        <v>-</v>
      </c>
      <c r="AP189" s="103" t="str">
        <f>IF(Stability!$G$7=Stability!$X$7,Stability!K220,"-")</f>
        <v>-</v>
      </c>
      <c r="AQ189" s="103" t="str">
        <f>IF(Stability!$G$7=Stability!$X$7,Stability!J220,"-")</f>
        <v>-</v>
      </c>
      <c r="AR189" s="127" t="str">
        <f>IF(Stability!$G$7=Stability!$X$7,Stability!M220,"-")</f>
        <v>-</v>
      </c>
    </row>
    <row r="190" spans="32:44" ht="15" customHeight="1">
      <c r="AF190" s="12">
        <v>189</v>
      </c>
      <c r="AG190" s="103" t="str">
        <f>IF(Stability!$G$7=Stability!$X$7,Stability!D221,"-")</f>
        <v>-</v>
      </c>
      <c r="AH190" s="103" t="str">
        <f>IF(Stability!$G$7=Stability!$X$7,Stability!C221,"-")</f>
        <v>-</v>
      </c>
      <c r="AI190" s="103" t="str">
        <f>IF(Stability!$G$7=Stability!$X$7,Stability!B221,"-")</f>
        <v>-</v>
      </c>
      <c r="AJ190" s="127" t="str">
        <f>IF(Stability!$G$7=Stability!$X$7,Stability!E221,"-")</f>
        <v>-</v>
      </c>
      <c r="AK190" s="103" t="str">
        <f>IF(Stability!$G$7=Stability!$X$7,Stability!H221,"-")</f>
        <v>-</v>
      </c>
      <c r="AL190" s="103" t="str">
        <f>IF(Stability!$G$7=Stability!$X$7,Stability!G221,"-")</f>
        <v>-</v>
      </c>
      <c r="AM190" s="103" t="str">
        <f>IF(Stability!$G$7=Stability!$X$7,Stability!F221,"-")</f>
        <v>-</v>
      </c>
      <c r="AN190" s="127" t="str">
        <f>IF(Stability!$G$7=Stability!$X$7,Stability!I221,"-")</f>
        <v>-</v>
      </c>
      <c r="AO190" s="103" t="str">
        <f>IF(Stability!$G$7=Stability!$X$7,Stability!L221,"-")</f>
        <v>-</v>
      </c>
      <c r="AP190" s="103" t="str">
        <f>IF(Stability!$G$7=Stability!$X$7,Stability!K221,"-")</f>
        <v>-</v>
      </c>
      <c r="AQ190" s="103" t="str">
        <f>IF(Stability!$G$7=Stability!$X$7,Stability!J221,"-")</f>
        <v>-</v>
      </c>
      <c r="AR190" s="127" t="str">
        <f>IF(Stability!$G$7=Stability!$X$7,Stability!M221,"-")</f>
        <v>-</v>
      </c>
    </row>
    <row r="191" spans="32:44" ht="15" customHeight="1">
      <c r="AF191" s="12">
        <v>190</v>
      </c>
      <c r="AG191" s="103" t="str">
        <f>IF(Stability!$G$7=Stability!$X$7,Stability!D222,"-")</f>
        <v>-</v>
      </c>
      <c r="AH191" s="103" t="str">
        <f>IF(Stability!$G$7=Stability!$X$7,Stability!C222,"-")</f>
        <v>-</v>
      </c>
      <c r="AI191" s="103" t="str">
        <f>IF(Stability!$G$7=Stability!$X$7,Stability!B222,"-")</f>
        <v>-</v>
      </c>
      <c r="AJ191" s="127" t="str">
        <f>IF(Stability!$G$7=Stability!$X$7,Stability!E222,"-")</f>
        <v>-</v>
      </c>
      <c r="AK191" s="103" t="str">
        <f>IF(Stability!$G$7=Stability!$X$7,Stability!H222,"-")</f>
        <v>-</v>
      </c>
      <c r="AL191" s="103" t="str">
        <f>IF(Stability!$G$7=Stability!$X$7,Stability!G222,"-")</f>
        <v>-</v>
      </c>
      <c r="AM191" s="103" t="str">
        <f>IF(Stability!$G$7=Stability!$X$7,Stability!F222,"-")</f>
        <v>-</v>
      </c>
      <c r="AN191" s="127" t="str">
        <f>IF(Stability!$G$7=Stability!$X$7,Stability!I222,"-")</f>
        <v>-</v>
      </c>
      <c r="AO191" s="103" t="str">
        <f>IF(Stability!$G$7=Stability!$X$7,Stability!L222,"-")</f>
        <v>-</v>
      </c>
      <c r="AP191" s="103" t="str">
        <f>IF(Stability!$G$7=Stability!$X$7,Stability!K222,"-")</f>
        <v>-</v>
      </c>
      <c r="AQ191" s="103" t="str">
        <f>IF(Stability!$G$7=Stability!$X$7,Stability!J222,"-")</f>
        <v>-</v>
      </c>
      <c r="AR191" s="127" t="str">
        <f>IF(Stability!$G$7=Stability!$X$7,Stability!M222,"-")</f>
        <v>-</v>
      </c>
    </row>
    <row r="192" spans="32:44" ht="15" customHeight="1">
      <c r="AF192" s="12">
        <v>191</v>
      </c>
      <c r="AG192" s="103" t="str">
        <f>IF(Stability!$G$7=Stability!$X$7,Stability!D223,"-")</f>
        <v>-</v>
      </c>
      <c r="AH192" s="103" t="str">
        <f>IF(Stability!$G$7=Stability!$X$7,Stability!C223,"-")</f>
        <v>-</v>
      </c>
      <c r="AI192" s="103" t="str">
        <f>IF(Stability!$G$7=Stability!$X$7,Stability!B223,"-")</f>
        <v>-</v>
      </c>
      <c r="AJ192" s="127" t="str">
        <f>IF(Stability!$G$7=Stability!$X$7,Stability!E223,"-")</f>
        <v>-</v>
      </c>
      <c r="AK192" s="103" t="str">
        <f>IF(Stability!$G$7=Stability!$X$7,Stability!H223,"-")</f>
        <v>-</v>
      </c>
      <c r="AL192" s="103" t="str">
        <f>IF(Stability!$G$7=Stability!$X$7,Stability!G223,"-")</f>
        <v>-</v>
      </c>
      <c r="AM192" s="103" t="str">
        <f>IF(Stability!$G$7=Stability!$X$7,Stability!F223,"-")</f>
        <v>-</v>
      </c>
      <c r="AN192" s="127" t="str">
        <f>IF(Stability!$G$7=Stability!$X$7,Stability!I223,"-")</f>
        <v>-</v>
      </c>
      <c r="AO192" s="103" t="str">
        <f>IF(Stability!$G$7=Stability!$X$7,Stability!L223,"-")</f>
        <v>-</v>
      </c>
      <c r="AP192" s="103" t="str">
        <f>IF(Stability!$G$7=Stability!$X$7,Stability!K223,"-")</f>
        <v>-</v>
      </c>
      <c r="AQ192" s="103" t="str">
        <f>IF(Stability!$G$7=Stability!$X$7,Stability!J223,"-")</f>
        <v>-</v>
      </c>
      <c r="AR192" s="127" t="str">
        <f>IF(Stability!$G$7=Stability!$X$7,Stability!M223,"-")</f>
        <v>-</v>
      </c>
    </row>
    <row r="193" spans="32:44" ht="15" customHeight="1">
      <c r="AF193" s="12">
        <v>192</v>
      </c>
      <c r="AG193" s="103" t="str">
        <f>IF(Stability!$G$7=Stability!$X$7,Stability!D224,"-")</f>
        <v>-</v>
      </c>
      <c r="AH193" s="103" t="str">
        <f>IF(Stability!$G$7=Stability!$X$7,Stability!C224,"-")</f>
        <v>-</v>
      </c>
      <c r="AI193" s="103" t="str">
        <f>IF(Stability!$G$7=Stability!$X$7,Stability!B224,"-")</f>
        <v>-</v>
      </c>
      <c r="AJ193" s="127" t="str">
        <f>IF(Stability!$G$7=Stability!$X$7,Stability!E224,"-")</f>
        <v>-</v>
      </c>
      <c r="AK193" s="103" t="str">
        <f>IF(Stability!$G$7=Stability!$X$7,Stability!H224,"-")</f>
        <v>-</v>
      </c>
      <c r="AL193" s="103" t="str">
        <f>IF(Stability!$G$7=Stability!$X$7,Stability!G224,"-")</f>
        <v>-</v>
      </c>
      <c r="AM193" s="103" t="str">
        <f>IF(Stability!$G$7=Stability!$X$7,Stability!F224,"-")</f>
        <v>-</v>
      </c>
      <c r="AN193" s="127" t="str">
        <f>IF(Stability!$G$7=Stability!$X$7,Stability!I224,"-")</f>
        <v>-</v>
      </c>
      <c r="AO193" s="103" t="str">
        <f>IF(Stability!$G$7=Stability!$X$7,Stability!L224,"-")</f>
        <v>-</v>
      </c>
      <c r="AP193" s="103" t="str">
        <f>IF(Stability!$G$7=Stability!$X$7,Stability!K224,"-")</f>
        <v>-</v>
      </c>
      <c r="AQ193" s="103" t="str">
        <f>IF(Stability!$G$7=Stability!$X$7,Stability!J224,"-")</f>
        <v>-</v>
      </c>
      <c r="AR193" s="127" t="str">
        <f>IF(Stability!$G$7=Stability!$X$7,Stability!M224,"-")</f>
        <v>-</v>
      </c>
    </row>
    <row r="194" spans="32:44" ht="15" customHeight="1">
      <c r="AF194" s="12">
        <v>193</v>
      </c>
      <c r="AG194" s="103" t="str">
        <f>IF(Stability!$G$7=Stability!$X$7,Stability!D225,"-")</f>
        <v>-</v>
      </c>
      <c r="AH194" s="103" t="str">
        <f>IF(Stability!$G$7=Stability!$X$7,Stability!C225,"-")</f>
        <v>-</v>
      </c>
      <c r="AI194" s="103" t="str">
        <f>IF(Stability!$G$7=Stability!$X$7,Stability!B225,"-")</f>
        <v>-</v>
      </c>
      <c r="AJ194" s="127" t="str">
        <f>IF(Stability!$G$7=Stability!$X$7,Stability!E225,"-")</f>
        <v>-</v>
      </c>
      <c r="AK194" s="103" t="str">
        <f>IF(Stability!$G$7=Stability!$X$7,Stability!H225,"-")</f>
        <v>-</v>
      </c>
      <c r="AL194" s="103" t="str">
        <f>IF(Stability!$G$7=Stability!$X$7,Stability!G225,"-")</f>
        <v>-</v>
      </c>
      <c r="AM194" s="103" t="str">
        <f>IF(Stability!$G$7=Stability!$X$7,Stability!F225,"-")</f>
        <v>-</v>
      </c>
      <c r="AN194" s="127" t="str">
        <f>IF(Stability!$G$7=Stability!$X$7,Stability!I225,"-")</f>
        <v>-</v>
      </c>
      <c r="AO194" s="103" t="str">
        <f>IF(Stability!$G$7=Stability!$X$7,Stability!L225,"-")</f>
        <v>-</v>
      </c>
      <c r="AP194" s="103" t="str">
        <f>IF(Stability!$G$7=Stability!$X$7,Stability!K225,"-")</f>
        <v>-</v>
      </c>
      <c r="AQ194" s="103" t="str">
        <f>IF(Stability!$G$7=Stability!$X$7,Stability!J225,"-")</f>
        <v>-</v>
      </c>
      <c r="AR194" s="127" t="str">
        <f>IF(Stability!$G$7=Stability!$X$7,Stability!M225,"-")</f>
        <v>-</v>
      </c>
    </row>
    <row r="195" spans="32:44" ht="15" customHeight="1">
      <c r="AF195" s="12">
        <v>194</v>
      </c>
      <c r="AG195" s="103" t="str">
        <f>IF(Stability!$G$7=Stability!$X$7,Stability!D226,"-")</f>
        <v>-</v>
      </c>
      <c r="AH195" s="103" t="str">
        <f>IF(Stability!$G$7=Stability!$X$7,Stability!C226,"-")</f>
        <v>-</v>
      </c>
      <c r="AI195" s="103" t="str">
        <f>IF(Stability!$G$7=Stability!$X$7,Stability!B226,"-")</f>
        <v>-</v>
      </c>
      <c r="AJ195" s="127" t="str">
        <f>IF(Stability!$G$7=Stability!$X$7,Stability!E226,"-")</f>
        <v>-</v>
      </c>
      <c r="AK195" s="103" t="str">
        <f>IF(Stability!$G$7=Stability!$X$7,Stability!H226,"-")</f>
        <v>-</v>
      </c>
      <c r="AL195" s="103" t="str">
        <f>IF(Stability!$G$7=Stability!$X$7,Stability!G226,"-")</f>
        <v>-</v>
      </c>
      <c r="AM195" s="103" t="str">
        <f>IF(Stability!$G$7=Stability!$X$7,Stability!F226,"-")</f>
        <v>-</v>
      </c>
      <c r="AN195" s="127" t="str">
        <f>IF(Stability!$G$7=Stability!$X$7,Stability!I226,"-")</f>
        <v>-</v>
      </c>
      <c r="AO195" s="103" t="str">
        <f>IF(Stability!$G$7=Stability!$X$7,Stability!L226,"-")</f>
        <v>-</v>
      </c>
      <c r="AP195" s="103" t="str">
        <f>IF(Stability!$G$7=Stability!$X$7,Stability!K226,"-")</f>
        <v>-</v>
      </c>
      <c r="AQ195" s="103" t="str">
        <f>IF(Stability!$G$7=Stability!$X$7,Stability!J226,"-")</f>
        <v>-</v>
      </c>
      <c r="AR195" s="127" t="str">
        <f>IF(Stability!$G$7=Stability!$X$7,Stability!M226,"-")</f>
        <v>-</v>
      </c>
    </row>
    <row r="196" spans="32:44" ht="15" customHeight="1">
      <c r="AF196" s="12">
        <v>195</v>
      </c>
      <c r="AG196" s="103" t="str">
        <f>IF(Stability!$G$7=Stability!$X$7,Stability!D227,"-")</f>
        <v>-</v>
      </c>
      <c r="AH196" s="103" t="str">
        <f>IF(Stability!$G$7=Stability!$X$7,Stability!C227,"-")</f>
        <v>-</v>
      </c>
      <c r="AI196" s="103" t="str">
        <f>IF(Stability!$G$7=Stability!$X$7,Stability!B227,"-")</f>
        <v>-</v>
      </c>
      <c r="AJ196" s="127" t="str">
        <f>IF(Stability!$G$7=Stability!$X$7,Stability!E227,"-")</f>
        <v>-</v>
      </c>
      <c r="AK196" s="103" t="str">
        <f>IF(Stability!$G$7=Stability!$X$7,Stability!H227,"-")</f>
        <v>-</v>
      </c>
      <c r="AL196" s="103" t="str">
        <f>IF(Stability!$G$7=Stability!$X$7,Stability!G227,"-")</f>
        <v>-</v>
      </c>
      <c r="AM196" s="103" t="str">
        <f>IF(Stability!$G$7=Stability!$X$7,Stability!F227,"-")</f>
        <v>-</v>
      </c>
      <c r="AN196" s="127" t="str">
        <f>IF(Stability!$G$7=Stability!$X$7,Stability!I227,"-")</f>
        <v>-</v>
      </c>
      <c r="AO196" s="103" t="str">
        <f>IF(Stability!$G$7=Stability!$X$7,Stability!L227,"-")</f>
        <v>-</v>
      </c>
      <c r="AP196" s="103" t="str">
        <f>IF(Stability!$G$7=Stability!$X$7,Stability!K227,"-")</f>
        <v>-</v>
      </c>
      <c r="AQ196" s="103" t="str">
        <f>IF(Stability!$G$7=Stability!$X$7,Stability!J227,"-")</f>
        <v>-</v>
      </c>
      <c r="AR196" s="127" t="str">
        <f>IF(Stability!$G$7=Stability!$X$7,Stability!M227,"-")</f>
        <v>-</v>
      </c>
    </row>
    <row r="197" spans="32:44" ht="15" customHeight="1">
      <c r="AF197" s="12">
        <v>196</v>
      </c>
      <c r="AG197" s="103" t="str">
        <f>IF(Stability!$G$7=Stability!$X$7,Stability!D228,"-")</f>
        <v>-</v>
      </c>
      <c r="AH197" s="103" t="str">
        <f>IF(Stability!$G$7=Stability!$X$7,Stability!C228,"-")</f>
        <v>-</v>
      </c>
      <c r="AI197" s="103" t="str">
        <f>IF(Stability!$G$7=Stability!$X$7,Stability!B228,"-")</f>
        <v>-</v>
      </c>
      <c r="AJ197" s="127" t="str">
        <f>IF(Stability!$G$7=Stability!$X$7,Stability!E228,"-")</f>
        <v>-</v>
      </c>
      <c r="AK197" s="103" t="str">
        <f>IF(Stability!$G$7=Stability!$X$7,Stability!H228,"-")</f>
        <v>-</v>
      </c>
      <c r="AL197" s="103" t="str">
        <f>IF(Stability!$G$7=Stability!$X$7,Stability!G228,"-")</f>
        <v>-</v>
      </c>
      <c r="AM197" s="103" t="str">
        <f>IF(Stability!$G$7=Stability!$X$7,Stability!F228,"-")</f>
        <v>-</v>
      </c>
      <c r="AN197" s="127" t="str">
        <f>IF(Stability!$G$7=Stability!$X$7,Stability!I228,"-")</f>
        <v>-</v>
      </c>
      <c r="AO197" s="103" t="str">
        <f>IF(Stability!$G$7=Stability!$X$7,Stability!L228,"-")</f>
        <v>-</v>
      </c>
      <c r="AP197" s="103" t="str">
        <f>IF(Stability!$G$7=Stability!$X$7,Stability!K228,"-")</f>
        <v>-</v>
      </c>
      <c r="AQ197" s="103" t="str">
        <f>IF(Stability!$G$7=Stability!$X$7,Stability!J228,"-")</f>
        <v>-</v>
      </c>
      <c r="AR197" s="127" t="str">
        <f>IF(Stability!$G$7=Stability!$X$7,Stability!M228,"-")</f>
        <v>-</v>
      </c>
    </row>
    <row r="198" spans="32:44" ht="15" customHeight="1">
      <c r="AF198" s="12">
        <v>197</v>
      </c>
      <c r="AG198" s="103" t="str">
        <f>IF(Stability!$G$7=Stability!$X$7,Stability!D229,"-")</f>
        <v>-</v>
      </c>
      <c r="AH198" s="103" t="str">
        <f>IF(Stability!$G$7=Stability!$X$7,Stability!C229,"-")</f>
        <v>-</v>
      </c>
      <c r="AI198" s="103" t="str">
        <f>IF(Stability!$G$7=Stability!$X$7,Stability!B229,"-")</f>
        <v>-</v>
      </c>
      <c r="AJ198" s="127" t="str">
        <f>IF(Stability!$G$7=Stability!$X$7,Stability!E229,"-")</f>
        <v>-</v>
      </c>
      <c r="AK198" s="103" t="str">
        <f>IF(Stability!$G$7=Stability!$X$7,Stability!H229,"-")</f>
        <v>-</v>
      </c>
      <c r="AL198" s="103" t="str">
        <f>IF(Stability!$G$7=Stability!$X$7,Stability!G229,"-")</f>
        <v>-</v>
      </c>
      <c r="AM198" s="103" t="str">
        <f>IF(Stability!$G$7=Stability!$X$7,Stability!F229,"-")</f>
        <v>-</v>
      </c>
      <c r="AN198" s="127" t="str">
        <f>IF(Stability!$G$7=Stability!$X$7,Stability!I229,"-")</f>
        <v>-</v>
      </c>
      <c r="AO198" s="103" t="str">
        <f>IF(Stability!$G$7=Stability!$X$7,Stability!L229,"-")</f>
        <v>-</v>
      </c>
      <c r="AP198" s="103" t="str">
        <f>IF(Stability!$G$7=Stability!$X$7,Stability!K229,"-")</f>
        <v>-</v>
      </c>
      <c r="AQ198" s="103" t="str">
        <f>IF(Stability!$G$7=Stability!$X$7,Stability!J229,"-")</f>
        <v>-</v>
      </c>
      <c r="AR198" s="127" t="str">
        <f>IF(Stability!$G$7=Stability!$X$7,Stability!M229,"-")</f>
        <v>-</v>
      </c>
    </row>
    <row r="199" spans="32:44" ht="15" customHeight="1">
      <c r="AF199" s="12">
        <v>198</v>
      </c>
      <c r="AG199" s="103" t="str">
        <f>IF(Stability!$G$7=Stability!$X$7,Stability!D230,"-")</f>
        <v>-</v>
      </c>
      <c r="AH199" s="103" t="str">
        <f>IF(Stability!$G$7=Stability!$X$7,Stability!C230,"-")</f>
        <v>-</v>
      </c>
      <c r="AI199" s="103" t="str">
        <f>IF(Stability!$G$7=Stability!$X$7,Stability!B230,"-")</f>
        <v>-</v>
      </c>
      <c r="AJ199" s="127" t="str">
        <f>IF(Stability!$G$7=Stability!$X$7,Stability!E230,"-")</f>
        <v>-</v>
      </c>
      <c r="AK199" s="103" t="str">
        <f>IF(Stability!$G$7=Stability!$X$7,Stability!H230,"-")</f>
        <v>-</v>
      </c>
      <c r="AL199" s="103" t="str">
        <f>IF(Stability!$G$7=Stability!$X$7,Stability!G230,"-")</f>
        <v>-</v>
      </c>
      <c r="AM199" s="103" t="str">
        <f>IF(Stability!$G$7=Stability!$X$7,Stability!F230,"-")</f>
        <v>-</v>
      </c>
      <c r="AN199" s="127" t="str">
        <f>IF(Stability!$G$7=Stability!$X$7,Stability!I230,"-")</f>
        <v>-</v>
      </c>
      <c r="AO199" s="103" t="str">
        <f>IF(Stability!$G$7=Stability!$X$7,Stability!L230,"-")</f>
        <v>-</v>
      </c>
      <c r="AP199" s="103" t="str">
        <f>IF(Stability!$G$7=Stability!$X$7,Stability!K230,"-")</f>
        <v>-</v>
      </c>
      <c r="AQ199" s="103" t="str">
        <f>IF(Stability!$G$7=Stability!$X$7,Stability!J230,"-")</f>
        <v>-</v>
      </c>
      <c r="AR199" s="127" t="str">
        <f>IF(Stability!$G$7=Stability!$X$7,Stability!M230,"-")</f>
        <v>-</v>
      </c>
    </row>
    <row r="200" spans="32:44" ht="15" customHeight="1">
      <c r="AF200" s="12">
        <v>199</v>
      </c>
      <c r="AG200" s="103" t="str">
        <f>IF(Stability!$G$7=Stability!$X$7,Stability!D231,"-")</f>
        <v>-</v>
      </c>
      <c r="AH200" s="103" t="str">
        <f>IF(Stability!$G$7=Stability!$X$7,Stability!C231,"-")</f>
        <v>-</v>
      </c>
      <c r="AI200" s="103" t="str">
        <f>IF(Stability!$G$7=Stability!$X$7,Stability!B231,"-")</f>
        <v>-</v>
      </c>
      <c r="AJ200" s="127" t="str">
        <f>IF(Stability!$G$7=Stability!$X$7,Stability!E231,"-")</f>
        <v>-</v>
      </c>
      <c r="AK200" s="103" t="str">
        <f>IF(Stability!$G$7=Stability!$X$7,Stability!H231,"-")</f>
        <v>-</v>
      </c>
      <c r="AL200" s="103" t="str">
        <f>IF(Stability!$G$7=Stability!$X$7,Stability!G231,"-")</f>
        <v>-</v>
      </c>
      <c r="AM200" s="103" t="str">
        <f>IF(Stability!$G$7=Stability!$X$7,Stability!F231,"-")</f>
        <v>-</v>
      </c>
      <c r="AN200" s="127" t="str">
        <f>IF(Stability!$G$7=Stability!$X$7,Stability!I231,"-")</f>
        <v>-</v>
      </c>
      <c r="AO200" s="103" t="str">
        <f>IF(Stability!$G$7=Stability!$X$7,Stability!L231,"-")</f>
        <v>-</v>
      </c>
      <c r="AP200" s="103" t="str">
        <f>IF(Stability!$G$7=Stability!$X$7,Stability!K231,"-")</f>
        <v>-</v>
      </c>
      <c r="AQ200" s="103" t="str">
        <f>IF(Stability!$G$7=Stability!$X$7,Stability!J231,"-")</f>
        <v>-</v>
      </c>
      <c r="AR200" s="127" t="str">
        <f>IF(Stability!$G$7=Stability!$X$7,Stability!M231,"-")</f>
        <v>-</v>
      </c>
    </row>
    <row r="201" spans="32:44" ht="15" customHeight="1">
      <c r="AF201" s="12">
        <v>200</v>
      </c>
      <c r="AG201" s="103" t="str">
        <f>IF(Stability!$G$7=Stability!$X$7,Stability!D232,"-")</f>
        <v>-</v>
      </c>
      <c r="AH201" s="103" t="str">
        <f>IF(Stability!$G$7=Stability!$X$7,Stability!C232,"-")</f>
        <v>-</v>
      </c>
      <c r="AI201" s="103" t="str">
        <f>IF(Stability!$G$7=Stability!$X$7,Stability!B232,"-")</f>
        <v>-</v>
      </c>
      <c r="AJ201" s="127" t="str">
        <f>IF(Stability!$G$7=Stability!$X$7,Stability!E232,"-")</f>
        <v>-</v>
      </c>
      <c r="AK201" s="103" t="str">
        <f>IF(Stability!$G$7=Stability!$X$7,Stability!H232,"-")</f>
        <v>-</v>
      </c>
      <c r="AL201" s="103" t="str">
        <f>IF(Stability!$G$7=Stability!$X$7,Stability!G232,"-")</f>
        <v>-</v>
      </c>
      <c r="AM201" s="103" t="str">
        <f>IF(Stability!$G$7=Stability!$X$7,Stability!F232,"-")</f>
        <v>-</v>
      </c>
      <c r="AN201" s="127" t="str">
        <f>IF(Stability!$G$7=Stability!$X$7,Stability!I232,"-")</f>
        <v>-</v>
      </c>
      <c r="AO201" s="103" t="str">
        <f>IF(Stability!$G$7=Stability!$X$7,Stability!L232,"-")</f>
        <v>-</v>
      </c>
      <c r="AP201" s="103" t="str">
        <f>IF(Stability!$G$7=Stability!$X$7,Stability!K232,"-")</f>
        <v>-</v>
      </c>
      <c r="AQ201" s="103" t="str">
        <f>IF(Stability!$G$7=Stability!$X$7,Stability!J232,"-")</f>
        <v>-</v>
      </c>
      <c r="AR201" s="127" t="str">
        <f>IF(Stability!$G$7=Stability!$X$7,Stability!M232,"-")</f>
        <v>-</v>
      </c>
    </row>
    <row r="202" spans="32:44" ht="15" customHeight="1">
      <c r="AF202" s="12">
        <v>201</v>
      </c>
      <c r="AG202" s="103" t="str">
        <f>IF(Stability!$G$7=Stability!$X$7,Stability!D233,"-")</f>
        <v>-</v>
      </c>
      <c r="AH202" s="103" t="str">
        <f>IF(Stability!$G$7=Stability!$X$7,Stability!C233,"-")</f>
        <v>-</v>
      </c>
      <c r="AI202" s="103" t="str">
        <f>IF(Stability!$G$7=Stability!$X$7,Stability!B233,"-")</f>
        <v>-</v>
      </c>
      <c r="AJ202" s="127" t="str">
        <f>IF(Stability!$G$7=Stability!$X$7,Stability!E233,"-")</f>
        <v>-</v>
      </c>
      <c r="AK202" s="103" t="str">
        <f>IF(Stability!$G$7=Stability!$X$7,Stability!H233,"-")</f>
        <v>-</v>
      </c>
      <c r="AL202" s="103" t="str">
        <f>IF(Stability!$G$7=Stability!$X$7,Stability!G233,"-")</f>
        <v>-</v>
      </c>
      <c r="AM202" s="103" t="str">
        <f>IF(Stability!$G$7=Stability!$X$7,Stability!F233,"-")</f>
        <v>-</v>
      </c>
      <c r="AN202" s="127" t="str">
        <f>IF(Stability!$G$7=Stability!$X$7,Stability!I233,"-")</f>
        <v>-</v>
      </c>
      <c r="AO202" s="103" t="str">
        <f>IF(Stability!$G$7=Stability!$X$7,Stability!L233,"-")</f>
        <v>-</v>
      </c>
      <c r="AP202" s="103" t="str">
        <f>IF(Stability!$G$7=Stability!$X$7,Stability!K233,"-")</f>
        <v>-</v>
      </c>
      <c r="AQ202" s="103" t="str">
        <f>IF(Stability!$G$7=Stability!$X$7,Stability!J233,"-")</f>
        <v>-</v>
      </c>
      <c r="AR202" s="127" t="str">
        <f>IF(Stability!$G$7=Stability!$X$7,Stability!M233,"-")</f>
        <v>-</v>
      </c>
    </row>
    <row r="203" spans="32:44" ht="15" customHeight="1">
      <c r="AF203" s="12">
        <v>202</v>
      </c>
      <c r="AG203" s="103" t="str">
        <f>IF(Stability!$G$7=Stability!$X$7,Stability!D234,"-")</f>
        <v>-</v>
      </c>
      <c r="AH203" s="103" t="str">
        <f>IF(Stability!$G$7=Stability!$X$7,Stability!C234,"-")</f>
        <v>-</v>
      </c>
      <c r="AI203" s="103" t="str">
        <f>IF(Stability!$G$7=Stability!$X$7,Stability!B234,"-")</f>
        <v>-</v>
      </c>
      <c r="AJ203" s="127" t="str">
        <f>IF(Stability!$G$7=Stability!$X$7,Stability!E234,"-")</f>
        <v>-</v>
      </c>
      <c r="AK203" s="103" t="str">
        <f>IF(Stability!$G$7=Stability!$X$7,Stability!H234,"-")</f>
        <v>-</v>
      </c>
      <c r="AL203" s="103" t="str">
        <f>IF(Stability!$G$7=Stability!$X$7,Stability!G234,"-")</f>
        <v>-</v>
      </c>
      <c r="AM203" s="103" t="str">
        <f>IF(Stability!$G$7=Stability!$X$7,Stability!F234,"-")</f>
        <v>-</v>
      </c>
      <c r="AN203" s="127" t="str">
        <f>IF(Stability!$G$7=Stability!$X$7,Stability!I234,"-")</f>
        <v>-</v>
      </c>
      <c r="AO203" s="103" t="str">
        <f>IF(Stability!$G$7=Stability!$X$7,Stability!L234,"-")</f>
        <v>-</v>
      </c>
      <c r="AP203" s="103" t="str">
        <f>IF(Stability!$G$7=Stability!$X$7,Stability!K234,"-")</f>
        <v>-</v>
      </c>
      <c r="AQ203" s="103" t="str">
        <f>IF(Stability!$G$7=Stability!$X$7,Stability!J234,"-")</f>
        <v>-</v>
      </c>
      <c r="AR203" s="127" t="str">
        <f>IF(Stability!$G$7=Stability!$X$7,Stability!M234,"-")</f>
        <v>-</v>
      </c>
    </row>
    <row r="204" spans="32:44" ht="15" customHeight="1">
      <c r="AF204" s="12">
        <v>203</v>
      </c>
      <c r="AG204" s="103" t="str">
        <f>IF(Stability!$G$7=Stability!$X$7,Stability!D235,"-")</f>
        <v>-</v>
      </c>
      <c r="AH204" s="103" t="str">
        <f>IF(Stability!$G$7=Stability!$X$7,Stability!C235,"-")</f>
        <v>-</v>
      </c>
      <c r="AI204" s="103" t="str">
        <f>IF(Stability!$G$7=Stability!$X$7,Stability!B235,"-")</f>
        <v>-</v>
      </c>
      <c r="AJ204" s="127" t="str">
        <f>IF(Stability!$G$7=Stability!$X$7,Stability!E235,"-")</f>
        <v>-</v>
      </c>
      <c r="AK204" s="103" t="str">
        <f>IF(Stability!$G$7=Stability!$X$7,Stability!H235,"-")</f>
        <v>-</v>
      </c>
      <c r="AL204" s="103" t="str">
        <f>IF(Stability!$G$7=Stability!$X$7,Stability!G235,"-")</f>
        <v>-</v>
      </c>
      <c r="AM204" s="103" t="str">
        <f>IF(Stability!$G$7=Stability!$X$7,Stability!F235,"-")</f>
        <v>-</v>
      </c>
      <c r="AN204" s="127" t="str">
        <f>IF(Stability!$G$7=Stability!$X$7,Stability!I235,"-")</f>
        <v>-</v>
      </c>
      <c r="AO204" s="103" t="str">
        <f>IF(Stability!$G$7=Stability!$X$7,Stability!L235,"-")</f>
        <v>-</v>
      </c>
      <c r="AP204" s="103" t="str">
        <f>IF(Stability!$G$7=Stability!$X$7,Stability!K235,"-")</f>
        <v>-</v>
      </c>
      <c r="AQ204" s="103" t="str">
        <f>IF(Stability!$G$7=Stability!$X$7,Stability!J235,"-")</f>
        <v>-</v>
      </c>
      <c r="AR204" s="127" t="str">
        <f>IF(Stability!$G$7=Stability!$X$7,Stability!M235,"-")</f>
        <v>-</v>
      </c>
    </row>
    <row r="205" spans="32:44" ht="15" customHeight="1">
      <c r="AF205" s="12">
        <v>204</v>
      </c>
      <c r="AG205" s="103" t="str">
        <f>IF(Stability!$G$7=Stability!$X$7,Stability!D236,"-")</f>
        <v>-</v>
      </c>
      <c r="AH205" s="103" t="str">
        <f>IF(Stability!$G$7=Stability!$X$7,Stability!C236,"-")</f>
        <v>-</v>
      </c>
      <c r="AI205" s="103" t="str">
        <f>IF(Stability!$G$7=Stability!$X$7,Stability!B236,"-")</f>
        <v>-</v>
      </c>
      <c r="AJ205" s="127" t="str">
        <f>IF(Stability!$G$7=Stability!$X$7,Stability!E236,"-")</f>
        <v>-</v>
      </c>
      <c r="AK205" s="103" t="str">
        <f>IF(Stability!$G$7=Stability!$X$7,Stability!H236,"-")</f>
        <v>-</v>
      </c>
      <c r="AL205" s="103" t="str">
        <f>IF(Stability!$G$7=Stability!$X$7,Stability!G236,"-")</f>
        <v>-</v>
      </c>
      <c r="AM205" s="103" t="str">
        <f>IF(Stability!$G$7=Stability!$X$7,Stability!F236,"-")</f>
        <v>-</v>
      </c>
      <c r="AN205" s="127" t="str">
        <f>IF(Stability!$G$7=Stability!$X$7,Stability!I236,"-")</f>
        <v>-</v>
      </c>
      <c r="AO205" s="103" t="str">
        <f>IF(Stability!$G$7=Stability!$X$7,Stability!L236,"-")</f>
        <v>-</v>
      </c>
      <c r="AP205" s="103" t="str">
        <f>IF(Stability!$G$7=Stability!$X$7,Stability!K236,"-")</f>
        <v>-</v>
      </c>
      <c r="AQ205" s="103" t="str">
        <f>IF(Stability!$G$7=Stability!$X$7,Stability!J236,"-")</f>
        <v>-</v>
      </c>
      <c r="AR205" s="127" t="str">
        <f>IF(Stability!$G$7=Stability!$X$7,Stability!M236,"-")</f>
        <v>-</v>
      </c>
    </row>
    <row r="206" spans="32:44" ht="15" customHeight="1">
      <c r="AF206" s="12">
        <v>205</v>
      </c>
      <c r="AG206" s="103" t="str">
        <f>IF(Stability!$G$7=Stability!$X$7,Stability!D237,"-")</f>
        <v>-</v>
      </c>
      <c r="AH206" s="103" t="str">
        <f>IF(Stability!$G$7=Stability!$X$7,Stability!C237,"-")</f>
        <v>-</v>
      </c>
      <c r="AI206" s="103" t="str">
        <f>IF(Stability!$G$7=Stability!$X$7,Stability!B237,"-")</f>
        <v>-</v>
      </c>
      <c r="AJ206" s="127" t="str">
        <f>IF(Stability!$G$7=Stability!$X$7,Stability!E237,"-")</f>
        <v>-</v>
      </c>
      <c r="AK206" s="103" t="str">
        <f>IF(Stability!$G$7=Stability!$X$7,Stability!H237,"-")</f>
        <v>-</v>
      </c>
      <c r="AL206" s="103" t="str">
        <f>IF(Stability!$G$7=Stability!$X$7,Stability!G237,"-")</f>
        <v>-</v>
      </c>
      <c r="AM206" s="103" t="str">
        <f>IF(Stability!$G$7=Stability!$X$7,Stability!F237,"-")</f>
        <v>-</v>
      </c>
      <c r="AN206" s="127" t="str">
        <f>IF(Stability!$G$7=Stability!$X$7,Stability!I237,"-")</f>
        <v>-</v>
      </c>
      <c r="AO206" s="103" t="str">
        <f>IF(Stability!$G$7=Stability!$X$7,Stability!L237,"-")</f>
        <v>-</v>
      </c>
      <c r="AP206" s="103" t="str">
        <f>IF(Stability!$G$7=Stability!$X$7,Stability!K237,"-")</f>
        <v>-</v>
      </c>
      <c r="AQ206" s="103" t="str">
        <f>IF(Stability!$G$7=Stability!$X$7,Stability!J237,"-")</f>
        <v>-</v>
      </c>
      <c r="AR206" s="127" t="str">
        <f>IF(Stability!$G$7=Stability!$X$7,Stability!M237,"-")</f>
        <v>-</v>
      </c>
    </row>
    <row r="207" spans="32:44" ht="15" customHeight="1">
      <c r="AF207" s="12">
        <v>206</v>
      </c>
      <c r="AG207" s="103" t="str">
        <f>IF(Stability!$G$7=Stability!$X$7,Stability!D238,"-")</f>
        <v>-</v>
      </c>
      <c r="AH207" s="103" t="str">
        <f>IF(Stability!$G$7=Stability!$X$7,Stability!C238,"-")</f>
        <v>-</v>
      </c>
      <c r="AI207" s="103" t="str">
        <f>IF(Stability!$G$7=Stability!$X$7,Stability!B238,"-")</f>
        <v>-</v>
      </c>
      <c r="AJ207" s="127" t="str">
        <f>IF(Stability!$G$7=Stability!$X$7,Stability!E238,"-")</f>
        <v>-</v>
      </c>
      <c r="AK207" s="103" t="str">
        <f>IF(Stability!$G$7=Stability!$X$7,Stability!H238,"-")</f>
        <v>-</v>
      </c>
      <c r="AL207" s="103" t="str">
        <f>IF(Stability!$G$7=Stability!$X$7,Stability!G238,"-")</f>
        <v>-</v>
      </c>
      <c r="AM207" s="103" t="str">
        <f>IF(Stability!$G$7=Stability!$X$7,Stability!F238,"-")</f>
        <v>-</v>
      </c>
      <c r="AN207" s="127" t="str">
        <f>IF(Stability!$G$7=Stability!$X$7,Stability!I238,"-")</f>
        <v>-</v>
      </c>
      <c r="AO207" s="103" t="str">
        <f>IF(Stability!$G$7=Stability!$X$7,Stability!L238,"-")</f>
        <v>-</v>
      </c>
      <c r="AP207" s="103" t="str">
        <f>IF(Stability!$G$7=Stability!$X$7,Stability!K238,"-")</f>
        <v>-</v>
      </c>
      <c r="AQ207" s="103" t="str">
        <f>IF(Stability!$G$7=Stability!$X$7,Stability!J238,"-")</f>
        <v>-</v>
      </c>
      <c r="AR207" s="127" t="str">
        <f>IF(Stability!$G$7=Stability!$X$7,Stability!M238,"-")</f>
        <v>-</v>
      </c>
    </row>
    <row r="208" spans="32:44" ht="15" customHeight="1">
      <c r="AF208" s="12">
        <v>207</v>
      </c>
      <c r="AG208" s="103" t="str">
        <f>IF(Stability!$G$7=Stability!$X$7,Stability!D239,"-")</f>
        <v>-</v>
      </c>
      <c r="AH208" s="103" t="str">
        <f>IF(Stability!$G$7=Stability!$X$7,Stability!C239,"-")</f>
        <v>-</v>
      </c>
      <c r="AI208" s="103" t="str">
        <f>IF(Stability!$G$7=Stability!$X$7,Stability!B239,"-")</f>
        <v>-</v>
      </c>
      <c r="AJ208" s="127" t="str">
        <f>IF(Stability!$G$7=Stability!$X$7,Stability!E239,"-")</f>
        <v>-</v>
      </c>
      <c r="AK208" s="103" t="str">
        <f>IF(Stability!$G$7=Stability!$X$7,Stability!H239,"-")</f>
        <v>-</v>
      </c>
      <c r="AL208" s="103" t="str">
        <f>IF(Stability!$G$7=Stability!$X$7,Stability!G239,"-")</f>
        <v>-</v>
      </c>
      <c r="AM208" s="103" t="str">
        <f>IF(Stability!$G$7=Stability!$X$7,Stability!F239,"-")</f>
        <v>-</v>
      </c>
      <c r="AN208" s="127" t="str">
        <f>IF(Stability!$G$7=Stability!$X$7,Stability!I239,"-")</f>
        <v>-</v>
      </c>
      <c r="AO208" s="103" t="str">
        <f>IF(Stability!$G$7=Stability!$X$7,Stability!L239,"-")</f>
        <v>-</v>
      </c>
      <c r="AP208" s="103" t="str">
        <f>IF(Stability!$G$7=Stability!$X$7,Stability!K239,"-")</f>
        <v>-</v>
      </c>
      <c r="AQ208" s="103" t="str">
        <f>IF(Stability!$G$7=Stability!$X$7,Stability!J239,"-")</f>
        <v>-</v>
      </c>
      <c r="AR208" s="127" t="str">
        <f>IF(Stability!$G$7=Stability!$X$7,Stability!M239,"-")</f>
        <v>-</v>
      </c>
    </row>
    <row r="209" spans="32:44" ht="15" customHeight="1">
      <c r="AF209" s="12">
        <v>208</v>
      </c>
      <c r="AG209" s="103" t="str">
        <f>IF(Stability!$G$7=Stability!$X$7,Stability!D240,"-")</f>
        <v>-</v>
      </c>
      <c r="AH209" s="103" t="str">
        <f>IF(Stability!$G$7=Stability!$X$7,Stability!C240,"-")</f>
        <v>-</v>
      </c>
      <c r="AI209" s="103" t="str">
        <f>IF(Stability!$G$7=Stability!$X$7,Stability!B240,"-")</f>
        <v>-</v>
      </c>
      <c r="AJ209" s="127" t="str">
        <f>IF(Stability!$G$7=Stability!$X$7,Stability!E240,"-")</f>
        <v>-</v>
      </c>
      <c r="AK209" s="103" t="str">
        <f>IF(Stability!$G$7=Stability!$X$7,Stability!H240,"-")</f>
        <v>-</v>
      </c>
      <c r="AL209" s="103" t="str">
        <f>IF(Stability!$G$7=Stability!$X$7,Stability!G240,"-")</f>
        <v>-</v>
      </c>
      <c r="AM209" s="103" t="str">
        <f>IF(Stability!$G$7=Stability!$X$7,Stability!F240,"-")</f>
        <v>-</v>
      </c>
      <c r="AN209" s="127" t="str">
        <f>IF(Stability!$G$7=Stability!$X$7,Stability!I240,"-")</f>
        <v>-</v>
      </c>
      <c r="AO209" s="103" t="str">
        <f>IF(Stability!$G$7=Stability!$X$7,Stability!L240,"-")</f>
        <v>-</v>
      </c>
      <c r="AP209" s="103" t="str">
        <f>IF(Stability!$G$7=Stability!$X$7,Stability!K240,"-")</f>
        <v>-</v>
      </c>
      <c r="AQ209" s="103" t="str">
        <f>IF(Stability!$G$7=Stability!$X$7,Stability!J240,"-")</f>
        <v>-</v>
      </c>
      <c r="AR209" s="127" t="str">
        <f>IF(Stability!$G$7=Stability!$X$7,Stability!M240,"-")</f>
        <v>-</v>
      </c>
    </row>
    <row r="210" spans="32:44" ht="15" customHeight="1">
      <c r="AF210" s="12">
        <v>209</v>
      </c>
      <c r="AG210" s="103" t="str">
        <f>IF(Stability!$G$7=Stability!$X$7,Stability!D241,"-")</f>
        <v>-</v>
      </c>
      <c r="AH210" s="103" t="str">
        <f>IF(Stability!$G$7=Stability!$X$7,Stability!C241,"-")</f>
        <v>-</v>
      </c>
      <c r="AI210" s="103" t="str">
        <f>IF(Stability!$G$7=Stability!$X$7,Stability!B241,"-")</f>
        <v>-</v>
      </c>
      <c r="AJ210" s="127" t="str">
        <f>IF(Stability!$G$7=Stability!$X$7,Stability!E241,"-")</f>
        <v>-</v>
      </c>
      <c r="AK210" s="103" t="str">
        <f>IF(Stability!$G$7=Stability!$X$7,Stability!H241,"-")</f>
        <v>-</v>
      </c>
      <c r="AL210" s="103" t="str">
        <f>IF(Stability!$G$7=Stability!$X$7,Stability!G241,"-")</f>
        <v>-</v>
      </c>
      <c r="AM210" s="103" t="str">
        <f>IF(Stability!$G$7=Stability!$X$7,Stability!F241,"-")</f>
        <v>-</v>
      </c>
      <c r="AN210" s="127" t="str">
        <f>IF(Stability!$G$7=Stability!$X$7,Stability!I241,"-")</f>
        <v>-</v>
      </c>
      <c r="AO210" s="103" t="str">
        <f>IF(Stability!$G$7=Stability!$X$7,Stability!L241,"-")</f>
        <v>-</v>
      </c>
      <c r="AP210" s="103" t="str">
        <f>IF(Stability!$G$7=Stability!$X$7,Stability!K241,"-")</f>
        <v>-</v>
      </c>
      <c r="AQ210" s="103" t="str">
        <f>IF(Stability!$G$7=Stability!$X$7,Stability!J241,"-")</f>
        <v>-</v>
      </c>
      <c r="AR210" s="127" t="str">
        <f>IF(Stability!$G$7=Stability!$X$7,Stability!M241,"-")</f>
        <v>-</v>
      </c>
    </row>
    <row r="211" spans="32:44" ht="15" customHeight="1">
      <c r="AF211" s="12">
        <v>210</v>
      </c>
      <c r="AG211" s="103" t="str">
        <f>IF(Stability!$G$7=Stability!$X$7,Stability!D242,"-")</f>
        <v>-</v>
      </c>
      <c r="AH211" s="103" t="str">
        <f>IF(Stability!$G$7=Stability!$X$7,Stability!C242,"-")</f>
        <v>-</v>
      </c>
      <c r="AI211" s="103" t="str">
        <f>IF(Stability!$G$7=Stability!$X$7,Stability!B242,"-")</f>
        <v>-</v>
      </c>
      <c r="AJ211" s="127" t="str">
        <f>IF(Stability!$G$7=Stability!$X$7,Stability!E242,"-")</f>
        <v>-</v>
      </c>
      <c r="AK211" s="103" t="str">
        <f>IF(Stability!$G$7=Stability!$X$7,Stability!H242,"-")</f>
        <v>-</v>
      </c>
      <c r="AL211" s="103" t="str">
        <f>IF(Stability!$G$7=Stability!$X$7,Stability!G242,"-")</f>
        <v>-</v>
      </c>
      <c r="AM211" s="103" t="str">
        <f>IF(Stability!$G$7=Stability!$X$7,Stability!F242,"-")</f>
        <v>-</v>
      </c>
      <c r="AN211" s="127" t="str">
        <f>IF(Stability!$G$7=Stability!$X$7,Stability!I242,"-")</f>
        <v>-</v>
      </c>
      <c r="AO211" s="103" t="str">
        <f>IF(Stability!$G$7=Stability!$X$7,Stability!L242,"-")</f>
        <v>-</v>
      </c>
      <c r="AP211" s="103" t="str">
        <f>IF(Stability!$G$7=Stability!$X$7,Stability!K242,"-")</f>
        <v>-</v>
      </c>
      <c r="AQ211" s="103" t="str">
        <f>IF(Stability!$G$7=Stability!$X$7,Stability!J242,"-")</f>
        <v>-</v>
      </c>
      <c r="AR211" s="127" t="str">
        <f>IF(Stability!$G$7=Stability!$X$7,Stability!M242,"-")</f>
        <v>-</v>
      </c>
    </row>
    <row r="212" spans="32:44" ht="15" customHeight="1">
      <c r="AF212" s="12">
        <v>211</v>
      </c>
      <c r="AG212" s="103" t="str">
        <f>IF(Stability!$G$7=Stability!$X$7,Stability!D243,"-")</f>
        <v>-</v>
      </c>
      <c r="AH212" s="103" t="str">
        <f>IF(Stability!$G$7=Stability!$X$7,Stability!C243,"-")</f>
        <v>-</v>
      </c>
      <c r="AI212" s="103" t="str">
        <f>IF(Stability!$G$7=Stability!$X$7,Stability!B243,"-")</f>
        <v>-</v>
      </c>
      <c r="AJ212" s="127" t="str">
        <f>IF(Stability!$G$7=Stability!$X$7,Stability!E243,"-")</f>
        <v>-</v>
      </c>
      <c r="AK212" s="103" t="str">
        <f>IF(Stability!$G$7=Stability!$X$7,Stability!H243,"-")</f>
        <v>-</v>
      </c>
      <c r="AL212" s="103" t="str">
        <f>IF(Stability!$G$7=Stability!$X$7,Stability!G243,"-")</f>
        <v>-</v>
      </c>
      <c r="AM212" s="103" t="str">
        <f>IF(Stability!$G$7=Stability!$X$7,Stability!F243,"-")</f>
        <v>-</v>
      </c>
      <c r="AN212" s="127" t="str">
        <f>IF(Stability!$G$7=Stability!$X$7,Stability!I243,"-")</f>
        <v>-</v>
      </c>
      <c r="AO212" s="103" t="str">
        <f>IF(Stability!$G$7=Stability!$X$7,Stability!L243,"-")</f>
        <v>-</v>
      </c>
      <c r="AP212" s="103" t="str">
        <f>IF(Stability!$G$7=Stability!$X$7,Stability!K243,"-")</f>
        <v>-</v>
      </c>
      <c r="AQ212" s="103" t="str">
        <f>IF(Stability!$G$7=Stability!$X$7,Stability!J243,"-")</f>
        <v>-</v>
      </c>
      <c r="AR212" s="127" t="str">
        <f>IF(Stability!$G$7=Stability!$X$7,Stability!M243,"-")</f>
        <v>-</v>
      </c>
    </row>
    <row r="213" spans="32:44" ht="15" customHeight="1">
      <c r="AF213" s="12">
        <v>212</v>
      </c>
      <c r="AG213" s="103" t="str">
        <f>IF(Stability!$G$7=Stability!$X$7,Stability!D244,"-")</f>
        <v>-</v>
      </c>
      <c r="AH213" s="103" t="str">
        <f>IF(Stability!$G$7=Stability!$X$7,Stability!C244,"-")</f>
        <v>-</v>
      </c>
      <c r="AI213" s="103" t="str">
        <f>IF(Stability!$G$7=Stability!$X$7,Stability!B244,"-")</f>
        <v>-</v>
      </c>
      <c r="AJ213" s="127" t="str">
        <f>IF(Stability!$G$7=Stability!$X$7,Stability!E244,"-")</f>
        <v>-</v>
      </c>
      <c r="AK213" s="103" t="str">
        <f>IF(Stability!$G$7=Stability!$X$7,Stability!H244,"-")</f>
        <v>-</v>
      </c>
      <c r="AL213" s="103" t="str">
        <f>IF(Stability!$G$7=Stability!$X$7,Stability!G244,"-")</f>
        <v>-</v>
      </c>
      <c r="AM213" s="103" t="str">
        <f>IF(Stability!$G$7=Stability!$X$7,Stability!F244,"-")</f>
        <v>-</v>
      </c>
      <c r="AN213" s="127" t="str">
        <f>IF(Stability!$G$7=Stability!$X$7,Stability!I244,"-")</f>
        <v>-</v>
      </c>
      <c r="AO213" s="103" t="str">
        <f>IF(Stability!$G$7=Stability!$X$7,Stability!L244,"-")</f>
        <v>-</v>
      </c>
      <c r="AP213" s="103" t="str">
        <f>IF(Stability!$G$7=Stability!$X$7,Stability!K244,"-")</f>
        <v>-</v>
      </c>
      <c r="AQ213" s="103" t="str">
        <f>IF(Stability!$G$7=Stability!$X$7,Stability!J244,"-")</f>
        <v>-</v>
      </c>
      <c r="AR213" s="127" t="str">
        <f>IF(Stability!$G$7=Stability!$X$7,Stability!M244,"-")</f>
        <v>-</v>
      </c>
    </row>
    <row r="214" spans="32:44" ht="15" customHeight="1">
      <c r="AF214" s="12">
        <v>213</v>
      </c>
      <c r="AG214" s="103" t="str">
        <f>IF(Stability!$G$7=Stability!$X$7,Stability!D245,"-")</f>
        <v>-</v>
      </c>
      <c r="AH214" s="103" t="str">
        <f>IF(Stability!$G$7=Stability!$X$7,Stability!C245,"-")</f>
        <v>-</v>
      </c>
      <c r="AI214" s="103" t="str">
        <f>IF(Stability!$G$7=Stability!$X$7,Stability!B245,"-")</f>
        <v>-</v>
      </c>
      <c r="AJ214" s="127" t="str">
        <f>IF(Stability!$G$7=Stability!$X$7,Stability!E245,"-")</f>
        <v>-</v>
      </c>
      <c r="AK214" s="103" t="str">
        <f>IF(Stability!$G$7=Stability!$X$7,Stability!H245,"-")</f>
        <v>-</v>
      </c>
      <c r="AL214" s="103" t="str">
        <f>IF(Stability!$G$7=Stability!$X$7,Stability!G245,"-")</f>
        <v>-</v>
      </c>
      <c r="AM214" s="103" t="str">
        <f>IF(Stability!$G$7=Stability!$X$7,Stability!F245,"-")</f>
        <v>-</v>
      </c>
      <c r="AN214" s="127" t="str">
        <f>IF(Stability!$G$7=Stability!$X$7,Stability!I245,"-")</f>
        <v>-</v>
      </c>
      <c r="AO214" s="103" t="str">
        <f>IF(Stability!$G$7=Stability!$X$7,Stability!L245,"-")</f>
        <v>-</v>
      </c>
      <c r="AP214" s="103" t="str">
        <f>IF(Stability!$G$7=Stability!$X$7,Stability!K245,"-")</f>
        <v>-</v>
      </c>
      <c r="AQ214" s="103" t="str">
        <f>IF(Stability!$G$7=Stability!$X$7,Stability!J245,"-")</f>
        <v>-</v>
      </c>
      <c r="AR214" s="127" t="str">
        <f>IF(Stability!$G$7=Stability!$X$7,Stability!M245,"-")</f>
        <v>-</v>
      </c>
    </row>
    <row r="215" spans="32:44" ht="15" customHeight="1">
      <c r="AF215" s="12">
        <v>214</v>
      </c>
      <c r="AG215" s="103" t="str">
        <f>IF(Stability!$G$7=Stability!$X$7,Stability!D246,"-")</f>
        <v>-</v>
      </c>
      <c r="AH215" s="103" t="str">
        <f>IF(Stability!$G$7=Stability!$X$7,Stability!C246,"-")</f>
        <v>-</v>
      </c>
      <c r="AI215" s="103" t="str">
        <f>IF(Stability!$G$7=Stability!$X$7,Stability!B246,"-")</f>
        <v>-</v>
      </c>
      <c r="AJ215" s="127" t="str">
        <f>IF(Stability!$G$7=Stability!$X$7,Stability!E246,"-")</f>
        <v>-</v>
      </c>
      <c r="AK215" s="103" t="str">
        <f>IF(Stability!$G$7=Stability!$X$7,Stability!H246,"-")</f>
        <v>-</v>
      </c>
      <c r="AL215" s="103" t="str">
        <f>IF(Stability!$G$7=Stability!$X$7,Stability!G246,"-")</f>
        <v>-</v>
      </c>
      <c r="AM215" s="103" t="str">
        <f>IF(Stability!$G$7=Stability!$X$7,Stability!F246,"-")</f>
        <v>-</v>
      </c>
      <c r="AN215" s="127" t="str">
        <f>IF(Stability!$G$7=Stability!$X$7,Stability!I246,"-")</f>
        <v>-</v>
      </c>
      <c r="AO215" s="103" t="str">
        <f>IF(Stability!$G$7=Stability!$X$7,Stability!L246,"-")</f>
        <v>-</v>
      </c>
      <c r="AP215" s="103" t="str">
        <f>IF(Stability!$G$7=Stability!$X$7,Stability!K246,"-")</f>
        <v>-</v>
      </c>
      <c r="AQ215" s="103" t="str">
        <f>IF(Stability!$G$7=Stability!$X$7,Stability!J246,"-")</f>
        <v>-</v>
      </c>
      <c r="AR215" s="127" t="str">
        <f>IF(Stability!$G$7=Stability!$X$7,Stability!M246,"-")</f>
        <v>-</v>
      </c>
    </row>
    <row r="216" spans="32:44" ht="15" customHeight="1">
      <c r="AF216" s="12">
        <v>215</v>
      </c>
      <c r="AG216" s="103" t="str">
        <f>IF(Stability!$G$7=Stability!$X$7,Stability!D247,"-")</f>
        <v>-</v>
      </c>
      <c r="AH216" s="103" t="str">
        <f>IF(Stability!$G$7=Stability!$X$7,Stability!C247,"-")</f>
        <v>-</v>
      </c>
      <c r="AI216" s="103" t="str">
        <f>IF(Stability!$G$7=Stability!$X$7,Stability!B247,"-")</f>
        <v>-</v>
      </c>
      <c r="AJ216" s="127" t="str">
        <f>IF(Stability!$G$7=Stability!$X$7,Stability!E247,"-")</f>
        <v>-</v>
      </c>
      <c r="AK216" s="103" t="str">
        <f>IF(Stability!$G$7=Stability!$X$7,Stability!H247,"-")</f>
        <v>-</v>
      </c>
      <c r="AL216" s="103" t="str">
        <f>IF(Stability!$G$7=Stability!$X$7,Stability!G247,"-")</f>
        <v>-</v>
      </c>
      <c r="AM216" s="103" t="str">
        <f>IF(Stability!$G$7=Stability!$X$7,Stability!F247,"-")</f>
        <v>-</v>
      </c>
      <c r="AN216" s="127" t="str">
        <f>IF(Stability!$G$7=Stability!$X$7,Stability!I247,"-")</f>
        <v>-</v>
      </c>
      <c r="AO216" s="103" t="str">
        <f>IF(Stability!$G$7=Stability!$X$7,Stability!L247,"-")</f>
        <v>-</v>
      </c>
      <c r="AP216" s="103" t="str">
        <f>IF(Stability!$G$7=Stability!$X$7,Stability!K247,"-")</f>
        <v>-</v>
      </c>
      <c r="AQ216" s="103" t="str">
        <f>IF(Stability!$G$7=Stability!$X$7,Stability!J247,"-")</f>
        <v>-</v>
      </c>
      <c r="AR216" s="127" t="str">
        <f>IF(Stability!$G$7=Stability!$X$7,Stability!M247,"-")</f>
        <v>-</v>
      </c>
    </row>
    <row r="217" spans="32:44" ht="15" customHeight="1">
      <c r="AF217" s="12">
        <v>216</v>
      </c>
      <c r="AG217" s="103" t="str">
        <f>IF(Stability!$G$7=Stability!$X$7,Stability!D248,"-")</f>
        <v>-</v>
      </c>
      <c r="AH217" s="103" t="str">
        <f>IF(Stability!$G$7=Stability!$X$7,Stability!C248,"-")</f>
        <v>-</v>
      </c>
      <c r="AI217" s="103" t="str">
        <f>IF(Stability!$G$7=Stability!$X$7,Stability!B248,"-")</f>
        <v>-</v>
      </c>
      <c r="AJ217" s="127" t="str">
        <f>IF(Stability!$G$7=Stability!$X$7,Stability!E248,"-")</f>
        <v>-</v>
      </c>
      <c r="AK217" s="103" t="str">
        <f>IF(Stability!$G$7=Stability!$X$7,Stability!H248,"-")</f>
        <v>-</v>
      </c>
      <c r="AL217" s="103" t="str">
        <f>IF(Stability!$G$7=Stability!$X$7,Stability!G248,"-")</f>
        <v>-</v>
      </c>
      <c r="AM217" s="103" t="str">
        <f>IF(Stability!$G$7=Stability!$X$7,Stability!F248,"-")</f>
        <v>-</v>
      </c>
      <c r="AN217" s="127" t="str">
        <f>IF(Stability!$G$7=Stability!$X$7,Stability!I248,"-")</f>
        <v>-</v>
      </c>
      <c r="AO217" s="103" t="str">
        <f>IF(Stability!$G$7=Stability!$X$7,Stability!L248,"-")</f>
        <v>-</v>
      </c>
      <c r="AP217" s="103" t="str">
        <f>IF(Stability!$G$7=Stability!$X$7,Stability!K248,"-")</f>
        <v>-</v>
      </c>
      <c r="AQ217" s="103" t="str">
        <f>IF(Stability!$G$7=Stability!$X$7,Stability!J248,"-")</f>
        <v>-</v>
      </c>
      <c r="AR217" s="127" t="str">
        <f>IF(Stability!$G$7=Stability!$X$7,Stability!M248,"-")</f>
        <v>-</v>
      </c>
    </row>
    <row r="218" spans="32:44" ht="15" customHeight="1">
      <c r="AF218" s="12">
        <v>217</v>
      </c>
      <c r="AG218" s="103" t="str">
        <f>IF(Stability!$G$7=Stability!$X$7,Stability!D249,"-")</f>
        <v>-</v>
      </c>
      <c r="AH218" s="103" t="str">
        <f>IF(Stability!$G$7=Stability!$X$7,Stability!C249,"-")</f>
        <v>-</v>
      </c>
      <c r="AI218" s="103" t="str">
        <f>IF(Stability!$G$7=Stability!$X$7,Stability!B249,"-")</f>
        <v>-</v>
      </c>
      <c r="AJ218" s="127" t="str">
        <f>IF(Stability!$G$7=Stability!$X$7,Stability!E249,"-")</f>
        <v>-</v>
      </c>
      <c r="AK218" s="103" t="str">
        <f>IF(Stability!$G$7=Stability!$X$7,Stability!H249,"-")</f>
        <v>-</v>
      </c>
      <c r="AL218" s="103" t="str">
        <f>IF(Stability!$G$7=Stability!$X$7,Stability!G249,"-")</f>
        <v>-</v>
      </c>
      <c r="AM218" s="103" t="str">
        <f>IF(Stability!$G$7=Stability!$X$7,Stability!F249,"-")</f>
        <v>-</v>
      </c>
      <c r="AN218" s="127" t="str">
        <f>IF(Stability!$G$7=Stability!$X$7,Stability!I249,"-")</f>
        <v>-</v>
      </c>
      <c r="AO218" s="103" t="str">
        <f>IF(Stability!$G$7=Stability!$X$7,Stability!L249,"-")</f>
        <v>-</v>
      </c>
      <c r="AP218" s="103" t="str">
        <f>IF(Stability!$G$7=Stability!$X$7,Stability!K249,"-")</f>
        <v>-</v>
      </c>
      <c r="AQ218" s="103" t="str">
        <f>IF(Stability!$G$7=Stability!$X$7,Stability!J249,"-")</f>
        <v>-</v>
      </c>
      <c r="AR218" s="127" t="str">
        <f>IF(Stability!$G$7=Stability!$X$7,Stability!M249,"-")</f>
        <v>-</v>
      </c>
    </row>
    <row r="219" spans="32:44" ht="15" customHeight="1">
      <c r="AF219" s="12">
        <v>218</v>
      </c>
      <c r="AG219" s="103" t="str">
        <f>IF(Stability!$G$7=Stability!$X$7,Stability!D250,"-")</f>
        <v>-</v>
      </c>
      <c r="AH219" s="103" t="str">
        <f>IF(Stability!$G$7=Stability!$X$7,Stability!C250,"-")</f>
        <v>-</v>
      </c>
      <c r="AI219" s="103" t="str">
        <f>IF(Stability!$G$7=Stability!$X$7,Stability!B250,"-")</f>
        <v>-</v>
      </c>
      <c r="AJ219" s="127" t="str">
        <f>IF(Stability!$G$7=Stability!$X$7,Stability!E250,"-")</f>
        <v>-</v>
      </c>
      <c r="AK219" s="103" t="str">
        <f>IF(Stability!$G$7=Stability!$X$7,Stability!H250,"-")</f>
        <v>-</v>
      </c>
      <c r="AL219" s="103" t="str">
        <f>IF(Stability!$G$7=Stability!$X$7,Stability!G250,"-")</f>
        <v>-</v>
      </c>
      <c r="AM219" s="103" t="str">
        <f>IF(Stability!$G$7=Stability!$X$7,Stability!F250,"-")</f>
        <v>-</v>
      </c>
      <c r="AN219" s="127" t="str">
        <f>IF(Stability!$G$7=Stability!$X$7,Stability!I250,"-")</f>
        <v>-</v>
      </c>
      <c r="AO219" s="103" t="str">
        <f>IF(Stability!$G$7=Stability!$X$7,Stability!L250,"-")</f>
        <v>-</v>
      </c>
      <c r="AP219" s="103" t="str">
        <f>IF(Stability!$G$7=Stability!$X$7,Stability!K250,"-")</f>
        <v>-</v>
      </c>
      <c r="AQ219" s="103" t="str">
        <f>IF(Stability!$G$7=Stability!$X$7,Stability!J250,"-")</f>
        <v>-</v>
      </c>
      <c r="AR219" s="127" t="str">
        <f>IF(Stability!$G$7=Stability!$X$7,Stability!M250,"-")</f>
        <v>-</v>
      </c>
    </row>
    <row r="220" spans="32:44" ht="15" customHeight="1">
      <c r="AF220" s="12">
        <v>219</v>
      </c>
      <c r="AG220" s="103" t="str">
        <f>IF(Stability!$G$7=Stability!$X$7,Stability!D251,"-")</f>
        <v>-</v>
      </c>
      <c r="AH220" s="103" t="str">
        <f>IF(Stability!$G$7=Stability!$X$7,Stability!C251,"-")</f>
        <v>-</v>
      </c>
      <c r="AI220" s="103" t="str">
        <f>IF(Stability!$G$7=Stability!$X$7,Stability!B251,"-")</f>
        <v>-</v>
      </c>
      <c r="AJ220" s="127" t="str">
        <f>IF(Stability!$G$7=Stability!$X$7,Stability!E251,"-")</f>
        <v>-</v>
      </c>
      <c r="AK220" s="103" t="str">
        <f>IF(Stability!$G$7=Stability!$X$7,Stability!H251,"-")</f>
        <v>-</v>
      </c>
      <c r="AL220" s="103" t="str">
        <f>IF(Stability!$G$7=Stability!$X$7,Stability!G251,"-")</f>
        <v>-</v>
      </c>
      <c r="AM220" s="103" t="str">
        <f>IF(Stability!$G$7=Stability!$X$7,Stability!F251,"-")</f>
        <v>-</v>
      </c>
      <c r="AN220" s="127" t="str">
        <f>IF(Stability!$G$7=Stability!$X$7,Stability!I251,"-")</f>
        <v>-</v>
      </c>
      <c r="AO220" s="103" t="str">
        <f>IF(Stability!$G$7=Stability!$X$7,Stability!L251,"-")</f>
        <v>-</v>
      </c>
      <c r="AP220" s="103" t="str">
        <f>IF(Stability!$G$7=Stability!$X$7,Stability!K251,"-")</f>
        <v>-</v>
      </c>
      <c r="AQ220" s="103" t="str">
        <f>IF(Stability!$G$7=Stability!$X$7,Stability!J251,"-")</f>
        <v>-</v>
      </c>
      <c r="AR220" s="127" t="str">
        <f>IF(Stability!$G$7=Stability!$X$7,Stability!M251,"-")</f>
        <v>-</v>
      </c>
    </row>
    <row r="221" spans="32:44" ht="15" customHeight="1">
      <c r="AF221" s="12">
        <v>220</v>
      </c>
      <c r="AG221" s="103" t="str">
        <f>IF(Stability!$G$7=Stability!$X$7,Stability!D252,"-")</f>
        <v>-</v>
      </c>
      <c r="AH221" s="103" t="str">
        <f>IF(Stability!$G$7=Stability!$X$7,Stability!C252,"-")</f>
        <v>-</v>
      </c>
      <c r="AI221" s="103" t="str">
        <f>IF(Stability!$G$7=Stability!$X$7,Stability!B252,"-")</f>
        <v>-</v>
      </c>
      <c r="AJ221" s="127" t="str">
        <f>IF(Stability!$G$7=Stability!$X$7,Stability!E252,"-")</f>
        <v>-</v>
      </c>
      <c r="AK221" s="103" t="str">
        <f>IF(Stability!$G$7=Stability!$X$7,Stability!H252,"-")</f>
        <v>-</v>
      </c>
      <c r="AL221" s="103" t="str">
        <f>IF(Stability!$G$7=Stability!$X$7,Stability!G252,"-")</f>
        <v>-</v>
      </c>
      <c r="AM221" s="103" t="str">
        <f>IF(Stability!$G$7=Stability!$X$7,Stability!F252,"-")</f>
        <v>-</v>
      </c>
      <c r="AN221" s="127" t="str">
        <f>IF(Stability!$G$7=Stability!$X$7,Stability!I252,"-")</f>
        <v>-</v>
      </c>
      <c r="AO221" s="103" t="str">
        <f>IF(Stability!$G$7=Stability!$X$7,Stability!L252,"-")</f>
        <v>-</v>
      </c>
      <c r="AP221" s="103" t="str">
        <f>IF(Stability!$G$7=Stability!$X$7,Stability!K252,"-")</f>
        <v>-</v>
      </c>
      <c r="AQ221" s="103" t="str">
        <f>IF(Stability!$G$7=Stability!$X$7,Stability!J252,"-")</f>
        <v>-</v>
      </c>
      <c r="AR221" s="127" t="str">
        <f>IF(Stability!$G$7=Stability!$X$7,Stability!M252,"-")</f>
        <v>-</v>
      </c>
    </row>
    <row r="222" spans="32:44" ht="15" customHeight="1">
      <c r="AF222" s="12">
        <v>221</v>
      </c>
      <c r="AG222" s="103" t="str">
        <f>IF(Stability!$G$7=Stability!$X$7,Stability!D253,"-")</f>
        <v>-</v>
      </c>
      <c r="AH222" s="103" t="str">
        <f>IF(Stability!$G$7=Stability!$X$7,Stability!C253,"-")</f>
        <v>-</v>
      </c>
      <c r="AI222" s="103" t="str">
        <f>IF(Stability!$G$7=Stability!$X$7,Stability!B253,"-")</f>
        <v>-</v>
      </c>
      <c r="AJ222" s="127" t="str">
        <f>IF(Stability!$G$7=Stability!$X$7,Stability!E253,"-")</f>
        <v>-</v>
      </c>
      <c r="AK222" s="103" t="str">
        <f>IF(Stability!$G$7=Stability!$X$7,Stability!H253,"-")</f>
        <v>-</v>
      </c>
      <c r="AL222" s="103" t="str">
        <f>IF(Stability!$G$7=Stability!$X$7,Stability!G253,"-")</f>
        <v>-</v>
      </c>
      <c r="AM222" s="103" t="str">
        <f>IF(Stability!$G$7=Stability!$X$7,Stability!F253,"-")</f>
        <v>-</v>
      </c>
      <c r="AN222" s="127" t="str">
        <f>IF(Stability!$G$7=Stability!$X$7,Stability!I253,"-")</f>
        <v>-</v>
      </c>
      <c r="AO222" s="103" t="str">
        <f>IF(Stability!$G$7=Stability!$X$7,Stability!L253,"-")</f>
        <v>-</v>
      </c>
      <c r="AP222" s="103" t="str">
        <f>IF(Stability!$G$7=Stability!$X$7,Stability!K253,"-")</f>
        <v>-</v>
      </c>
      <c r="AQ222" s="103" t="str">
        <f>IF(Stability!$G$7=Stability!$X$7,Stability!J253,"-")</f>
        <v>-</v>
      </c>
      <c r="AR222" s="127" t="str">
        <f>IF(Stability!$G$7=Stability!$X$7,Stability!M253,"-")</f>
        <v>-</v>
      </c>
    </row>
    <row r="223" spans="32:44" ht="15" customHeight="1">
      <c r="AF223" s="12">
        <v>222</v>
      </c>
      <c r="AG223" s="103" t="str">
        <f>IF(Stability!$G$7=Stability!$X$7,Stability!D254,"-")</f>
        <v>-</v>
      </c>
      <c r="AH223" s="103" t="str">
        <f>IF(Stability!$G$7=Stability!$X$7,Stability!C254,"-")</f>
        <v>-</v>
      </c>
      <c r="AI223" s="103" t="str">
        <f>IF(Stability!$G$7=Stability!$X$7,Stability!B254,"-")</f>
        <v>-</v>
      </c>
      <c r="AJ223" s="127" t="str">
        <f>IF(Stability!$G$7=Stability!$X$7,Stability!E254,"-")</f>
        <v>-</v>
      </c>
      <c r="AK223" s="103" t="str">
        <f>IF(Stability!$G$7=Stability!$X$7,Stability!H254,"-")</f>
        <v>-</v>
      </c>
      <c r="AL223" s="103" t="str">
        <f>IF(Stability!$G$7=Stability!$X$7,Stability!G254,"-")</f>
        <v>-</v>
      </c>
      <c r="AM223" s="103" t="str">
        <f>IF(Stability!$G$7=Stability!$X$7,Stability!F254,"-")</f>
        <v>-</v>
      </c>
      <c r="AN223" s="127" t="str">
        <f>IF(Stability!$G$7=Stability!$X$7,Stability!I254,"-")</f>
        <v>-</v>
      </c>
      <c r="AO223" s="103" t="str">
        <f>IF(Stability!$G$7=Stability!$X$7,Stability!L254,"-")</f>
        <v>-</v>
      </c>
      <c r="AP223" s="103" t="str">
        <f>IF(Stability!$G$7=Stability!$X$7,Stability!K254,"-")</f>
        <v>-</v>
      </c>
      <c r="AQ223" s="103" t="str">
        <f>IF(Stability!$G$7=Stability!$X$7,Stability!J254,"-")</f>
        <v>-</v>
      </c>
      <c r="AR223" s="127" t="str">
        <f>IF(Stability!$G$7=Stability!$X$7,Stability!M254,"-")</f>
        <v>-</v>
      </c>
    </row>
    <row r="224" spans="32:44" ht="15" customHeight="1">
      <c r="AF224" s="12">
        <v>223</v>
      </c>
      <c r="AG224" s="103" t="str">
        <f>IF(Stability!$G$7=Stability!$X$7,Stability!D255,"-")</f>
        <v>-</v>
      </c>
      <c r="AH224" s="103" t="str">
        <f>IF(Stability!$G$7=Stability!$X$7,Stability!C255,"-")</f>
        <v>-</v>
      </c>
      <c r="AI224" s="103" t="str">
        <f>IF(Stability!$G$7=Stability!$X$7,Stability!B255,"-")</f>
        <v>-</v>
      </c>
      <c r="AJ224" s="127" t="str">
        <f>IF(Stability!$G$7=Stability!$X$7,Stability!E255,"-")</f>
        <v>-</v>
      </c>
      <c r="AK224" s="103" t="str">
        <f>IF(Stability!$G$7=Stability!$X$7,Stability!H255,"-")</f>
        <v>-</v>
      </c>
      <c r="AL224" s="103" t="str">
        <f>IF(Stability!$G$7=Stability!$X$7,Stability!G255,"-")</f>
        <v>-</v>
      </c>
      <c r="AM224" s="103" t="str">
        <f>IF(Stability!$G$7=Stability!$X$7,Stability!F255,"-")</f>
        <v>-</v>
      </c>
      <c r="AN224" s="127" t="str">
        <f>IF(Stability!$G$7=Stability!$X$7,Stability!I255,"-")</f>
        <v>-</v>
      </c>
      <c r="AO224" s="103" t="str">
        <f>IF(Stability!$G$7=Stability!$X$7,Stability!L255,"-")</f>
        <v>-</v>
      </c>
      <c r="AP224" s="103" t="str">
        <f>IF(Stability!$G$7=Stability!$X$7,Stability!K255,"-")</f>
        <v>-</v>
      </c>
      <c r="AQ224" s="103" t="str">
        <f>IF(Stability!$G$7=Stability!$X$7,Stability!J255,"-")</f>
        <v>-</v>
      </c>
      <c r="AR224" s="127" t="str">
        <f>IF(Stability!$G$7=Stability!$X$7,Stability!M255,"-")</f>
        <v>-</v>
      </c>
    </row>
    <row r="225" spans="32:44" ht="15" customHeight="1">
      <c r="AF225" s="12">
        <v>224</v>
      </c>
      <c r="AG225" s="103" t="str">
        <f>IF(Stability!$G$7=Stability!$X$7,Stability!D256,"-")</f>
        <v>-</v>
      </c>
      <c r="AH225" s="103" t="str">
        <f>IF(Stability!$G$7=Stability!$X$7,Stability!C256,"-")</f>
        <v>-</v>
      </c>
      <c r="AI225" s="103" t="str">
        <f>IF(Stability!$G$7=Stability!$X$7,Stability!B256,"-")</f>
        <v>-</v>
      </c>
      <c r="AJ225" s="127" t="str">
        <f>IF(Stability!$G$7=Stability!$X$7,Stability!E256,"-")</f>
        <v>-</v>
      </c>
      <c r="AK225" s="103" t="str">
        <f>IF(Stability!$G$7=Stability!$X$7,Stability!H256,"-")</f>
        <v>-</v>
      </c>
      <c r="AL225" s="103" t="str">
        <f>IF(Stability!$G$7=Stability!$X$7,Stability!G256,"-")</f>
        <v>-</v>
      </c>
      <c r="AM225" s="103" t="str">
        <f>IF(Stability!$G$7=Stability!$X$7,Stability!F256,"-")</f>
        <v>-</v>
      </c>
      <c r="AN225" s="127" t="str">
        <f>IF(Stability!$G$7=Stability!$X$7,Stability!I256,"-")</f>
        <v>-</v>
      </c>
      <c r="AO225" s="103" t="str">
        <f>IF(Stability!$G$7=Stability!$X$7,Stability!L256,"-")</f>
        <v>-</v>
      </c>
      <c r="AP225" s="103" t="str">
        <f>IF(Stability!$G$7=Stability!$X$7,Stability!K256,"-")</f>
        <v>-</v>
      </c>
      <c r="AQ225" s="103" t="str">
        <f>IF(Stability!$G$7=Stability!$X$7,Stability!J256,"-")</f>
        <v>-</v>
      </c>
      <c r="AR225" s="127" t="str">
        <f>IF(Stability!$G$7=Stability!$X$7,Stability!M256,"-")</f>
        <v>-</v>
      </c>
    </row>
    <row r="226" spans="32:44" ht="15" customHeight="1">
      <c r="AF226" s="12">
        <v>225</v>
      </c>
      <c r="AG226" s="103" t="str">
        <f>IF(Stability!$G$7=Stability!$X$7,Stability!D257,"-")</f>
        <v>-</v>
      </c>
      <c r="AH226" s="103" t="str">
        <f>IF(Stability!$G$7=Stability!$X$7,Stability!C257,"-")</f>
        <v>-</v>
      </c>
      <c r="AI226" s="103" t="str">
        <f>IF(Stability!$G$7=Stability!$X$7,Stability!B257,"-")</f>
        <v>-</v>
      </c>
      <c r="AJ226" s="127" t="str">
        <f>IF(Stability!$G$7=Stability!$X$7,Stability!E257,"-")</f>
        <v>-</v>
      </c>
      <c r="AK226" s="103" t="str">
        <f>IF(Stability!$G$7=Stability!$X$7,Stability!H257,"-")</f>
        <v>-</v>
      </c>
      <c r="AL226" s="103" t="str">
        <f>IF(Stability!$G$7=Stability!$X$7,Stability!G257,"-")</f>
        <v>-</v>
      </c>
      <c r="AM226" s="103" t="str">
        <f>IF(Stability!$G$7=Stability!$X$7,Stability!F257,"-")</f>
        <v>-</v>
      </c>
      <c r="AN226" s="127" t="str">
        <f>IF(Stability!$G$7=Stability!$X$7,Stability!I257,"-")</f>
        <v>-</v>
      </c>
      <c r="AO226" s="103" t="str">
        <f>IF(Stability!$G$7=Stability!$X$7,Stability!L257,"-")</f>
        <v>-</v>
      </c>
      <c r="AP226" s="103" t="str">
        <f>IF(Stability!$G$7=Stability!$X$7,Stability!K257,"-")</f>
        <v>-</v>
      </c>
      <c r="AQ226" s="103" t="str">
        <f>IF(Stability!$G$7=Stability!$X$7,Stability!J257,"-")</f>
        <v>-</v>
      </c>
      <c r="AR226" s="127" t="str">
        <f>IF(Stability!$G$7=Stability!$X$7,Stability!M257,"-")</f>
        <v>-</v>
      </c>
    </row>
    <row r="227" spans="32:44" ht="15" customHeight="1">
      <c r="AF227" s="12">
        <v>226</v>
      </c>
      <c r="AG227" s="103" t="str">
        <f>IF(Stability!$G$7=Stability!$X$7,Stability!D258,"-")</f>
        <v>-</v>
      </c>
      <c r="AH227" s="103" t="str">
        <f>IF(Stability!$G$7=Stability!$X$7,Stability!C258,"-")</f>
        <v>-</v>
      </c>
      <c r="AI227" s="103" t="str">
        <f>IF(Stability!$G$7=Stability!$X$7,Stability!B258,"-")</f>
        <v>-</v>
      </c>
      <c r="AJ227" s="127" t="str">
        <f>IF(Stability!$G$7=Stability!$X$7,Stability!E258,"-")</f>
        <v>-</v>
      </c>
      <c r="AK227" s="103" t="str">
        <f>IF(Stability!$G$7=Stability!$X$7,Stability!H258,"-")</f>
        <v>-</v>
      </c>
      <c r="AL227" s="103" t="str">
        <f>IF(Stability!$G$7=Stability!$X$7,Stability!G258,"-")</f>
        <v>-</v>
      </c>
      <c r="AM227" s="103" t="str">
        <f>IF(Stability!$G$7=Stability!$X$7,Stability!F258,"-")</f>
        <v>-</v>
      </c>
      <c r="AN227" s="127" t="str">
        <f>IF(Stability!$G$7=Stability!$X$7,Stability!I258,"-")</f>
        <v>-</v>
      </c>
      <c r="AO227" s="103" t="str">
        <f>IF(Stability!$G$7=Stability!$X$7,Stability!L258,"-")</f>
        <v>-</v>
      </c>
      <c r="AP227" s="103" t="str">
        <f>IF(Stability!$G$7=Stability!$X$7,Stability!K258,"-")</f>
        <v>-</v>
      </c>
      <c r="AQ227" s="103" t="str">
        <f>IF(Stability!$G$7=Stability!$X$7,Stability!J258,"-")</f>
        <v>-</v>
      </c>
      <c r="AR227" s="127" t="str">
        <f>IF(Stability!$G$7=Stability!$X$7,Stability!M258,"-")</f>
        <v>-</v>
      </c>
    </row>
    <row r="228" spans="32:44" ht="15" customHeight="1">
      <c r="AF228" s="12">
        <v>227</v>
      </c>
      <c r="AG228" s="103" t="str">
        <f>IF(Stability!$G$7=Stability!$X$7,Stability!D259,"-")</f>
        <v>-</v>
      </c>
      <c r="AH228" s="103" t="str">
        <f>IF(Stability!$G$7=Stability!$X$7,Stability!C259,"-")</f>
        <v>-</v>
      </c>
      <c r="AI228" s="103" t="str">
        <f>IF(Stability!$G$7=Stability!$X$7,Stability!B259,"-")</f>
        <v>-</v>
      </c>
      <c r="AJ228" s="127" t="str">
        <f>IF(Stability!$G$7=Stability!$X$7,Stability!E259,"-")</f>
        <v>-</v>
      </c>
      <c r="AK228" s="103" t="str">
        <f>IF(Stability!$G$7=Stability!$X$7,Stability!H259,"-")</f>
        <v>-</v>
      </c>
      <c r="AL228" s="103" t="str">
        <f>IF(Stability!$G$7=Stability!$X$7,Stability!G259,"-")</f>
        <v>-</v>
      </c>
      <c r="AM228" s="103" t="str">
        <f>IF(Stability!$G$7=Stability!$X$7,Stability!F259,"-")</f>
        <v>-</v>
      </c>
      <c r="AN228" s="127" t="str">
        <f>IF(Stability!$G$7=Stability!$X$7,Stability!I259,"-")</f>
        <v>-</v>
      </c>
      <c r="AO228" s="103" t="str">
        <f>IF(Stability!$G$7=Stability!$X$7,Stability!L259,"-")</f>
        <v>-</v>
      </c>
      <c r="AP228" s="103" t="str">
        <f>IF(Stability!$G$7=Stability!$X$7,Stability!K259,"-")</f>
        <v>-</v>
      </c>
      <c r="AQ228" s="103" t="str">
        <f>IF(Stability!$G$7=Stability!$X$7,Stability!J259,"-")</f>
        <v>-</v>
      </c>
      <c r="AR228" s="127" t="str">
        <f>IF(Stability!$G$7=Stability!$X$7,Stability!M259,"-")</f>
        <v>-</v>
      </c>
    </row>
    <row r="229" spans="32:44" ht="15" customHeight="1">
      <c r="AF229" s="12">
        <v>228</v>
      </c>
      <c r="AG229" s="103" t="str">
        <f>IF(Stability!$G$7=Stability!$X$7,Stability!D260,"-")</f>
        <v>-</v>
      </c>
      <c r="AH229" s="103" t="str">
        <f>IF(Stability!$G$7=Stability!$X$7,Stability!C260,"-")</f>
        <v>-</v>
      </c>
      <c r="AI229" s="103" t="str">
        <f>IF(Stability!$G$7=Stability!$X$7,Stability!B260,"-")</f>
        <v>-</v>
      </c>
      <c r="AJ229" s="127" t="str">
        <f>IF(Stability!$G$7=Stability!$X$7,Stability!E260,"-")</f>
        <v>-</v>
      </c>
      <c r="AK229" s="103" t="str">
        <f>IF(Stability!$G$7=Stability!$X$7,Stability!H260,"-")</f>
        <v>-</v>
      </c>
      <c r="AL229" s="103" t="str">
        <f>IF(Stability!$G$7=Stability!$X$7,Stability!G260,"-")</f>
        <v>-</v>
      </c>
      <c r="AM229" s="103" t="str">
        <f>IF(Stability!$G$7=Stability!$X$7,Stability!F260,"-")</f>
        <v>-</v>
      </c>
      <c r="AN229" s="127" t="str">
        <f>IF(Stability!$G$7=Stability!$X$7,Stability!I260,"-")</f>
        <v>-</v>
      </c>
      <c r="AO229" s="103" t="str">
        <f>IF(Stability!$G$7=Stability!$X$7,Stability!L260,"-")</f>
        <v>-</v>
      </c>
      <c r="AP229" s="103" t="str">
        <f>IF(Stability!$G$7=Stability!$X$7,Stability!K260,"-")</f>
        <v>-</v>
      </c>
      <c r="AQ229" s="103" t="str">
        <f>IF(Stability!$G$7=Stability!$X$7,Stability!J260,"-")</f>
        <v>-</v>
      </c>
      <c r="AR229" s="127" t="str">
        <f>IF(Stability!$G$7=Stability!$X$7,Stability!M260,"-")</f>
        <v>-</v>
      </c>
    </row>
    <row r="230" spans="32:44" ht="15" customHeight="1">
      <c r="AF230" s="12">
        <v>229</v>
      </c>
      <c r="AG230" s="103" t="str">
        <f>IF(Stability!$G$7=Stability!$X$7,Stability!D261,"-")</f>
        <v>-</v>
      </c>
      <c r="AH230" s="103" t="str">
        <f>IF(Stability!$G$7=Stability!$X$7,Stability!C261,"-")</f>
        <v>-</v>
      </c>
      <c r="AI230" s="103" t="str">
        <f>IF(Stability!$G$7=Stability!$X$7,Stability!B261,"-")</f>
        <v>-</v>
      </c>
      <c r="AJ230" s="127" t="str">
        <f>IF(Stability!$G$7=Stability!$X$7,Stability!E261,"-")</f>
        <v>-</v>
      </c>
      <c r="AK230" s="103" t="str">
        <f>IF(Stability!$G$7=Stability!$X$7,Stability!H261,"-")</f>
        <v>-</v>
      </c>
      <c r="AL230" s="103" t="str">
        <f>IF(Stability!$G$7=Stability!$X$7,Stability!G261,"-")</f>
        <v>-</v>
      </c>
      <c r="AM230" s="103" t="str">
        <f>IF(Stability!$G$7=Stability!$X$7,Stability!F261,"-")</f>
        <v>-</v>
      </c>
      <c r="AN230" s="127" t="str">
        <f>IF(Stability!$G$7=Stability!$X$7,Stability!I261,"-")</f>
        <v>-</v>
      </c>
      <c r="AO230" s="103" t="str">
        <f>IF(Stability!$G$7=Stability!$X$7,Stability!L261,"-")</f>
        <v>-</v>
      </c>
      <c r="AP230" s="103" t="str">
        <f>IF(Stability!$G$7=Stability!$X$7,Stability!K261,"-")</f>
        <v>-</v>
      </c>
      <c r="AQ230" s="103" t="str">
        <f>IF(Stability!$G$7=Stability!$X$7,Stability!J261,"-")</f>
        <v>-</v>
      </c>
      <c r="AR230" s="127" t="str">
        <f>IF(Stability!$G$7=Stability!$X$7,Stability!M261,"-")</f>
        <v>-</v>
      </c>
    </row>
    <row r="231" spans="32:44" ht="15" customHeight="1">
      <c r="AF231" s="12">
        <v>230</v>
      </c>
      <c r="AG231" s="103" t="str">
        <f>IF(Stability!$G$7=Stability!$X$7,Stability!D262,"-")</f>
        <v>-</v>
      </c>
      <c r="AH231" s="103" t="str">
        <f>IF(Stability!$G$7=Stability!$X$7,Stability!C262,"-")</f>
        <v>-</v>
      </c>
      <c r="AI231" s="103" t="str">
        <f>IF(Stability!$G$7=Stability!$X$7,Stability!B262,"-")</f>
        <v>-</v>
      </c>
      <c r="AJ231" s="127" t="str">
        <f>IF(Stability!$G$7=Stability!$X$7,Stability!E262,"-")</f>
        <v>-</v>
      </c>
      <c r="AK231" s="103" t="str">
        <f>IF(Stability!$G$7=Stability!$X$7,Stability!H262,"-")</f>
        <v>-</v>
      </c>
      <c r="AL231" s="103" t="str">
        <f>IF(Stability!$G$7=Stability!$X$7,Stability!G262,"-")</f>
        <v>-</v>
      </c>
      <c r="AM231" s="103" t="str">
        <f>IF(Stability!$G$7=Stability!$X$7,Stability!F262,"-")</f>
        <v>-</v>
      </c>
      <c r="AN231" s="127" t="str">
        <f>IF(Stability!$G$7=Stability!$X$7,Stability!I262,"-")</f>
        <v>-</v>
      </c>
      <c r="AO231" s="103" t="str">
        <f>IF(Stability!$G$7=Stability!$X$7,Stability!L262,"-")</f>
        <v>-</v>
      </c>
      <c r="AP231" s="103" t="str">
        <f>IF(Stability!$G$7=Stability!$X$7,Stability!K262,"-")</f>
        <v>-</v>
      </c>
      <c r="AQ231" s="103" t="str">
        <f>IF(Stability!$G$7=Stability!$X$7,Stability!J262,"-")</f>
        <v>-</v>
      </c>
      <c r="AR231" s="127" t="str">
        <f>IF(Stability!$G$7=Stability!$X$7,Stability!M262,"-")</f>
        <v>-</v>
      </c>
    </row>
    <row r="232" spans="32:44" ht="15" customHeight="1">
      <c r="AF232" s="12">
        <v>231</v>
      </c>
      <c r="AG232" s="103" t="str">
        <f>IF(Stability!$G$7=Stability!$X$7,Stability!D263,"-")</f>
        <v>-</v>
      </c>
      <c r="AH232" s="103" t="str">
        <f>IF(Stability!$G$7=Stability!$X$7,Stability!C263,"-")</f>
        <v>-</v>
      </c>
      <c r="AI232" s="103" t="str">
        <f>IF(Stability!$G$7=Stability!$X$7,Stability!B263,"-")</f>
        <v>-</v>
      </c>
      <c r="AJ232" s="127" t="str">
        <f>IF(Stability!$G$7=Stability!$X$7,Stability!E263,"-")</f>
        <v>-</v>
      </c>
      <c r="AK232" s="103" t="str">
        <f>IF(Stability!$G$7=Stability!$X$7,Stability!H263,"-")</f>
        <v>-</v>
      </c>
      <c r="AL232" s="103" t="str">
        <f>IF(Stability!$G$7=Stability!$X$7,Stability!G263,"-")</f>
        <v>-</v>
      </c>
      <c r="AM232" s="103" t="str">
        <f>IF(Stability!$G$7=Stability!$X$7,Stability!F263,"-")</f>
        <v>-</v>
      </c>
      <c r="AN232" s="127" t="str">
        <f>IF(Stability!$G$7=Stability!$X$7,Stability!I263,"-")</f>
        <v>-</v>
      </c>
      <c r="AO232" s="103" t="str">
        <f>IF(Stability!$G$7=Stability!$X$7,Stability!L263,"-")</f>
        <v>-</v>
      </c>
      <c r="AP232" s="103" t="str">
        <f>IF(Stability!$G$7=Stability!$X$7,Stability!K263,"-")</f>
        <v>-</v>
      </c>
      <c r="AQ232" s="103" t="str">
        <f>IF(Stability!$G$7=Stability!$X$7,Stability!J263,"-")</f>
        <v>-</v>
      </c>
      <c r="AR232" s="127" t="str">
        <f>IF(Stability!$G$7=Stability!$X$7,Stability!M263,"-")</f>
        <v>-</v>
      </c>
    </row>
    <row r="233" spans="32:44" ht="15" customHeight="1">
      <c r="AF233" s="12">
        <v>232</v>
      </c>
      <c r="AG233" s="103" t="str">
        <f>IF(Stability!$G$7=Stability!$X$7,Stability!D264,"-")</f>
        <v>-</v>
      </c>
      <c r="AH233" s="103" t="str">
        <f>IF(Stability!$G$7=Stability!$X$7,Stability!C264,"-")</f>
        <v>-</v>
      </c>
      <c r="AI233" s="103" t="str">
        <f>IF(Stability!$G$7=Stability!$X$7,Stability!B264,"-")</f>
        <v>-</v>
      </c>
      <c r="AJ233" s="127" t="str">
        <f>IF(Stability!$G$7=Stability!$X$7,Stability!E264,"-")</f>
        <v>-</v>
      </c>
      <c r="AK233" s="103" t="str">
        <f>IF(Stability!$G$7=Stability!$X$7,Stability!H264,"-")</f>
        <v>-</v>
      </c>
      <c r="AL233" s="103" t="str">
        <f>IF(Stability!$G$7=Stability!$X$7,Stability!G264,"-")</f>
        <v>-</v>
      </c>
      <c r="AM233" s="103" t="str">
        <f>IF(Stability!$G$7=Stability!$X$7,Stability!F264,"-")</f>
        <v>-</v>
      </c>
      <c r="AN233" s="127" t="str">
        <f>IF(Stability!$G$7=Stability!$X$7,Stability!I264,"-")</f>
        <v>-</v>
      </c>
      <c r="AO233" s="103" t="str">
        <f>IF(Stability!$G$7=Stability!$X$7,Stability!L264,"-")</f>
        <v>-</v>
      </c>
      <c r="AP233" s="103" t="str">
        <f>IF(Stability!$G$7=Stability!$X$7,Stability!K264,"-")</f>
        <v>-</v>
      </c>
      <c r="AQ233" s="103" t="str">
        <f>IF(Stability!$G$7=Stability!$X$7,Stability!J264,"-")</f>
        <v>-</v>
      </c>
      <c r="AR233" s="127" t="str">
        <f>IF(Stability!$G$7=Stability!$X$7,Stability!M264,"-")</f>
        <v>-</v>
      </c>
    </row>
    <row r="234" spans="32:44" ht="15" customHeight="1">
      <c r="AF234" s="12">
        <v>233</v>
      </c>
      <c r="AG234" s="103" t="str">
        <f>IF(Stability!$G$7=Stability!$X$7,Stability!D265,"-")</f>
        <v>-</v>
      </c>
      <c r="AH234" s="103" t="str">
        <f>IF(Stability!$G$7=Stability!$X$7,Stability!C265,"-")</f>
        <v>-</v>
      </c>
      <c r="AI234" s="103" t="str">
        <f>IF(Stability!$G$7=Stability!$X$7,Stability!B265,"-")</f>
        <v>-</v>
      </c>
      <c r="AJ234" s="127" t="str">
        <f>IF(Stability!$G$7=Stability!$X$7,Stability!E265,"-")</f>
        <v>-</v>
      </c>
      <c r="AK234" s="103" t="str">
        <f>IF(Stability!$G$7=Stability!$X$7,Stability!H265,"-")</f>
        <v>-</v>
      </c>
      <c r="AL234" s="103" t="str">
        <f>IF(Stability!$G$7=Stability!$X$7,Stability!G265,"-")</f>
        <v>-</v>
      </c>
      <c r="AM234" s="103" t="str">
        <f>IF(Stability!$G$7=Stability!$X$7,Stability!F265,"-")</f>
        <v>-</v>
      </c>
      <c r="AN234" s="127" t="str">
        <f>IF(Stability!$G$7=Stability!$X$7,Stability!I265,"-")</f>
        <v>-</v>
      </c>
      <c r="AO234" s="103" t="str">
        <f>IF(Stability!$G$7=Stability!$X$7,Stability!L265,"-")</f>
        <v>-</v>
      </c>
      <c r="AP234" s="103" t="str">
        <f>IF(Stability!$G$7=Stability!$X$7,Stability!K265,"-")</f>
        <v>-</v>
      </c>
      <c r="AQ234" s="103" t="str">
        <f>IF(Stability!$G$7=Stability!$X$7,Stability!J265,"-")</f>
        <v>-</v>
      </c>
      <c r="AR234" s="127" t="str">
        <f>IF(Stability!$G$7=Stability!$X$7,Stability!M265,"-")</f>
        <v>-</v>
      </c>
    </row>
    <row r="235" spans="32:44" ht="15" customHeight="1">
      <c r="AF235" s="12">
        <v>234</v>
      </c>
      <c r="AG235" s="103" t="str">
        <f>IF(Stability!$G$7=Stability!$X$7,Stability!D266,"-")</f>
        <v>-</v>
      </c>
      <c r="AH235" s="103" t="str">
        <f>IF(Stability!$G$7=Stability!$X$7,Stability!C266,"-")</f>
        <v>-</v>
      </c>
      <c r="AI235" s="103" t="str">
        <f>IF(Stability!$G$7=Stability!$X$7,Stability!B266,"-")</f>
        <v>-</v>
      </c>
      <c r="AJ235" s="127" t="str">
        <f>IF(Stability!$G$7=Stability!$X$7,Stability!E266,"-")</f>
        <v>-</v>
      </c>
      <c r="AK235" s="103" t="str">
        <f>IF(Stability!$G$7=Stability!$X$7,Stability!H266,"-")</f>
        <v>-</v>
      </c>
      <c r="AL235" s="103" t="str">
        <f>IF(Stability!$G$7=Stability!$X$7,Stability!G266,"-")</f>
        <v>-</v>
      </c>
      <c r="AM235" s="103" t="str">
        <f>IF(Stability!$G$7=Stability!$X$7,Stability!F266,"-")</f>
        <v>-</v>
      </c>
      <c r="AN235" s="127" t="str">
        <f>IF(Stability!$G$7=Stability!$X$7,Stability!I266,"-")</f>
        <v>-</v>
      </c>
      <c r="AO235" s="103" t="str">
        <f>IF(Stability!$G$7=Stability!$X$7,Stability!L266,"-")</f>
        <v>-</v>
      </c>
      <c r="AP235" s="103" t="str">
        <f>IF(Stability!$G$7=Stability!$X$7,Stability!K266,"-")</f>
        <v>-</v>
      </c>
      <c r="AQ235" s="103" t="str">
        <f>IF(Stability!$G$7=Stability!$X$7,Stability!J266,"-")</f>
        <v>-</v>
      </c>
      <c r="AR235" s="127" t="str">
        <f>IF(Stability!$G$7=Stability!$X$7,Stability!M266,"-")</f>
        <v>-</v>
      </c>
    </row>
    <row r="236" spans="32:44" ht="15" customHeight="1">
      <c r="AF236" s="12">
        <v>235</v>
      </c>
      <c r="AG236" s="103" t="str">
        <f>IF(Stability!$G$7=Stability!$X$7,Stability!D267,"-")</f>
        <v>-</v>
      </c>
      <c r="AH236" s="103" t="str">
        <f>IF(Stability!$G$7=Stability!$X$7,Stability!C267,"-")</f>
        <v>-</v>
      </c>
      <c r="AI236" s="103" t="str">
        <f>IF(Stability!$G$7=Stability!$X$7,Stability!B267,"-")</f>
        <v>-</v>
      </c>
      <c r="AJ236" s="127" t="str">
        <f>IF(Stability!$G$7=Stability!$X$7,Stability!E267,"-")</f>
        <v>-</v>
      </c>
      <c r="AK236" s="103" t="str">
        <f>IF(Stability!$G$7=Stability!$X$7,Stability!H267,"-")</f>
        <v>-</v>
      </c>
      <c r="AL236" s="103" t="str">
        <f>IF(Stability!$G$7=Stability!$X$7,Stability!G267,"-")</f>
        <v>-</v>
      </c>
      <c r="AM236" s="103" t="str">
        <f>IF(Stability!$G$7=Stability!$X$7,Stability!F267,"-")</f>
        <v>-</v>
      </c>
      <c r="AN236" s="127" t="str">
        <f>IF(Stability!$G$7=Stability!$X$7,Stability!I267,"-")</f>
        <v>-</v>
      </c>
      <c r="AO236" s="103" t="str">
        <f>IF(Stability!$G$7=Stability!$X$7,Stability!L267,"-")</f>
        <v>-</v>
      </c>
      <c r="AP236" s="103" t="str">
        <f>IF(Stability!$G$7=Stability!$X$7,Stability!K267,"-")</f>
        <v>-</v>
      </c>
      <c r="AQ236" s="103" t="str">
        <f>IF(Stability!$G$7=Stability!$X$7,Stability!J267,"-")</f>
        <v>-</v>
      </c>
      <c r="AR236" s="127" t="str">
        <f>IF(Stability!$G$7=Stability!$X$7,Stability!M267,"-")</f>
        <v>-</v>
      </c>
    </row>
    <row r="237" spans="32:44" ht="15" customHeight="1">
      <c r="AF237" s="12">
        <v>236</v>
      </c>
      <c r="AG237" s="103" t="str">
        <f>IF(Stability!$G$7=Stability!$X$7,Stability!D268,"-")</f>
        <v>-</v>
      </c>
      <c r="AH237" s="103" t="str">
        <f>IF(Stability!$G$7=Stability!$X$7,Stability!C268,"-")</f>
        <v>-</v>
      </c>
      <c r="AI237" s="103" t="str">
        <f>IF(Stability!$G$7=Stability!$X$7,Stability!B268,"-")</f>
        <v>-</v>
      </c>
      <c r="AJ237" s="127" t="str">
        <f>IF(Stability!$G$7=Stability!$X$7,Stability!E268,"-")</f>
        <v>-</v>
      </c>
      <c r="AK237" s="103" t="str">
        <f>IF(Stability!$G$7=Stability!$X$7,Stability!H268,"-")</f>
        <v>-</v>
      </c>
      <c r="AL237" s="103" t="str">
        <f>IF(Stability!$G$7=Stability!$X$7,Stability!G268,"-")</f>
        <v>-</v>
      </c>
      <c r="AM237" s="103" t="str">
        <f>IF(Stability!$G$7=Stability!$X$7,Stability!F268,"-")</f>
        <v>-</v>
      </c>
      <c r="AN237" s="127" t="str">
        <f>IF(Stability!$G$7=Stability!$X$7,Stability!I268,"-")</f>
        <v>-</v>
      </c>
      <c r="AO237" s="103" t="str">
        <f>IF(Stability!$G$7=Stability!$X$7,Stability!L268,"-")</f>
        <v>-</v>
      </c>
      <c r="AP237" s="103" t="str">
        <f>IF(Stability!$G$7=Stability!$X$7,Stability!K268,"-")</f>
        <v>-</v>
      </c>
      <c r="AQ237" s="103" t="str">
        <f>IF(Stability!$G$7=Stability!$X$7,Stability!J268,"-")</f>
        <v>-</v>
      </c>
      <c r="AR237" s="127" t="str">
        <f>IF(Stability!$G$7=Stability!$X$7,Stability!M268,"-")</f>
        <v>-</v>
      </c>
    </row>
    <row r="238" spans="32:44" ht="15" customHeight="1">
      <c r="AF238" s="12">
        <v>237</v>
      </c>
      <c r="AG238" s="103" t="str">
        <f>IF(Stability!$G$7=Stability!$X$7,Stability!D269,"-")</f>
        <v>-</v>
      </c>
      <c r="AH238" s="103" t="str">
        <f>IF(Stability!$G$7=Stability!$X$7,Stability!C269,"-")</f>
        <v>-</v>
      </c>
      <c r="AI238" s="103" t="str">
        <f>IF(Stability!$G$7=Stability!$X$7,Stability!B269,"-")</f>
        <v>-</v>
      </c>
      <c r="AJ238" s="127" t="str">
        <f>IF(Stability!$G$7=Stability!$X$7,Stability!E269,"-")</f>
        <v>-</v>
      </c>
      <c r="AK238" s="103" t="str">
        <f>IF(Stability!$G$7=Stability!$X$7,Stability!H269,"-")</f>
        <v>-</v>
      </c>
      <c r="AL238" s="103" t="str">
        <f>IF(Stability!$G$7=Stability!$X$7,Stability!G269,"-")</f>
        <v>-</v>
      </c>
      <c r="AM238" s="103" t="str">
        <f>IF(Stability!$G$7=Stability!$X$7,Stability!F269,"-")</f>
        <v>-</v>
      </c>
      <c r="AN238" s="127" t="str">
        <f>IF(Stability!$G$7=Stability!$X$7,Stability!I269,"-")</f>
        <v>-</v>
      </c>
      <c r="AO238" s="103" t="str">
        <f>IF(Stability!$G$7=Stability!$X$7,Stability!L269,"-")</f>
        <v>-</v>
      </c>
      <c r="AP238" s="103" t="str">
        <f>IF(Stability!$G$7=Stability!$X$7,Stability!K269,"-")</f>
        <v>-</v>
      </c>
      <c r="AQ238" s="103" t="str">
        <f>IF(Stability!$G$7=Stability!$X$7,Stability!J269,"-")</f>
        <v>-</v>
      </c>
      <c r="AR238" s="127" t="str">
        <f>IF(Stability!$G$7=Stability!$X$7,Stability!M269,"-")</f>
        <v>-</v>
      </c>
    </row>
    <row r="239" spans="32:44" ht="15" customHeight="1">
      <c r="AF239" s="12">
        <v>238</v>
      </c>
      <c r="AG239" s="103" t="str">
        <f>IF(Stability!$G$7=Stability!$X$7,Stability!D270,"-")</f>
        <v>-</v>
      </c>
      <c r="AH239" s="103" t="str">
        <f>IF(Stability!$G$7=Stability!$X$7,Stability!C270,"-")</f>
        <v>-</v>
      </c>
      <c r="AI239" s="103" t="str">
        <f>IF(Stability!$G$7=Stability!$X$7,Stability!B270,"-")</f>
        <v>-</v>
      </c>
      <c r="AJ239" s="127" t="str">
        <f>IF(Stability!$G$7=Stability!$X$7,Stability!E270,"-")</f>
        <v>-</v>
      </c>
      <c r="AK239" s="103" t="str">
        <f>IF(Stability!$G$7=Stability!$X$7,Stability!H270,"-")</f>
        <v>-</v>
      </c>
      <c r="AL239" s="103" t="str">
        <f>IF(Stability!$G$7=Stability!$X$7,Stability!G270,"-")</f>
        <v>-</v>
      </c>
      <c r="AM239" s="103" t="str">
        <f>IF(Stability!$G$7=Stability!$X$7,Stability!F270,"-")</f>
        <v>-</v>
      </c>
      <c r="AN239" s="127" t="str">
        <f>IF(Stability!$G$7=Stability!$X$7,Stability!I270,"-")</f>
        <v>-</v>
      </c>
      <c r="AO239" s="103" t="str">
        <f>IF(Stability!$G$7=Stability!$X$7,Stability!L270,"-")</f>
        <v>-</v>
      </c>
      <c r="AP239" s="103" t="str">
        <f>IF(Stability!$G$7=Stability!$X$7,Stability!K270,"-")</f>
        <v>-</v>
      </c>
      <c r="AQ239" s="103" t="str">
        <f>IF(Stability!$G$7=Stability!$X$7,Stability!J270,"-")</f>
        <v>-</v>
      </c>
      <c r="AR239" s="127" t="str">
        <f>IF(Stability!$G$7=Stability!$X$7,Stability!M270,"-")</f>
        <v>-</v>
      </c>
    </row>
    <row r="240" spans="32:44" ht="15" customHeight="1">
      <c r="AF240" s="12">
        <v>239</v>
      </c>
      <c r="AG240" s="103" t="str">
        <f>IF(Stability!$G$7=Stability!$X$7,Stability!D271,"-")</f>
        <v>-</v>
      </c>
      <c r="AH240" s="103" t="str">
        <f>IF(Stability!$G$7=Stability!$X$7,Stability!C271,"-")</f>
        <v>-</v>
      </c>
      <c r="AI240" s="103" t="str">
        <f>IF(Stability!$G$7=Stability!$X$7,Stability!B271,"-")</f>
        <v>-</v>
      </c>
      <c r="AJ240" s="127" t="str">
        <f>IF(Stability!$G$7=Stability!$X$7,Stability!E271,"-")</f>
        <v>-</v>
      </c>
      <c r="AK240" s="103" t="str">
        <f>IF(Stability!$G$7=Stability!$X$7,Stability!H271,"-")</f>
        <v>-</v>
      </c>
      <c r="AL240" s="103" t="str">
        <f>IF(Stability!$G$7=Stability!$X$7,Stability!G271,"-")</f>
        <v>-</v>
      </c>
      <c r="AM240" s="103" t="str">
        <f>IF(Stability!$G$7=Stability!$X$7,Stability!F271,"-")</f>
        <v>-</v>
      </c>
      <c r="AN240" s="127" t="str">
        <f>IF(Stability!$G$7=Stability!$X$7,Stability!I271,"-")</f>
        <v>-</v>
      </c>
      <c r="AO240" s="103" t="str">
        <f>IF(Stability!$G$7=Stability!$X$7,Stability!L271,"-")</f>
        <v>-</v>
      </c>
      <c r="AP240" s="103" t="str">
        <f>IF(Stability!$G$7=Stability!$X$7,Stability!K271,"-")</f>
        <v>-</v>
      </c>
      <c r="AQ240" s="103" t="str">
        <f>IF(Stability!$G$7=Stability!$X$7,Stability!J271,"-")</f>
        <v>-</v>
      </c>
      <c r="AR240" s="127" t="str">
        <f>IF(Stability!$G$7=Stability!$X$7,Stability!M271,"-")</f>
        <v>-</v>
      </c>
    </row>
    <row r="241" spans="32:44" ht="15" customHeight="1">
      <c r="AF241" s="12">
        <v>240</v>
      </c>
      <c r="AG241" s="103" t="str">
        <f>IF(Stability!$G$7=Stability!$X$7,Stability!D272,"-")</f>
        <v>-</v>
      </c>
      <c r="AH241" s="103" t="str">
        <f>IF(Stability!$G$7=Stability!$X$7,Stability!C272,"-")</f>
        <v>-</v>
      </c>
      <c r="AI241" s="103" t="str">
        <f>IF(Stability!$G$7=Stability!$X$7,Stability!B272,"-")</f>
        <v>-</v>
      </c>
      <c r="AJ241" s="127" t="str">
        <f>IF(Stability!$G$7=Stability!$X$7,Stability!E272,"-")</f>
        <v>-</v>
      </c>
      <c r="AK241" s="103" t="str">
        <f>IF(Stability!$G$7=Stability!$X$7,Stability!H272,"-")</f>
        <v>-</v>
      </c>
      <c r="AL241" s="103" t="str">
        <f>IF(Stability!$G$7=Stability!$X$7,Stability!G272,"-")</f>
        <v>-</v>
      </c>
      <c r="AM241" s="103" t="str">
        <f>IF(Stability!$G$7=Stability!$X$7,Stability!F272,"-")</f>
        <v>-</v>
      </c>
      <c r="AN241" s="127" t="str">
        <f>IF(Stability!$G$7=Stability!$X$7,Stability!I272,"-")</f>
        <v>-</v>
      </c>
      <c r="AO241" s="103" t="str">
        <f>IF(Stability!$G$7=Stability!$X$7,Stability!L272,"-")</f>
        <v>-</v>
      </c>
      <c r="AP241" s="103" t="str">
        <f>IF(Stability!$G$7=Stability!$X$7,Stability!K272,"-")</f>
        <v>-</v>
      </c>
      <c r="AQ241" s="103" t="str">
        <f>IF(Stability!$G$7=Stability!$X$7,Stability!J272,"-")</f>
        <v>-</v>
      </c>
      <c r="AR241" s="127" t="str">
        <f>IF(Stability!$G$7=Stability!$X$7,Stability!M272,"-")</f>
        <v>-</v>
      </c>
    </row>
    <row r="242" spans="32:44" ht="15" customHeight="1">
      <c r="AF242" s="12">
        <v>241</v>
      </c>
      <c r="AG242" s="103" t="str">
        <f>IF(Stability!$G$7=Stability!$X$7,Stability!D273,"-")</f>
        <v>-</v>
      </c>
      <c r="AH242" s="103" t="str">
        <f>IF(Stability!$G$7=Stability!$X$7,Stability!C273,"-")</f>
        <v>-</v>
      </c>
      <c r="AI242" s="103" t="str">
        <f>IF(Stability!$G$7=Stability!$X$7,Stability!B273,"-")</f>
        <v>-</v>
      </c>
      <c r="AJ242" s="127" t="str">
        <f>IF(Stability!$G$7=Stability!$X$7,Stability!E273,"-")</f>
        <v>-</v>
      </c>
      <c r="AK242" s="103" t="str">
        <f>IF(Stability!$G$7=Stability!$X$7,Stability!H273,"-")</f>
        <v>-</v>
      </c>
      <c r="AL242" s="103" t="str">
        <f>IF(Stability!$G$7=Stability!$X$7,Stability!G273,"-")</f>
        <v>-</v>
      </c>
      <c r="AM242" s="103" t="str">
        <f>IF(Stability!$G$7=Stability!$X$7,Stability!F273,"-")</f>
        <v>-</v>
      </c>
      <c r="AN242" s="127" t="str">
        <f>IF(Stability!$G$7=Stability!$X$7,Stability!I273,"-")</f>
        <v>-</v>
      </c>
      <c r="AO242" s="103" t="str">
        <f>IF(Stability!$G$7=Stability!$X$7,Stability!L273,"-")</f>
        <v>-</v>
      </c>
      <c r="AP242" s="103" t="str">
        <f>IF(Stability!$G$7=Stability!$X$7,Stability!K273,"-")</f>
        <v>-</v>
      </c>
      <c r="AQ242" s="103" t="str">
        <f>IF(Stability!$G$7=Stability!$X$7,Stability!J273,"-")</f>
        <v>-</v>
      </c>
      <c r="AR242" s="127" t="str">
        <f>IF(Stability!$G$7=Stability!$X$7,Stability!M273,"-")</f>
        <v>-</v>
      </c>
    </row>
    <row r="243" spans="32:44" ht="15" customHeight="1">
      <c r="AF243" s="12">
        <v>242</v>
      </c>
      <c r="AG243" s="103" t="str">
        <f>IF(Stability!$G$7=Stability!$X$7,Stability!D274,"-")</f>
        <v>-</v>
      </c>
      <c r="AH243" s="103" t="str">
        <f>IF(Stability!$G$7=Stability!$X$7,Stability!C274,"-")</f>
        <v>-</v>
      </c>
      <c r="AI243" s="103" t="str">
        <f>IF(Stability!$G$7=Stability!$X$7,Stability!B274,"-")</f>
        <v>-</v>
      </c>
      <c r="AJ243" s="127" t="str">
        <f>IF(Stability!$G$7=Stability!$X$7,Stability!E274,"-")</f>
        <v>-</v>
      </c>
      <c r="AK243" s="103" t="str">
        <f>IF(Stability!$G$7=Stability!$X$7,Stability!H274,"-")</f>
        <v>-</v>
      </c>
      <c r="AL243" s="103" t="str">
        <f>IF(Stability!$G$7=Stability!$X$7,Stability!G274,"-")</f>
        <v>-</v>
      </c>
      <c r="AM243" s="103" t="str">
        <f>IF(Stability!$G$7=Stability!$X$7,Stability!F274,"-")</f>
        <v>-</v>
      </c>
      <c r="AN243" s="127" t="str">
        <f>IF(Stability!$G$7=Stability!$X$7,Stability!I274,"-")</f>
        <v>-</v>
      </c>
      <c r="AO243" s="103" t="str">
        <f>IF(Stability!$G$7=Stability!$X$7,Stability!L274,"-")</f>
        <v>-</v>
      </c>
      <c r="AP243" s="103" t="str">
        <f>IF(Stability!$G$7=Stability!$X$7,Stability!K274,"-")</f>
        <v>-</v>
      </c>
      <c r="AQ243" s="103" t="str">
        <f>IF(Stability!$G$7=Stability!$X$7,Stability!J274,"-")</f>
        <v>-</v>
      </c>
      <c r="AR243" s="127" t="str">
        <f>IF(Stability!$G$7=Stability!$X$7,Stability!M274,"-")</f>
        <v>-</v>
      </c>
    </row>
    <row r="244" spans="32:44" ht="15" customHeight="1">
      <c r="AF244" s="12">
        <v>243</v>
      </c>
      <c r="AG244" s="103" t="str">
        <f>IF(Stability!$G$7=Stability!$X$7,Stability!D275,"-")</f>
        <v>-</v>
      </c>
      <c r="AH244" s="103" t="str">
        <f>IF(Stability!$G$7=Stability!$X$7,Stability!C275,"-")</f>
        <v>-</v>
      </c>
      <c r="AI244" s="103" t="str">
        <f>IF(Stability!$G$7=Stability!$X$7,Stability!B275,"-")</f>
        <v>-</v>
      </c>
      <c r="AJ244" s="127" t="str">
        <f>IF(Stability!$G$7=Stability!$X$7,Stability!E275,"-")</f>
        <v>-</v>
      </c>
      <c r="AK244" s="103" t="str">
        <f>IF(Stability!$G$7=Stability!$X$7,Stability!H275,"-")</f>
        <v>-</v>
      </c>
      <c r="AL244" s="103" t="str">
        <f>IF(Stability!$G$7=Stability!$X$7,Stability!G275,"-")</f>
        <v>-</v>
      </c>
      <c r="AM244" s="103" t="str">
        <f>IF(Stability!$G$7=Stability!$X$7,Stability!F275,"-")</f>
        <v>-</v>
      </c>
      <c r="AN244" s="127" t="str">
        <f>IF(Stability!$G$7=Stability!$X$7,Stability!I275,"-")</f>
        <v>-</v>
      </c>
      <c r="AO244" s="103" t="str">
        <f>IF(Stability!$G$7=Stability!$X$7,Stability!L275,"-")</f>
        <v>-</v>
      </c>
      <c r="AP244" s="103" t="str">
        <f>IF(Stability!$G$7=Stability!$X$7,Stability!K275,"-")</f>
        <v>-</v>
      </c>
      <c r="AQ244" s="103" t="str">
        <f>IF(Stability!$G$7=Stability!$X$7,Stability!J275,"-")</f>
        <v>-</v>
      </c>
      <c r="AR244" s="127" t="str">
        <f>IF(Stability!$G$7=Stability!$X$7,Stability!M275,"-")</f>
        <v>-</v>
      </c>
    </row>
    <row r="245" spans="32:44" ht="15" customHeight="1">
      <c r="AF245" s="12">
        <v>244</v>
      </c>
      <c r="AG245" s="103" t="str">
        <f>IF(Stability!$G$7=Stability!$X$7,Stability!D276,"-")</f>
        <v>-</v>
      </c>
      <c r="AH245" s="103" t="str">
        <f>IF(Stability!$G$7=Stability!$X$7,Stability!C276,"-")</f>
        <v>-</v>
      </c>
      <c r="AI245" s="103" t="str">
        <f>IF(Stability!$G$7=Stability!$X$7,Stability!B276,"-")</f>
        <v>-</v>
      </c>
      <c r="AJ245" s="127" t="str">
        <f>IF(Stability!$G$7=Stability!$X$7,Stability!E276,"-")</f>
        <v>-</v>
      </c>
      <c r="AK245" s="103" t="str">
        <f>IF(Stability!$G$7=Stability!$X$7,Stability!H276,"-")</f>
        <v>-</v>
      </c>
      <c r="AL245" s="103" t="str">
        <f>IF(Stability!$G$7=Stability!$X$7,Stability!G276,"-")</f>
        <v>-</v>
      </c>
      <c r="AM245" s="103" t="str">
        <f>IF(Stability!$G$7=Stability!$X$7,Stability!F276,"-")</f>
        <v>-</v>
      </c>
      <c r="AN245" s="127" t="str">
        <f>IF(Stability!$G$7=Stability!$X$7,Stability!I276,"-")</f>
        <v>-</v>
      </c>
      <c r="AO245" s="103" t="str">
        <f>IF(Stability!$G$7=Stability!$X$7,Stability!L276,"-")</f>
        <v>-</v>
      </c>
      <c r="AP245" s="103" t="str">
        <f>IF(Stability!$G$7=Stability!$X$7,Stability!K276,"-")</f>
        <v>-</v>
      </c>
      <c r="AQ245" s="103" t="str">
        <f>IF(Stability!$G$7=Stability!$X$7,Stability!J276,"-")</f>
        <v>-</v>
      </c>
      <c r="AR245" s="127" t="str">
        <f>IF(Stability!$G$7=Stability!$X$7,Stability!M276,"-")</f>
        <v>-</v>
      </c>
    </row>
    <row r="246" spans="32:44" ht="15" customHeight="1">
      <c r="AF246" s="12">
        <v>245</v>
      </c>
      <c r="AG246" s="103" t="str">
        <f>IF(Stability!$G$7=Stability!$X$7,Stability!D277,"-")</f>
        <v>-</v>
      </c>
      <c r="AH246" s="103" t="str">
        <f>IF(Stability!$G$7=Stability!$X$7,Stability!C277,"-")</f>
        <v>-</v>
      </c>
      <c r="AI246" s="103" t="str">
        <f>IF(Stability!$G$7=Stability!$X$7,Stability!B277,"-")</f>
        <v>-</v>
      </c>
      <c r="AJ246" s="127" t="str">
        <f>IF(Stability!$G$7=Stability!$X$7,Stability!E277,"-")</f>
        <v>-</v>
      </c>
      <c r="AK246" s="103" t="str">
        <f>IF(Stability!$G$7=Stability!$X$7,Stability!H277,"-")</f>
        <v>-</v>
      </c>
      <c r="AL246" s="103" t="str">
        <f>IF(Stability!$G$7=Stability!$X$7,Stability!G277,"-")</f>
        <v>-</v>
      </c>
      <c r="AM246" s="103" t="str">
        <f>IF(Stability!$G$7=Stability!$X$7,Stability!F277,"-")</f>
        <v>-</v>
      </c>
      <c r="AN246" s="127" t="str">
        <f>IF(Stability!$G$7=Stability!$X$7,Stability!I277,"-")</f>
        <v>-</v>
      </c>
      <c r="AO246" s="103" t="str">
        <f>IF(Stability!$G$7=Stability!$X$7,Stability!L277,"-")</f>
        <v>-</v>
      </c>
      <c r="AP246" s="103" t="str">
        <f>IF(Stability!$G$7=Stability!$X$7,Stability!K277,"-")</f>
        <v>-</v>
      </c>
      <c r="AQ246" s="103" t="str">
        <f>IF(Stability!$G$7=Stability!$X$7,Stability!J277,"-")</f>
        <v>-</v>
      </c>
      <c r="AR246" s="127" t="str">
        <f>IF(Stability!$G$7=Stability!$X$7,Stability!M277,"-")</f>
        <v>-</v>
      </c>
    </row>
    <row r="247" spans="32:44" ht="15" customHeight="1">
      <c r="AF247" s="12">
        <v>246</v>
      </c>
      <c r="AG247" s="103" t="str">
        <f>IF(Stability!$G$7=Stability!$X$7,Stability!D278,"-")</f>
        <v>-</v>
      </c>
      <c r="AH247" s="103" t="str">
        <f>IF(Stability!$G$7=Stability!$X$7,Stability!C278,"-")</f>
        <v>-</v>
      </c>
      <c r="AI247" s="103" t="str">
        <f>IF(Stability!$G$7=Stability!$X$7,Stability!B278,"-")</f>
        <v>-</v>
      </c>
      <c r="AJ247" s="127" t="str">
        <f>IF(Stability!$G$7=Stability!$X$7,Stability!E278,"-")</f>
        <v>-</v>
      </c>
      <c r="AK247" s="103" t="str">
        <f>IF(Stability!$G$7=Stability!$X$7,Stability!H278,"-")</f>
        <v>-</v>
      </c>
      <c r="AL247" s="103" t="str">
        <f>IF(Stability!$G$7=Stability!$X$7,Stability!G278,"-")</f>
        <v>-</v>
      </c>
      <c r="AM247" s="103" t="str">
        <f>IF(Stability!$G$7=Stability!$X$7,Stability!F278,"-")</f>
        <v>-</v>
      </c>
      <c r="AN247" s="127" t="str">
        <f>IF(Stability!$G$7=Stability!$X$7,Stability!I278,"-")</f>
        <v>-</v>
      </c>
      <c r="AO247" s="103" t="str">
        <f>IF(Stability!$G$7=Stability!$X$7,Stability!L278,"-")</f>
        <v>-</v>
      </c>
      <c r="AP247" s="103" t="str">
        <f>IF(Stability!$G$7=Stability!$X$7,Stability!K278,"-")</f>
        <v>-</v>
      </c>
      <c r="AQ247" s="103" t="str">
        <f>IF(Stability!$G$7=Stability!$X$7,Stability!J278,"-")</f>
        <v>-</v>
      </c>
      <c r="AR247" s="127" t="str">
        <f>IF(Stability!$G$7=Stability!$X$7,Stability!M278,"-")</f>
        <v>-</v>
      </c>
    </row>
    <row r="248" spans="32:44" ht="15" customHeight="1">
      <c r="AF248" s="12">
        <v>247</v>
      </c>
      <c r="AG248" s="103" t="str">
        <f>IF(Stability!$G$7=Stability!$X$7,Stability!D279,"-")</f>
        <v>-</v>
      </c>
      <c r="AH248" s="103" t="str">
        <f>IF(Stability!$G$7=Stability!$X$7,Stability!C279,"-")</f>
        <v>-</v>
      </c>
      <c r="AI248" s="103" t="str">
        <f>IF(Stability!$G$7=Stability!$X$7,Stability!B279,"-")</f>
        <v>-</v>
      </c>
      <c r="AJ248" s="127" t="str">
        <f>IF(Stability!$G$7=Stability!$X$7,Stability!E279,"-")</f>
        <v>-</v>
      </c>
      <c r="AK248" s="103" t="str">
        <f>IF(Stability!$G$7=Stability!$X$7,Stability!H279,"-")</f>
        <v>-</v>
      </c>
      <c r="AL248" s="103" t="str">
        <f>IF(Stability!$G$7=Stability!$X$7,Stability!G279,"-")</f>
        <v>-</v>
      </c>
      <c r="AM248" s="103" t="str">
        <f>IF(Stability!$G$7=Stability!$X$7,Stability!F279,"-")</f>
        <v>-</v>
      </c>
      <c r="AN248" s="127" t="str">
        <f>IF(Stability!$G$7=Stability!$X$7,Stability!I279,"-")</f>
        <v>-</v>
      </c>
      <c r="AO248" s="103" t="str">
        <f>IF(Stability!$G$7=Stability!$X$7,Stability!L279,"-")</f>
        <v>-</v>
      </c>
      <c r="AP248" s="103" t="str">
        <f>IF(Stability!$G$7=Stability!$X$7,Stability!K279,"-")</f>
        <v>-</v>
      </c>
      <c r="AQ248" s="103" t="str">
        <f>IF(Stability!$G$7=Stability!$X$7,Stability!J279,"-")</f>
        <v>-</v>
      </c>
      <c r="AR248" s="127" t="str">
        <f>IF(Stability!$G$7=Stability!$X$7,Stability!M279,"-")</f>
        <v>-</v>
      </c>
    </row>
    <row r="249" spans="32:44" ht="15" customHeight="1">
      <c r="AF249" s="12">
        <v>248</v>
      </c>
      <c r="AG249" s="103" t="str">
        <f>IF(Stability!$G$7=Stability!$X$7,Stability!D280,"-")</f>
        <v>-</v>
      </c>
      <c r="AH249" s="103" t="str">
        <f>IF(Stability!$G$7=Stability!$X$7,Stability!C280,"-")</f>
        <v>-</v>
      </c>
      <c r="AI249" s="103" t="str">
        <f>IF(Stability!$G$7=Stability!$X$7,Stability!B280,"-")</f>
        <v>-</v>
      </c>
      <c r="AJ249" s="127" t="str">
        <f>IF(Stability!$G$7=Stability!$X$7,Stability!E280,"-")</f>
        <v>-</v>
      </c>
      <c r="AK249" s="103" t="str">
        <f>IF(Stability!$G$7=Stability!$X$7,Stability!H280,"-")</f>
        <v>-</v>
      </c>
      <c r="AL249" s="103" t="str">
        <f>IF(Stability!$G$7=Stability!$X$7,Stability!G280,"-")</f>
        <v>-</v>
      </c>
      <c r="AM249" s="103" t="str">
        <f>IF(Stability!$G$7=Stability!$X$7,Stability!F280,"-")</f>
        <v>-</v>
      </c>
      <c r="AN249" s="127" t="str">
        <f>IF(Stability!$G$7=Stability!$X$7,Stability!I280,"-")</f>
        <v>-</v>
      </c>
      <c r="AO249" s="103" t="str">
        <f>IF(Stability!$G$7=Stability!$X$7,Stability!L280,"-")</f>
        <v>-</v>
      </c>
      <c r="AP249" s="103" t="str">
        <f>IF(Stability!$G$7=Stability!$X$7,Stability!K280,"-")</f>
        <v>-</v>
      </c>
      <c r="AQ249" s="103" t="str">
        <f>IF(Stability!$G$7=Stability!$X$7,Stability!J280,"-")</f>
        <v>-</v>
      </c>
      <c r="AR249" s="127" t="str">
        <f>IF(Stability!$G$7=Stability!$X$7,Stability!M280,"-")</f>
        <v>-</v>
      </c>
    </row>
    <row r="250" spans="32:44" ht="15" customHeight="1">
      <c r="AF250" s="12">
        <v>249</v>
      </c>
      <c r="AG250" s="103" t="str">
        <f>IF(Stability!$G$7=Stability!$X$7,Stability!D281,"-")</f>
        <v>-</v>
      </c>
      <c r="AH250" s="103" t="str">
        <f>IF(Stability!$G$7=Stability!$X$7,Stability!C281,"-")</f>
        <v>-</v>
      </c>
      <c r="AI250" s="103" t="str">
        <f>IF(Stability!$G$7=Stability!$X$7,Stability!B281,"-")</f>
        <v>-</v>
      </c>
      <c r="AJ250" s="127" t="str">
        <f>IF(Stability!$G$7=Stability!$X$7,Stability!E281,"-")</f>
        <v>-</v>
      </c>
      <c r="AK250" s="103" t="str">
        <f>IF(Stability!$G$7=Stability!$X$7,Stability!H281,"-")</f>
        <v>-</v>
      </c>
      <c r="AL250" s="103" t="str">
        <f>IF(Stability!$G$7=Stability!$X$7,Stability!G281,"-")</f>
        <v>-</v>
      </c>
      <c r="AM250" s="103" t="str">
        <f>IF(Stability!$G$7=Stability!$X$7,Stability!F281,"-")</f>
        <v>-</v>
      </c>
      <c r="AN250" s="127" t="str">
        <f>IF(Stability!$G$7=Stability!$X$7,Stability!I281,"-")</f>
        <v>-</v>
      </c>
      <c r="AO250" s="103" t="str">
        <f>IF(Stability!$G$7=Stability!$X$7,Stability!L281,"-")</f>
        <v>-</v>
      </c>
      <c r="AP250" s="103" t="str">
        <f>IF(Stability!$G$7=Stability!$X$7,Stability!K281,"-")</f>
        <v>-</v>
      </c>
      <c r="AQ250" s="103" t="str">
        <f>IF(Stability!$G$7=Stability!$X$7,Stability!J281,"-")</f>
        <v>-</v>
      </c>
      <c r="AR250" s="127" t="str">
        <f>IF(Stability!$G$7=Stability!$X$7,Stability!M281,"-")</f>
        <v>-</v>
      </c>
    </row>
    <row r="251" spans="32:44" ht="15" customHeight="1">
      <c r="AF251" s="12">
        <v>250</v>
      </c>
      <c r="AG251" s="103" t="str">
        <f>IF(Stability!$G$7=Stability!$X$7,Stability!D282,"-")</f>
        <v>-</v>
      </c>
      <c r="AH251" s="103" t="str">
        <f>IF(Stability!$G$7=Stability!$X$7,Stability!C282,"-")</f>
        <v>-</v>
      </c>
      <c r="AI251" s="103" t="str">
        <f>IF(Stability!$G$7=Stability!$X$7,Stability!B282,"-")</f>
        <v>-</v>
      </c>
      <c r="AJ251" s="127" t="str">
        <f>IF(Stability!$G$7=Stability!$X$7,Stability!E282,"-")</f>
        <v>-</v>
      </c>
      <c r="AK251" s="103" t="str">
        <f>IF(Stability!$G$7=Stability!$X$7,Stability!H282,"-")</f>
        <v>-</v>
      </c>
      <c r="AL251" s="103" t="str">
        <f>IF(Stability!$G$7=Stability!$X$7,Stability!G282,"-")</f>
        <v>-</v>
      </c>
      <c r="AM251" s="103" t="str">
        <f>IF(Stability!$G$7=Stability!$X$7,Stability!F282,"-")</f>
        <v>-</v>
      </c>
      <c r="AN251" s="127" t="str">
        <f>IF(Stability!$G$7=Stability!$X$7,Stability!I282,"-")</f>
        <v>-</v>
      </c>
      <c r="AO251" s="103" t="str">
        <f>IF(Stability!$G$7=Stability!$X$7,Stability!L282,"-")</f>
        <v>-</v>
      </c>
      <c r="AP251" s="103" t="str">
        <f>IF(Stability!$G$7=Stability!$X$7,Stability!K282,"-")</f>
        <v>-</v>
      </c>
      <c r="AQ251" s="103" t="str">
        <f>IF(Stability!$G$7=Stability!$X$7,Stability!J282,"-")</f>
        <v>-</v>
      </c>
      <c r="AR251" s="127" t="str">
        <f>IF(Stability!$G$7=Stability!$X$7,Stability!M282,"-")</f>
        <v>-</v>
      </c>
    </row>
    <row r="252" spans="32:44" ht="15" customHeight="1">
      <c r="AF252" s="12">
        <v>251</v>
      </c>
      <c r="AG252" s="103" t="str">
        <f>IF(Stability!$G$7=Stability!$X$7,Stability!D283,"-")</f>
        <v>-</v>
      </c>
      <c r="AH252" s="103" t="str">
        <f>IF(Stability!$G$7=Stability!$X$7,Stability!C283,"-")</f>
        <v>-</v>
      </c>
      <c r="AI252" s="103" t="str">
        <f>IF(Stability!$G$7=Stability!$X$7,Stability!B283,"-")</f>
        <v>-</v>
      </c>
      <c r="AJ252" s="127" t="str">
        <f>IF(Stability!$G$7=Stability!$X$7,Stability!E283,"-")</f>
        <v>-</v>
      </c>
      <c r="AK252" s="103" t="str">
        <f>IF(Stability!$G$7=Stability!$X$7,Stability!H283,"-")</f>
        <v>-</v>
      </c>
      <c r="AL252" s="103" t="str">
        <f>IF(Stability!$G$7=Stability!$X$7,Stability!G283,"-")</f>
        <v>-</v>
      </c>
      <c r="AM252" s="103" t="str">
        <f>IF(Stability!$G$7=Stability!$X$7,Stability!F283,"-")</f>
        <v>-</v>
      </c>
      <c r="AN252" s="127" t="str">
        <f>IF(Stability!$G$7=Stability!$X$7,Stability!I283,"-")</f>
        <v>-</v>
      </c>
      <c r="AO252" s="103" t="str">
        <f>IF(Stability!$G$7=Stability!$X$7,Stability!L283,"-")</f>
        <v>-</v>
      </c>
      <c r="AP252" s="103" t="str">
        <f>IF(Stability!$G$7=Stability!$X$7,Stability!K283,"-")</f>
        <v>-</v>
      </c>
      <c r="AQ252" s="103" t="str">
        <f>IF(Stability!$G$7=Stability!$X$7,Stability!J283,"-")</f>
        <v>-</v>
      </c>
      <c r="AR252" s="127" t="str">
        <f>IF(Stability!$G$7=Stability!$X$7,Stability!M283,"-")</f>
        <v>-</v>
      </c>
    </row>
    <row r="253" spans="32:44" ht="15" customHeight="1">
      <c r="AF253" s="12">
        <v>252</v>
      </c>
      <c r="AG253" s="103" t="str">
        <f>IF(Stability!$G$7=Stability!$X$7,Stability!D284,"-")</f>
        <v>-</v>
      </c>
      <c r="AH253" s="103" t="str">
        <f>IF(Stability!$G$7=Stability!$X$7,Stability!C284,"-")</f>
        <v>-</v>
      </c>
      <c r="AI253" s="103" t="str">
        <f>IF(Stability!$G$7=Stability!$X$7,Stability!B284,"-")</f>
        <v>-</v>
      </c>
      <c r="AJ253" s="127" t="str">
        <f>IF(Stability!$G$7=Stability!$X$7,Stability!E284,"-")</f>
        <v>-</v>
      </c>
      <c r="AK253" s="103" t="str">
        <f>IF(Stability!$G$7=Stability!$X$7,Stability!H284,"-")</f>
        <v>-</v>
      </c>
      <c r="AL253" s="103" t="str">
        <f>IF(Stability!$G$7=Stability!$X$7,Stability!G284,"-")</f>
        <v>-</v>
      </c>
      <c r="AM253" s="103" t="str">
        <f>IF(Stability!$G$7=Stability!$X$7,Stability!F284,"-")</f>
        <v>-</v>
      </c>
      <c r="AN253" s="127" t="str">
        <f>IF(Stability!$G$7=Stability!$X$7,Stability!I284,"-")</f>
        <v>-</v>
      </c>
      <c r="AO253" s="103" t="str">
        <f>IF(Stability!$G$7=Stability!$X$7,Stability!L284,"-")</f>
        <v>-</v>
      </c>
      <c r="AP253" s="103" t="str">
        <f>IF(Stability!$G$7=Stability!$X$7,Stability!K284,"-")</f>
        <v>-</v>
      </c>
      <c r="AQ253" s="103" t="str">
        <f>IF(Stability!$G$7=Stability!$X$7,Stability!J284,"-")</f>
        <v>-</v>
      </c>
      <c r="AR253" s="127" t="str">
        <f>IF(Stability!$G$7=Stability!$X$7,Stability!M284,"-")</f>
        <v>-</v>
      </c>
    </row>
    <row r="254" spans="32:44" ht="15" customHeight="1">
      <c r="AF254" s="12">
        <v>253</v>
      </c>
      <c r="AG254" s="103" t="str">
        <f>IF(Stability!$G$7=Stability!$X$7,Stability!D285,"-")</f>
        <v>-</v>
      </c>
      <c r="AH254" s="103" t="str">
        <f>IF(Stability!$G$7=Stability!$X$7,Stability!C285,"-")</f>
        <v>-</v>
      </c>
      <c r="AI254" s="103" t="str">
        <f>IF(Stability!$G$7=Stability!$X$7,Stability!B285,"-")</f>
        <v>-</v>
      </c>
      <c r="AJ254" s="127" t="str">
        <f>IF(Stability!$G$7=Stability!$X$7,Stability!E285,"-")</f>
        <v>-</v>
      </c>
      <c r="AK254" s="103" t="str">
        <f>IF(Stability!$G$7=Stability!$X$7,Stability!H285,"-")</f>
        <v>-</v>
      </c>
      <c r="AL254" s="103" t="str">
        <f>IF(Stability!$G$7=Stability!$X$7,Stability!G285,"-")</f>
        <v>-</v>
      </c>
      <c r="AM254" s="103" t="str">
        <f>IF(Stability!$G$7=Stability!$X$7,Stability!F285,"-")</f>
        <v>-</v>
      </c>
      <c r="AN254" s="127" t="str">
        <f>IF(Stability!$G$7=Stability!$X$7,Stability!I285,"-")</f>
        <v>-</v>
      </c>
      <c r="AO254" s="103" t="str">
        <f>IF(Stability!$G$7=Stability!$X$7,Stability!L285,"-")</f>
        <v>-</v>
      </c>
      <c r="AP254" s="103" t="str">
        <f>IF(Stability!$G$7=Stability!$X$7,Stability!K285,"-")</f>
        <v>-</v>
      </c>
      <c r="AQ254" s="103" t="str">
        <f>IF(Stability!$G$7=Stability!$X$7,Stability!J285,"-")</f>
        <v>-</v>
      </c>
      <c r="AR254" s="127" t="str">
        <f>IF(Stability!$G$7=Stability!$X$7,Stability!M285,"-")</f>
        <v>-</v>
      </c>
    </row>
    <row r="255" spans="32:44" ht="15" customHeight="1">
      <c r="AF255" s="12">
        <v>254</v>
      </c>
      <c r="AG255" s="103" t="str">
        <f>IF(Stability!$G$7=Stability!$X$7,Stability!D286,"-")</f>
        <v>-</v>
      </c>
      <c r="AH255" s="103" t="str">
        <f>IF(Stability!$G$7=Stability!$X$7,Stability!C286,"-")</f>
        <v>-</v>
      </c>
      <c r="AI255" s="103" t="str">
        <f>IF(Stability!$G$7=Stability!$X$7,Stability!B286,"-")</f>
        <v>-</v>
      </c>
      <c r="AJ255" s="127" t="str">
        <f>IF(Stability!$G$7=Stability!$X$7,Stability!E286,"-")</f>
        <v>-</v>
      </c>
      <c r="AK255" s="103" t="str">
        <f>IF(Stability!$G$7=Stability!$X$7,Stability!H286,"-")</f>
        <v>-</v>
      </c>
      <c r="AL255" s="103" t="str">
        <f>IF(Stability!$G$7=Stability!$X$7,Stability!G286,"-")</f>
        <v>-</v>
      </c>
      <c r="AM255" s="103" t="str">
        <f>IF(Stability!$G$7=Stability!$X$7,Stability!F286,"-")</f>
        <v>-</v>
      </c>
      <c r="AN255" s="127" t="str">
        <f>IF(Stability!$G$7=Stability!$X$7,Stability!I286,"-")</f>
        <v>-</v>
      </c>
      <c r="AO255" s="103" t="str">
        <f>IF(Stability!$G$7=Stability!$X$7,Stability!L286,"-")</f>
        <v>-</v>
      </c>
      <c r="AP255" s="103" t="str">
        <f>IF(Stability!$G$7=Stability!$X$7,Stability!K286,"-")</f>
        <v>-</v>
      </c>
      <c r="AQ255" s="103" t="str">
        <f>IF(Stability!$G$7=Stability!$X$7,Stability!J286,"-")</f>
        <v>-</v>
      </c>
      <c r="AR255" s="127" t="str">
        <f>IF(Stability!$G$7=Stability!$X$7,Stability!M286,"-")</f>
        <v>-</v>
      </c>
    </row>
    <row r="256" spans="32:44" ht="15" customHeight="1">
      <c r="AF256" s="12">
        <v>255</v>
      </c>
      <c r="AG256" s="103" t="str">
        <f>IF(Stability!$G$7=Stability!$X$7,Stability!D287,"-")</f>
        <v>-</v>
      </c>
      <c r="AH256" s="103" t="str">
        <f>IF(Stability!$G$7=Stability!$X$7,Stability!C287,"-")</f>
        <v>-</v>
      </c>
      <c r="AI256" s="103" t="str">
        <f>IF(Stability!$G$7=Stability!$X$7,Stability!B287,"-")</f>
        <v>-</v>
      </c>
      <c r="AJ256" s="127" t="str">
        <f>IF(Stability!$G$7=Stability!$X$7,Stability!E287,"-")</f>
        <v>-</v>
      </c>
      <c r="AK256" s="103" t="str">
        <f>IF(Stability!$G$7=Stability!$X$7,Stability!H287,"-")</f>
        <v>-</v>
      </c>
      <c r="AL256" s="103" t="str">
        <f>IF(Stability!$G$7=Stability!$X$7,Stability!G287,"-")</f>
        <v>-</v>
      </c>
      <c r="AM256" s="103" t="str">
        <f>IF(Stability!$G$7=Stability!$X$7,Stability!F287,"-")</f>
        <v>-</v>
      </c>
      <c r="AN256" s="127" t="str">
        <f>IF(Stability!$G$7=Stability!$X$7,Stability!I287,"-")</f>
        <v>-</v>
      </c>
      <c r="AO256" s="103" t="str">
        <f>IF(Stability!$G$7=Stability!$X$7,Stability!L287,"-")</f>
        <v>-</v>
      </c>
      <c r="AP256" s="103" t="str">
        <f>IF(Stability!$G$7=Stability!$X$7,Stability!K287,"-")</f>
        <v>-</v>
      </c>
      <c r="AQ256" s="103" t="str">
        <f>IF(Stability!$G$7=Stability!$X$7,Stability!J287,"-")</f>
        <v>-</v>
      </c>
      <c r="AR256" s="127" t="str">
        <f>IF(Stability!$G$7=Stability!$X$7,Stability!M287,"-")</f>
        <v>-</v>
      </c>
    </row>
    <row r="257" spans="32:44" ht="15" customHeight="1">
      <c r="AF257" s="12">
        <v>256</v>
      </c>
      <c r="AG257" s="103" t="str">
        <f>IF(Stability!$G$7=Stability!$X$7,Stability!D288,"-")</f>
        <v>-</v>
      </c>
      <c r="AH257" s="103" t="str">
        <f>IF(Stability!$G$7=Stability!$X$7,Stability!C288,"-")</f>
        <v>-</v>
      </c>
      <c r="AI257" s="103" t="str">
        <f>IF(Stability!$G$7=Stability!$X$7,Stability!B288,"-")</f>
        <v>-</v>
      </c>
      <c r="AJ257" s="127" t="str">
        <f>IF(Stability!$G$7=Stability!$X$7,Stability!E288,"-")</f>
        <v>-</v>
      </c>
      <c r="AK257" s="103" t="str">
        <f>IF(Stability!$G$7=Stability!$X$7,Stability!H288,"-")</f>
        <v>-</v>
      </c>
      <c r="AL257" s="103" t="str">
        <f>IF(Stability!$G$7=Stability!$X$7,Stability!G288,"-")</f>
        <v>-</v>
      </c>
      <c r="AM257" s="103" t="str">
        <f>IF(Stability!$G$7=Stability!$X$7,Stability!F288,"-")</f>
        <v>-</v>
      </c>
      <c r="AN257" s="127" t="str">
        <f>IF(Stability!$G$7=Stability!$X$7,Stability!I288,"-")</f>
        <v>-</v>
      </c>
      <c r="AO257" s="103" t="str">
        <f>IF(Stability!$G$7=Stability!$X$7,Stability!L288,"-")</f>
        <v>-</v>
      </c>
      <c r="AP257" s="103" t="str">
        <f>IF(Stability!$G$7=Stability!$X$7,Stability!K288,"-")</f>
        <v>-</v>
      </c>
      <c r="AQ257" s="103" t="str">
        <f>IF(Stability!$G$7=Stability!$X$7,Stability!J288,"-")</f>
        <v>-</v>
      </c>
      <c r="AR257" s="127" t="str">
        <f>IF(Stability!$G$7=Stability!$X$7,Stability!M288,"-")</f>
        <v>-</v>
      </c>
    </row>
    <row r="258" spans="32:44" ht="15" customHeight="1">
      <c r="AF258" s="12">
        <v>257</v>
      </c>
      <c r="AG258" s="103" t="str">
        <f>IF(Stability!$G$7=Stability!$X$7,Stability!D289,"-")</f>
        <v>-</v>
      </c>
      <c r="AH258" s="103" t="str">
        <f>IF(Stability!$G$7=Stability!$X$7,Stability!C289,"-")</f>
        <v>-</v>
      </c>
      <c r="AI258" s="103" t="str">
        <f>IF(Stability!$G$7=Stability!$X$7,Stability!B289,"-")</f>
        <v>-</v>
      </c>
      <c r="AJ258" s="127" t="str">
        <f>IF(Stability!$G$7=Stability!$X$7,Stability!E289,"-")</f>
        <v>-</v>
      </c>
      <c r="AK258" s="103" t="str">
        <f>IF(Stability!$G$7=Stability!$X$7,Stability!H289,"-")</f>
        <v>-</v>
      </c>
      <c r="AL258" s="103" t="str">
        <f>IF(Stability!$G$7=Stability!$X$7,Stability!G289,"-")</f>
        <v>-</v>
      </c>
      <c r="AM258" s="103" t="str">
        <f>IF(Stability!$G$7=Stability!$X$7,Stability!F289,"-")</f>
        <v>-</v>
      </c>
      <c r="AN258" s="127" t="str">
        <f>IF(Stability!$G$7=Stability!$X$7,Stability!I289,"-")</f>
        <v>-</v>
      </c>
      <c r="AO258" s="103" t="str">
        <f>IF(Stability!$G$7=Stability!$X$7,Stability!L289,"-")</f>
        <v>-</v>
      </c>
      <c r="AP258" s="103" t="str">
        <f>IF(Stability!$G$7=Stability!$X$7,Stability!K289,"-")</f>
        <v>-</v>
      </c>
      <c r="AQ258" s="103" t="str">
        <f>IF(Stability!$G$7=Stability!$X$7,Stability!J289,"-")</f>
        <v>-</v>
      </c>
      <c r="AR258" s="127" t="str">
        <f>IF(Stability!$G$7=Stability!$X$7,Stability!M289,"-")</f>
        <v>-</v>
      </c>
    </row>
    <row r="259" spans="32:44" ht="15" customHeight="1">
      <c r="AF259" s="12">
        <v>258</v>
      </c>
      <c r="AG259" s="103" t="str">
        <f>IF(Stability!$G$7=Stability!$X$7,Stability!D290,"-")</f>
        <v>-</v>
      </c>
      <c r="AH259" s="103" t="str">
        <f>IF(Stability!$G$7=Stability!$X$7,Stability!C290,"-")</f>
        <v>-</v>
      </c>
      <c r="AI259" s="103" t="str">
        <f>IF(Stability!$G$7=Stability!$X$7,Stability!B290,"-")</f>
        <v>-</v>
      </c>
      <c r="AJ259" s="127" t="str">
        <f>IF(Stability!$G$7=Stability!$X$7,Stability!E290,"-")</f>
        <v>-</v>
      </c>
      <c r="AK259" s="103" t="str">
        <f>IF(Stability!$G$7=Stability!$X$7,Stability!H290,"-")</f>
        <v>-</v>
      </c>
      <c r="AL259" s="103" t="str">
        <f>IF(Stability!$G$7=Stability!$X$7,Stability!G290,"-")</f>
        <v>-</v>
      </c>
      <c r="AM259" s="103" t="str">
        <f>IF(Stability!$G$7=Stability!$X$7,Stability!F290,"-")</f>
        <v>-</v>
      </c>
      <c r="AN259" s="127" t="str">
        <f>IF(Stability!$G$7=Stability!$X$7,Stability!I290,"-")</f>
        <v>-</v>
      </c>
      <c r="AO259" s="103" t="str">
        <f>IF(Stability!$G$7=Stability!$X$7,Stability!L290,"-")</f>
        <v>-</v>
      </c>
      <c r="AP259" s="103" t="str">
        <f>IF(Stability!$G$7=Stability!$X$7,Stability!K290,"-")</f>
        <v>-</v>
      </c>
      <c r="AQ259" s="103" t="str">
        <f>IF(Stability!$G$7=Stability!$X$7,Stability!J290,"-")</f>
        <v>-</v>
      </c>
      <c r="AR259" s="127" t="str">
        <f>IF(Stability!$G$7=Stability!$X$7,Stability!M290,"-")</f>
        <v>-</v>
      </c>
    </row>
    <row r="260" spans="32:44" ht="15" customHeight="1">
      <c r="AF260" s="12">
        <v>259</v>
      </c>
      <c r="AG260" s="103" t="str">
        <f>IF(Stability!$G$7=Stability!$X$7,Stability!D291,"-")</f>
        <v>-</v>
      </c>
      <c r="AH260" s="103" t="str">
        <f>IF(Stability!$G$7=Stability!$X$7,Stability!C291,"-")</f>
        <v>-</v>
      </c>
      <c r="AI260" s="103" t="str">
        <f>IF(Stability!$G$7=Stability!$X$7,Stability!B291,"-")</f>
        <v>-</v>
      </c>
      <c r="AJ260" s="127" t="str">
        <f>IF(Stability!$G$7=Stability!$X$7,Stability!E291,"-")</f>
        <v>-</v>
      </c>
      <c r="AK260" s="103" t="str">
        <f>IF(Stability!$G$7=Stability!$X$7,Stability!H291,"-")</f>
        <v>-</v>
      </c>
      <c r="AL260" s="103" t="str">
        <f>IF(Stability!$G$7=Stability!$X$7,Stability!G291,"-")</f>
        <v>-</v>
      </c>
      <c r="AM260" s="103" t="str">
        <f>IF(Stability!$G$7=Stability!$X$7,Stability!F291,"-")</f>
        <v>-</v>
      </c>
      <c r="AN260" s="127" t="str">
        <f>IF(Stability!$G$7=Stability!$X$7,Stability!I291,"-")</f>
        <v>-</v>
      </c>
      <c r="AO260" s="103" t="str">
        <f>IF(Stability!$G$7=Stability!$X$7,Stability!L291,"-")</f>
        <v>-</v>
      </c>
      <c r="AP260" s="103" t="str">
        <f>IF(Stability!$G$7=Stability!$X$7,Stability!K291,"-")</f>
        <v>-</v>
      </c>
      <c r="AQ260" s="103" t="str">
        <f>IF(Stability!$G$7=Stability!$X$7,Stability!J291,"-")</f>
        <v>-</v>
      </c>
      <c r="AR260" s="127" t="str">
        <f>IF(Stability!$G$7=Stability!$X$7,Stability!M291,"-")</f>
        <v>-</v>
      </c>
    </row>
    <row r="261" spans="32:44" ht="15" customHeight="1">
      <c r="AF261" s="12">
        <v>260</v>
      </c>
      <c r="AG261" s="103" t="str">
        <f>IF(Stability!$G$7=Stability!$X$7,Stability!D292,"-")</f>
        <v>-</v>
      </c>
      <c r="AH261" s="103" t="str">
        <f>IF(Stability!$G$7=Stability!$X$7,Stability!C292,"-")</f>
        <v>-</v>
      </c>
      <c r="AI261" s="103" t="str">
        <f>IF(Stability!$G$7=Stability!$X$7,Stability!B292,"-")</f>
        <v>-</v>
      </c>
      <c r="AJ261" s="127" t="str">
        <f>IF(Stability!$G$7=Stability!$X$7,Stability!E292,"-")</f>
        <v>-</v>
      </c>
      <c r="AK261" s="103" t="str">
        <f>IF(Stability!$G$7=Stability!$X$7,Stability!H292,"-")</f>
        <v>-</v>
      </c>
      <c r="AL261" s="103" t="str">
        <f>IF(Stability!$G$7=Stability!$X$7,Stability!G292,"-")</f>
        <v>-</v>
      </c>
      <c r="AM261" s="103" t="str">
        <f>IF(Stability!$G$7=Stability!$X$7,Stability!F292,"-")</f>
        <v>-</v>
      </c>
      <c r="AN261" s="127" t="str">
        <f>IF(Stability!$G$7=Stability!$X$7,Stability!I292,"-")</f>
        <v>-</v>
      </c>
      <c r="AO261" s="103" t="str">
        <f>IF(Stability!$G$7=Stability!$X$7,Stability!L292,"-")</f>
        <v>-</v>
      </c>
      <c r="AP261" s="103" t="str">
        <f>IF(Stability!$G$7=Stability!$X$7,Stability!K292,"-")</f>
        <v>-</v>
      </c>
      <c r="AQ261" s="103" t="str">
        <f>IF(Stability!$G$7=Stability!$X$7,Stability!J292,"-")</f>
        <v>-</v>
      </c>
      <c r="AR261" s="127" t="str">
        <f>IF(Stability!$G$7=Stability!$X$7,Stability!M292,"-")</f>
        <v>-</v>
      </c>
    </row>
    <row r="262" spans="32:44" ht="15" customHeight="1">
      <c r="AF262" s="12">
        <v>261</v>
      </c>
      <c r="AG262" s="103" t="str">
        <f>IF(Stability!$G$7=Stability!$X$7,Stability!D293,"-")</f>
        <v>-</v>
      </c>
      <c r="AH262" s="103" t="str">
        <f>IF(Stability!$G$7=Stability!$X$7,Stability!C293,"-")</f>
        <v>-</v>
      </c>
      <c r="AI262" s="103" t="str">
        <f>IF(Stability!$G$7=Stability!$X$7,Stability!B293,"-")</f>
        <v>-</v>
      </c>
      <c r="AJ262" s="127" t="str">
        <f>IF(Stability!$G$7=Stability!$X$7,Stability!E293,"-")</f>
        <v>-</v>
      </c>
      <c r="AK262" s="103" t="str">
        <f>IF(Stability!$G$7=Stability!$X$7,Stability!H293,"-")</f>
        <v>-</v>
      </c>
      <c r="AL262" s="103" t="str">
        <f>IF(Stability!$G$7=Stability!$X$7,Stability!G293,"-")</f>
        <v>-</v>
      </c>
      <c r="AM262" s="103" t="str">
        <f>IF(Stability!$G$7=Stability!$X$7,Stability!F293,"-")</f>
        <v>-</v>
      </c>
      <c r="AN262" s="127" t="str">
        <f>IF(Stability!$G$7=Stability!$X$7,Stability!I293,"-")</f>
        <v>-</v>
      </c>
      <c r="AO262" s="103" t="str">
        <f>IF(Stability!$G$7=Stability!$X$7,Stability!L293,"-")</f>
        <v>-</v>
      </c>
      <c r="AP262" s="103" t="str">
        <f>IF(Stability!$G$7=Stability!$X$7,Stability!K293,"-")</f>
        <v>-</v>
      </c>
      <c r="AQ262" s="103" t="str">
        <f>IF(Stability!$G$7=Stability!$X$7,Stability!J293,"-")</f>
        <v>-</v>
      </c>
      <c r="AR262" s="127" t="str">
        <f>IF(Stability!$G$7=Stability!$X$7,Stability!M293,"-")</f>
        <v>-</v>
      </c>
    </row>
    <row r="263" spans="32:44" ht="15" customHeight="1">
      <c r="AF263" s="12">
        <v>262</v>
      </c>
      <c r="AG263" s="103" t="str">
        <f>IF(Stability!$G$7=Stability!$X$7,Stability!D294,"-")</f>
        <v>-</v>
      </c>
      <c r="AH263" s="103" t="str">
        <f>IF(Stability!$G$7=Stability!$X$7,Stability!C294,"-")</f>
        <v>-</v>
      </c>
      <c r="AI263" s="103" t="str">
        <f>IF(Stability!$G$7=Stability!$X$7,Stability!B294,"-")</f>
        <v>-</v>
      </c>
      <c r="AJ263" s="127" t="str">
        <f>IF(Stability!$G$7=Stability!$X$7,Stability!E294,"-")</f>
        <v>-</v>
      </c>
      <c r="AK263" s="103" t="str">
        <f>IF(Stability!$G$7=Stability!$X$7,Stability!H294,"-")</f>
        <v>-</v>
      </c>
      <c r="AL263" s="103" t="str">
        <f>IF(Stability!$G$7=Stability!$X$7,Stability!G294,"-")</f>
        <v>-</v>
      </c>
      <c r="AM263" s="103" t="str">
        <f>IF(Stability!$G$7=Stability!$X$7,Stability!F294,"-")</f>
        <v>-</v>
      </c>
      <c r="AN263" s="127" t="str">
        <f>IF(Stability!$G$7=Stability!$X$7,Stability!I294,"-")</f>
        <v>-</v>
      </c>
      <c r="AO263" s="103" t="str">
        <f>IF(Stability!$G$7=Stability!$X$7,Stability!L294,"-")</f>
        <v>-</v>
      </c>
      <c r="AP263" s="103" t="str">
        <f>IF(Stability!$G$7=Stability!$X$7,Stability!K294,"-")</f>
        <v>-</v>
      </c>
      <c r="AQ263" s="103" t="str">
        <f>IF(Stability!$G$7=Stability!$X$7,Stability!J294,"-")</f>
        <v>-</v>
      </c>
      <c r="AR263" s="127" t="str">
        <f>IF(Stability!$G$7=Stability!$X$7,Stability!M294,"-")</f>
        <v>-</v>
      </c>
    </row>
    <row r="264" spans="32:44" ht="15" customHeight="1">
      <c r="AF264" s="12">
        <v>263</v>
      </c>
      <c r="AG264" s="103" t="str">
        <f>IF(Stability!$G$7=Stability!$X$7,Stability!D295,"-")</f>
        <v>-</v>
      </c>
      <c r="AH264" s="103" t="str">
        <f>IF(Stability!$G$7=Stability!$X$7,Stability!C295,"-")</f>
        <v>-</v>
      </c>
      <c r="AI264" s="103" t="str">
        <f>IF(Stability!$G$7=Stability!$X$7,Stability!B295,"-")</f>
        <v>-</v>
      </c>
      <c r="AJ264" s="127" t="str">
        <f>IF(Stability!$G$7=Stability!$X$7,Stability!E295,"-")</f>
        <v>-</v>
      </c>
      <c r="AK264" s="103" t="str">
        <f>IF(Stability!$G$7=Stability!$X$7,Stability!H295,"-")</f>
        <v>-</v>
      </c>
      <c r="AL264" s="103" t="str">
        <f>IF(Stability!$G$7=Stability!$X$7,Stability!G295,"-")</f>
        <v>-</v>
      </c>
      <c r="AM264" s="103" t="str">
        <f>IF(Stability!$G$7=Stability!$X$7,Stability!F295,"-")</f>
        <v>-</v>
      </c>
      <c r="AN264" s="127" t="str">
        <f>IF(Stability!$G$7=Stability!$X$7,Stability!I295,"-")</f>
        <v>-</v>
      </c>
      <c r="AO264" s="103" t="str">
        <f>IF(Stability!$G$7=Stability!$X$7,Stability!L295,"-")</f>
        <v>-</v>
      </c>
      <c r="AP264" s="103" t="str">
        <f>IF(Stability!$G$7=Stability!$X$7,Stability!K295,"-")</f>
        <v>-</v>
      </c>
      <c r="AQ264" s="103" t="str">
        <f>IF(Stability!$G$7=Stability!$X$7,Stability!J295,"-")</f>
        <v>-</v>
      </c>
      <c r="AR264" s="127" t="str">
        <f>IF(Stability!$G$7=Stability!$X$7,Stability!M295,"-")</f>
        <v>-</v>
      </c>
    </row>
    <row r="265" spans="32:44" ht="15" customHeight="1">
      <c r="AF265" s="12">
        <v>264</v>
      </c>
      <c r="AG265" s="103" t="str">
        <f>IF(Stability!$G$7=Stability!$X$7,Stability!D296,"-")</f>
        <v>-</v>
      </c>
      <c r="AH265" s="103" t="str">
        <f>IF(Stability!$G$7=Stability!$X$7,Stability!C296,"-")</f>
        <v>-</v>
      </c>
      <c r="AI265" s="103" t="str">
        <f>IF(Stability!$G$7=Stability!$X$7,Stability!B296,"-")</f>
        <v>-</v>
      </c>
      <c r="AJ265" s="127" t="str">
        <f>IF(Stability!$G$7=Stability!$X$7,Stability!E296,"-")</f>
        <v>-</v>
      </c>
      <c r="AK265" s="103" t="str">
        <f>IF(Stability!$G$7=Stability!$X$7,Stability!H296,"-")</f>
        <v>-</v>
      </c>
      <c r="AL265" s="103" t="str">
        <f>IF(Stability!$G$7=Stability!$X$7,Stability!G296,"-")</f>
        <v>-</v>
      </c>
      <c r="AM265" s="103" t="str">
        <f>IF(Stability!$G$7=Stability!$X$7,Stability!F296,"-")</f>
        <v>-</v>
      </c>
      <c r="AN265" s="127" t="str">
        <f>IF(Stability!$G$7=Stability!$X$7,Stability!I296,"-")</f>
        <v>-</v>
      </c>
      <c r="AO265" s="103" t="str">
        <f>IF(Stability!$G$7=Stability!$X$7,Stability!L296,"-")</f>
        <v>-</v>
      </c>
      <c r="AP265" s="103" t="str">
        <f>IF(Stability!$G$7=Stability!$X$7,Stability!K296,"-")</f>
        <v>-</v>
      </c>
      <c r="AQ265" s="103" t="str">
        <f>IF(Stability!$G$7=Stability!$X$7,Stability!J296,"-")</f>
        <v>-</v>
      </c>
      <c r="AR265" s="127" t="str">
        <f>IF(Stability!$G$7=Stability!$X$7,Stability!M296,"-")</f>
        <v>-</v>
      </c>
    </row>
    <row r="266" spans="32:44" ht="15" customHeight="1">
      <c r="AF266" s="12">
        <v>265</v>
      </c>
      <c r="AG266" s="103" t="str">
        <f>IF(Stability!$G$7=Stability!$X$7,Stability!D297,"-")</f>
        <v>-</v>
      </c>
      <c r="AH266" s="103" t="str">
        <f>IF(Stability!$G$7=Stability!$X$7,Stability!C297,"-")</f>
        <v>-</v>
      </c>
      <c r="AI266" s="103" t="str">
        <f>IF(Stability!$G$7=Stability!$X$7,Stability!B297,"-")</f>
        <v>-</v>
      </c>
      <c r="AJ266" s="127" t="str">
        <f>IF(Stability!$G$7=Stability!$X$7,Stability!E297,"-")</f>
        <v>-</v>
      </c>
      <c r="AK266" s="103" t="str">
        <f>IF(Stability!$G$7=Stability!$X$7,Stability!H297,"-")</f>
        <v>-</v>
      </c>
      <c r="AL266" s="103" t="str">
        <f>IF(Stability!$G$7=Stability!$X$7,Stability!G297,"-")</f>
        <v>-</v>
      </c>
      <c r="AM266" s="103" t="str">
        <f>IF(Stability!$G$7=Stability!$X$7,Stability!F297,"-")</f>
        <v>-</v>
      </c>
      <c r="AN266" s="127" t="str">
        <f>IF(Stability!$G$7=Stability!$X$7,Stability!I297,"-")</f>
        <v>-</v>
      </c>
      <c r="AO266" s="103" t="str">
        <f>IF(Stability!$G$7=Stability!$X$7,Stability!L297,"-")</f>
        <v>-</v>
      </c>
      <c r="AP266" s="103" t="str">
        <f>IF(Stability!$G$7=Stability!$X$7,Stability!K297,"-")</f>
        <v>-</v>
      </c>
      <c r="AQ266" s="103" t="str">
        <f>IF(Stability!$G$7=Stability!$X$7,Stability!J297,"-")</f>
        <v>-</v>
      </c>
      <c r="AR266" s="127" t="str">
        <f>IF(Stability!$G$7=Stability!$X$7,Stability!M297,"-")</f>
        <v>-</v>
      </c>
    </row>
    <row r="267" spans="32:44" ht="15" customHeight="1">
      <c r="AF267" s="12">
        <v>266</v>
      </c>
      <c r="AG267" s="103" t="str">
        <f>IF(Stability!$G$7=Stability!$X$7,Stability!D298,"-")</f>
        <v>-</v>
      </c>
      <c r="AH267" s="103" t="str">
        <f>IF(Stability!$G$7=Stability!$X$7,Stability!C298,"-")</f>
        <v>-</v>
      </c>
      <c r="AI267" s="103" t="str">
        <f>IF(Stability!$G$7=Stability!$X$7,Stability!B298,"-")</f>
        <v>-</v>
      </c>
      <c r="AJ267" s="127" t="str">
        <f>IF(Stability!$G$7=Stability!$X$7,Stability!E298,"-")</f>
        <v>-</v>
      </c>
      <c r="AK267" s="103" t="str">
        <f>IF(Stability!$G$7=Stability!$X$7,Stability!H298,"-")</f>
        <v>-</v>
      </c>
      <c r="AL267" s="103" t="str">
        <f>IF(Stability!$G$7=Stability!$X$7,Stability!G298,"-")</f>
        <v>-</v>
      </c>
      <c r="AM267" s="103" t="str">
        <f>IF(Stability!$G$7=Stability!$X$7,Stability!F298,"-")</f>
        <v>-</v>
      </c>
      <c r="AN267" s="127" t="str">
        <f>IF(Stability!$G$7=Stability!$X$7,Stability!I298,"-")</f>
        <v>-</v>
      </c>
      <c r="AO267" s="103" t="str">
        <f>IF(Stability!$G$7=Stability!$X$7,Stability!L298,"-")</f>
        <v>-</v>
      </c>
      <c r="AP267" s="103" t="str">
        <f>IF(Stability!$G$7=Stability!$X$7,Stability!K298,"-")</f>
        <v>-</v>
      </c>
      <c r="AQ267" s="103" t="str">
        <f>IF(Stability!$G$7=Stability!$X$7,Stability!J298,"-")</f>
        <v>-</v>
      </c>
      <c r="AR267" s="127" t="str">
        <f>IF(Stability!$G$7=Stability!$X$7,Stability!M298,"-")</f>
        <v>-</v>
      </c>
    </row>
    <row r="268" spans="32:44" ht="15" customHeight="1">
      <c r="AF268" s="12">
        <v>267</v>
      </c>
      <c r="AG268" s="103" t="str">
        <f>IF(Stability!$G$7=Stability!$X$7,Stability!D299,"-")</f>
        <v>-</v>
      </c>
      <c r="AH268" s="103" t="str">
        <f>IF(Stability!$G$7=Stability!$X$7,Stability!C299,"-")</f>
        <v>-</v>
      </c>
      <c r="AI268" s="103" t="str">
        <f>IF(Stability!$G$7=Stability!$X$7,Stability!B299,"-")</f>
        <v>-</v>
      </c>
      <c r="AJ268" s="127" t="str">
        <f>IF(Stability!$G$7=Stability!$X$7,Stability!E299,"-")</f>
        <v>-</v>
      </c>
      <c r="AK268" s="103" t="str">
        <f>IF(Stability!$G$7=Stability!$X$7,Stability!H299,"-")</f>
        <v>-</v>
      </c>
      <c r="AL268" s="103" t="str">
        <f>IF(Stability!$G$7=Stability!$X$7,Stability!G299,"-")</f>
        <v>-</v>
      </c>
      <c r="AM268" s="103" t="str">
        <f>IF(Stability!$G$7=Stability!$X$7,Stability!F299,"-")</f>
        <v>-</v>
      </c>
      <c r="AN268" s="127" t="str">
        <f>IF(Stability!$G$7=Stability!$X$7,Stability!I299,"-")</f>
        <v>-</v>
      </c>
      <c r="AO268" s="103" t="str">
        <f>IF(Stability!$G$7=Stability!$X$7,Stability!L299,"-")</f>
        <v>-</v>
      </c>
      <c r="AP268" s="103" t="str">
        <f>IF(Stability!$G$7=Stability!$X$7,Stability!K299,"-")</f>
        <v>-</v>
      </c>
      <c r="AQ268" s="103" t="str">
        <f>IF(Stability!$G$7=Stability!$X$7,Stability!J299,"-")</f>
        <v>-</v>
      </c>
      <c r="AR268" s="127" t="str">
        <f>IF(Stability!$G$7=Stability!$X$7,Stability!M299,"-")</f>
        <v>-</v>
      </c>
    </row>
    <row r="269" spans="32:44" ht="15" customHeight="1">
      <c r="AF269" s="12">
        <v>268</v>
      </c>
      <c r="AG269" s="103" t="str">
        <f>IF(Stability!$G$7=Stability!$X$7,Stability!D300,"-")</f>
        <v>-</v>
      </c>
      <c r="AH269" s="103" t="str">
        <f>IF(Stability!$G$7=Stability!$X$7,Stability!C300,"-")</f>
        <v>-</v>
      </c>
      <c r="AI269" s="103" t="str">
        <f>IF(Stability!$G$7=Stability!$X$7,Stability!B300,"-")</f>
        <v>-</v>
      </c>
      <c r="AJ269" s="127" t="str">
        <f>IF(Stability!$G$7=Stability!$X$7,Stability!E300,"-")</f>
        <v>-</v>
      </c>
      <c r="AK269" s="103" t="str">
        <f>IF(Stability!$G$7=Stability!$X$7,Stability!H300,"-")</f>
        <v>-</v>
      </c>
      <c r="AL269" s="103" t="str">
        <f>IF(Stability!$G$7=Stability!$X$7,Stability!G300,"-")</f>
        <v>-</v>
      </c>
      <c r="AM269" s="103" t="str">
        <f>IF(Stability!$G$7=Stability!$X$7,Stability!F300,"-")</f>
        <v>-</v>
      </c>
      <c r="AN269" s="127" t="str">
        <f>IF(Stability!$G$7=Stability!$X$7,Stability!I300,"-")</f>
        <v>-</v>
      </c>
      <c r="AO269" s="103" t="str">
        <f>IF(Stability!$G$7=Stability!$X$7,Stability!L300,"-")</f>
        <v>-</v>
      </c>
      <c r="AP269" s="103" t="str">
        <f>IF(Stability!$G$7=Stability!$X$7,Stability!K300,"-")</f>
        <v>-</v>
      </c>
      <c r="AQ269" s="103" t="str">
        <f>IF(Stability!$G$7=Stability!$X$7,Stability!J300,"-")</f>
        <v>-</v>
      </c>
      <c r="AR269" s="127" t="str">
        <f>IF(Stability!$G$7=Stability!$X$7,Stability!M300,"-")</f>
        <v>-</v>
      </c>
    </row>
    <row r="270" spans="32:44" ht="15" customHeight="1">
      <c r="AF270" s="12">
        <v>269</v>
      </c>
      <c r="AG270" s="103" t="str">
        <f>IF(Stability!$G$7=Stability!$X$7,Stability!D301,"-")</f>
        <v>-</v>
      </c>
      <c r="AH270" s="103" t="str">
        <f>IF(Stability!$G$7=Stability!$X$7,Stability!C301,"-")</f>
        <v>-</v>
      </c>
      <c r="AI270" s="103" t="str">
        <f>IF(Stability!$G$7=Stability!$X$7,Stability!B301,"-")</f>
        <v>-</v>
      </c>
      <c r="AJ270" s="127" t="str">
        <f>IF(Stability!$G$7=Stability!$X$7,Stability!E301,"-")</f>
        <v>-</v>
      </c>
      <c r="AK270" s="103" t="str">
        <f>IF(Stability!$G$7=Stability!$X$7,Stability!H301,"-")</f>
        <v>-</v>
      </c>
      <c r="AL270" s="103" t="str">
        <f>IF(Stability!$G$7=Stability!$X$7,Stability!G301,"-")</f>
        <v>-</v>
      </c>
      <c r="AM270" s="103" t="str">
        <f>IF(Stability!$G$7=Stability!$X$7,Stability!F301,"-")</f>
        <v>-</v>
      </c>
      <c r="AN270" s="127" t="str">
        <f>IF(Stability!$G$7=Stability!$X$7,Stability!I301,"-")</f>
        <v>-</v>
      </c>
      <c r="AO270" s="103" t="str">
        <f>IF(Stability!$G$7=Stability!$X$7,Stability!L301,"-")</f>
        <v>-</v>
      </c>
      <c r="AP270" s="103" t="str">
        <f>IF(Stability!$G$7=Stability!$X$7,Stability!K301,"-")</f>
        <v>-</v>
      </c>
      <c r="AQ270" s="103" t="str">
        <f>IF(Stability!$G$7=Stability!$X$7,Stability!J301,"-")</f>
        <v>-</v>
      </c>
      <c r="AR270" s="127" t="str">
        <f>IF(Stability!$G$7=Stability!$X$7,Stability!M301,"-")</f>
        <v>-</v>
      </c>
    </row>
    <row r="271" spans="32:44" ht="15" customHeight="1">
      <c r="AF271" s="12">
        <v>270</v>
      </c>
      <c r="AG271" s="103" t="str">
        <f>IF(Stability!$G$7=Stability!$X$7,Stability!D302,"-")</f>
        <v>-</v>
      </c>
      <c r="AH271" s="103" t="str">
        <f>IF(Stability!$G$7=Stability!$X$7,Stability!C302,"-")</f>
        <v>-</v>
      </c>
      <c r="AI271" s="103" t="str">
        <f>IF(Stability!$G$7=Stability!$X$7,Stability!B302,"-")</f>
        <v>-</v>
      </c>
      <c r="AJ271" s="127" t="str">
        <f>IF(Stability!$G$7=Stability!$X$7,Stability!E302,"-")</f>
        <v>-</v>
      </c>
      <c r="AK271" s="103" t="str">
        <f>IF(Stability!$G$7=Stability!$X$7,Stability!H302,"-")</f>
        <v>-</v>
      </c>
      <c r="AL271" s="103" t="str">
        <f>IF(Stability!$G$7=Stability!$X$7,Stability!G302,"-")</f>
        <v>-</v>
      </c>
      <c r="AM271" s="103" t="str">
        <f>IF(Stability!$G$7=Stability!$X$7,Stability!F302,"-")</f>
        <v>-</v>
      </c>
      <c r="AN271" s="127" t="str">
        <f>IF(Stability!$G$7=Stability!$X$7,Stability!I302,"-")</f>
        <v>-</v>
      </c>
      <c r="AO271" s="103" t="str">
        <f>IF(Stability!$G$7=Stability!$X$7,Stability!L302,"-")</f>
        <v>-</v>
      </c>
      <c r="AP271" s="103" t="str">
        <f>IF(Stability!$G$7=Stability!$X$7,Stability!K302,"-")</f>
        <v>-</v>
      </c>
      <c r="AQ271" s="103" t="str">
        <f>IF(Stability!$G$7=Stability!$X$7,Stability!J302,"-")</f>
        <v>-</v>
      </c>
      <c r="AR271" s="127" t="str">
        <f>IF(Stability!$G$7=Stability!$X$7,Stability!M302,"-")</f>
        <v>-</v>
      </c>
    </row>
    <row r="272" spans="32:44" ht="15" customHeight="1">
      <c r="AF272" s="12">
        <v>271</v>
      </c>
      <c r="AG272" s="103" t="str">
        <f>IF(Stability!$G$7=Stability!$X$7,Stability!D303,"-")</f>
        <v>-</v>
      </c>
      <c r="AH272" s="103" t="str">
        <f>IF(Stability!$G$7=Stability!$X$7,Stability!C303,"-")</f>
        <v>-</v>
      </c>
      <c r="AI272" s="103" t="str">
        <f>IF(Stability!$G$7=Stability!$X$7,Stability!B303,"-")</f>
        <v>-</v>
      </c>
      <c r="AJ272" s="127" t="str">
        <f>IF(Stability!$G$7=Stability!$X$7,Stability!E303,"-")</f>
        <v>-</v>
      </c>
      <c r="AK272" s="103" t="str">
        <f>IF(Stability!$G$7=Stability!$X$7,Stability!H303,"-")</f>
        <v>-</v>
      </c>
      <c r="AL272" s="103" t="str">
        <f>IF(Stability!$G$7=Stability!$X$7,Stability!G303,"-")</f>
        <v>-</v>
      </c>
      <c r="AM272" s="103" t="str">
        <f>IF(Stability!$G$7=Stability!$X$7,Stability!F303,"-")</f>
        <v>-</v>
      </c>
      <c r="AN272" s="127" t="str">
        <f>IF(Stability!$G$7=Stability!$X$7,Stability!I303,"-")</f>
        <v>-</v>
      </c>
      <c r="AO272" s="103" t="str">
        <f>IF(Stability!$G$7=Stability!$X$7,Stability!L303,"-")</f>
        <v>-</v>
      </c>
      <c r="AP272" s="103" t="str">
        <f>IF(Stability!$G$7=Stability!$X$7,Stability!K303,"-")</f>
        <v>-</v>
      </c>
      <c r="AQ272" s="103" t="str">
        <f>IF(Stability!$G$7=Stability!$X$7,Stability!J303,"-")</f>
        <v>-</v>
      </c>
      <c r="AR272" s="127" t="str">
        <f>IF(Stability!$G$7=Stability!$X$7,Stability!M303,"-")</f>
        <v>-</v>
      </c>
    </row>
    <row r="273" spans="32:44" ht="15" customHeight="1">
      <c r="AF273" s="12">
        <v>272</v>
      </c>
      <c r="AG273" s="103" t="str">
        <f>IF(Stability!$G$7=Stability!$X$7,Stability!D304,"-")</f>
        <v>-</v>
      </c>
      <c r="AH273" s="103" t="str">
        <f>IF(Stability!$G$7=Stability!$X$7,Stability!C304,"-")</f>
        <v>-</v>
      </c>
      <c r="AI273" s="103" t="str">
        <f>IF(Stability!$G$7=Stability!$X$7,Stability!B304,"-")</f>
        <v>-</v>
      </c>
      <c r="AJ273" s="127" t="str">
        <f>IF(Stability!$G$7=Stability!$X$7,Stability!E304,"-")</f>
        <v>-</v>
      </c>
      <c r="AK273" s="103" t="str">
        <f>IF(Stability!$G$7=Stability!$X$7,Stability!H304,"-")</f>
        <v>-</v>
      </c>
      <c r="AL273" s="103" t="str">
        <f>IF(Stability!$G$7=Stability!$X$7,Stability!G304,"-")</f>
        <v>-</v>
      </c>
      <c r="AM273" s="103" t="str">
        <f>IF(Stability!$G$7=Stability!$X$7,Stability!F304,"-")</f>
        <v>-</v>
      </c>
      <c r="AN273" s="127" t="str">
        <f>IF(Stability!$G$7=Stability!$X$7,Stability!I304,"-")</f>
        <v>-</v>
      </c>
      <c r="AO273" s="103" t="str">
        <f>IF(Stability!$G$7=Stability!$X$7,Stability!L304,"-")</f>
        <v>-</v>
      </c>
      <c r="AP273" s="103" t="str">
        <f>IF(Stability!$G$7=Stability!$X$7,Stability!K304,"-")</f>
        <v>-</v>
      </c>
      <c r="AQ273" s="103" t="str">
        <f>IF(Stability!$G$7=Stability!$X$7,Stability!J304,"-")</f>
        <v>-</v>
      </c>
      <c r="AR273" s="127" t="str">
        <f>IF(Stability!$G$7=Stability!$X$7,Stability!M304,"-")</f>
        <v>-</v>
      </c>
    </row>
    <row r="274" spans="32:44" ht="15" customHeight="1">
      <c r="AF274" s="12">
        <v>273</v>
      </c>
      <c r="AG274" s="103" t="str">
        <f>IF(Stability!$G$7=Stability!$X$7,Stability!D305,"-")</f>
        <v>-</v>
      </c>
      <c r="AH274" s="103" t="str">
        <f>IF(Stability!$G$7=Stability!$X$7,Stability!C305,"-")</f>
        <v>-</v>
      </c>
      <c r="AI274" s="103" t="str">
        <f>IF(Stability!$G$7=Stability!$X$7,Stability!B305,"-")</f>
        <v>-</v>
      </c>
      <c r="AJ274" s="127" t="str">
        <f>IF(Stability!$G$7=Stability!$X$7,Stability!E305,"-")</f>
        <v>-</v>
      </c>
      <c r="AK274" s="103" t="str">
        <f>IF(Stability!$G$7=Stability!$X$7,Stability!H305,"-")</f>
        <v>-</v>
      </c>
      <c r="AL274" s="103" t="str">
        <f>IF(Stability!$G$7=Stability!$X$7,Stability!G305,"-")</f>
        <v>-</v>
      </c>
      <c r="AM274" s="103" t="str">
        <f>IF(Stability!$G$7=Stability!$X$7,Stability!F305,"-")</f>
        <v>-</v>
      </c>
      <c r="AN274" s="127" t="str">
        <f>IF(Stability!$G$7=Stability!$X$7,Stability!I305,"-")</f>
        <v>-</v>
      </c>
      <c r="AO274" s="103" t="str">
        <f>IF(Stability!$G$7=Stability!$X$7,Stability!L305,"-")</f>
        <v>-</v>
      </c>
      <c r="AP274" s="103" t="str">
        <f>IF(Stability!$G$7=Stability!$X$7,Stability!K305,"-")</f>
        <v>-</v>
      </c>
      <c r="AQ274" s="103" t="str">
        <f>IF(Stability!$G$7=Stability!$X$7,Stability!J305,"-")</f>
        <v>-</v>
      </c>
      <c r="AR274" s="127" t="str">
        <f>IF(Stability!$G$7=Stability!$X$7,Stability!M305,"-")</f>
        <v>-</v>
      </c>
    </row>
    <row r="275" spans="32:44" ht="15" customHeight="1">
      <c r="AF275" s="12">
        <v>274</v>
      </c>
      <c r="AG275" s="103" t="str">
        <f>IF(Stability!$G$7=Stability!$X$7,Stability!D306,"-")</f>
        <v>-</v>
      </c>
      <c r="AH275" s="103" t="str">
        <f>IF(Stability!$G$7=Stability!$X$7,Stability!C306,"-")</f>
        <v>-</v>
      </c>
      <c r="AI275" s="103" t="str">
        <f>IF(Stability!$G$7=Stability!$X$7,Stability!B306,"-")</f>
        <v>-</v>
      </c>
      <c r="AJ275" s="127" t="str">
        <f>IF(Stability!$G$7=Stability!$X$7,Stability!E306,"-")</f>
        <v>-</v>
      </c>
      <c r="AK275" s="103" t="str">
        <f>IF(Stability!$G$7=Stability!$X$7,Stability!H306,"-")</f>
        <v>-</v>
      </c>
      <c r="AL275" s="103" t="str">
        <f>IF(Stability!$G$7=Stability!$X$7,Stability!G306,"-")</f>
        <v>-</v>
      </c>
      <c r="AM275" s="103" t="str">
        <f>IF(Stability!$G$7=Stability!$X$7,Stability!F306,"-")</f>
        <v>-</v>
      </c>
      <c r="AN275" s="127" t="str">
        <f>IF(Stability!$G$7=Stability!$X$7,Stability!I306,"-")</f>
        <v>-</v>
      </c>
      <c r="AO275" s="103" t="str">
        <f>IF(Stability!$G$7=Stability!$X$7,Stability!L306,"-")</f>
        <v>-</v>
      </c>
      <c r="AP275" s="103" t="str">
        <f>IF(Stability!$G$7=Stability!$X$7,Stability!K306,"-")</f>
        <v>-</v>
      </c>
      <c r="AQ275" s="103" t="str">
        <f>IF(Stability!$G$7=Stability!$X$7,Stability!J306,"-")</f>
        <v>-</v>
      </c>
      <c r="AR275" s="127" t="str">
        <f>IF(Stability!$G$7=Stability!$X$7,Stability!M306,"-")</f>
        <v>-</v>
      </c>
    </row>
    <row r="276" spans="32:44" ht="15" customHeight="1">
      <c r="AF276" s="12">
        <v>275</v>
      </c>
      <c r="AG276" s="103" t="str">
        <f>IF(Stability!$G$7=Stability!$X$7,Stability!D307,"-")</f>
        <v>-</v>
      </c>
      <c r="AH276" s="103" t="str">
        <f>IF(Stability!$G$7=Stability!$X$7,Stability!C307,"-")</f>
        <v>-</v>
      </c>
      <c r="AI276" s="103" t="str">
        <f>IF(Stability!$G$7=Stability!$X$7,Stability!B307,"-")</f>
        <v>-</v>
      </c>
      <c r="AJ276" s="127" t="str">
        <f>IF(Stability!$G$7=Stability!$X$7,Stability!E307,"-")</f>
        <v>-</v>
      </c>
      <c r="AK276" s="103" t="str">
        <f>IF(Stability!$G$7=Stability!$X$7,Stability!H307,"-")</f>
        <v>-</v>
      </c>
      <c r="AL276" s="103" t="str">
        <f>IF(Stability!$G$7=Stability!$X$7,Stability!G307,"-")</f>
        <v>-</v>
      </c>
      <c r="AM276" s="103" t="str">
        <f>IF(Stability!$G$7=Stability!$X$7,Stability!F307,"-")</f>
        <v>-</v>
      </c>
      <c r="AN276" s="127" t="str">
        <f>IF(Stability!$G$7=Stability!$X$7,Stability!I307,"-")</f>
        <v>-</v>
      </c>
      <c r="AO276" s="103" t="str">
        <f>IF(Stability!$G$7=Stability!$X$7,Stability!L307,"-")</f>
        <v>-</v>
      </c>
      <c r="AP276" s="103" t="str">
        <f>IF(Stability!$G$7=Stability!$X$7,Stability!K307,"-")</f>
        <v>-</v>
      </c>
      <c r="AQ276" s="103" t="str">
        <f>IF(Stability!$G$7=Stability!$X$7,Stability!J307,"-")</f>
        <v>-</v>
      </c>
      <c r="AR276" s="127" t="str">
        <f>IF(Stability!$G$7=Stability!$X$7,Stability!M307,"-")</f>
        <v>-</v>
      </c>
    </row>
    <row r="277" spans="32:44" ht="15" customHeight="1">
      <c r="AF277" s="12">
        <v>276</v>
      </c>
      <c r="AG277" s="103" t="str">
        <f>IF(Stability!$G$7=Stability!$X$7,Stability!D308,"-")</f>
        <v>-</v>
      </c>
      <c r="AH277" s="103" t="str">
        <f>IF(Stability!$G$7=Stability!$X$7,Stability!C308,"-")</f>
        <v>-</v>
      </c>
      <c r="AI277" s="103" t="str">
        <f>IF(Stability!$G$7=Stability!$X$7,Stability!B308,"-")</f>
        <v>-</v>
      </c>
      <c r="AJ277" s="127" t="str">
        <f>IF(Stability!$G$7=Stability!$X$7,Stability!E308,"-")</f>
        <v>-</v>
      </c>
      <c r="AK277" s="103" t="str">
        <f>IF(Stability!$G$7=Stability!$X$7,Stability!H308,"-")</f>
        <v>-</v>
      </c>
      <c r="AL277" s="103" t="str">
        <f>IF(Stability!$G$7=Stability!$X$7,Stability!G308,"-")</f>
        <v>-</v>
      </c>
      <c r="AM277" s="103" t="str">
        <f>IF(Stability!$G$7=Stability!$X$7,Stability!F308,"-")</f>
        <v>-</v>
      </c>
      <c r="AN277" s="127" t="str">
        <f>IF(Stability!$G$7=Stability!$X$7,Stability!I308,"-")</f>
        <v>-</v>
      </c>
      <c r="AO277" s="103" t="str">
        <f>IF(Stability!$G$7=Stability!$X$7,Stability!L308,"-")</f>
        <v>-</v>
      </c>
      <c r="AP277" s="103" t="str">
        <f>IF(Stability!$G$7=Stability!$X$7,Stability!K308,"-")</f>
        <v>-</v>
      </c>
      <c r="AQ277" s="103" t="str">
        <f>IF(Stability!$G$7=Stability!$X$7,Stability!J308,"-")</f>
        <v>-</v>
      </c>
      <c r="AR277" s="127" t="str">
        <f>IF(Stability!$G$7=Stability!$X$7,Stability!M308,"-")</f>
        <v>-</v>
      </c>
    </row>
    <row r="278" spans="32:44" ht="15" customHeight="1">
      <c r="AF278" s="12">
        <v>277</v>
      </c>
      <c r="AG278" s="103" t="str">
        <f>IF(Stability!$G$7=Stability!$X$7,Stability!D309,"-")</f>
        <v>-</v>
      </c>
      <c r="AH278" s="103" t="str">
        <f>IF(Stability!$G$7=Stability!$X$7,Stability!C309,"-")</f>
        <v>-</v>
      </c>
      <c r="AI278" s="103" t="str">
        <f>IF(Stability!$G$7=Stability!$X$7,Stability!B309,"-")</f>
        <v>-</v>
      </c>
      <c r="AJ278" s="127" t="str">
        <f>IF(Stability!$G$7=Stability!$X$7,Stability!E309,"-")</f>
        <v>-</v>
      </c>
      <c r="AK278" s="103" t="str">
        <f>IF(Stability!$G$7=Stability!$X$7,Stability!H309,"-")</f>
        <v>-</v>
      </c>
      <c r="AL278" s="103" t="str">
        <f>IF(Stability!$G$7=Stability!$X$7,Stability!G309,"-")</f>
        <v>-</v>
      </c>
      <c r="AM278" s="103" t="str">
        <f>IF(Stability!$G$7=Stability!$X$7,Stability!F309,"-")</f>
        <v>-</v>
      </c>
      <c r="AN278" s="127" t="str">
        <f>IF(Stability!$G$7=Stability!$X$7,Stability!I309,"-")</f>
        <v>-</v>
      </c>
      <c r="AO278" s="103" t="str">
        <f>IF(Stability!$G$7=Stability!$X$7,Stability!L309,"-")</f>
        <v>-</v>
      </c>
      <c r="AP278" s="103" t="str">
        <f>IF(Stability!$G$7=Stability!$X$7,Stability!K309,"-")</f>
        <v>-</v>
      </c>
      <c r="AQ278" s="103" t="str">
        <f>IF(Stability!$G$7=Stability!$X$7,Stability!J309,"-")</f>
        <v>-</v>
      </c>
      <c r="AR278" s="127" t="str">
        <f>IF(Stability!$G$7=Stability!$X$7,Stability!M309,"-")</f>
        <v>-</v>
      </c>
    </row>
    <row r="279" spans="32:44" ht="15" customHeight="1">
      <c r="AF279" s="12">
        <v>278</v>
      </c>
      <c r="AG279" s="103" t="str">
        <f>IF(Stability!$G$7=Stability!$X$7,Stability!D310,"-")</f>
        <v>-</v>
      </c>
      <c r="AH279" s="103" t="str">
        <f>IF(Stability!$G$7=Stability!$X$7,Stability!C310,"-")</f>
        <v>-</v>
      </c>
      <c r="AI279" s="103" t="str">
        <f>IF(Stability!$G$7=Stability!$X$7,Stability!B310,"-")</f>
        <v>-</v>
      </c>
      <c r="AJ279" s="127" t="str">
        <f>IF(Stability!$G$7=Stability!$X$7,Stability!E310,"-")</f>
        <v>-</v>
      </c>
      <c r="AK279" s="103" t="str">
        <f>IF(Stability!$G$7=Stability!$X$7,Stability!H310,"-")</f>
        <v>-</v>
      </c>
      <c r="AL279" s="103" t="str">
        <f>IF(Stability!$G$7=Stability!$X$7,Stability!G310,"-")</f>
        <v>-</v>
      </c>
      <c r="AM279" s="103" t="str">
        <f>IF(Stability!$G$7=Stability!$X$7,Stability!F310,"-")</f>
        <v>-</v>
      </c>
      <c r="AN279" s="127" t="str">
        <f>IF(Stability!$G$7=Stability!$X$7,Stability!I310,"-")</f>
        <v>-</v>
      </c>
      <c r="AO279" s="103" t="str">
        <f>IF(Stability!$G$7=Stability!$X$7,Stability!L310,"-")</f>
        <v>-</v>
      </c>
      <c r="AP279" s="103" t="str">
        <f>IF(Stability!$G$7=Stability!$X$7,Stability!K310,"-")</f>
        <v>-</v>
      </c>
      <c r="AQ279" s="103" t="str">
        <f>IF(Stability!$G$7=Stability!$X$7,Stability!J310,"-")</f>
        <v>-</v>
      </c>
      <c r="AR279" s="127" t="str">
        <f>IF(Stability!$G$7=Stability!$X$7,Stability!M310,"-")</f>
        <v>-</v>
      </c>
    </row>
    <row r="280" spans="32:44" ht="15" customHeight="1">
      <c r="AF280" s="12">
        <v>279</v>
      </c>
      <c r="AG280" s="103" t="str">
        <f>IF(Stability!$G$7=Stability!$X$7,Stability!D311,"-")</f>
        <v>-</v>
      </c>
      <c r="AH280" s="103" t="str">
        <f>IF(Stability!$G$7=Stability!$X$7,Stability!C311,"-")</f>
        <v>-</v>
      </c>
      <c r="AI280" s="103" t="str">
        <f>IF(Stability!$G$7=Stability!$X$7,Stability!B311,"-")</f>
        <v>-</v>
      </c>
      <c r="AJ280" s="127" t="str">
        <f>IF(Stability!$G$7=Stability!$X$7,Stability!E311,"-")</f>
        <v>-</v>
      </c>
      <c r="AK280" s="103" t="str">
        <f>IF(Stability!$G$7=Stability!$X$7,Stability!H311,"-")</f>
        <v>-</v>
      </c>
      <c r="AL280" s="103" t="str">
        <f>IF(Stability!$G$7=Stability!$X$7,Stability!G311,"-")</f>
        <v>-</v>
      </c>
      <c r="AM280" s="103" t="str">
        <f>IF(Stability!$G$7=Stability!$X$7,Stability!F311,"-")</f>
        <v>-</v>
      </c>
      <c r="AN280" s="127" t="str">
        <f>IF(Stability!$G$7=Stability!$X$7,Stability!I311,"-")</f>
        <v>-</v>
      </c>
      <c r="AO280" s="103" t="str">
        <f>IF(Stability!$G$7=Stability!$X$7,Stability!L311,"-")</f>
        <v>-</v>
      </c>
      <c r="AP280" s="103" t="str">
        <f>IF(Stability!$G$7=Stability!$X$7,Stability!K311,"-")</f>
        <v>-</v>
      </c>
      <c r="AQ280" s="103" t="str">
        <f>IF(Stability!$G$7=Stability!$X$7,Stability!J311,"-")</f>
        <v>-</v>
      </c>
      <c r="AR280" s="127" t="str">
        <f>IF(Stability!$G$7=Stability!$X$7,Stability!M311,"-")</f>
        <v>-</v>
      </c>
    </row>
    <row r="281" spans="32:44" ht="15" customHeight="1">
      <c r="AF281" s="12">
        <v>280</v>
      </c>
      <c r="AG281" s="103" t="str">
        <f>IF(Stability!$G$7=Stability!$X$7,Stability!D312,"-")</f>
        <v>-</v>
      </c>
      <c r="AH281" s="103" t="str">
        <f>IF(Stability!$G$7=Stability!$X$7,Stability!C312,"-")</f>
        <v>-</v>
      </c>
      <c r="AI281" s="103" t="str">
        <f>IF(Stability!$G$7=Stability!$X$7,Stability!B312,"-")</f>
        <v>-</v>
      </c>
      <c r="AJ281" s="127" t="str">
        <f>IF(Stability!$G$7=Stability!$X$7,Stability!E312,"-")</f>
        <v>-</v>
      </c>
      <c r="AK281" s="103" t="str">
        <f>IF(Stability!$G$7=Stability!$X$7,Stability!H312,"-")</f>
        <v>-</v>
      </c>
      <c r="AL281" s="103" t="str">
        <f>IF(Stability!$G$7=Stability!$X$7,Stability!G312,"-")</f>
        <v>-</v>
      </c>
      <c r="AM281" s="103" t="str">
        <f>IF(Stability!$G$7=Stability!$X$7,Stability!F312,"-")</f>
        <v>-</v>
      </c>
      <c r="AN281" s="127" t="str">
        <f>IF(Stability!$G$7=Stability!$X$7,Stability!I312,"-")</f>
        <v>-</v>
      </c>
      <c r="AO281" s="103" t="str">
        <f>IF(Stability!$G$7=Stability!$X$7,Stability!L312,"-")</f>
        <v>-</v>
      </c>
      <c r="AP281" s="103" t="str">
        <f>IF(Stability!$G$7=Stability!$X$7,Stability!K312,"-")</f>
        <v>-</v>
      </c>
      <c r="AQ281" s="103" t="str">
        <f>IF(Stability!$G$7=Stability!$X$7,Stability!J312,"-")</f>
        <v>-</v>
      </c>
      <c r="AR281" s="127" t="str">
        <f>IF(Stability!$G$7=Stability!$X$7,Stability!M312,"-")</f>
        <v>-</v>
      </c>
    </row>
    <row r="282" spans="32:44" ht="15" customHeight="1">
      <c r="AF282" s="12">
        <v>281</v>
      </c>
      <c r="AG282" s="103" t="str">
        <f>IF(Stability!$G$7=Stability!$X$7,Stability!D313,"-")</f>
        <v>-</v>
      </c>
      <c r="AH282" s="103" t="str">
        <f>IF(Stability!$G$7=Stability!$X$7,Stability!C313,"-")</f>
        <v>-</v>
      </c>
      <c r="AI282" s="103" t="str">
        <f>IF(Stability!$G$7=Stability!$X$7,Stability!B313,"-")</f>
        <v>-</v>
      </c>
      <c r="AJ282" s="127" t="str">
        <f>IF(Stability!$G$7=Stability!$X$7,Stability!E313,"-")</f>
        <v>-</v>
      </c>
      <c r="AK282" s="103" t="str">
        <f>IF(Stability!$G$7=Stability!$X$7,Stability!H313,"-")</f>
        <v>-</v>
      </c>
      <c r="AL282" s="103" t="str">
        <f>IF(Stability!$G$7=Stability!$X$7,Stability!G313,"-")</f>
        <v>-</v>
      </c>
      <c r="AM282" s="103" t="str">
        <f>IF(Stability!$G$7=Stability!$X$7,Stability!F313,"-")</f>
        <v>-</v>
      </c>
      <c r="AN282" s="127" t="str">
        <f>IF(Stability!$G$7=Stability!$X$7,Stability!I313,"-")</f>
        <v>-</v>
      </c>
      <c r="AO282" s="103" t="str">
        <f>IF(Stability!$G$7=Stability!$X$7,Stability!L313,"-")</f>
        <v>-</v>
      </c>
      <c r="AP282" s="103" t="str">
        <f>IF(Stability!$G$7=Stability!$X$7,Stability!K313,"-")</f>
        <v>-</v>
      </c>
      <c r="AQ282" s="103" t="str">
        <f>IF(Stability!$G$7=Stability!$X$7,Stability!J313,"-")</f>
        <v>-</v>
      </c>
      <c r="AR282" s="127" t="str">
        <f>IF(Stability!$G$7=Stability!$X$7,Stability!M313,"-")</f>
        <v>-</v>
      </c>
    </row>
    <row r="283" spans="32:44" ht="15" customHeight="1">
      <c r="AF283" s="12">
        <v>282</v>
      </c>
      <c r="AG283" s="103" t="str">
        <f>IF(Stability!$G$7=Stability!$X$7,Stability!D314,"-")</f>
        <v>-</v>
      </c>
      <c r="AH283" s="103" t="str">
        <f>IF(Stability!$G$7=Stability!$X$7,Stability!C314,"-")</f>
        <v>-</v>
      </c>
      <c r="AI283" s="103" t="str">
        <f>IF(Stability!$G$7=Stability!$X$7,Stability!B314,"-")</f>
        <v>-</v>
      </c>
      <c r="AJ283" s="127" t="str">
        <f>IF(Stability!$G$7=Stability!$X$7,Stability!E314,"-")</f>
        <v>-</v>
      </c>
      <c r="AK283" s="103" t="str">
        <f>IF(Stability!$G$7=Stability!$X$7,Stability!H314,"-")</f>
        <v>-</v>
      </c>
      <c r="AL283" s="103" t="str">
        <f>IF(Stability!$G$7=Stability!$X$7,Stability!G314,"-")</f>
        <v>-</v>
      </c>
      <c r="AM283" s="103" t="str">
        <f>IF(Stability!$G$7=Stability!$X$7,Stability!F314,"-")</f>
        <v>-</v>
      </c>
      <c r="AN283" s="127" t="str">
        <f>IF(Stability!$G$7=Stability!$X$7,Stability!I314,"-")</f>
        <v>-</v>
      </c>
      <c r="AO283" s="103" t="str">
        <f>IF(Stability!$G$7=Stability!$X$7,Stability!L314,"-")</f>
        <v>-</v>
      </c>
      <c r="AP283" s="103" t="str">
        <f>IF(Stability!$G$7=Stability!$X$7,Stability!K314,"-")</f>
        <v>-</v>
      </c>
      <c r="AQ283" s="103" t="str">
        <f>IF(Stability!$G$7=Stability!$X$7,Stability!J314,"-")</f>
        <v>-</v>
      </c>
      <c r="AR283" s="127" t="str">
        <f>IF(Stability!$G$7=Stability!$X$7,Stability!M314,"-")</f>
        <v>-</v>
      </c>
    </row>
    <row r="284" spans="32:44" ht="15" customHeight="1">
      <c r="AF284" s="12">
        <v>283</v>
      </c>
      <c r="AG284" s="103" t="str">
        <f>IF(Stability!$G$7=Stability!$X$7,Stability!D315,"-")</f>
        <v>-</v>
      </c>
      <c r="AH284" s="103" t="str">
        <f>IF(Stability!$G$7=Stability!$X$7,Stability!C315,"-")</f>
        <v>-</v>
      </c>
      <c r="AI284" s="103" t="str">
        <f>IF(Stability!$G$7=Stability!$X$7,Stability!B315,"-")</f>
        <v>-</v>
      </c>
      <c r="AJ284" s="127" t="str">
        <f>IF(Stability!$G$7=Stability!$X$7,Stability!E315,"-")</f>
        <v>-</v>
      </c>
      <c r="AK284" s="103" t="str">
        <f>IF(Stability!$G$7=Stability!$X$7,Stability!H315,"-")</f>
        <v>-</v>
      </c>
      <c r="AL284" s="103" t="str">
        <f>IF(Stability!$G$7=Stability!$X$7,Stability!G315,"-")</f>
        <v>-</v>
      </c>
      <c r="AM284" s="103" t="str">
        <f>IF(Stability!$G$7=Stability!$X$7,Stability!F315,"-")</f>
        <v>-</v>
      </c>
      <c r="AN284" s="127" t="str">
        <f>IF(Stability!$G$7=Stability!$X$7,Stability!I315,"-")</f>
        <v>-</v>
      </c>
      <c r="AO284" s="103" t="str">
        <f>IF(Stability!$G$7=Stability!$X$7,Stability!L315,"-")</f>
        <v>-</v>
      </c>
      <c r="AP284" s="103" t="str">
        <f>IF(Stability!$G$7=Stability!$X$7,Stability!K315,"-")</f>
        <v>-</v>
      </c>
      <c r="AQ284" s="103" t="str">
        <f>IF(Stability!$G$7=Stability!$X$7,Stability!J315,"-")</f>
        <v>-</v>
      </c>
      <c r="AR284" s="127" t="str">
        <f>IF(Stability!$G$7=Stability!$X$7,Stability!M315,"-")</f>
        <v>-</v>
      </c>
    </row>
    <row r="285" spans="32:44" ht="15" customHeight="1">
      <c r="AF285" s="12">
        <v>284</v>
      </c>
      <c r="AG285" s="103" t="str">
        <f>IF(Stability!$G$7=Stability!$X$7,Stability!D316,"-")</f>
        <v>-</v>
      </c>
      <c r="AH285" s="103" t="str">
        <f>IF(Stability!$G$7=Stability!$X$7,Stability!C316,"-")</f>
        <v>-</v>
      </c>
      <c r="AI285" s="103" t="str">
        <f>IF(Stability!$G$7=Stability!$X$7,Stability!B316,"-")</f>
        <v>-</v>
      </c>
      <c r="AJ285" s="127" t="str">
        <f>IF(Stability!$G$7=Stability!$X$7,Stability!E316,"-")</f>
        <v>-</v>
      </c>
      <c r="AK285" s="103" t="str">
        <f>IF(Stability!$G$7=Stability!$X$7,Stability!H316,"-")</f>
        <v>-</v>
      </c>
      <c r="AL285" s="103" t="str">
        <f>IF(Stability!$G$7=Stability!$X$7,Stability!G316,"-")</f>
        <v>-</v>
      </c>
      <c r="AM285" s="103" t="str">
        <f>IF(Stability!$G$7=Stability!$X$7,Stability!F316,"-")</f>
        <v>-</v>
      </c>
      <c r="AN285" s="127" t="str">
        <f>IF(Stability!$G$7=Stability!$X$7,Stability!I316,"-")</f>
        <v>-</v>
      </c>
      <c r="AO285" s="103" t="str">
        <f>IF(Stability!$G$7=Stability!$X$7,Stability!L316,"-")</f>
        <v>-</v>
      </c>
      <c r="AP285" s="103" t="str">
        <f>IF(Stability!$G$7=Stability!$X$7,Stability!K316,"-")</f>
        <v>-</v>
      </c>
      <c r="AQ285" s="103" t="str">
        <f>IF(Stability!$G$7=Stability!$X$7,Stability!J316,"-")</f>
        <v>-</v>
      </c>
      <c r="AR285" s="127" t="str">
        <f>IF(Stability!$G$7=Stability!$X$7,Stability!M316,"-")</f>
        <v>-</v>
      </c>
    </row>
    <row r="286" spans="32:44" ht="15" customHeight="1">
      <c r="AF286" s="12">
        <v>285</v>
      </c>
      <c r="AG286" s="103" t="str">
        <f>IF(Stability!$G$7=Stability!$X$7,Stability!D317,"-")</f>
        <v>-</v>
      </c>
      <c r="AH286" s="103" t="str">
        <f>IF(Stability!$G$7=Stability!$X$7,Stability!C317,"-")</f>
        <v>-</v>
      </c>
      <c r="AI286" s="103" t="str">
        <f>IF(Stability!$G$7=Stability!$X$7,Stability!B317,"-")</f>
        <v>-</v>
      </c>
      <c r="AJ286" s="127" t="str">
        <f>IF(Stability!$G$7=Stability!$X$7,Stability!E317,"-")</f>
        <v>-</v>
      </c>
      <c r="AK286" s="103" t="str">
        <f>IF(Stability!$G$7=Stability!$X$7,Stability!H317,"-")</f>
        <v>-</v>
      </c>
      <c r="AL286" s="103" t="str">
        <f>IF(Stability!$G$7=Stability!$X$7,Stability!G317,"-")</f>
        <v>-</v>
      </c>
      <c r="AM286" s="103" t="str">
        <f>IF(Stability!$G$7=Stability!$X$7,Stability!F317,"-")</f>
        <v>-</v>
      </c>
      <c r="AN286" s="127" t="str">
        <f>IF(Stability!$G$7=Stability!$X$7,Stability!I317,"-")</f>
        <v>-</v>
      </c>
      <c r="AO286" s="103" t="str">
        <f>IF(Stability!$G$7=Stability!$X$7,Stability!L317,"-")</f>
        <v>-</v>
      </c>
      <c r="AP286" s="103" t="str">
        <f>IF(Stability!$G$7=Stability!$X$7,Stability!K317,"-")</f>
        <v>-</v>
      </c>
      <c r="AQ286" s="103" t="str">
        <f>IF(Stability!$G$7=Stability!$X$7,Stability!J317,"-")</f>
        <v>-</v>
      </c>
      <c r="AR286" s="127" t="str">
        <f>IF(Stability!$G$7=Stability!$X$7,Stability!M317,"-")</f>
        <v>-</v>
      </c>
    </row>
    <row r="287" spans="32:44" ht="15" customHeight="1">
      <c r="AF287" s="12">
        <v>286</v>
      </c>
      <c r="AG287" s="103" t="str">
        <f>IF(Stability!$G$7=Stability!$X$7,Stability!D318,"-")</f>
        <v>-</v>
      </c>
      <c r="AH287" s="103" t="str">
        <f>IF(Stability!$G$7=Stability!$X$7,Stability!C318,"-")</f>
        <v>-</v>
      </c>
      <c r="AI287" s="103" t="str">
        <f>IF(Stability!$G$7=Stability!$X$7,Stability!B318,"-")</f>
        <v>-</v>
      </c>
      <c r="AJ287" s="127" t="str">
        <f>IF(Stability!$G$7=Stability!$X$7,Stability!E318,"-")</f>
        <v>-</v>
      </c>
      <c r="AK287" s="103" t="str">
        <f>IF(Stability!$G$7=Stability!$X$7,Stability!H318,"-")</f>
        <v>-</v>
      </c>
      <c r="AL287" s="103" t="str">
        <f>IF(Stability!$G$7=Stability!$X$7,Stability!G318,"-")</f>
        <v>-</v>
      </c>
      <c r="AM287" s="103" t="str">
        <f>IF(Stability!$G$7=Stability!$X$7,Stability!F318,"-")</f>
        <v>-</v>
      </c>
      <c r="AN287" s="127" t="str">
        <f>IF(Stability!$G$7=Stability!$X$7,Stability!I318,"-")</f>
        <v>-</v>
      </c>
      <c r="AO287" s="103" t="str">
        <f>IF(Stability!$G$7=Stability!$X$7,Stability!L318,"-")</f>
        <v>-</v>
      </c>
      <c r="AP287" s="103" t="str">
        <f>IF(Stability!$G$7=Stability!$X$7,Stability!K318,"-")</f>
        <v>-</v>
      </c>
      <c r="AQ287" s="103" t="str">
        <f>IF(Stability!$G$7=Stability!$X$7,Stability!J318,"-")</f>
        <v>-</v>
      </c>
      <c r="AR287" s="127" t="str">
        <f>IF(Stability!$G$7=Stability!$X$7,Stability!M318,"-")</f>
        <v>-</v>
      </c>
    </row>
    <row r="288" spans="32:44" ht="15" customHeight="1">
      <c r="AF288" s="12">
        <v>287</v>
      </c>
      <c r="AG288" s="103" t="str">
        <f>IF(Stability!$G$7=Stability!$X$7,Stability!D319,"-")</f>
        <v>-</v>
      </c>
      <c r="AH288" s="103" t="str">
        <f>IF(Stability!$G$7=Stability!$X$7,Stability!C319,"-")</f>
        <v>-</v>
      </c>
      <c r="AI288" s="103" t="str">
        <f>IF(Stability!$G$7=Stability!$X$7,Stability!B319,"-")</f>
        <v>-</v>
      </c>
      <c r="AJ288" s="127" t="str">
        <f>IF(Stability!$G$7=Stability!$X$7,Stability!E319,"-")</f>
        <v>-</v>
      </c>
      <c r="AK288" s="103" t="str">
        <f>IF(Stability!$G$7=Stability!$X$7,Stability!H319,"-")</f>
        <v>-</v>
      </c>
      <c r="AL288" s="103" t="str">
        <f>IF(Stability!$G$7=Stability!$X$7,Stability!G319,"-")</f>
        <v>-</v>
      </c>
      <c r="AM288" s="103" t="str">
        <f>IF(Stability!$G$7=Stability!$X$7,Stability!F319,"-")</f>
        <v>-</v>
      </c>
      <c r="AN288" s="127" t="str">
        <f>IF(Stability!$G$7=Stability!$X$7,Stability!I319,"-")</f>
        <v>-</v>
      </c>
      <c r="AO288" s="103" t="str">
        <f>IF(Stability!$G$7=Stability!$X$7,Stability!L319,"-")</f>
        <v>-</v>
      </c>
      <c r="AP288" s="103" t="str">
        <f>IF(Stability!$G$7=Stability!$X$7,Stability!K319,"-")</f>
        <v>-</v>
      </c>
      <c r="AQ288" s="103" t="str">
        <f>IF(Stability!$G$7=Stability!$X$7,Stability!J319,"-")</f>
        <v>-</v>
      </c>
      <c r="AR288" s="127" t="str">
        <f>IF(Stability!$G$7=Stability!$X$7,Stability!M319,"-")</f>
        <v>-</v>
      </c>
    </row>
    <row r="289" spans="32:44" ht="15" customHeight="1">
      <c r="AF289" s="12">
        <v>288</v>
      </c>
      <c r="AG289" s="103" t="str">
        <f>IF(Stability!$G$7=Stability!$X$7,Stability!D320,"-")</f>
        <v>-</v>
      </c>
      <c r="AH289" s="103" t="str">
        <f>IF(Stability!$G$7=Stability!$X$7,Stability!C320,"-")</f>
        <v>-</v>
      </c>
      <c r="AI289" s="103" t="str">
        <f>IF(Stability!$G$7=Stability!$X$7,Stability!B320,"-")</f>
        <v>-</v>
      </c>
      <c r="AJ289" s="127" t="str">
        <f>IF(Stability!$G$7=Stability!$X$7,Stability!E320,"-")</f>
        <v>-</v>
      </c>
      <c r="AK289" s="103" t="str">
        <f>IF(Stability!$G$7=Stability!$X$7,Stability!H320,"-")</f>
        <v>-</v>
      </c>
      <c r="AL289" s="103" t="str">
        <f>IF(Stability!$G$7=Stability!$X$7,Stability!G320,"-")</f>
        <v>-</v>
      </c>
      <c r="AM289" s="103" t="str">
        <f>IF(Stability!$G$7=Stability!$X$7,Stability!F320,"-")</f>
        <v>-</v>
      </c>
      <c r="AN289" s="127" t="str">
        <f>IF(Stability!$G$7=Stability!$X$7,Stability!I320,"-")</f>
        <v>-</v>
      </c>
      <c r="AO289" s="103" t="str">
        <f>IF(Stability!$G$7=Stability!$X$7,Stability!L320,"-")</f>
        <v>-</v>
      </c>
      <c r="AP289" s="103" t="str">
        <f>IF(Stability!$G$7=Stability!$X$7,Stability!K320,"-")</f>
        <v>-</v>
      </c>
      <c r="AQ289" s="103" t="str">
        <f>IF(Stability!$G$7=Stability!$X$7,Stability!J320,"-")</f>
        <v>-</v>
      </c>
      <c r="AR289" s="127" t="str">
        <f>IF(Stability!$G$7=Stability!$X$7,Stability!M320,"-")</f>
        <v>-</v>
      </c>
    </row>
    <row r="290" spans="32:44" ht="15" customHeight="1">
      <c r="AF290" s="12">
        <v>289</v>
      </c>
      <c r="AG290" s="103" t="str">
        <f>IF(Stability!$G$7=Stability!$X$7,Stability!D321,"-")</f>
        <v>-</v>
      </c>
      <c r="AH290" s="103" t="str">
        <f>IF(Stability!$G$7=Stability!$X$7,Stability!C321,"-")</f>
        <v>-</v>
      </c>
      <c r="AI290" s="103" t="str">
        <f>IF(Stability!$G$7=Stability!$X$7,Stability!B321,"-")</f>
        <v>-</v>
      </c>
      <c r="AJ290" s="127" t="str">
        <f>IF(Stability!$G$7=Stability!$X$7,Stability!E321,"-")</f>
        <v>-</v>
      </c>
      <c r="AK290" s="103" t="str">
        <f>IF(Stability!$G$7=Stability!$X$7,Stability!H321,"-")</f>
        <v>-</v>
      </c>
      <c r="AL290" s="103" t="str">
        <f>IF(Stability!$G$7=Stability!$X$7,Stability!G321,"-")</f>
        <v>-</v>
      </c>
      <c r="AM290" s="103" t="str">
        <f>IF(Stability!$G$7=Stability!$X$7,Stability!F321,"-")</f>
        <v>-</v>
      </c>
      <c r="AN290" s="127" t="str">
        <f>IF(Stability!$G$7=Stability!$X$7,Stability!I321,"-")</f>
        <v>-</v>
      </c>
      <c r="AO290" s="103" t="str">
        <f>IF(Stability!$G$7=Stability!$X$7,Stability!L321,"-")</f>
        <v>-</v>
      </c>
      <c r="AP290" s="103" t="str">
        <f>IF(Stability!$G$7=Stability!$X$7,Stability!K321,"-")</f>
        <v>-</v>
      </c>
      <c r="AQ290" s="103" t="str">
        <f>IF(Stability!$G$7=Stability!$X$7,Stability!J321,"-")</f>
        <v>-</v>
      </c>
      <c r="AR290" s="127" t="str">
        <f>IF(Stability!$G$7=Stability!$X$7,Stability!M321,"-")</f>
        <v>-</v>
      </c>
    </row>
    <row r="291" spans="32:44" ht="15" customHeight="1">
      <c r="AF291" s="12">
        <v>290</v>
      </c>
      <c r="AG291" s="103" t="str">
        <f>IF(Stability!$G$7=Stability!$X$7,Stability!D322,"-")</f>
        <v>-</v>
      </c>
      <c r="AH291" s="103" t="str">
        <f>IF(Stability!$G$7=Stability!$X$7,Stability!C322,"-")</f>
        <v>-</v>
      </c>
      <c r="AI291" s="103" t="str">
        <f>IF(Stability!$G$7=Stability!$X$7,Stability!B322,"-")</f>
        <v>-</v>
      </c>
      <c r="AJ291" s="127" t="str">
        <f>IF(Stability!$G$7=Stability!$X$7,Stability!E322,"-")</f>
        <v>-</v>
      </c>
      <c r="AK291" s="103" t="str">
        <f>IF(Stability!$G$7=Stability!$X$7,Stability!H322,"-")</f>
        <v>-</v>
      </c>
      <c r="AL291" s="103" t="str">
        <f>IF(Stability!$G$7=Stability!$X$7,Stability!G322,"-")</f>
        <v>-</v>
      </c>
      <c r="AM291" s="103" t="str">
        <f>IF(Stability!$G$7=Stability!$X$7,Stability!F322,"-")</f>
        <v>-</v>
      </c>
      <c r="AN291" s="127" t="str">
        <f>IF(Stability!$G$7=Stability!$X$7,Stability!I322,"-")</f>
        <v>-</v>
      </c>
      <c r="AO291" s="103" t="str">
        <f>IF(Stability!$G$7=Stability!$X$7,Stability!L322,"-")</f>
        <v>-</v>
      </c>
      <c r="AP291" s="103" t="str">
        <f>IF(Stability!$G$7=Stability!$X$7,Stability!K322,"-")</f>
        <v>-</v>
      </c>
      <c r="AQ291" s="103" t="str">
        <f>IF(Stability!$G$7=Stability!$X$7,Stability!J322,"-")</f>
        <v>-</v>
      </c>
      <c r="AR291" s="127" t="str">
        <f>IF(Stability!$G$7=Stability!$X$7,Stability!M322,"-")</f>
        <v>-</v>
      </c>
    </row>
    <row r="292" spans="32:44" ht="15" customHeight="1">
      <c r="AF292" s="12">
        <v>291</v>
      </c>
      <c r="AG292" s="103" t="str">
        <f>IF(Stability!$G$7=Stability!$X$7,Stability!D323,"-")</f>
        <v>-</v>
      </c>
      <c r="AH292" s="103" t="str">
        <f>IF(Stability!$G$7=Stability!$X$7,Stability!C323,"-")</f>
        <v>-</v>
      </c>
      <c r="AI292" s="103" t="str">
        <f>IF(Stability!$G$7=Stability!$X$7,Stability!B323,"-")</f>
        <v>-</v>
      </c>
      <c r="AJ292" s="127" t="str">
        <f>IF(Stability!$G$7=Stability!$X$7,Stability!E323,"-")</f>
        <v>-</v>
      </c>
      <c r="AK292" s="103" t="str">
        <f>IF(Stability!$G$7=Stability!$X$7,Stability!H323,"-")</f>
        <v>-</v>
      </c>
      <c r="AL292" s="103" t="str">
        <f>IF(Stability!$G$7=Stability!$X$7,Stability!G323,"-")</f>
        <v>-</v>
      </c>
      <c r="AM292" s="103" t="str">
        <f>IF(Stability!$G$7=Stability!$X$7,Stability!F323,"-")</f>
        <v>-</v>
      </c>
      <c r="AN292" s="127" t="str">
        <f>IF(Stability!$G$7=Stability!$X$7,Stability!I323,"-")</f>
        <v>-</v>
      </c>
      <c r="AO292" s="103" t="str">
        <f>IF(Stability!$G$7=Stability!$X$7,Stability!L323,"-")</f>
        <v>-</v>
      </c>
      <c r="AP292" s="103" t="str">
        <f>IF(Stability!$G$7=Stability!$X$7,Stability!K323,"-")</f>
        <v>-</v>
      </c>
      <c r="AQ292" s="103" t="str">
        <f>IF(Stability!$G$7=Stability!$X$7,Stability!J323,"-")</f>
        <v>-</v>
      </c>
      <c r="AR292" s="127" t="str">
        <f>IF(Stability!$G$7=Stability!$X$7,Stability!M323,"-")</f>
        <v>-</v>
      </c>
    </row>
    <row r="293" spans="32:44" ht="15" customHeight="1">
      <c r="AF293" s="12">
        <v>292</v>
      </c>
      <c r="AG293" s="103" t="str">
        <f>IF(Stability!$G$7=Stability!$X$7,Stability!D324,"-")</f>
        <v>-</v>
      </c>
      <c r="AH293" s="103" t="str">
        <f>IF(Stability!$G$7=Stability!$X$7,Stability!C324,"-")</f>
        <v>-</v>
      </c>
      <c r="AI293" s="103" t="str">
        <f>IF(Stability!$G$7=Stability!$X$7,Stability!B324,"-")</f>
        <v>-</v>
      </c>
      <c r="AJ293" s="127" t="str">
        <f>IF(Stability!$G$7=Stability!$X$7,Stability!E324,"-")</f>
        <v>-</v>
      </c>
      <c r="AK293" s="103" t="str">
        <f>IF(Stability!$G$7=Stability!$X$7,Stability!H324,"-")</f>
        <v>-</v>
      </c>
      <c r="AL293" s="103" t="str">
        <f>IF(Stability!$G$7=Stability!$X$7,Stability!G324,"-")</f>
        <v>-</v>
      </c>
      <c r="AM293" s="103" t="str">
        <f>IF(Stability!$G$7=Stability!$X$7,Stability!F324,"-")</f>
        <v>-</v>
      </c>
      <c r="AN293" s="127" t="str">
        <f>IF(Stability!$G$7=Stability!$X$7,Stability!I324,"-")</f>
        <v>-</v>
      </c>
      <c r="AO293" s="103" t="str">
        <f>IF(Stability!$G$7=Stability!$X$7,Stability!L324,"-")</f>
        <v>-</v>
      </c>
      <c r="AP293" s="103" t="str">
        <f>IF(Stability!$G$7=Stability!$X$7,Stability!K324,"-")</f>
        <v>-</v>
      </c>
      <c r="AQ293" s="103" t="str">
        <f>IF(Stability!$G$7=Stability!$X$7,Stability!J324,"-")</f>
        <v>-</v>
      </c>
      <c r="AR293" s="127" t="str">
        <f>IF(Stability!$G$7=Stability!$X$7,Stability!M324,"-")</f>
        <v>-</v>
      </c>
    </row>
    <row r="294" spans="32:44" ht="15" customHeight="1">
      <c r="AF294" s="12">
        <v>293</v>
      </c>
      <c r="AG294" s="103" t="str">
        <f>IF(Stability!$G$7=Stability!$X$7,Stability!D325,"-")</f>
        <v>-</v>
      </c>
      <c r="AH294" s="103" t="str">
        <f>IF(Stability!$G$7=Stability!$X$7,Stability!C325,"-")</f>
        <v>-</v>
      </c>
      <c r="AI294" s="103" t="str">
        <f>IF(Stability!$G$7=Stability!$X$7,Stability!B325,"-")</f>
        <v>-</v>
      </c>
      <c r="AJ294" s="127" t="str">
        <f>IF(Stability!$G$7=Stability!$X$7,Stability!E325,"-")</f>
        <v>-</v>
      </c>
      <c r="AK294" s="103" t="str">
        <f>IF(Stability!$G$7=Stability!$X$7,Stability!H325,"-")</f>
        <v>-</v>
      </c>
      <c r="AL294" s="103" t="str">
        <f>IF(Stability!$G$7=Stability!$X$7,Stability!G325,"-")</f>
        <v>-</v>
      </c>
      <c r="AM294" s="103" t="str">
        <f>IF(Stability!$G$7=Stability!$X$7,Stability!F325,"-")</f>
        <v>-</v>
      </c>
      <c r="AN294" s="127" t="str">
        <f>IF(Stability!$G$7=Stability!$X$7,Stability!I325,"-")</f>
        <v>-</v>
      </c>
      <c r="AO294" s="103" t="str">
        <f>IF(Stability!$G$7=Stability!$X$7,Stability!L325,"-")</f>
        <v>-</v>
      </c>
      <c r="AP294" s="103" t="str">
        <f>IF(Stability!$G$7=Stability!$X$7,Stability!K325,"-")</f>
        <v>-</v>
      </c>
      <c r="AQ294" s="103" t="str">
        <f>IF(Stability!$G$7=Stability!$X$7,Stability!J325,"-")</f>
        <v>-</v>
      </c>
      <c r="AR294" s="127" t="str">
        <f>IF(Stability!$G$7=Stability!$X$7,Stability!M325,"-")</f>
        <v>-</v>
      </c>
    </row>
    <row r="295" spans="32:44" ht="15" customHeight="1">
      <c r="AF295" s="12">
        <v>294</v>
      </c>
      <c r="AG295" s="103" t="str">
        <f>IF(Stability!$G$7=Stability!$X$7,Stability!D326,"-")</f>
        <v>-</v>
      </c>
      <c r="AH295" s="103" t="str">
        <f>IF(Stability!$G$7=Stability!$X$7,Stability!C326,"-")</f>
        <v>-</v>
      </c>
      <c r="AI295" s="103" t="str">
        <f>IF(Stability!$G$7=Stability!$X$7,Stability!B326,"-")</f>
        <v>-</v>
      </c>
      <c r="AJ295" s="127" t="str">
        <f>IF(Stability!$G$7=Stability!$X$7,Stability!E326,"-")</f>
        <v>-</v>
      </c>
      <c r="AK295" s="103" t="str">
        <f>IF(Stability!$G$7=Stability!$X$7,Stability!H326,"-")</f>
        <v>-</v>
      </c>
      <c r="AL295" s="103" t="str">
        <f>IF(Stability!$G$7=Stability!$X$7,Stability!G326,"-")</f>
        <v>-</v>
      </c>
      <c r="AM295" s="103" t="str">
        <f>IF(Stability!$G$7=Stability!$X$7,Stability!F326,"-")</f>
        <v>-</v>
      </c>
      <c r="AN295" s="127" t="str">
        <f>IF(Stability!$G$7=Stability!$X$7,Stability!I326,"-")</f>
        <v>-</v>
      </c>
      <c r="AO295" s="103" t="str">
        <f>IF(Stability!$G$7=Stability!$X$7,Stability!L326,"-")</f>
        <v>-</v>
      </c>
      <c r="AP295" s="103" t="str">
        <f>IF(Stability!$G$7=Stability!$X$7,Stability!K326,"-")</f>
        <v>-</v>
      </c>
      <c r="AQ295" s="103" t="str">
        <f>IF(Stability!$G$7=Stability!$X$7,Stability!J326,"-")</f>
        <v>-</v>
      </c>
      <c r="AR295" s="127" t="str">
        <f>IF(Stability!$G$7=Stability!$X$7,Stability!M326,"-")</f>
        <v>-</v>
      </c>
    </row>
    <row r="296" spans="32:44" ht="15" customHeight="1">
      <c r="AF296" s="12">
        <v>295</v>
      </c>
      <c r="AG296" s="103" t="str">
        <f>IF(Stability!$G$7=Stability!$X$7,Stability!D327,"-")</f>
        <v>-</v>
      </c>
      <c r="AH296" s="103" t="str">
        <f>IF(Stability!$G$7=Stability!$X$7,Stability!C327,"-")</f>
        <v>-</v>
      </c>
      <c r="AI296" s="103" t="str">
        <f>IF(Stability!$G$7=Stability!$X$7,Stability!B327,"-")</f>
        <v>-</v>
      </c>
      <c r="AJ296" s="127" t="str">
        <f>IF(Stability!$G$7=Stability!$X$7,Stability!E327,"-")</f>
        <v>-</v>
      </c>
      <c r="AK296" s="103" t="str">
        <f>IF(Stability!$G$7=Stability!$X$7,Stability!H327,"-")</f>
        <v>-</v>
      </c>
      <c r="AL296" s="103" t="str">
        <f>IF(Stability!$G$7=Stability!$X$7,Stability!G327,"-")</f>
        <v>-</v>
      </c>
      <c r="AM296" s="103" t="str">
        <f>IF(Stability!$G$7=Stability!$X$7,Stability!F327,"-")</f>
        <v>-</v>
      </c>
      <c r="AN296" s="127" t="str">
        <f>IF(Stability!$G$7=Stability!$X$7,Stability!I327,"-")</f>
        <v>-</v>
      </c>
      <c r="AO296" s="103" t="str">
        <f>IF(Stability!$G$7=Stability!$X$7,Stability!L327,"-")</f>
        <v>-</v>
      </c>
      <c r="AP296" s="103" t="str">
        <f>IF(Stability!$G$7=Stability!$X$7,Stability!K327,"-")</f>
        <v>-</v>
      </c>
      <c r="AQ296" s="103" t="str">
        <f>IF(Stability!$G$7=Stability!$X$7,Stability!J327,"-")</f>
        <v>-</v>
      </c>
      <c r="AR296" s="127" t="str">
        <f>IF(Stability!$G$7=Stability!$X$7,Stability!M327,"-")</f>
        <v>-</v>
      </c>
    </row>
    <row r="297" spans="32:44" ht="15" customHeight="1">
      <c r="AF297" s="12">
        <v>296</v>
      </c>
      <c r="AG297" s="103" t="str">
        <f>IF(Stability!$G$7=Stability!$X$7,Stability!D328,"-")</f>
        <v>-</v>
      </c>
      <c r="AH297" s="103" t="str">
        <f>IF(Stability!$G$7=Stability!$X$7,Stability!C328,"-")</f>
        <v>-</v>
      </c>
      <c r="AI297" s="103" t="str">
        <f>IF(Stability!$G$7=Stability!$X$7,Stability!B328,"-")</f>
        <v>-</v>
      </c>
      <c r="AJ297" s="127" t="str">
        <f>IF(Stability!$G$7=Stability!$X$7,Stability!E328,"-")</f>
        <v>-</v>
      </c>
      <c r="AK297" s="103" t="str">
        <f>IF(Stability!$G$7=Stability!$X$7,Stability!H328,"-")</f>
        <v>-</v>
      </c>
      <c r="AL297" s="103" t="str">
        <f>IF(Stability!$G$7=Stability!$X$7,Stability!G328,"-")</f>
        <v>-</v>
      </c>
      <c r="AM297" s="103" t="str">
        <f>IF(Stability!$G$7=Stability!$X$7,Stability!F328,"-")</f>
        <v>-</v>
      </c>
      <c r="AN297" s="127" t="str">
        <f>IF(Stability!$G$7=Stability!$X$7,Stability!I328,"-")</f>
        <v>-</v>
      </c>
      <c r="AO297" s="103" t="str">
        <f>IF(Stability!$G$7=Stability!$X$7,Stability!L328,"-")</f>
        <v>-</v>
      </c>
      <c r="AP297" s="103" t="str">
        <f>IF(Stability!$G$7=Stability!$X$7,Stability!K328,"-")</f>
        <v>-</v>
      </c>
      <c r="AQ297" s="103" t="str">
        <f>IF(Stability!$G$7=Stability!$X$7,Stability!J328,"-")</f>
        <v>-</v>
      </c>
      <c r="AR297" s="127" t="str">
        <f>IF(Stability!$G$7=Stability!$X$7,Stability!M328,"-")</f>
        <v>-</v>
      </c>
    </row>
    <row r="298" spans="32:44" ht="15" customHeight="1">
      <c r="AF298" s="12">
        <v>297</v>
      </c>
      <c r="AG298" s="103" t="str">
        <f>IF(Stability!$G$7=Stability!$X$7,Stability!D329,"-")</f>
        <v>-</v>
      </c>
      <c r="AH298" s="103" t="str">
        <f>IF(Stability!$G$7=Stability!$X$7,Stability!C329,"-")</f>
        <v>-</v>
      </c>
      <c r="AI298" s="103" t="str">
        <f>IF(Stability!$G$7=Stability!$X$7,Stability!B329,"-")</f>
        <v>-</v>
      </c>
      <c r="AJ298" s="127" t="str">
        <f>IF(Stability!$G$7=Stability!$X$7,Stability!E329,"-")</f>
        <v>-</v>
      </c>
      <c r="AK298" s="103" t="str">
        <f>IF(Stability!$G$7=Stability!$X$7,Stability!H329,"-")</f>
        <v>-</v>
      </c>
      <c r="AL298" s="103" t="str">
        <f>IF(Stability!$G$7=Stability!$X$7,Stability!G329,"-")</f>
        <v>-</v>
      </c>
      <c r="AM298" s="103" t="str">
        <f>IF(Stability!$G$7=Stability!$X$7,Stability!F329,"-")</f>
        <v>-</v>
      </c>
      <c r="AN298" s="127" t="str">
        <f>IF(Stability!$G$7=Stability!$X$7,Stability!I329,"-")</f>
        <v>-</v>
      </c>
      <c r="AO298" s="103" t="str">
        <f>IF(Stability!$G$7=Stability!$X$7,Stability!L329,"-")</f>
        <v>-</v>
      </c>
      <c r="AP298" s="103" t="str">
        <f>IF(Stability!$G$7=Stability!$X$7,Stability!K329,"-")</f>
        <v>-</v>
      </c>
      <c r="AQ298" s="103" t="str">
        <f>IF(Stability!$G$7=Stability!$X$7,Stability!J329,"-")</f>
        <v>-</v>
      </c>
      <c r="AR298" s="127" t="str">
        <f>IF(Stability!$G$7=Stability!$X$7,Stability!M329,"-")</f>
        <v>-</v>
      </c>
    </row>
    <row r="299" spans="32:44" ht="15" customHeight="1">
      <c r="AF299" s="12">
        <v>298</v>
      </c>
      <c r="AG299" s="103" t="str">
        <f>IF(Stability!$G$7=Stability!$X$7,Stability!D330,"-")</f>
        <v>-</v>
      </c>
      <c r="AH299" s="103" t="str">
        <f>IF(Stability!$G$7=Stability!$X$7,Stability!C330,"-")</f>
        <v>-</v>
      </c>
      <c r="AI299" s="103" t="str">
        <f>IF(Stability!$G$7=Stability!$X$7,Stability!B330,"-")</f>
        <v>-</v>
      </c>
      <c r="AJ299" s="127" t="str">
        <f>IF(Stability!$G$7=Stability!$X$7,Stability!E330,"-")</f>
        <v>-</v>
      </c>
      <c r="AK299" s="103" t="str">
        <f>IF(Stability!$G$7=Stability!$X$7,Stability!H330,"-")</f>
        <v>-</v>
      </c>
      <c r="AL299" s="103" t="str">
        <f>IF(Stability!$G$7=Stability!$X$7,Stability!G330,"-")</f>
        <v>-</v>
      </c>
      <c r="AM299" s="103" t="str">
        <f>IF(Stability!$G$7=Stability!$X$7,Stability!F330,"-")</f>
        <v>-</v>
      </c>
      <c r="AN299" s="127" t="str">
        <f>IF(Stability!$G$7=Stability!$X$7,Stability!I330,"-")</f>
        <v>-</v>
      </c>
      <c r="AO299" s="103" t="str">
        <f>IF(Stability!$G$7=Stability!$X$7,Stability!L330,"-")</f>
        <v>-</v>
      </c>
      <c r="AP299" s="103" t="str">
        <f>IF(Stability!$G$7=Stability!$X$7,Stability!K330,"-")</f>
        <v>-</v>
      </c>
      <c r="AQ299" s="103" t="str">
        <f>IF(Stability!$G$7=Stability!$X$7,Stability!J330,"-")</f>
        <v>-</v>
      </c>
      <c r="AR299" s="127" t="str">
        <f>IF(Stability!$G$7=Stability!$X$7,Stability!M330,"-")</f>
        <v>-</v>
      </c>
    </row>
    <row r="300" spans="32:44" ht="15" customHeight="1">
      <c r="AF300" s="12">
        <v>299</v>
      </c>
      <c r="AG300" s="103" t="str">
        <f>IF(Stability!$G$7=Stability!$X$7,Stability!D331,"-")</f>
        <v>-</v>
      </c>
      <c r="AH300" s="103" t="str">
        <f>IF(Stability!$G$7=Stability!$X$7,Stability!C331,"-")</f>
        <v>-</v>
      </c>
      <c r="AI300" s="103" t="str">
        <f>IF(Stability!$G$7=Stability!$X$7,Stability!B331,"-")</f>
        <v>-</v>
      </c>
      <c r="AJ300" s="127" t="str">
        <f>IF(Stability!$G$7=Stability!$X$7,Stability!E331,"-")</f>
        <v>-</v>
      </c>
      <c r="AK300" s="103" t="str">
        <f>IF(Stability!$G$7=Stability!$X$7,Stability!H331,"-")</f>
        <v>-</v>
      </c>
      <c r="AL300" s="103" t="str">
        <f>IF(Stability!$G$7=Stability!$X$7,Stability!G331,"-")</f>
        <v>-</v>
      </c>
      <c r="AM300" s="103" t="str">
        <f>IF(Stability!$G$7=Stability!$X$7,Stability!F331,"-")</f>
        <v>-</v>
      </c>
      <c r="AN300" s="127" t="str">
        <f>IF(Stability!$G$7=Stability!$X$7,Stability!I331,"-")</f>
        <v>-</v>
      </c>
      <c r="AO300" s="103" t="str">
        <f>IF(Stability!$G$7=Stability!$X$7,Stability!L331,"-")</f>
        <v>-</v>
      </c>
      <c r="AP300" s="103" t="str">
        <f>IF(Stability!$G$7=Stability!$X$7,Stability!K331,"-")</f>
        <v>-</v>
      </c>
      <c r="AQ300" s="103" t="str">
        <f>IF(Stability!$G$7=Stability!$X$7,Stability!J331,"-")</f>
        <v>-</v>
      </c>
      <c r="AR300" s="127" t="str">
        <f>IF(Stability!$G$7=Stability!$X$7,Stability!M331,"-")</f>
        <v>-</v>
      </c>
    </row>
    <row r="301" spans="32:44" ht="15" customHeight="1">
      <c r="AF301" s="12">
        <v>300</v>
      </c>
      <c r="AG301" s="103" t="str">
        <f>IF(Stability!$G$7=Stability!$X$7,Stability!D332,"-")</f>
        <v>-</v>
      </c>
      <c r="AH301" s="103" t="str">
        <f>IF(Stability!$G$7=Stability!$X$7,Stability!C332,"-")</f>
        <v>-</v>
      </c>
      <c r="AI301" s="103" t="str">
        <f>IF(Stability!$G$7=Stability!$X$7,Stability!B332,"-")</f>
        <v>-</v>
      </c>
      <c r="AJ301" s="127" t="str">
        <f>IF(Stability!$G$7=Stability!$X$7,Stability!E332,"-")</f>
        <v>-</v>
      </c>
      <c r="AK301" s="103" t="str">
        <f>IF(Stability!$G$7=Stability!$X$7,Stability!H332,"-")</f>
        <v>-</v>
      </c>
      <c r="AL301" s="103" t="str">
        <f>IF(Stability!$G$7=Stability!$X$7,Stability!G332,"-")</f>
        <v>-</v>
      </c>
      <c r="AM301" s="103" t="str">
        <f>IF(Stability!$G$7=Stability!$X$7,Stability!F332,"-")</f>
        <v>-</v>
      </c>
      <c r="AN301" s="127" t="str">
        <f>IF(Stability!$G$7=Stability!$X$7,Stability!I332,"-")</f>
        <v>-</v>
      </c>
      <c r="AO301" s="103" t="str">
        <f>IF(Stability!$G$7=Stability!$X$7,Stability!L332,"-")</f>
        <v>-</v>
      </c>
      <c r="AP301" s="103" t="str">
        <f>IF(Stability!$G$7=Stability!$X$7,Stability!K332,"-")</f>
        <v>-</v>
      </c>
      <c r="AQ301" s="103" t="str">
        <f>IF(Stability!$G$7=Stability!$X$7,Stability!J332,"-")</f>
        <v>-</v>
      </c>
      <c r="AR301" s="127" t="str">
        <f>IF(Stability!$G$7=Stability!$X$7,Stability!M332,"-")</f>
        <v>-</v>
      </c>
    </row>
    <row r="302" spans="32:44" ht="15" customHeight="1">
      <c r="AF302" s="12">
        <v>301</v>
      </c>
      <c r="AG302" s="103" t="str">
        <f>IF(Stability!$G$7=Stability!$X$7,Stability!D333,"-")</f>
        <v>-</v>
      </c>
      <c r="AH302" s="103" t="str">
        <f>IF(Stability!$G$7=Stability!$X$7,Stability!C333,"-")</f>
        <v>-</v>
      </c>
      <c r="AI302" s="103" t="str">
        <f>IF(Stability!$G$7=Stability!$X$7,Stability!B333,"-")</f>
        <v>-</v>
      </c>
      <c r="AJ302" s="127" t="str">
        <f>IF(Stability!$G$7=Stability!$X$7,Stability!E333,"-")</f>
        <v>-</v>
      </c>
      <c r="AK302" s="103" t="str">
        <f>IF(Stability!$G$7=Stability!$X$7,Stability!H333,"-")</f>
        <v>-</v>
      </c>
      <c r="AL302" s="103" t="str">
        <f>IF(Stability!$G$7=Stability!$X$7,Stability!G333,"-")</f>
        <v>-</v>
      </c>
      <c r="AM302" s="103" t="str">
        <f>IF(Stability!$G$7=Stability!$X$7,Stability!F333,"-")</f>
        <v>-</v>
      </c>
      <c r="AN302" s="127" t="str">
        <f>IF(Stability!$G$7=Stability!$X$7,Stability!I333,"-")</f>
        <v>-</v>
      </c>
      <c r="AO302" s="103" t="str">
        <f>IF(Stability!$G$7=Stability!$X$7,Stability!L333,"-")</f>
        <v>-</v>
      </c>
      <c r="AP302" s="103" t="str">
        <f>IF(Stability!$G$7=Stability!$X$7,Stability!K333,"-")</f>
        <v>-</v>
      </c>
      <c r="AQ302" s="103" t="str">
        <f>IF(Stability!$G$7=Stability!$X$7,Stability!J333,"-")</f>
        <v>-</v>
      </c>
      <c r="AR302" s="127" t="str">
        <f>IF(Stability!$G$7=Stability!$X$7,Stability!M333,"-")</f>
        <v>-</v>
      </c>
    </row>
    <row r="303" spans="32:44" ht="15" customHeight="1">
      <c r="AF303" s="12">
        <v>302</v>
      </c>
      <c r="AG303" s="103" t="str">
        <f>IF(Stability!$G$7=Stability!$X$7,Stability!D334,"-")</f>
        <v>-</v>
      </c>
      <c r="AH303" s="103" t="str">
        <f>IF(Stability!$G$7=Stability!$X$7,Stability!C334,"-")</f>
        <v>-</v>
      </c>
      <c r="AI303" s="103" t="str">
        <f>IF(Stability!$G$7=Stability!$X$7,Stability!B334,"-")</f>
        <v>-</v>
      </c>
      <c r="AJ303" s="127" t="str">
        <f>IF(Stability!$G$7=Stability!$X$7,Stability!E334,"-")</f>
        <v>-</v>
      </c>
      <c r="AK303" s="103" t="str">
        <f>IF(Stability!$G$7=Stability!$X$7,Stability!H334,"-")</f>
        <v>-</v>
      </c>
      <c r="AL303" s="103" t="str">
        <f>IF(Stability!$G$7=Stability!$X$7,Stability!G334,"-")</f>
        <v>-</v>
      </c>
      <c r="AM303" s="103" t="str">
        <f>IF(Stability!$G$7=Stability!$X$7,Stability!F334,"-")</f>
        <v>-</v>
      </c>
      <c r="AN303" s="127" t="str">
        <f>IF(Stability!$G$7=Stability!$X$7,Stability!I334,"-")</f>
        <v>-</v>
      </c>
      <c r="AO303" s="103" t="str">
        <f>IF(Stability!$G$7=Stability!$X$7,Stability!L334,"-")</f>
        <v>-</v>
      </c>
      <c r="AP303" s="103" t="str">
        <f>IF(Stability!$G$7=Stability!$X$7,Stability!K334,"-")</f>
        <v>-</v>
      </c>
      <c r="AQ303" s="103" t="str">
        <f>IF(Stability!$G$7=Stability!$X$7,Stability!J334,"-")</f>
        <v>-</v>
      </c>
      <c r="AR303" s="127" t="str">
        <f>IF(Stability!$G$7=Stability!$X$7,Stability!M334,"-")</f>
        <v>-</v>
      </c>
    </row>
    <row r="304" spans="32:44" ht="15" customHeight="1">
      <c r="AF304" s="12">
        <v>303</v>
      </c>
      <c r="AG304" s="103" t="str">
        <f>IF(Stability!$G$7=Stability!$X$7,Stability!D335,"-")</f>
        <v>-</v>
      </c>
      <c r="AH304" s="103" t="str">
        <f>IF(Stability!$G$7=Stability!$X$7,Stability!C335,"-")</f>
        <v>-</v>
      </c>
      <c r="AI304" s="103" t="str">
        <f>IF(Stability!$G$7=Stability!$X$7,Stability!B335,"-")</f>
        <v>-</v>
      </c>
      <c r="AJ304" s="127" t="str">
        <f>IF(Stability!$G$7=Stability!$X$7,Stability!E335,"-")</f>
        <v>-</v>
      </c>
      <c r="AK304" s="103" t="str">
        <f>IF(Stability!$G$7=Stability!$X$7,Stability!H335,"-")</f>
        <v>-</v>
      </c>
      <c r="AL304" s="103" t="str">
        <f>IF(Stability!$G$7=Stability!$X$7,Stability!G335,"-")</f>
        <v>-</v>
      </c>
      <c r="AM304" s="103" t="str">
        <f>IF(Stability!$G$7=Stability!$X$7,Stability!F335,"-")</f>
        <v>-</v>
      </c>
      <c r="AN304" s="127" t="str">
        <f>IF(Stability!$G$7=Stability!$X$7,Stability!I335,"-")</f>
        <v>-</v>
      </c>
      <c r="AO304" s="103" t="str">
        <f>IF(Stability!$G$7=Stability!$X$7,Stability!L335,"-")</f>
        <v>-</v>
      </c>
      <c r="AP304" s="103" t="str">
        <f>IF(Stability!$G$7=Stability!$X$7,Stability!K335,"-")</f>
        <v>-</v>
      </c>
      <c r="AQ304" s="103" t="str">
        <f>IF(Stability!$G$7=Stability!$X$7,Stability!J335,"-")</f>
        <v>-</v>
      </c>
      <c r="AR304" s="127" t="str">
        <f>IF(Stability!$G$7=Stability!$X$7,Stability!M335,"-")</f>
        <v>-</v>
      </c>
    </row>
    <row r="305" spans="32:44" ht="15" customHeight="1">
      <c r="AF305" s="12">
        <v>304</v>
      </c>
      <c r="AG305" s="103" t="str">
        <f>IF(Stability!$G$7=Stability!$X$7,Stability!D336,"-")</f>
        <v>-</v>
      </c>
      <c r="AH305" s="103" t="str">
        <f>IF(Stability!$G$7=Stability!$X$7,Stability!C336,"-")</f>
        <v>-</v>
      </c>
      <c r="AI305" s="103" t="str">
        <f>IF(Stability!$G$7=Stability!$X$7,Stability!B336,"-")</f>
        <v>-</v>
      </c>
      <c r="AJ305" s="127" t="str">
        <f>IF(Stability!$G$7=Stability!$X$7,Stability!E336,"-")</f>
        <v>-</v>
      </c>
      <c r="AK305" s="103" t="str">
        <f>IF(Stability!$G$7=Stability!$X$7,Stability!H336,"-")</f>
        <v>-</v>
      </c>
      <c r="AL305" s="103" t="str">
        <f>IF(Stability!$G$7=Stability!$X$7,Stability!G336,"-")</f>
        <v>-</v>
      </c>
      <c r="AM305" s="103" t="str">
        <f>IF(Stability!$G$7=Stability!$X$7,Stability!F336,"-")</f>
        <v>-</v>
      </c>
      <c r="AN305" s="127" t="str">
        <f>IF(Stability!$G$7=Stability!$X$7,Stability!I336,"-")</f>
        <v>-</v>
      </c>
      <c r="AO305" s="103" t="str">
        <f>IF(Stability!$G$7=Stability!$X$7,Stability!L336,"-")</f>
        <v>-</v>
      </c>
      <c r="AP305" s="103" t="str">
        <f>IF(Stability!$G$7=Stability!$X$7,Stability!K336,"-")</f>
        <v>-</v>
      </c>
      <c r="AQ305" s="103" t="str">
        <f>IF(Stability!$G$7=Stability!$X$7,Stability!J336,"-")</f>
        <v>-</v>
      </c>
      <c r="AR305" s="127" t="str">
        <f>IF(Stability!$G$7=Stability!$X$7,Stability!M336,"-")</f>
        <v>-</v>
      </c>
    </row>
    <row r="306" spans="32:44" ht="15" customHeight="1">
      <c r="AF306" s="12">
        <v>305</v>
      </c>
      <c r="AG306" s="103" t="str">
        <f>IF(Stability!$G$7=Stability!$X$7,Stability!D337,"-")</f>
        <v>-</v>
      </c>
      <c r="AH306" s="103" t="str">
        <f>IF(Stability!$G$7=Stability!$X$7,Stability!C337,"-")</f>
        <v>-</v>
      </c>
      <c r="AI306" s="103" t="str">
        <f>IF(Stability!$G$7=Stability!$X$7,Stability!B337,"-")</f>
        <v>-</v>
      </c>
      <c r="AJ306" s="127" t="str">
        <f>IF(Stability!$G$7=Stability!$X$7,Stability!E337,"-")</f>
        <v>-</v>
      </c>
      <c r="AK306" s="103" t="str">
        <f>IF(Stability!$G$7=Stability!$X$7,Stability!H337,"-")</f>
        <v>-</v>
      </c>
      <c r="AL306" s="103" t="str">
        <f>IF(Stability!$G$7=Stability!$X$7,Stability!G337,"-")</f>
        <v>-</v>
      </c>
      <c r="AM306" s="103" t="str">
        <f>IF(Stability!$G$7=Stability!$X$7,Stability!F337,"-")</f>
        <v>-</v>
      </c>
      <c r="AN306" s="127" t="str">
        <f>IF(Stability!$G$7=Stability!$X$7,Stability!I337,"-")</f>
        <v>-</v>
      </c>
      <c r="AO306" s="103" t="str">
        <f>IF(Stability!$G$7=Stability!$X$7,Stability!L337,"-")</f>
        <v>-</v>
      </c>
      <c r="AP306" s="103" t="str">
        <f>IF(Stability!$G$7=Stability!$X$7,Stability!K337,"-")</f>
        <v>-</v>
      </c>
      <c r="AQ306" s="103" t="str">
        <f>IF(Stability!$G$7=Stability!$X$7,Stability!J337,"-")</f>
        <v>-</v>
      </c>
      <c r="AR306" s="127" t="str">
        <f>IF(Stability!$G$7=Stability!$X$7,Stability!M337,"-")</f>
        <v>-</v>
      </c>
    </row>
    <row r="307" spans="32:44" ht="15" customHeight="1">
      <c r="AF307" s="12">
        <v>306</v>
      </c>
      <c r="AG307" s="103" t="str">
        <f>IF(Stability!$G$7=Stability!$X$7,Stability!D338,"-")</f>
        <v>-</v>
      </c>
      <c r="AH307" s="103" t="str">
        <f>IF(Stability!$G$7=Stability!$X$7,Stability!C338,"-")</f>
        <v>-</v>
      </c>
      <c r="AI307" s="103" t="str">
        <f>IF(Stability!$G$7=Stability!$X$7,Stability!B338,"-")</f>
        <v>-</v>
      </c>
      <c r="AJ307" s="127" t="str">
        <f>IF(Stability!$G$7=Stability!$X$7,Stability!E338,"-")</f>
        <v>-</v>
      </c>
      <c r="AK307" s="103" t="str">
        <f>IF(Stability!$G$7=Stability!$X$7,Stability!H338,"-")</f>
        <v>-</v>
      </c>
      <c r="AL307" s="103" t="str">
        <f>IF(Stability!$G$7=Stability!$X$7,Stability!G338,"-")</f>
        <v>-</v>
      </c>
      <c r="AM307" s="103" t="str">
        <f>IF(Stability!$G$7=Stability!$X$7,Stability!F338,"-")</f>
        <v>-</v>
      </c>
      <c r="AN307" s="127" t="str">
        <f>IF(Stability!$G$7=Stability!$X$7,Stability!I338,"-")</f>
        <v>-</v>
      </c>
      <c r="AO307" s="103" t="str">
        <f>IF(Stability!$G$7=Stability!$X$7,Stability!L338,"-")</f>
        <v>-</v>
      </c>
      <c r="AP307" s="103" t="str">
        <f>IF(Stability!$G$7=Stability!$X$7,Stability!K338,"-")</f>
        <v>-</v>
      </c>
      <c r="AQ307" s="103" t="str">
        <f>IF(Stability!$G$7=Stability!$X$7,Stability!J338,"-")</f>
        <v>-</v>
      </c>
      <c r="AR307" s="127" t="str">
        <f>IF(Stability!$G$7=Stability!$X$7,Stability!M338,"-")</f>
        <v>-</v>
      </c>
    </row>
    <row r="308" spans="32:44" ht="15" customHeight="1">
      <c r="AF308" s="12">
        <v>307</v>
      </c>
      <c r="AG308" s="103" t="str">
        <f>IF(Stability!$G$7=Stability!$X$7,Stability!D339,"-")</f>
        <v>-</v>
      </c>
      <c r="AH308" s="103" t="str">
        <f>IF(Stability!$G$7=Stability!$X$7,Stability!C339,"-")</f>
        <v>-</v>
      </c>
      <c r="AI308" s="103" t="str">
        <f>IF(Stability!$G$7=Stability!$X$7,Stability!B339,"-")</f>
        <v>-</v>
      </c>
      <c r="AJ308" s="127" t="str">
        <f>IF(Stability!$G$7=Stability!$X$7,Stability!E339,"-")</f>
        <v>-</v>
      </c>
      <c r="AK308" s="103" t="str">
        <f>IF(Stability!$G$7=Stability!$X$7,Stability!H339,"-")</f>
        <v>-</v>
      </c>
      <c r="AL308" s="103" t="str">
        <f>IF(Stability!$G$7=Stability!$X$7,Stability!G339,"-")</f>
        <v>-</v>
      </c>
      <c r="AM308" s="103" t="str">
        <f>IF(Stability!$G$7=Stability!$X$7,Stability!F339,"-")</f>
        <v>-</v>
      </c>
      <c r="AN308" s="127" t="str">
        <f>IF(Stability!$G$7=Stability!$X$7,Stability!I339,"-")</f>
        <v>-</v>
      </c>
      <c r="AO308" s="103" t="str">
        <f>IF(Stability!$G$7=Stability!$X$7,Stability!L339,"-")</f>
        <v>-</v>
      </c>
      <c r="AP308" s="103" t="str">
        <f>IF(Stability!$G$7=Stability!$X$7,Stability!K339,"-")</f>
        <v>-</v>
      </c>
      <c r="AQ308" s="103" t="str">
        <f>IF(Stability!$G$7=Stability!$X$7,Stability!J339,"-")</f>
        <v>-</v>
      </c>
      <c r="AR308" s="127" t="str">
        <f>IF(Stability!$G$7=Stability!$X$7,Stability!M339,"-")</f>
        <v>-</v>
      </c>
    </row>
    <row r="309" spans="32:44" ht="15" customHeight="1">
      <c r="AF309" s="12">
        <v>308</v>
      </c>
      <c r="AG309" s="103" t="str">
        <f>IF(Stability!$G$7=Stability!$X$7,Stability!D340,"-")</f>
        <v>-</v>
      </c>
      <c r="AH309" s="103" t="str">
        <f>IF(Stability!$G$7=Stability!$X$7,Stability!C340,"-")</f>
        <v>-</v>
      </c>
      <c r="AI309" s="103" t="str">
        <f>IF(Stability!$G$7=Stability!$X$7,Stability!B340,"-")</f>
        <v>-</v>
      </c>
      <c r="AJ309" s="127" t="str">
        <f>IF(Stability!$G$7=Stability!$X$7,Stability!E340,"-")</f>
        <v>-</v>
      </c>
      <c r="AK309" s="103" t="str">
        <f>IF(Stability!$G$7=Stability!$X$7,Stability!H340,"-")</f>
        <v>-</v>
      </c>
      <c r="AL309" s="103" t="str">
        <f>IF(Stability!$G$7=Stability!$X$7,Stability!G340,"-")</f>
        <v>-</v>
      </c>
      <c r="AM309" s="103" t="str">
        <f>IF(Stability!$G$7=Stability!$X$7,Stability!F340,"-")</f>
        <v>-</v>
      </c>
      <c r="AN309" s="127" t="str">
        <f>IF(Stability!$G$7=Stability!$X$7,Stability!I340,"-")</f>
        <v>-</v>
      </c>
      <c r="AO309" s="103" t="str">
        <f>IF(Stability!$G$7=Stability!$X$7,Stability!L340,"-")</f>
        <v>-</v>
      </c>
      <c r="AP309" s="103" t="str">
        <f>IF(Stability!$G$7=Stability!$X$7,Stability!K340,"-")</f>
        <v>-</v>
      </c>
      <c r="AQ309" s="103" t="str">
        <f>IF(Stability!$G$7=Stability!$X$7,Stability!J340,"-")</f>
        <v>-</v>
      </c>
      <c r="AR309" s="127" t="str">
        <f>IF(Stability!$G$7=Stability!$X$7,Stability!M340,"-")</f>
        <v>-</v>
      </c>
    </row>
    <row r="310" spans="32:44" ht="15" customHeight="1">
      <c r="AF310" s="12">
        <v>309</v>
      </c>
      <c r="AG310" s="103" t="str">
        <f>IF(Stability!$G$7=Stability!$X$7,Stability!D341,"-")</f>
        <v>-</v>
      </c>
      <c r="AH310" s="103" t="str">
        <f>IF(Stability!$G$7=Stability!$X$7,Stability!C341,"-")</f>
        <v>-</v>
      </c>
      <c r="AI310" s="103" t="str">
        <f>IF(Stability!$G$7=Stability!$X$7,Stability!B341,"-")</f>
        <v>-</v>
      </c>
      <c r="AJ310" s="127" t="str">
        <f>IF(Stability!$G$7=Stability!$X$7,Stability!E341,"-")</f>
        <v>-</v>
      </c>
      <c r="AK310" s="103" t="str">
        <f>IF(Stability!$G$7=Stability!$X$7,Stability!H341,"-")</f>
        <v>-</v>
      </c>
      <c r="AL310" s="103" t="str">
        <f>IF(Stability!$G$7=Stability!$X$7,Stability!G341,"-")</f>
        <v>-</v>
      </c>
      <c r="AM310" s="103" t="str">
        <f>IF(Stability!$G$7=Stability!$X$7,Stability!F341,"-")</f>
        <v>-</v>
      </c>
      <c r="AN310" s="127" t="str">
        <f>IF(Stability!$G$7=Stability!$X$7,Stability!I341,"-")</f>
        <v>-</v>
      </c>
      <c r="AO310" s="103" t="str">
        <f>IF(Stability!$G$7=Stability!$X$7,Stability!L341,"-")</f>
        <v>-</v>
      </c>
      <c r="AP310" s="103" t="str">
        <f>IF(Stability!$G$7=Stability!$X$7,Stability!K341,"-")</f>
        <v>-</v>
      </c>
      <c r="AQ310" s="103" t="str">
        <f>IF(Stability!$G$7=Stability!$X$7,Stability!J341,"-")</f>
        <v>-</v>
      </c>
      <c r="AR310" s="127" t="str">
        <f>IF(Stability!$G$7=Stability!$X$7,Stability!M341,"-")</f>
        <v>-</v>
      </c>
    </row>
    <row r="311" spans="32:44" ht="15" customHeight="1">
      <c r="AF311" s="12">
        <v>310</v>
      </c>
      <c r="AG311" s="103" t="str">
        <f>IF(Stability!$G$7=Stability!$X$7,Stability!D342,"-")</f>
        <v>-</v>
      </c>
      <c r="AH311" s="103" t="str">
        <f>IF(Stability!$G$7=Stability!$X$7,Stability!C342,"-")</f>
        <v>-</v>
      </c>
      <c r="AI311" s="103" t="str">
        <f>IF(Stability!$G$7=Stability!$X$7,Stability!B342,"-")</f>
        <v>-</v>
      </c>
      <c r="AJ311" s="127" t="str">
        <f>IF(Stability!$G$7=Stability!$X$7,Stability!E342,"-")</f>
        <v>-</v>
      </c>
      <c r="AK311" s="103" t="str">
        <f>IF(Stability!$G$7=Stability!$X$7,Stability!H342,"-")</f>
        <v>-</v>
      </c>
      <c r="AL311" s="103" t="str">
        <f>IF(Stability!$G$7=Stability!$X$7,Stability!G342,"-")</f>
        <v>-</v>
      </c>
      <c r="AM311" s="103" t="str">
        <f>IF(Stability!$G$7=Stability!$X$7,Stability!F342,"-")</f>
        <v>-</v>
      </c>
      <c r="AN311" s="127" t="str">
        <f>IF(Stability!$G$7=Stability!$X$7,Stability!I342,"-")</f>
        <v>-</v>
      </c>
      <c r="AO311" s="103" t="str">
        <f>IF(Stability!$G$7=Stability!$X$7,Stability!L342,"-")</f>
        <v>-</v>
      </c>
      <c r="AP311" s="103" t="str">
        <f>IF(Stability!$G$7=Stability!$X$7,Stability!K342,"-")</f>
        <v>-</v>
      </c>
      <c r="AQ311" s="103" t="str">
        <f>IF(Stability!$G$7=Stability!$X$7,Stability!J342,"-")</f>
        <v>-</v>
      </c>
      <c r="AR311" s="127" t="str">
        <f>IF(Stability!$G$7=Stability!$X$7,Stability!M342,"-")</f>
        <v>-</v>
      </c>
    </row>
    <row r="312" spans="32:44" ht="15" customHeight="1">
      <c r="AF312" s="12">
        <v>311</v>
      </c>
      <c r="AG312" s="103" t="str">
        <f>IF(Stability!$G$7=Stability!$X$7,Stability!D343,"-")</f>
        <v>-</v>
      </c>
      <c r="AH312" s="103" t="str">
        <f>IF(Stability!$G$7=Stability!$X$7,Stability!C343,"-")</f>
        <v>-</v>
      </c>
      <c r="AI312" s="103" t="str">
        <f>IF(Stability!$G$7=Stability!$X$7,Stability!B343,"-")</f>
        <v>-</v>
      </c>
      <c r="AJ312" s="127" t="str">
        <f>IF(Stability!$G$7=Stability!$X$7,Stability!E343,"-")</f>
        <v>-</v>
      </c>
      <c r="AK312" s="103" t="str">
        <f>IF(Stability!$G$7=Stability!$X$7,Stability!H343,"-")</f>
        <v>-</v>
      </c>
      <c r="AL312" s="103" t="str">
        <f>IF(Stability!$G$7=Stability!$X$7,Stability!G343,"-")</f>
        <v>-</v>
      </c>
      <c r="AM312" s="103" t="str">
        <f>IF(Stability!$G$7=Stability!$X$7,Stability!F343,"-")</f>
        <v>-</v>
      </c>
      <c r="AN312" s="127" t="str">
        <f>IF(Stability!$G$7=Stability!$X$7,Stability!I343,"-")</f>
        <v>-</v>
      </c>
      <c r="AO312" s="103" t="str">
        <f>IF(Stability!$G$7=Stability!$X$7,Stability!L343,"-")</f>
        <v>-</v>
      </c>
      <c r="AP312" s="103" t="str">
        <f>IF(Stability!$G$7=Stability!$X$7,Stability!K343,"-")</f>
        <v>-</v>
      </c>
      <c r="AQ312" s="103" t="str">
        <f>IF(Stability!$G$7=Stability!$X$7,Stability!J343,"-")</f>
        <v>-</v>
      </c>
      <c r="AR312" s="127" t="str">
        <f>IF(Stability!$G$7=Stability!$X$7,Stability!M343,"-")</f>
        <v>-</v>
      </c>
    </row>
    <row r="313" spans="32:44" ht="15" customHeight="1">
      <c r="AF313" s="12">
        <v>312</v>
      </c>
      <c r="AG313" s="103" t="str">
        <f>IF(Stability!$G$7=Stability!$X$7,Stability!D344,"-")</f>
        <v>-</v>
      </c>
      <c r="AH313" s="103" t="str">
        <f>IF(Stability!$G$7=Stability!$X$7,Stability!C344,"-")</f>
        <v>-</v>
      </c>
      <c r="AI313" s="103" t="str">
        <f>IF(Stability!$G$7=Stability!$X$7,Stability!B344,"-")</f>
        <v>-</v>
      </c>
      <c r="AJ313" s="127" t="str">
        <f>IF(Stability!$G$7=Stability!$X$7,Stability!E344,"-")</f>
        <v>-</v>
      </c>
      <c r="AK313" s="103" t="str">
        <f>IF(Stability!$G$7=Stability!$X$7,Stability!H344,"-")</f>
        <v>-</v>
      </c>
      <c r="AL313" s="103" t="str">
        <f>IF(Stability!$G$7=Stability!$X$7,Stability!G344,"-")</f>
        <v>-</v>
      </c>
      <c r="AM313" s="103" t="str">
        <f>IF(Stability!$G$7=Stability!$X$7,Stability!F344,"-")</f>
        <v>-</v>
      </c>
      <c r="AN313" s="127" t="str">
        <f>IF(Stability!$G$7=Stability!$X$7,Stability!I344,"-")</f>
        <v>-</v>
      </c>
      <c r="AO313" s="103" t="str">
        <f>IF(Stability!$G$7=Stability!$X$7,Stability!L344,"-")</f>
        <v>-</v>
      </c>
      <c r="AP313" s="103" t="str">
        <f>IF(Stability!$G$7=Stability!$X$7,Stability!K344,"-")</f>
        <v>-</v>
      </c>
      <c r="AQ313" s="103" t="str">
        <f>IF(Stability!$G$7=Stability!$X$7,Stability!J344,"-")</f>
        <v>-</v>
      </c>
      <c r="AR313" s="127" t="str">
        <f>IF(Stability!$G$7=Stability!$X$7,Stability!M344,"-")</f>
        <v>-</v>
      </c>
    </row>
    <row r="314" spans="32:44" ht="15" customHeight="1">
      <c r="AF314" s="12">
        <v>313</v>
      </c>
      <c r="AG314" s="103" t="str">
        <f>IF(Stability!$G$7=Stability!$X$7,Stability!D345,"-")</f>
        <v>-</v>
      </c>
      <c r="AH314" s="103" t="str">
        <f>IF(Stability!$G$7=Stability!$X$7,Stability!C345,"-")</f>
        <v>-</v>
      </c>
      <c r="AI314" s="103" t="str">
        <f>IF(Stability!$G$7=Stability!$X$7,Stability!B345,"-")</f>
        <v>-</v>
      </c>
      <c r="AJ314" s="127" t="str">
        <f>IF(Stability!$G$7=Stability!$X$7,Stability!E345,"-")</f>
        <v>-</v>
      </c>
      <c r="AK314" s="103" t="str">
        <f>IF(Stability!$G$7=Stability!$X$7,Stability!H345,"-")</f>
        <v>-</v>
      </c>
      <c r="AL314" s="103" t="str">
        <f>IF(Stability!$G$7=Stability!$X$7,Stability!G345,"-")</f>
        <v>-</v>
      </c>
      <c r="AM314" s="103" t="str">
        <f>IF(Stability!$G$7=Stability!$X$7,Stability!F345,"-")</f>
        <v>-</v>
      </c>
      <c r="AN314" s="127" t="str">
        <f>IF(Stability!$G$7=Stability!$X$7,Stability!I345,"-")</f>
        <v>-</v>
      </c>
      <c r="AO314" s="103" t="str">
        <f>IF(Stability!$G$7=Stability!$X$7,Stability!L345,"-")</f>
        <v>-</v>
      </c>
      <c r="AP314" s="103" t="str">
        <f>IF(Stability!$G$7=Stability!$X$7,Stability!K345,"-")</f>
        <v>-</v>
      </c>
      <c r="AQ314" s="103" t="str">
        <f>IF(Stability!$G$7=Stability!$X$7,Stability!J345,"-")</f>
        <v>-</v>
      </c>
      <c r="AR314" s="127" t="str">
        <f>IF(Stability!$G$7=Stability!$X$7,Stability!M345,"-")</f>
        <v>-</v>
      </c>
    </row>
    <row r="315" spans="32:44" ht="15" customHeight="1">
      <c r="AF315" s="12">
        <v>314</v>
      </c>
      <c r="AG315" s="103" t="str">
        <f>IF(Stability!$G$7=Stability!$X$7,Stability!D346,"-")</f>
        <v>-</v>
      </c>
      <c r="AH315" s="103" t="str">
        <f>IF(Stability!$G$7=Stability!$X$7,Stability!C346,"-")</f>
        <v>-</v>
      </c>
      <c r="AI315" s="103" t="str">
        <f>IF(Stability!$G$7=Stability!$X$7,Stability!B346,"-")</f>
        <v>-</v>
      </c>
      <c r="AJ315" s="127" t="str">
        <f>IF(Stability!$G$7=Stability!$X$7,Stability!E346,"-")</f>
        <v>-</v>
      </c>
      <c r="AK315" s="103" t="str">
        <f>IF(Stability!$G$7=Stability!$X$7,Stability!H346,"-")</f>
        <v>-</v>
      </c>
      <c r="AL315" s="103" t="str">
        <f>IF(Stability!$G$7=Stability!$X$7,Stability!G346,"-")</f>
        <v>-</v>
      </c>
      <c r="AM315" s="103" t="str">
        <f>IF(Stability!$G$7=Stability!$X$7,Stability!F346,"-")</f>
        <v>-</v>
      </c>
      <c r="AN315" s="127" t="str">
        <f>IF(Stability!$G$7=Stability!$X$7,Stability!I346,"-")</f>
        <v>-</v>
      </c>
      <c r="AO315" s="103" t="str">
        <f>IF(Stability!$G$7=Stability!$X$7,Stability!L346,"-")</f>
        <v>-</v>
      </c>
      <c r="AP315" s="103" t="str">
        <f>IF(Stability!$G$7=Stability!$X$7,Stability!K346,"-")</f>
        <v>-</v>
      </c>
      <c r="AQ315" s="103" t="str">
        <f>IF(Stability!$G$7=Stability!$X$7,Stability!J346,"-")</f>
        <v>-</v>
      </c>
      <c r="AR315" s="127" t="str">
        <f>IF(Stability!$G$7=Stability!$X$7,Stability!M346,"-")</f>
        <v>-</v>
      </c>
    </row>
    <row r="316" spans="32:44" ht="15" customHeight="1">
      <c r="AF316" s="12">
        <v>315</v>
      </c>
      <c r="AG316" s="103" t="str">
        <f>IF(Stability!$G$7=Stability!$X$7,Stability!D347,"-")</f>
        <v>-</v>
      </c>
      <c r="AH316" s="103" t="str">
        <f>IF(Stability!$G$7=Stability!$X$7,Stability!C347,"-")</f>
        <v>-</v>
      </c>
      <c r="AI316" s="103" t="str">
        <f>IF(Stability!$G$7=Stability!$X$7,Stability!B347,"-")</f>
        <v>-</v>
      </c>
      <c r="AJ316" s="127" t="str">
        <f>IF(Stability!$G$7=Stability!$X$7,Stability!E347,"-")</f>
        <v>-</v>
      </c>
      <c r="AK316" s="103" t="str">
        <f>IF(Stability!$G$7=Stability!$X$7,Stability!H347,"-")</f>
        <v>-</v>
      </c>
      <c r="AL316" s="103" t="str">
        <f>IF(Stability!$G$7=Stability!$X$7,Stability!G347,"-")</f>
        <v>-</v>
      </c>
      <c r="AM316" s="103" t="str">
        <f>IF(Stability!$G$7=Stability!$X$7,Stability!F347,"-")</f>
        <v>-</v>
      </c>
      <c r="AN316" s="127" t="str">
        <f>IF(Stability!$G$7=Stability!$X$7,Stability!I347,"-")</f>
        <v>-</v>
      </c>
      <c r="AO316" s="103" t="str">
        <f>IF(Stability!$G$7=Stability!$X$7,Stability!L347,"-")</f>
        <v>-</v>
      </c>
      <c r="AP316" s="103" t="str">
        <f>IF(Stability!$G$7=Stability!$X$7,Stability!K347,"-")</f>
        <v>-</v>
      </c>
      <c r="AQ316" s="103" t="str">
        <f>IF(Stability!$G$7=Stability!$X$7,Stability!J347,"-")</f>
        <v>-</v>
      </c>
      <c r="AR316" s="127" t="str">
        <f>IF(Stability!$G$7=Stability!$X$7,Stability!M347,"-")</f>
        <v>-</v>
      </c>
    </row>
    <row r="317" spans="32:44" ht="15" customHeight="1">
      <c r="AF317" s="12">
        <v>316</v>
      </c>
      <c r="AG317" s="103" t="str">
        <f>IF(Stability!$G$7=Stability!$X$7,Stability!D348,"-")</f>
        <v>-</v>
      </c>
      <c r="AH317" s="103" t="str">
        <f>IF(Stability!$G$7=Stability!$X$7,Stability!C348,"-")</f>
        <v>-</v>
      </c>
      <c r="AI317" s="103" t="str">
        <f>IF(Stability!$G$7=Stability!$X$7,Stability!B348,"-")</f>
        <v>-</v>
      </c>
      <c r="AJ317" s="127" t="str">
        <f>IF(Stability!$G$7=Stability!$X$7,Stability!E348,"-")</f>
        <v>-</v>
      </c>
      <c r="AK317" s="103" t="str">
        <f>IF(Stability!$G$7=Stability!$X$7,Stability!H348,"-")</f>
        <v>-</v>
      </c>
      <c r="AL317" s="103" t="str">
        <f>IF(Stability!$G$7=Stability!$X$7,Stability!G348,"-")</f>
        <v>-</v>
      </c>
      <c r="AM317" s="103" t="str">
        <f>IF(Stability!$G$7=Stability!$X$7,Stability!F348,"-")</f>
        <v>-</v>
      </c>
      <c r="AN317" s="127" t="str">
        <f>IF(Stability!$G$7=Stability!$X$7,Stability!I348,"-")</f>
        <v>-</v>
      </c>
      <c r="AO317" s="103" t="str">
        <f>IF(Stability!$G$7=Stability!$X$7,Stability!L348,"-")</f>
        <v>-</v>
      </c>
      <c r="AP317" s="103" t="str">
        <f>IF(Stability!$G$7=Stability!$X$7,Stability!K348,"-")</f>
        <v>-</v>
      </c>
      <c r="AQ317" s="103" t="str">
        <f>IF(Stability!$G$7=Stability!$X$7,Stability!J348,"-")</f>
        <v>-</v>
      </c>
      <c r="AR317" s="127" t="str">
        <f>IF(Stability!$G$7=Stability!$X$7,Stability!M348,"-")</f>
        <v>-</v>
      </c>
    </row>
    <row r="318" spans="32:44" ht="15" customHeight="1">
      <c r="AF318" s="12">
        <v>317</v>
      </c>
      <c r="AG318" s="103" t="str">
        <f>IF(Stability!$G$7=Stability!$X$7,Stability!D349,"-")</f>
        <v>-</v>
      </c>
      <c r="AH318" s="103" t="str">
        <f>IF(Stability!$G$7=Stability!$X$7,Stability!C349,"-")</f>
        <v>-</v>
      </c>
      <c r="AI318" s="103" t="str">
        <f>IF(Stability!$G$7=Stability!$X$7,Stability!B349,"-")</f>
        <v>-</v>
      </c>
      <c r="AJ318" s="127" t="str">
        <f>IF(Stability!$G$7=Stability!$X$7,Stability!E349,"-")</f>
        <v>-</v>
      </c>
      <c r="AK318" s="103" t="str">
        <f>IF(Stability!$G$7=Stability!$X$7,Stability!H349,"-")</f>
        <v>-</v>
      </c>
      <c r="AL318" s="103" t="str">
        <f>IF(Stability!$G$7=Stability!$X$7,Stability!G349,"-")</f>
        <v>-</v>
      </c>
      <c r="AM318" s="103" t="str">
        <f>IF(Stability!$G$7=Stability!$X$7,Stability!F349,"-")</f>
        <v>-</v>
      </c>
      <c r="AN318" s="127" t="str">
        <f>IF(Stability!$G$7=Stability!$X$7,Stability!I349,"-")</f>
        <v>-</v>
      </c>
      <c r="AO318" s="103" t="str">
        <f>IF(Stability!$G$7=Stability!$X$7,Stability!L349,"-")</f>
        <v>-</v>
      </c>
      <c r="AP318" s="103" t="str">
        <f>IF(Stability!$G$7=Stability!$X$7,Stability!K349,"-")</f>
        <v>-</v>
      </c>
      <c r="AQ318" s="103" t="str">
        <f>IF(Stability!$G$7=Stability!$X$7,Stability!J349,"-")</f>
        <v>-</v>
      </c>
      <c r="AR318" s="127" t="str">
        <f>IF(Stability!$G$7=Stability!$X$7,Stability!M349,"-")</f>
        <v>-</v>
      </c>
    </row>
    <row r="319" spans="32:44" ht="15" customHeight="1">
      <c r="AF319" s="12">
        <v>318</v>
      </c>
      <c r="AG319" s="103" t="str">
        <f>IF(Stability!$G$7=Stability!$X$7,Stability!D350,"-")</f>
        <v>-</v>
      </c>
      <c r="AH319" s="103" t="str">
        <f>IF(Stability!$G$7=Stability!$X$7,Stability!C350,"-")</f>
        <v>-</v>
      </c>
      <c r="AI319" s="103" t="str">
        <f>IF(Stability!$G$7=Stability!$X$7,Stability!B350,"-")</f>
        <v>-</v>
      </c>
      <c r="AJ319" s="127" t="str">
        <f>IF(Stability!$G$7=Stability!$X$7,Stability!E350,"-")</f>
        <v>-</v>
      </c>
      <c r="AK319" s="103" t="str">
        <f>IF(Stability!$G$7=Stability!$X$7,Stability!H350,"-")</f>
        <v>-</v>
      </c>
      <c r="AL319" s="103" t="str">
        <f>IF(Stability!$G$7=Stability!$X$7,Stability!G350,"-")</f>
        <v>-</v>
      </c>
      <c r="AM319" s="103" t="str">
        <f>IF(Stability!$G$7=Stability!$X$7,Stability!F350,"-")</f>
        <v>-</v>
      </c>
      <c r="AN319" s="127" t="str">
        <f>IF(Stability!$G$7=Stability!$X$7,Stability!I350,"-")</f>
        <v>-</v>
      </c>
      <c r="AO319" s="103" t="str">
        <f>IF(Stability!$G$7=Stability!$X$7,Stability!L350,"-")</f>
        <v>-</v>
      </c>
      <c r="AP319" s="103" t="str">
        <f>IF(Stability!$G$7=Stability!$X$7,Stability!K350,"-")</f>
        <v>-</v>
      </c>
      <c r="AQ319" s="103" t="str">
        <f>IF(Stability!$G$7=Stability!$X$7,Stability!J350,"-")</f>
        <v>-</v>
      </c>
      <c r="AR319" s="127" t="str">
        <f>IF(Stability!$G$7=Stability!$X$7,Stability!M350,"-")</f>
        <v>-</v>
      </c>
    </row>
    <row r="320" spans="32:44" ht="15" customHeight="1">
      <c r="AF320" s="12">
        <v>319</v>
      </c>
      <c r="AG320" s="103" t="str">
        <f>IF(Stability!$G$7=Stability!$X$7,Stability!D351,"-")</f>
        <v>-</v>
      </c>
      <c r="AH320" s="103" t="str">
        <f>IF(Stability!$G$7=Stability!$X$7,Stability!C351,"-")</f>
        <v>-</v>
      </c>
      <c r="AI320" s="103" t="str">
        <f>IF(Stability!$G$7=Stability!$X$7,Stability!B351,"-")</f>
        <v>-</v>
      </c>
      <c r="AJ320" s="127" t="str">
        <f>IF(Stability!$G$7=Stability!$X$7,Stability!E351,"-")</f>
        <v>-</v>
      </c>
      <c r="AK320" s="103" t="str">
        <f>IF(Stability!$G$7=Stability!$X$7,Stability!H351,"-")</f>
        <v>-</v>
      </c>
      <c r="AL320" s="103" t="str">
        <f>IF(Stability!$G$7=Stability!$X$7,Stability!G351,"-")</f>
        <v>-</v>
      </c>
      <c r="AM320" s="103" t="str">
        <f>IF(Stability!$G$7=Stability!$X$7,Stability!F351,"-")</f>
        <v>-</v>
      </c>
      <c r="AN320" s="127" t="str">
        <f>IF(Stability!$G$7=Stability!$X$7,Stability!I351,"-")</f>
        <v>-</v>
      </c>
      <c r="AO320" s="103" t="str">
        <f>IF(Stability!$G$7=Stability!$X$7,Stability!L351,"-")</f>
        <v>-</v>
      </c>
      <c r="AP320" s="103" t="str">
        <f>IF(Stability!$G$7=Stability!$X$7,Stability!K351,"-")</f>
        <v>-</v>
      </c>
      <c r="AQ320" s="103" t="str">
        <f>IF(Stability!$G$7=Stability!$X$7,Stability!J351,"-")</f>
        <v>-</v>
      </c>
      <c r="AR320" s="127" t="str">
        <f>IF(Stability!$G$7=Stability!$X$7,Stability!M351,"-")</f>
        <v>-</v>
      </c>
    </row>
    <row r="321" spans="32:44" ht="15" customHeight="1">
      <c r="AF321" s="12">
        <v>320</v>
      </c>
      <c r="AG321" s="103" t="str">
        <f>IF(Stability!$G$7=Stability!$X$7,Stability!D352,"-")</f>
        <v>-</v>
      </c>
      <c r="AH321" s="103" t="str">
        <f>IF(Stability!$G$7=Stability!$X$7,Stability!C352,"-")</f>
        <v>-</v>
      </c>
      <c r="AI321" s="103" t="str">
        <f>IF(Stability!$G$7=Stability!$X$7,Stability!B352,"-")</f>
        <v>-</v>
      </c>
      <c r="AJ321" s="127" t="str">
        <f>IF(Stability!$G$7=Stability!$X$7,Stability!E352,"-")</f>
        <v>-</v>
      </c>
      <c r="AK321" s="103" t="str">
        <f>IF(Stability!$G$7=Stability!$X$7,Stability!H352,"-")</f>
        <v>-</v>
      </c>
      <c r="AL321" s="103" t="str">
        <f>IF(Stability!$G$7=Stability!$X$7,Stability!G352,"-")</f>
        <v>-</v>
      </c>
      <c r="AM321" s="103" t="str">
        <f>IF(Stability!$G$7=Stability!$X$7,Stability!F352,"-")</f>
        <v>-</v>
      </c>
      <c r="AN321" s="127" t="str">
        <f>IF(Stability!$G$7=Stability!$X$7,Stability!I352,"-")</f>
        <v>-</v>
      </c>
      <c r="AO321" s="103" t="str">
        <f>IF(Stability!$G$7=Stability!$X$7,Stability!L352,"-")</f>
        <v>-</v>
      </c>
      <c r="AP321" s="103" t="str">
        <f>IF(Stability!$G$7=Stability!$X$7,Stability!K352,"-")</f>
        <v>-</v>
      </c>
      <c r="AQ321" s="103" t="str">
        <f>IF(Stability!$G$7=Stability!$X$7,Stability!J352,"-")</f>
        <v>-</v>
      </c>
      <c r="AR321" s="127" t="str">
        <f>IF(Stability!$G$7=Stability!$X$7,Stability!M352,"-")</f>
        <v>-</v>
      </c>
    </row>
    <row r="322" spans="32:44" ht="15" customHeight="1">
      <c r="AF322" s="12">
        <v>321</v>
      </c>
      <c r="AG322" s="103" t="str">
        <f>IF(Stability!$G$7=Stability!$X$7,Stability!D353,"-")</f>
        <v>-</v>
      </c>
      <c r="AH322" s="103" t="str">
        <f>IF(Stability!$G$7=Stability!$X$7,Stability!C353,"-")</f>
        <v>-</v>
      </c>
      <c r="AI322" s="103" t="str">
        <f>IF(Stability!$G$7=Stability!$X$7,Stability!B353,"-")</f>
        <v>-</v>
      </c>
      <c r="AJ322" s="127" t="str">
        <f>IF(Stability!$G$7=Stability!$X$7,Stability!E353,"-")</f>
        <v>-</v>
      </c>
      <c r="AK322" s="103" t="str">
        <f>IF(Stability!$G$7=Stability!$X$7,Stability!H353,"-")</f>
        <v>-</v>
      </c>
      <c r="AL322" s="103" t="str">
        <f>IF(Stability!$G$7=Stability!$X$7,Stability!G353,"-")</f>
        <v>-</v>
      </c>
      <c r="AM322" s="103" t="str">
        <f>IF(Stability!$G$7=Stability!$X$7,Stability!F353,"-")</f>
        <v>-</v>
      </c>
      <c r="AN322" s="127" t="str">
        <f>IF(Stability!$G$7=Stability!$X$7,Stability!I353,"-")</f>
        <v>-</v>
      </c>
      <c r="AO322" s="103" t="str">
        <f>IF(Stability!$G$7=Stability!$X$7,Stability!L353,"-")</f>
        <v>-</v>
      </c>
      <c r="AP322" s="103" t="str">
        <f>IF(Stability!$G$7=Stability!$X$7,Stability!K353,"-")</f>
        <v>-</v>
      </c>
      <c r="AQ322" s="103" t="str">
        <f>IF(Stability!$G$7=Stability!$X$7,Stability!J353,"-")</f>
        <v>-</v>
      </c>
      <c r="AR322" s="127" t="str">
        <f>IF(Stability!$G$7=Stability!$X$7,Stability!M353,"-")</f>
        <v>-</v>
      </c>
    </row>
    <row r="323" spans="32:44" ht="15" customHeight="1">
      <c r="AF323" s="12">
        <v>322</v>
      </c>
      <c r="AG323" s="103" t="str">
        <f>IF(Stability!$G$7=Stability!$X$7,Stability!D354,"-")</f>
        <v>-</v>
      </c>
      <c r="AH323" s="103" t="str">
        <f>IF(Stability!$G$7=Stability!$X$7,Stability!C354,"-")</f>
        <v>-</v>
      </c>
      <c r="AI323" s="103" t="str">
        <f>IF(Stability!$G$7=Stability!$X$7,Stability!B354,"-")</f>
        <v>-</v>
      </c>
      <c r="AJ323" s="127" t="str">
        <f>IF(Stability!$G$7=Stability!$X$7,Stability!E354,"-")</f>
        <v>-</v>
      </c>
      <c r="AK323" s="103" t="str">
        <f>IF(Stability!$G$7=Stability!$X$7,Stability!H354,"-")</f>
        <v>-</v>
      </c>
      <c r="AL323" s="103" t="str">
        <f>IF(Stability!$G$7=Stability!$X$7,Stability!G354,"-")</f>
        <v>-</v>
      </c>
      <c r="AM323" s="103" t="str">
        <f>IF(Stability!$G$7=Stability!$X$7,Stability!F354,"-")</f>
        <v>-</v>
      </c>
      <c r="AN323" s="127" t="str">
        <f>IF(Stability!$G$7=Stability!$X$7,Stability!I354,"-")</f>
        <v>-</v>
      </c>
      <c r="AO323" s="103" t="str">
        <f>IF(Stability!$G$7=Stability!$X$7,Stability!L354,"-")</f>
        <v>-</v>
      </c>
      <c r="AP323" s="103" t="str">
        <f>IF(Stability!$G$7=Stability!$X$7,Stability!K354,"-")</f>
        <v>-</v>
      </c>
      <c r="AQ323" s="103" t="str">
        <f>IF(Stability!$G$7=Stability!$X$7,Stability!J354,"-")</f>
        <v>-</v>
      </c>
      <c r="AR323" s="127" t="str">
        <f>IF(Stability!$G$7=Stability!$X$7,Stability!M354,"-")</f>
        <v>-</v>
      </c>
    </row>
    <row r="324" spans="32:44" ht="15" customHeight="1">
      <c r="AF324" s="12">
        <v>323</v>
      </c>
      <c r="AG324" s="103" t="str">
        <f>IF(Stability!$G$7=Stability!$X$7,Stability!D355,"-")</f>
        <v>-</v>
      </c>
      <c r="AH324" s="103" t="str">
        <f>IF(Stability!$G$7=Stability!$X$7,Stability!C355,"-")</f>
        <v>-</v>
      </c>
      <c r="AI324" s="103" t="str">
        <f>IF(Stability!$G$7=Stability!$X$7,Stability!B355,"-")</f>
        <v>-</v>
      </c>
      <c r="AJ324" s="127" t="str">
        <f>IF(Stability!$G$7=Stability!$X$7,Stability!E355,"-")</f>
        <v>-</v>
      </c>
      <c r="AK324" s="103" t="str">
        <f>IF(Stability!$G$7=Stability!$X$7,Stability!H355,"-")</f>
        <v>-</v>
      </c>
      <c r="AL324" s="103" t="str">
        <f>IF(Stability!$G$7=Stability!$X$7,Stability!G355,"-")</f>
        <v>-</v>
      </c>
      <c r="AM324" s="103" t="str">
        <f>IF(Stability!$G$7=Stability!$X$7,Stability!F355,"-")</f>
        <v>-</v>
      </c>
      <c r="AN324" s="127" t="str">
        <f>IF(Stability!$G$7=Stability!$X$7,Stability!I355,"-")</f>
        <v>-</v>
      </c>
      <c r="AO324" s="103" t="str">
        <f>IF(Stability!$G$7=Stability!$X$7,Stability!L355,"-")</f>
        <v>-</v>
      </c>
      <c r="AP324" s="103" t="str">
        <f>IF(Stability!$G$7=Stability!$X$7,Stability!K355,"-")</f>
        <v>-</v>
      </c>
      <c r="AQ324" s="103" t="str">
        <f>IF(Stability!$G$7=Stability!$X$7,Stability!J355,"-")</f>
        <v>-</v>
      </c>
      <c r="AR324" s="127" t="str">
        <f>IF(Stability!$G$7=Stability!$X$7,Stability!M355,"-")</f>
        <v>-</v>
      </c>
    </row>
    <row r="325" spans="32:44" ht="15" customHeight="1">
      <c r="AF325" s="12">
        <v>324</v>
      </c>
      <c r="AG325" s="103" t="str">
        <f>IF(Stability!$G$7=Stability!$X$7,Stability!D356,"-")</f>
        <v>-</v>
      </c>
      <c r="AH325" s="103" t="str">
        <f>IF(Stability!$G$7=Stability!$X$7,Stability!C356,"-")</f>
        <v>-</v>
      </c>
      <c r="AI325" s="103" t="str">
        <f>IF(Stability!$G$7=Stability!$X$7,Stability!B356,"-")</f>
        <v>-</v>
      </c>
      <c r="AJ325" s="127" t="str">
        <f>IF(Stability!$G$7=Stability!$X$7,Stability!E356,"-")</f>
        <v>-</v>
      </c>
      <c r="AK325" s="103" t="str">
        <f>IF(Stability!$G$7=Stability!$X$7,Stability!H356,"-")</f>
        <v>-</v>
      </c>
      <c r="AL325" s="103" t="str">
        <f>IF(Stability!$G$7=Stability!$X$7,Stability!G356,"-")</f>
        <v>-</v>
      </c>
      <c r="AM325" s="103" t="str">
        <f>IF(Stability!$G$7=Stability!$X$7,Stability!F356,"-")</f>
        <v>-</v>
      </c>
      <c r="AN325" s="127" t="str">
        <f>IF(Stability!$G$7=Stability!$X$7,Stability!I356,"-")</f>
        <v>-</v>
      </c>
      <c r="AO325" s="103" t="str">
        <f>IF(Stability!$G$7=Stability!$X$7,Stability!L356,"-")</f>
        <v>-</v>
      </c>
      <c r="AP325" s="103" t="str">
        <f>IF(Stability!$G$7=Stability!$X$7,Stability!K356,"-")</f>
        <v>-</v>
      </c>
      <c r="AQ325" s="103" t="str">
        <f>IF(Stability!$G$7=Stability!$X$7,Stability!J356,"-")</f>
        <v>-</v>
      </c>
      <c r="AR325" s="127" t="str">
        <f>IF(Stability!$G$7=Stability!$X$7,Stability!M356,"-")</f>
        <v>-</v>
      </c>
    </row>
    <row r="326" spans="32:44" ht="15" customHeight="1">
      <c r="AF326" s="12">
        <v>325</v>
      </c>
      <c r="AG326" s="103" t="str">
        <f>IF(Stability!$G$7=Stability!$X$7,Stability!D357,"-")</f>
        <v>-</v>
      </c>
      <c r="AH326" s="103" t="str">
        <f>IF(Stability!$G$7=Stability!$X$7,Stability!C357,"-")</f>
        <v>-</v>
      </c>
      <c r="AI326" s="103" t="str">
        <f>IF(Stability!$G$7=Stability!$X$7,Stability!B357,"-")</f>
        <v>-</v>
      </c>
      <c r="AJ326" s="127" t="str">
        <f>IF(Stability!$G$7=Stability!$X$7,Stability!E357,"-")</f>
        <v>-</v>
      </c>
      <c r="AK326" s="103" t="str">
        <f>IF(Stability!$G$7=Stability!$X$7,Stability!H357,"-")</f>
        <v>-</v>
      </c>
      <c r="AL326" s="103" t="str">
        <f>IF(Stability!$G$7=Stability!$X$7,Stability!G357,"-")</f>
        <v>-</v>
      </c>
      <c r="AM326" s="103" t="str">
        <f>IF(Stability!$G$7=Stability!$X$7,Stability!F357,"-")</f>
        <v>-</v>
      </c>
      <c r="AN326" s="127" t="str">
        <f>IF(Stability!$G$7=Stability!$X$7,Stability!I357,"-")</f>
        <v>-</v>
      </c>
      <c r="AO326" s="103" t="str">
        <f>IF(Stability!$G$7=Stability!$X$7,Stability!L357,"-")</f>
        <v>-</v>
      </c>
      <c r="AP326" s="103" t="str">
        <f>IF(Stability!$G$7=Stability!$X$7,Stability!K357,"-")</f>
        <v>-</v>
      </c>
      <c r="AQ326" s="103" t="str">
        <f>IF(Stability!$G$7=Stability!$X$7,Stability!J357,"-")</f>
        <v>-</v>
      </c>
      <c r="AR326" s="127" t="str">
        <f>IF(Stability!$G$7=Stability!$X$7,Stability!M357,"-")</f>
        <v>-</v>
      </c>
    </row>
    <row r="327" spans="32:44" ht="15" customHeight="1">
      <c r="AF327" s="12">
        <v>326</v>
      </c>
      <c r="AG327" s="103" t="str">
        <f>IF(Stability!$G$7=Stability!$X$7,Stability!D358,"-")</f>
        <v>-</v>
      </c>
      <c r="AH327" s="103" t="str">
        <f>IF(Stability!$G$7=Stability!$X$7,Stability!C358,"-")</f>
        <v>-</v>
      </c>
      <c r="AI327" s="103" t="str">
        <f>IF(Stability!$G$7=Stability!$X$7,Stability!B358,"-")</f>
        <v>-</v>
      </c>
      <c r="AJ327" s="127" t="str">
        <f>IF(Stability!$G$7=Stability!$X$7,Stability!E358,"-")</f>
        <v>-</v>
      </c>
      <c r="AK327" s="103" t="str">
        <f>IF(Stability!$G$7=Stability!$X$7,Stability!H358,"-")</f>
        <v>-</v>
      </c>
      <c r="AL327" s="103" t="str">
        <f>IF(Stability!$G$7=Stability!$X$7,Stability!G358,"-")</f>
        <v>-</v>
      </c>
      <c r="AM327" s="103" t="str">
        <f>IF(Stability!$G$7=Stability!$X$7,Stability!F358,"-")</f>
        <v>-</v>
      </c>
      <c r="AN327" s="127" t="str">
        <f>IF(Stability!$G$7=Stability!$X$7,Stability!I358,"-")</f>
        <v>-</v>
      </c>
      <c r="AO327" s="103" t="str">
        <f>IF(Stability!$G$7=Stability!$X$7,Stability!L358,"-")</f>
        <v>-</v>
      </c>
      <c r="AP327" s="103" t="str">
        <f>IF(Stability!$G$7=Stability!$X$7,Stability!K358,"-")</f>
        <v>-</v>
      </c>
      <c r="AQ327" s="103" t="str">
        <f>IF(Stability!$G$7=Stability!$X$7,Stability!J358,"-")</f>
        <v>-</v>
      </c>
      <c r="AR327" s="127" t="str">
        <f>IF(Stability!$G$7=Stability!$X$7,Stability!M358,"-")</f>
        <v>-</v>
      </c>
    </row>
    <row r="328" spans="32:44" ht="15" customHeight="1">
      <c r="AF328" s="12">
        <v>327</v>
      </c>
      <c r="AG328" s="103" t="str">
        <f>IF(Stability!$G$7=Stability!$X$7,Stability!D359,"-")</f>
        <v>-</v>
      </c>
      <c r="AH328" s="103" t="str">
        <f>IF(Stability!$G$7=Stability!$X$7,Stability!C359,"-")</f>
        <v>-</v>
      </c>
      <c r="AI328" s="103" t="str">
        <f>IF(Stability!$G$7=Stability!$X$7,Stability!B359,"-")</f>
        <v>-</v>
      </c>
      <c r="AJ328" s="127" t="str">
        <f>IF(Stability!$G$7=Stability!$X$7,Stability!E359,"-")</f>
        <v>-</v>
      </c>
      <c r="AK328" s="103" t="str">
        <f>IF(Stability!$G$7=Stability!$X$7,Stability!H359,"-")</f>
        <v>-</v>
      </c>
      <c r="AL328" s="103" t="str">
        <f>IF(Stability!$G$7=Stability!$X$7,Stability!G359,"-")</f>
        <v>-</v>
      </c>
      <c r="AM328" s="103" t="str">
        <f>IF(Stability!$G$7=Stability!$X$7,Stability!F359,"-")</f>
        <v>-</v>
      </c>
      <c r="AN328" s="127" t="str">
        <f>IF(Stability!$G$7=Stability!$X$7,Stability!I359,"-")</f>
        <v>-</v>
      </c>
      <c r="AO328" s="103" t="str">
        <f>IF(Stability!$G$7=Stability!$X$7,Stability!L359,"-")</f>
        <v>-</v>
      </c>
      <c r="AP328" s="103" t="str">
        <f>IF(Stability!$G$7=Stability!$X$7,Stability!K359,"-")</f>
        <v>-</v>
      </c>
      <c r="AQ328" s="103" t="str">
        <f>IF(Stability!$G$7=Stability!$X$7,Stability!J359,"-")</f>
        <v>-</v>
      </c>
      <c r="AR328" s="127" t="str">
        <f>IF(Stability!$G$7=Stability!$X$7,Stability!M359,"-")</f>
        <v>-</v>
      </c>
    </row>
    <row r="329" spans="32:44" ht="15" customHeight="1">
      <c r="AF329" s="12">
        <v>328</v>
      </c>
      <c r="AG329" s="103" t="str">
        <f>IF(Stability!$G$7=Stability!$X$7,Stability!D360,"-")</f>
        <v>-</v>
      </c>
      <c r="AH329" s="103" t="str">
        <f>IF(Stability!$G$7=Stability!$X$7,Stability!C360,"-")</f>
        <v>-</v>
      </c>
      <c r="AI329" s="103" t="str">
        <f>IF(Stability!$G$7=Stability!$X$7,Stability!B360,"-")</f>
        <v>-</v>
      </c>
      <c r="AJ329" s="127" t="str">
        <f>IF(Stability!$G$7=Stability!$X$7,Stability!E360,"-")</f>
        <v>-</v>
      </c>
      <c r="AK329" s="103" t="str">
        <f>IF(Stability!$G$7=Stability!$X$7,Stability!H360,"-")</f>
        <v>-</v>
      </c>
      <c r="AL329" s="103" t="str">
        <f>IF(Stability!$G$7=Stability!$X$7,Stability!G360,"-")</f>
        <v>-</v>
      </c>
      <c r="AM329" s="103" t="str">
        <f>IF(Stability!$G$7=Stability!$X$7,Stability!F360,"-")</f>
        <v>-</v>
      </c>
      <c r="AN329" s="127" t="str">
        <f>IF(Stability!$G$7=Stability!$X$7,Stability!I360,"-")</f>
        <v>-</v>
      </c>
      <c r="AO329" s="103" t="str">
        <f>IF(Stability!$G$7=Stability!$X$7,Stability!L360,"-")</f>
        <v>-</v>
      </c>
      <c r="AP329" s="103" t="str">
        <f>IF(Stability!$G$7=Stability!$X$7,Stability!K360,"-")</f>
        <v>-</v>
      </c>
      <c r="AQ329" s="103" t="str">
        <f>IF(Stability!$G$7=Stability!$X$7,Stability!J360,"-")</f>
        <v>-</v>
      </c>
      <c r="AR329" s="127" t="str">
        <f>IF(Stability!$G$7=Stability!$X$7,Stability!M360,"-")</f>
        <v>-</v>
      </c>
    </row>
    <row r="330" spans="32:44" ht="15" customHeight="1">
      <c r="AF330" s="12">
        <v>329</v>
      </c>
      <c r="AG330" s="103" t="str">
        <f>IF(Stability!$G$7=Stability!$X$7,Stability!D361,"-")</f>
        <v>-</v>
      </c>
      <c r="AH330" s="103" t="str">
        <f>IF(Stability!$G$7=Stability!$X$7,Stability!C361,"-")</f>
        <v>-</v>
      </c>
      <c r="AI330" s="103" t="str">
        <f>IF(Stability!$G$7=Stability!$X$7,Stability!B361,"-")</f>
        <v>-</v>
      </c>
      <c r="AJ330" s="127" t="str">
        <f>IF(Stability!$G$7=Stability!$X$7,Stability!E361,"-")</f>
        <v>-</v>
      </c>
      <c r="AK330" s="103" t="str">
        <f>IF(Stability!$G$7=Stability!$X$7,Stability!H361,"-")</f>
        <v>-</v>
      </c>
      <c r="AL330" s="103" t="str">
        <f>IF(Stability!$G$7=Stability!$X$7,Stability!G361,"-")</f>
        <v>-</v>
      </c>
      <c r="AM330" s="103" t="str">
        <f>IF(Stability!$G$7=Stability!$X$7,Stability!F361,"-")</f>
        <v>-</v>
      </c>
      <c r="AN330" s="127" t="str">
        <f>IF(Stability!$G$7=Stability!$X$7,Stability!I361,"-")</f>
        <v>-</v>
      </c>
      <c r="AO330" s="103" t="str">
        <f>IF(Stability!$G$7=Stability!$X$7,Stability!L361,"-")</f>
        <v>-</v>
      </c>
      <c r="AP330" s="103" t="str">
        <f>IF(Stability!$G$7=Stability!$X$7,Stability!K361,"-")</f>
        <v>-</v>
      </c>
      <c r="AQ330" s="103" t="str">
        <f>IF(Stability!$G$7=Stability!$X$7,Stability!J361,"-")</f>
        <v>-</v>
      </c>
      <c r="AR330" s="127" t="str">
        <f>IF(Stability!$G$7=Stability!$X$7,Stability!M361,"-")</f>
        <v>-</v>
      </c>
    </row>
    <row r="331" spans="32:44" ht="15" customHeight="1">
      <c r="AF331" s="12">
        <v>330</v>
      </c>
      <c r="AG331" s="103" t="str">
        <f>IF(Stability!$G$7=Stability!$X$7,Stability!D362,"-")</f>
        <v>-</v>
      </c>
      <c r="AH331" s="103" t="str">
        <f>IF(Stability!$G$7=Stability!$X$7,Stability!C362,"-")</f>
        <v>-</v>
      </c>
      <c r="AI331" s="103" t="str">
        <f>IF(Stability!$G$7=Stability!$X$7,Stability!B362,"-")</f>
        <v>-</v>
      </c>
      <c r="AJ331" s="127" t="str">
        <f>IF(Stability!$G$7=Stability!$X$7,Stability!E362,"-")</f>
        <v>-</v>
      </c>
      <c r="AK331" s="103" t="str">
        <f>IF(Stability!$G$7=Stability!$X$7,Stability!H362,"-")</f>
        <v>-</v>
      </c>
      <c r="AL331" s="103" t="str">
        <f>IF(Stability!$G$7=Stability!$X$7,Stability!G362,"-")</f>
        <v>-</v>
      </c>
      <c r="AM331" s="103" t="str">
        <f>IF(Stability!$G$7=Stability!$X$7,Stability!F362,"-")</f>
        <v>-</v>
      </c>
      <c r="AN331" s="127" t="str">
        <f>IF(Stability!$G$7=Stability!$X$7,Stability!I362,"-")</f>
        <v>-</v>
      </c>
      <c r="AO331" s="103" t="str">
        <f>IF(Stability!$G$7=Stability!$X$7,Stability!L362,"-")</f>
        <v>-</v>
      </c>
      <c r="AP331" s="103" t="str">
        <f>IF(Stability!$G$7=Stability!$X$7,Stability!K362,"-")</f>
        <v>-</v>
      </c>
      <c r="AQ331" s="103" t="str">
        <f>IF(Stability!$G$7=Stability!$X$7,Stability!J362,"-")</f>
        <v>-</v>
      </c>
      <c r="AR331" s="127" t="str">
        <f>IF(Stability!$G$7=Stability!$X$7,Stability!M362,"-")</f>
        <v>-</v>
      </c>
    </row>
    <row r="332" spans="32:44" ht="15" customHeight="1">
      <c r="AF332" s="12">
        <v>331</v>
      </c>
      <c r="AG332" s="103" t="str">
        <f>IF(Stability!$G$7=Stability!$X$7,Stability!D363,"-")</f>
        <v>-</v>
      </c>
      <c r="AH332" s="103" t="str">
        <f>IF(Stability!$G$7=Stability!$X$7,Stability!C363,"-")</f>
        <v>-</v>
      </c>
      <c r="AI332" s="103" t="str">
        <f>IF(Stability!$G$7=Stability!$X$7,Stability!B363,"-")</f>
        <v>-</v>
      </c>
      <c r="AJ332" s="127" t="str">
        <f>IF(Stability!$G$7=Stability!$X$7,Stability!E363,"-")</f>
        <v>-</v>
      </c>
      <c r="AK332" s="103" t="str">
        <f>IF(Stability!$G$7=Stability!$X$7,Stability!H363,"-")</f>
        <v>-</v>
      </c>
      <c r="AL332" s="103" t="str">
        <f>IF(Stability!$G$7=Stability!$X$7,Stability!G363,"-")</f>
        <v>-</v>
      </c>
      <c r="AM332" s="103" t="str">
        <f>IF(Stability!$G$7=Stability!$X$7,Stability!F363,"-")</f>
        <v>-</v>
      </c>
      <c r="AN332" s="127" t="str">
        <f>IF(Stability!$G$7=Stability!$X$7,Stability!I363,"-")</f>
        <v>-</v>
      </c>
      <c r="AO332" s="103" t="str">
        <f>IF(Stability!$G$7=Stability!$X$7,Stability!L363,"-")</f>
        <v>-</v>
      </c>
      <c r="AP332" s="103" t="str">
        <f>IF(Stability!$G$7=Stability!$X$7,Stability!K363,"-")</f>
        <v>-</v>
      </c>
      <c r="AQ332" s="103" t="str">
        <f>IF(Stability!$G$7=Stability!$X$7,Stability!J363,"-")</f>
        <v>-</v>
      </c>
      <c r="AR332" s="127" t="str">
        <f>IF(Stability!$G$7=Stability!$X$7,Stability!M363,"-")</f>
        <v>-</v>
      </c>
    </row>
    <row r="333" spans="32:44" ht="15" customHeight="1">
      <c r="AF333" s="12">
        <v>332</v>
      </c>
      <c r="AG333" s="103" t="str">
        <f>IF(Stability!$G$7=Stability!$X$7,Stability!D364,"-")</f>
        <v>-</v>
      </c>
      <c r="AH333" s="103" t="str">
        <f>IF(Stability!$G$7=Stability!$X$7,Stability!C364,"-")</f>
        <v>-</v>
      </c>
      <c r="AI333" s="103" t="str">
        <f>IF(Stability!$G$7=Stability!$X$7,Stability!B364,"-")</f>
        <v>-</v>
      </c>
      <c r="AJ333" s="127" t="str">
        <f>IF(Stability!$G$7=Stability!$X$7,Stability!E364,"-")</f>
        <v>-</v>
      </c>
      <c r="AK333" s="103" t="str">
        <f>IF(Stability!$G$7=Stability!$X$7,Stability!H364,"-")</f>
        <v>-</v>
      </c>
      <c r="AL333" s="103" t="str">
        <f>IF(Stability!$G$7=Stability!$X$7,Stability!G364,"-")</f>
        <v>-</v>
      </c>
      <c r="AM333" s="103" t="str">
        <f>IF(Stability!$G$7=Stability!$X$7,Stability!F364,"-")</f>
        <v>-</v>
      </c>
      <c r="AN333" s="127" t="str">
        <f>IF(Stability!$G$7=Stability!$X$7,Stability!I364,"-")</f>
        <v>-</v>
      </c>
      <c r="AO333" s="103" t="str">
        <f>IF(Stability!$G$7=Stability!$X$7,Stability!L364,"-")</f>
        <v>-</v>
      </c>
      <c r="AP333" s="103" t="str">
        <f>IF(Stability!$G$7=Stability!$X$7,Stability!K364,"-")</f>
        <v>-</v>
      </c>
      <c r="AQ333" s="103" t="str">
        <f>IF(Stability!$G$7=Stability!$X$7,Stability!J364,"-")</f>
        <v>-</v>
      </c>
      <c r="AR333" s="127" t="str">
        <f>IF(Stability!$G$7=Stability!$X$7,Stability!M364,"-")</f>
        <v>-</v>
      </c>
    </row>
    <row r="334" spans="32:44" ht="15" customHeight="1">
      <c r="AF334" s="12">
        <v>333</v>
      </c>
      <c r="AG334" s="103" t="str">
        <f>IF(Stability!$G$7=Stability!$X$7,Stability!D365,"-")</f>
        <v>-</v>
      </c>
      <c r="AH334" s="103" t="str">
        <f>IF(Stability!$G$7=Stability!$X$7,Stability!C365,"-")</f>
        <v>-</v>
      </c>
      <c r="AI334" s="103" t="str">
        <f>IF(Stability!$G$7=Stability!$X$7,Stability!B365,"-")</f>
        <v>-</v>
      </c>
      <c r="AJ334" s="127" t="str">
        <f>IF(Stability!$G$7=Stability!$X$7,Stability!E365,"-")</f>
        <v>-</v>
      </c>
      <c r="AK334" s="103" t="str">
        <f>IF(Stability!$G$7=Stability!$X$7,Stability!H365,"-")</f>
        <v>-</v>
      </c>
      <c r="AL334" s="103" t="str">
        <f>IF(Stability!$G$7=Stability!$X$7,Stability!G365,"-")</f>
        <v>-</v>
      </c>
      <c r="AM334" s="103" t="str">
        <f>IF(Stability!$G$7=Stability!$X$7,Stability!F365,"-")</f>
        <v>-</v>
      </c>
      <c r="AN334" s="127" t="str">
        <f>IF(Stability!$G$7=Stability!$X$7,Stability!I365,"-")</f>
        <v>-</v>
      </c>
      <c r="AO334" s="103" t="str">
        <f>IF(Stability!$G$7=Stability!$X$7,Stability!L365,"-")</f>
        <v>-</v>
      </c>
      <c r="AP334" s="103" t="str">
        <f>IF(Stability!$G$7=Stability!$X$7,Stability!K365,"-")</f>
        <v>-</v>
      </c>
      <c r="AQ334" s="103" t="str">
        <f>IF(Stability!$G$7=Stability!$X$7,Stability!J365,"-")</f>
        <v>-</v>
      </c>
      <c r="AR334" s="127" t="str">
        <f>IF(Stability!$G$7=Stability!$X$7,Stability!M365,"-")</f>
        <v>-</v>
      </c>
    </row>
    <row r="335" spans="32:44" ht="15" customHeight="1">
      <c r="AF335" s="12">
        <v>334</v>
      </c>
      <c r="AG335" s="103" t="str">
        <f>IF(Stability!$G$7=Stability!$X$7,Stability!D366,"-")</f>
        <v>-</v>
      </c>
      <c r="AH335" s="103" t="str">
        <f>IF(Stability!$G$7=Stability!$X$7,Stability!C366,"-")</f>
        <v>-</v>
      </c>
      <c r="AI335" s="103" t="str">
        <f>IF(Stability!$G$7=Stability!$X$7,Stability!B366,"-")</f>
        <v>-</v>
      </c>
      <c r="AJ335" s="127" t="str">
        <f>IF(Stability!$G$7=Stability!$X$7,Stability!E366,"-")</f>
        <v>-</v>
      </c>
      <c r="AK335" s="103" t="str">
        <f>IF(Stability!$G$7=Stability!$X$7,Stability!H366,"-")</f>
        <v>-</v>
      </c>
      <c r="AL335" s="103" t="str">
        <f>IF(Stability!$G$7=Stability!$X$7,Stability!G366,"-")</f>
        <v>-</v>
      </c>
      <c r="AM335" s="103" t="str">
        <f>IF(Stability!$G$7=Stability!$X$7,Stability!F366,"-")</f>
        <v>-</v>
      </c>
      <c r="AN335" s="127" t="str">
        <f>IF(Stability!$G$7=Stability!$X$7,Stability!I366,"-")</f>
        <v>-</v>
      </c>
      <c r="AO335" s="103" t="str">
        <f>IF(Stability!$G$7=Stability!$X$7,Stability!L366,"-")</f>
        <v>-</v>
      </c>
      <c r="AP335" s="103" t="str">
        <f>IF(Stability!$G$7=Stability!$X$7,Stability!K366,"-")</f>
        <v>-</v>
      </c>
      <c r="AQ335" s="103" t="str">
        <f>IF(Stability!$G$7=Stability!$X$7,Stability!J366,"-")</f>
        <v>-</v>
      </c>
      <c r="AR335" s="127" t="str">
        <f>IF(Stability!$G$7=Stability!$X$7,Stability!M366,"-")</f>
        <v>-</v>
      </c>
    </row>
    <row r="336" spans="32:44" ht="15" customHeight="1">
      <c r="AF336" s="12">
        <v>335</v>
      </c>
      <c r="AG336" s="103" t="str">
        <f>IF(Stability!$G$7=Stability!$X$7,Stability!D367,"-")</f>
        <v>-</v>
      </c>
      <c r="AH336" s="103" t="str">
        <f>IF(Stability!$G$7=Stability!$X$7,Stability!C367,"-")</f>
        <v>-</v>
      </c>
      <c r="AI336" s="103" t="str">
        <f>IF(Stability!$G$7=Stability!$X$7,Stability!B367,"-")</f>
        <v>-</v>
      </c>
      <c r="AJ336" s="127" t="str">
        <f>IF(Stability!$G$7=Stability!$X$7,Stability!E367,"-")</f>
        <v>-</v>
      </c>
      <c r="AK336" s="103" t="str">
        <f>IF(Stability!$G$7=Stability!$X$7,Stability!H367,"-")</f>
        <v>-</v>
      </c>
      <c r="AL336" s="103" t="str">
        <f>IF(Stability!$G$7=Stability!$X$7,Stability!G367,"-")</f>
        <v>-</v>
      </c>
      <c r="AM336" s="103" t="str">
        <f>IF(Stability!$G$7=Stability!$X$7,Stability!F367,"-")</f>
        <v>-</v>
      </c>
      <c r="AN336" s="127" t="str">
        <f>IF(Stability!$G$7=Stability!$X$7,Stability!I367,"-")</f>
        <v>-</v>
      </c>
      <c r="AO336" s="103" t="str">
        <f>IF(Stability!$G$7=Stability!$X$7,Stability!L367,"-")</f>
        <v>-</v>
      </c>
      <c r="AP336" s="103" t="str">
        <f>IF(Stability!$G$7=Stability!$X$7,Stability!K367,"-")</f>
        <v>-</v>
      </c>
      <c r="AQ336" s="103" t="str">
        <f>IF(Stability!$G$7=Stability!$X$7,Stability!J367,"-")</f>
        <v>-</v>
      </c>
      <c r="AR336" s="127" t="str">
        <f>IF(Stability!$G$7=Stability!$X$7,Stability!M367,"-")</f>
        <v>-</v>
      </c>
    </row>
    <row r="337" spans="32:44" ht="15" customHeight="1">
      <c r="AF337" s="12">
        <v>336</v>
      </c>
      <c r="AG337" s="103" t="str">
        <f>IF(Stability!$G$7=Stability!$X$7,Stability!D368,"-")</f>
        <v>-</v>
      </c>
      <c r="AH337" s="103" t="str">
        <f>IF(Stability!$G$7=Stability!$X$7,Stability!C368,"-")</f>
        <v>-</v>
      </c>
      <c r="AI337" s="103" t="str">
        <f>IF(Stability!$G$7=Stability!$X$7,Stability!B368,"-")</f>
        <v>-</v>
      </c>
      <c r="AJ337" s="127" t="str">
        <f>IF(Stability!$G$7=Stability!$X$7,Stability!E368,"-")</f>
        <v>-</v>
      </c>
      <c r="AK337" s="103" t="str">
        <f>IF(Stability!$G$7=Stability!$X$7,Stability!H368,"-")</f>
        <v>-</v>
      </c>
      <c r="AL337" s="103" t="str">
        <f>IF(Stability!$G$7=Stability!$X$7,Stability!G368,"-")</f>
        <v>-</v>
      </c>
      <c r="AM337" s="103" t="str">
        <f>IF(Stability!$G$7=Stability!$X$7,Stability!F368,"-")</f>
        <v>-</v>
      </c>
      <c r="AN337" s="127" t="str">
        <f>IF(Stability!$G$7=Stability!$X$7,Stability!I368,"-")</f>
        <v>-</v>
      </c>
      <c r="AO337" s="103" t="str">
        <f>IF(Stability!$G$7=Stability!$X$7,Stability!L368,"-")</f>
        <v>-</v>
      </c>
      <c r="AP337" s="103" t="str">
        <f>IF(Stability!$G$7=Stability!$X$7,Stability!K368,"-")</f>
        <v>-</v>
      </c>
      <c r="AQ337" s="103" t="str">
        <f>IF(Stability!$G$7=Stability!$X$7,Stability!J368,"-")</f>
        <v>-</v>
      </c>
      <c r="AR337" s="127" t="str">
        <f>IF(Stability!$G$7=Stability!$X$7,Stability!M368,"-")</f>
        <v>-</v>
      </c>
    </row>
    <row r="338" spans="32:44" ht="15" customHeight="1">
      <c r="AF338" s="12">
        <v>337</v>
      </c>
      <c r="AG338" s="103" t="str">
        <f>IF(Stability!$G$7=Stability!$X$7,Stability!D369,"-")</f>
        <v>-</v>
      </c>
      <c r="AH338" s="103" t="str">
        <f>IF(Stability!$G$7=Stability!$X$7,Stability!C369,"-")</f>
        <v>-</v>
      </c>
      <c r="AI338" s="103" t="str">
        <f>IF(Stability!$G$7=Stability!$X$7,Stability!B369,"-")</f>
        <v>-</v>
      </c>
      <c r="AJ338" s="127" t="str">
        <f>IF(Stability!$G$7=Stability!$X$7,Stability!E369,"-")</f>
        <v>-</v>
      </c>
      <c r="AK338" s="103" t="str">
        <f>IF(Stability!$G$7=Stability!$X$7,Stability!H369,"-")</f>
        <v>-</v>
      </c>
      <c r="AL338" s="103" t="str">
        <f>IF(Stability!$G$7=Stability!$X$7,Stability!G369,"-")</f>
        <v>-</v>
      </c>
      <c r="AM338" s="103" t="str">
        <f>IF(Stability!$G$7=Stability!$X$7,Stability!F369,"-")</f>
        <v>-</v>
      </c>
      <c r="AN338" s="127" t="str">
        <f>IF(Stability!$G$7=Stability!$X$7,Stability!I369,"-")</f>
        <v>-</v>
      </c>
      <c r="AO338" s="103" t="str">
        <f>IF(Stability!$G$7=Stability!$X$7,Stability!L369,"-")</f>
        <v>-</v>
      </c>
      <c r="AP338" s="103" t="str">
        <f>IF(Stability!$G$7=Stability!$X$7,Stability!K369,"-")</f>
        <v>-</v>
      </c>
      <c r="AQ338" s="103" t="str">
        <f>IF(Stability!$G$7=Stability!$X$7,Stability!J369,"-")</f>
        <v>-</v>
      </c>
      <c r="AR338" s="127" t="str">
        <f>IF(Stability!$G$7=Stability!$X$7,Stability!M369,"-")</f>
        <v>-</v>
      </c>
    </row>
    <row r="339" spans="32:44" ht="15" customHeight="1">
      <c r="AF339" s="12">
        <v>338</v>
      </c>
      <c r="AG339" s="103" t="str">
        <f>IF(Stability!$G$7=Stability!$X$7,Stability!D370,"-")</f>
        <v>-</v>
      </c>
      <c r="AH339" s="103" t="str">
        <f>IF(Stability!$G$7=Stability!$X$7,Stability!C370,"-")</f>
        <v>-</v>
      </c>
      <c r="AI339" s="103" t="str">
        <f>IF(Stability!$G$7=Stability!$X$7,Stability!B370,"-")</f>
        <v>-</v>
      </c>
      <c r="AJ339" s="127" t="str">
        <f>IF(Stability!$G$7=Stability!$X$7,Stability!E370,"-")</f>
        <v>-</v>
      </c>
      <c r="AK339" s="103" t="str">
        <f>IF(Stability!$G$7=Stability!$X$7,Stability!H370,"-")</f>
        <v>-</v>
      </c>
      <c r="AL339" s="103" t="str">
        <f>IF(Stability!$G$7=Stability!$X$7,Stability!G370,"-")</f>
        <v>-</v>
      </c>
      <c r="AM339" s="103" t="str">
        <f>IF(Stability!$G$7=Stability!$X$7,Stability!F370,"-")</f>
        <v>-</v>
      </c>
      <c r="AN339" s="127" t="str">
        <f>IF(Stability!$G$7=Stability!$X$7,Stability!I370,"-")</f>
        <v>-</v>
      </c>
      <c r="AO339" s="103" t="str">
        <f>IF(Stability!$G$7=Stability!$X$7,Stability!L370,"-")</f>
        <v>-</v>
      </c>
      <c r="AP339" s="103" t="str">
        <f>IF(Stability!$G$7=Stability!$X$7,Stability!K370,"-")</f>
        <v>-</v>
      </c>
      <c r="AQ339" s="103" t="str">
        <f>IF(Stability!$G$7=Stability!$X$7,Stability!J370,"-")</f>
        <v>-</v>
      </c>
      <c r="AR339" s="127" t="str">
        <f>IF(Stability!$G$7=Stability!$X$7,Stability!M370,"-")</f>
        <v>-</v>
      </c>
    </row>
    <row r="340" spans="32:44" ht="15" customHeight="1">
      <c r="AF340" s="12">
        <v>339</v>
      </c>
      <c r="AG340" s="103" t="str">
        <f>IF(Stability!$G$7=Stability!$X$7,Stability!D371,"-")</f>
        <v>-</v>
      </c>
      <c r="AH340" s="103" t="str">
        <f>IF(Stability!$G$7=Stability!$X$7,Stability!C371,"-")</f>
        <v>-</v>
      </c>
      <c r="AI340" s="103" t="str">
        <f>IF(Stability!$G$7=Stability!$X$7,Stability!B371,"-")</f>
        <v>-</v>
      </c>
      <c r="AJ340" s="127" t="str">
        <f>IF(Stability!$G$7=Stability!$X$7,Stability!E371,"-")</f>
        <v>-</v>
      </c>
      <c r="AK340" s="103" t="str">
        <f>IF(Stability!$G$7=Stability!$X$7,Stability!H371,"-")</f>
        <v>-</v>
      </c>
      <c r="AL340" s="103" t="str">
        <f>IF(Stability!$G$7=Stability!$X$7,Stability!G371,"-")</f>
        <v>-</v>
      </c>
      <c r="AM340" s="103" t="str">
        <f>IF(Stability!$G$7=Stability!$X$7,Stability!F371,"-")</f>
        <v>-</v>
      </c>
      <c r="AN340" s="127" t="str">
        <f>IF(Stability!$G$7=Stability!$X$7,Stability!I371,"-")</f>
        <v>-</v>
      </c>
      <c r="AO340" s="103" t="str">
        <f>IF(Stability!$G$7=Stability!$X$7,Stability!L371,"-")</f>
        <v>-</v>
      </c>
      <c r="AP340" s="103" t="str">
        <f>IF(Stability!$G$7=Stability!$X$7,Stability!K371,"-")</f>
        <v>-</v>
      </c>
      <c r="AQ340" s="103" t="str">
        <f>IF(Stability!$G$7=Stability!$X$7,Stability!J371,"-")</f>
        <v>-</v>
      </c>
      <c r="AR340" s="127" t="str">
        <f>IF(Stability!$G$7=Stability!$X$7,Stability!M371,"-")</f>
        <v>-</v>
      </c>
    </row>
    <row r="341" spans="32:44" ht="15" customHeight="1">
      <c r="AF341" s="12">
        <v>340</v>
      </c>
      <c r="AG341" s="103" t="str">
        <f>IF(Stability!$G$7=Stability!$X$7,Stability!D372,"-")</f>
        <v>-</v>
      </c>
      <c r="AH341" s="103" t="str">
        <f>IF(Stability!$G$7=Stability!$X$7,Stability!C372,"-")</f>
        <v>-</v>
      </c>
      <c r="AI341" s="103" t="str">
        <f>IF(Stability!$G$7=Stability!$X$7,Stability!B372,"-")</f>
        <v>-</v>
      </c>
      <c r="AJ341" s="127" t="str">
        <f>IF(Stability!$G$7=Stability!$X$7,Stability!E372,"-")</f>
        <v>-</v>
      </c>
      <c r="AK341" s="103" t="str">
        <f>IF(Stability!$G$7=Stability!$X$7,Stability!H372,"-")</f>
        <v>-</v>
      </c>
      <c r="AL341" s="103" t="str">
        <f>IF(Stability!$G$7=Stability!$X$7,Stability!G372,"-")</f>
        <v>-</v>
      </c>
      <c r="AM341" s="103" t="str">
        <f>IF(Stability!$G$7=Stability!$X$7,Stability!F372,"-")</f>
        <v>-</v>
      </c>
      <c r="AN341" s="127" t="str">
        <f>IF(Stability!$G$7=Stability!$X$7,Stability!I372,"-")</f>
        <v>-</v>
      </c>
      <c r="AO341" s="103" t="str">
        <f>IF(Stability!$G$7=Stability!$X$7,Stability!L372,"-")</f>
        <v>-</v>
      </c>
      <c r="AP341" s="103" t="str">
        <f>IF(Stability!$G$7=Stability!$X$7,Stability!K372,"-")</f>
        <v>-</v>
      </c>
      <c r="AQ341" s="103" t="str">
        <f>IF(Stability!$G$7=Stability!$X$7,Stability!J372,"-")</f>
        <v>-</v>
      </c>
      <c r="AR341" s="127" t="str">
        <f>IF(Stability!$G$7=Stability!$X$7,Stability!M372,"-")</f>
        <v>-</v>
      </c>
    </row>
    <row r="342" spans="32:44" ht="15" customHeight="1">
      <c r="AF342" s="12">
        <v>341</v>
      </c>
      <c r="AG342" s="103" t="str">
        <f>IF(Stability!$G$7=Stability!$X$7,Stability!D373,"-")</f>
        <v>-</v>
      </c>
      <c r="AH342" s="103" t="str">
        <f>IF(Stability!$G$7=Stability!$X$7,Stability!C373,"-")</f>
        <v>-</v>
      </c>
      <c r="AI342" s="103" t="str">
        <f>IF(Stability!$G$7=Stability!$X$7,Stability!B373,"-")</f>
        <v>-</v>
      </c>
      <c r="AJ342" s="127" t="str">
        <f>IF(Stability!$G$7=Stability!$X$7,Stability!E373,"-")</f>
        <v>-</v>
      </c>
      <c r="AK342" s="103" t="str">
        <f>IF(Stability!$G$7=Stability!$X$7,Stability!H373,"-")</f>
        <v>-</v>
      </c>
      <c r="AL342" s="103" t="str">
        <f>IF(Stability!$G$7=Stability!$X$7,Stability!G373,"-")</f>
        <v>-</v>
      </c>
      <c r="AM342" s="103" t="str">
        <f>IF(Stability!$G$7=Stability!$X$7,Stability!F373,"-")</f>
        <v>-</v>
      </c>
      <c r="AN342" s="127" t="str">
        <f>IF(Stability!$G$7=Stability!$X$7,Stability!I373,"-")</f>
        <v>-</v>
      </c>
      <c r="AO342" s="103" t="str">
        <f>IF(Stability!$G$7=Stability!$X$7,Stability!L373,"-")</f>
        <v>-</v>
      </c>
      <c r="AP342" s="103" t="str">
        <f>IF(Stability!$G$7=Stability!$X$7,Stability!K373,"-")</f>
        <v>-</v>
      </c>
      <c r="AQ342" s="103" t="str">
        <f>IF(Stability!$G$7=Stability!$X$7,Stability!J373,"-")</f>
        <v>-</v>
      </c>
      <c r="AR342" s="127" t="str">
        <f>IF(Stability!$G$7=Stability!$X$7,Stability!M373,"-")</f>
        <v>-</v>
      </c>
    </row>
    <row r="343" spans="32:44" ht="15" customHeight="1">
      <c r="AF343" s="12">
        <v>342</v>
      </c>
      <c r="AG343" s="103" t="str">
        <f>IF(Stability!$G$7=Stability!$X$7,Stability!D374,"-")</f>
        <v>-</v>
      </c>
      <c r="AH343" s="103" t="str">
        <f>IF(Stability!$G$7=Stability!$X$7,Stability!C374,"-")</f>
        <v>-</v>
      </c>
      <c r="AI343" s="103" t="str">
        <f>IF(Stability!$G$7=Stability!$X$7,Stability!B374,"-")</f>
        <v>-</v>
      </c>
      <c r="AJ343" s="127" t="str">
        <f>IF(Stability!$G$7=Stability!$X$7,Stability!E374,"-")</f>
        <v>-</v>
      </c>
      <c r="AK343" s="103" t="str">
        <f>IF(Stability!$G$7=Stability!$X$7,Stability!H374,"-")</f>
        <v>-</v>
      </c>
      <c r="AL343" s="103" t="str">
        <f>IF(Stability!$G$7=Stability!$X$7,Stability!G374,"-")</f>
        <v>-</v>
      </c>
      <c r="AM343" s="103" t="str">
        <f>IF(Stability!$G$7=Stability!$X$7,Stability!F374,"-")</f>
        <v>-</v>
      </c>
      <c r="AN343" s="127" t="str">
        <f>IF(Stability!$G$7=Stability!$X$7,Stability!I374,"-")</f>
        <v>-</v>
      </c>
      <c r="AO343" s="103" t="str">
        <f>IF(Stability!$G$7=Stability!$X$7,Stability!L374,"-")</f>
        <v>-</v>
      </c>
      <c r="AP343" s="103" t="str">
        <f>IF(Stability!$G$7=Stability!$X$7,Stability!K374,"-")</f>
        <v>-</v>
      </c>
      <c r="AQ343" s="103" t="str">
        <f>IF(Stability!$G$7=Stability!$X$7,Stability!J374,"-")</f>
        <v>-</v>
      </c>
      <c r="AR343" s="127" t="str">
        <f>IF(Stability!$G$7=Stability!$X$7,Stability!M374,"-")</f>
        <v>-</v>
      </c>
    </row>
    <row r="344" spans="32:44" ht="15" customHeight="1">
      <c r="AF344" s="12">
        <v>343</v>
      </c>
      <c r="AG344" s="103" t="str">
        <f>IF(Stability!$G$7=Stability!$X$7,Stability!D375,"-")</f>
        <v>-</v>
      </c>
      <c r="AH344" s="103" t="str">
        <f>IF(Stability!$G$7=Stability!$X$7,Stability!C375,"-")</f>
        <v>-</v>
      </c>
      <c r="AI344" s="103" t="str">
        <f>IF(Stability!$G$7=Stability!$X$7,Stability!B375,"-")</f>
        <v>-</v>
      </c>
      <c r="AJ344" s="127" t="str">
        <f>IF(Stability!$G$7=Stability!$X$7,Stability!E375,"-")</f>
        <v>-</v>
      </c>
      <c r="AK344" s="103" t="str">
        <f>IF(Stability!$G$7=Stability!$X$7,Stability!H375,"-")</f>
        <v>-</v>
      </c>
      <c r="AL344" s="103" t="str">
        <f>IF(Stability!$G$7=Stability!$X$7,Stability!G375,"-")</f>
        <v>-</v>
      </c>
      <c r="AM344" s="103" t="str">
        <f>IF(Stability!$G$7=Stability!$X$7,Stability!F375,"-")</f>
        <v>-</v>
      </c>
      <c r="AN344" s="127" t="str">
        <f>IF(Stability!$G$7=Stability!$X$7,Stability!I375,"-")</f>
        <v>-</v>
      </c>
      <c r="AO344" s="103" t="str">
        <f>IF(Stability!$G$7=Stability!$X$7,Stability!L375,"-")</f>
        <v>-</v>
      </c>
      <c r="AP344" s="103" t="str">
        <f>IF(Stability!$G$7=Stability!$X$7,Stability!K375,"-")</f>
        <v>-</v>
      </c>
      <c r="AQ344" s="103" t="str">
        <f>IF(Stability!$G$7=Stability!$X$7,Stability!J375,"-")</f>
        <v>-</v>
      </c>
      <c r="AR344" s="127" t="str">
        <f>IF(Stability!$G$7=Stability!$X$7,Stability!M375,"-")</f>
        <v>-</v>
      </c>
    </row>
    <row r="345" spans="32:44" ht="15" customHeight="1">
      <c r="AF345" s="12">
        <v>344</v>
      </c>
      <c r="AG345" s="103" t="str">
        <f>IF(Stability!$G$7=Stability!$X$7,Stability!D376,"-")</f>
        <v>-</v>
      </c>
      <c r="AH345" s="103" t="str">
        <f>IF(Stability!$G$7=Stability!$X$7,Stability!C376,"-")</f>
        <v>-</v>
      </c>
      <c r="AI345" s="103" t="str">
        <f>IF(Stability!$G$7=Stability!$X$7,Stability!B376,"-")</f>
        <v>-</v>
      </c>
      <c r="AJ345" s="127" t="str">
        <f>IF(Stability!$G$7=Stability!$X$7,Stability!E376,"-")</f>
        <v>-</v>
      </c>
      <c r="AK345" s="103" t="str">
        <f>IF(Stability!$G$7=Stability!$X$7,Stability!H376,"-")</f>
        <v>-</v>
      </c>
      <c r="AL345" s="103" t="str">
        <f>IF(Stability!$G$7=Stability!$X$7,Stability!G376,"-")</f>
        <v>-</v>
      </c>
      <c r="AM345" s="103" t="str">
        <f>IF(Stability!$G$7=Stability!$X$7,Stability!F376,"-")</f>
        <v>-</v>
      </c>
      <c r="AN345" s="127" t="str">
        <f>IF(Stability!$G$7=Stability!$X$7,Stability!I376,"-")</f>
        <v>-</v>
      </c>
      <c r="AO345" s="103" t="str">
        <f>IF(Stability!$G$7=Stability!$X$7,Stability!L376,"-")</f>
        <v>-</v>
      </c>
      <c r="AP345" s="103" t="str">
        <f>IF(Stability!$G$7=Stability!$X$7,Stability!K376,"-")</f>
        <v>-</v>
      </c>
      <c r="AQ345" s="103" t="str">
        <f>IF(Stability!$G$7=Stability!$X$7,Stability!J376,"-")</f>
        <v>-</v>
      </c>
      <c r="AR345" s="127" t="str">
        <f>IF(Stability!$G$7=Stability!$X$7,Stability!M376,"-")</f>
        <v>-</v>
      </c>
    </row>
    <row r="346" spans="32:44" ht="15" customHeight="1">
      <c r="AF346" s="12">
        <v>345</v>
      </c>
      <c r="AG346" s="103" t="str">
        <f>IF(Stability!$G$7=Stability!$X$7,Stability!D377,"-")</f>
        <v>-</v>
      </c>
      <c r="AH346" s="103" t="str">
        <f>IF(Stability!$G$7=Stability!$X$7,Stability!C377,"-")</f>
        <v>-</v>
      </c>
      <c r="AI346" s="103" t="str">
        <f>IF(Stability!$G$7=Stability!$X$7,Stability!B377,"-")</f>
        <v>-</v>
      </c>
      <c r="AJ346" s="127" t="str">
        <f>IF(Stability!$G$7=Stability!$X$7,Stability!E377,"-")</f>
        <v>-</v>
      </c>
      <c r="AK346" s="103" t="str">
        <f>IF(Stability!$G$7=Stability!$X$7,Stability!H377,"-")</f>
        <v>-</v>
      </c>
      <c r="AL346" s="103" t="str">
        <f>IF(Stability!$G$7=Stability!$X$7,Stability!G377,"-")</f>
        <v>-</v>
      </c>
      <c r="AM346" s="103" t="str">
        <f>IF(Stability!$G$7=Stability!$X$7,Stability!F377,"-")</f>
        <v>-</v>
      </c>
      <c r="AN346" s="127" t="str">
        <f>IF(Stability!$G$7=Stability!$X$7,Stability!I377,"-")</f>
        <v>-</v>
      </c>
      <c r="AO346" s="103" t="str">
        <f>IF(Stability!$G$7=Stability!$X$7,Stability!L377,"-")</f>
        <v>-</v>
      </c>
      <c r="AP346" s="103" t="str">
        <f>IF(Stability!$G$7=Stability!$X$7,Stability!K377,"-")</f>
        <v>-</v>
      </c>
      <c r="AQ346" s="103" t="str">
        <f>IF(Stability!$G$7=Stability!$X$7,Stability!J377,"-")</f>
        <v>-</v>
      </c>
      <c r="AR346" s="127" t="str">
        <f>IF(Stability!$G$7=Stability!$X$7,Stability!M377,"-")</f>
        <v>-</v>
      </c>
    </row>
    <row r="347" spans="32:44" ht="15" customHeight="1">
      <c r="AF347" s="12">
        <v>346</v>
      </c>
      <c r="AG347" s="103" t="str">
        <f>IF(Stability!$G$7=Stability!$X$7,Stability!D378,"-")</f>
        <v>-</v>
      </c>
      <c r="AH347" s="103" t="str">
        <f>IF(Stability!$G$7=Stability!$X$7,Stability!C378,"-")</f>
        <v>-</v>
      </c>
      <c r="AI347" s="103" t="str">
        <f>IF(Stability!$G$7=Stability!$X$7,Stability!B378,"-")</f>
        <v>-</v>
      </c>
      <c r="AJ347" s="127" t="str">
        <f>IF(Stability!$G$7=Stability!$X$7,Stability!E378,"-")</f>
        <v>-</v>
      </c>
      <c r="AK347" s="103" t="str">
        <f>IF(Stability!$G$7=Stability!$X$7,Stability!H378,"-")</f>
        <v>-</v>
      </c>
      <c r="AL347" s="103" t="str">
        <f>IF(Stability!$G$7=Stability!$X$7,Stability!G378,"-")</f>
        <v>-</v>
      </c>
      <c r="AM347" s="103" t="str">
        <f>IF(Stability!$G$7=Stability!$X$7,Stability!F378,"-")</f>
        <v>-</v>
      </c>
      <c r="AN347" s="127" t="str">
        <f>IF(Stability!$G$7=Stability!$X$7,Stability!I378,"-")</f>
        <v>-</v>
      </c>
      <c r="AO347" s="103" t="str">
        <f>IF(Stability!$G$7=Stability!$X$7,Stability!L378,"-")</f>
        <v>-</v>
      </c>
      <c r="AP347" s="103" t="str">
        <f>IF(Stability!$G$7=Stability!$X$7,Stability!K378,"-")</f>
        <v>-</v>
      </c>
      <c r="AQ347" s="103" t="str">
        <f>IF(Stability!$G$7=Stability!$X$7,Stability!J378,"-")</f>
        <v>-</v>
      </c>
      <c r="AR347" s="127" t="str">
        <f>IF(Stability!$G$7=Stability!$X$7,Stability!M378,"-")</f>
        <v>-</v>
      </c>
    </row>
    <row r="348" spans="32:44" ht="15" customHeight="1">
      <c r="AF348" s="12">
        <v>347</v>
      </c>
      <c r="AG348" s="103" t="str">
        <f>IF(Stability!$G$7=Stability!$X$7,Stability!D379,"-")</f>
        <v>-</v>
      </c>
      <c r="AH348" s="103" t="str">
        <f>IF(Stability!$G$7=Stability!$X$7,Stability!C379,"-")</f>
        <v>-</v>
      </c>
      <c r="AI348" s="103" t="str">
        <f>IF(Stability!$G$7=Stability!$X$7,Stability!B379,"-")</f>
        <v>-</v>
      </c>
      <c r="AJ348" s="127" t="str">
        <f>IF(Stability!$G$7=Stability!$X$7,Stability!E379,"-")</f>
        <v>-</v>
      </c>
      <c r="AK348" s="103" t="str">
        <f>IF(Stability!$G$7=Stability!$X$7,Stability!H379,"-")</f>
        <v>-</v>
      </c>
      <c r="AL348" s="103" t="str">
        <f>IF(Stability!$G$7=Stability!$X$7,Stability!G379,"-")</f>
        <v>-</v>
      </c>
      <c r="AM348" s="103" t="str">
        <f>IF(Stability!$G$7=Stability!$X$7,Stability!F379,"-")</f>
        <v>-</v>
      </c>
      <c r="AN348" s="127" t="str">
        <f>IF(Stability!$G$7=Stability!$X$7,Stability!I379,"-")</f>
        <v>-</v>
      </c>
      <c r="AO348" s="103" t="str">
        <f>IF(Stability!$G$7=Stability!$X$7,Stability!L379,"-")</f>
        <v>-</v>
      </c>
      <c r="AP348" s="103" t="str">
        <f>IF(Stability!$G$7=Stability!$X$7,Stability!K379,"-")</f>
        <v>-</v>
      </c>
      <c r="AQ348" s="103" t="str">
        <f>IF(Stability!$G$7=Stability!$X$7,Stability!J379,"-")</f>
        <v>-</v>
      </c>
      <c r="AR348" s="127" t="str">
        <f>IF(Stability!$G$7=Stability!$X$7,Stability!M379,"-")</f>
        <v>-</v>
      </c>
    </row>
    <row r="349" spans="32:44" ht="15" customHeight="1">
      <c r="AF349" s="12">
        <v>348</v>
      </c>
      <c r="AG349" s="103" t="str">
        <f>IF(Stability!$G$7=Stability!$X$7,Stability!D380,"-")</f>
        <v>-</v>
      </c>
      <c r="AH349" s="103" t="str">
        <f>IF(Stability!$G$7=Stability!$X$7,Stability!C380,"-")</f>
        <v>-</v>
      </c>
      <c r="AI349" s="103" t="str">
        <f>IF(Stability!$G$7=Stability!$X$7,Stability!B380,"-")</f>
        <v>-</v>
      </c>
      <c r="AJ349" s="127" t="str">
        <f>IF(Stability!$G$7=Stability!$X$7,Stability!E380,"-")</f>
        <v>-</v>
      </c>
      <c r="AK349" s="103" t="str">
        <f>IF(Stability!$G$7=Stability!$X$7,Stability!H380,"-")</f>
        <v>-</v>
      </c>
      <c r="AL349" s="103" t="str">
        <f>IF(Stability!$G$7=Stability!$X$7,Stability!G380,"-")</f>
        <v>-</v>
      </c>
      <c r="AM349" s="103" t="str">
        <f>IF(Stability!$G$7=Stability!$X$7,Stability!F380,"-")</f>
        <v>-</v>
      </c>
      <c r="AN349" s="127" t="str">
        <f>IF(Stability!$G$7=Stability!$X$7,Stability!I380,"-")</f>
        <v>-</v>
      </c>
      <c r="AO349" s="103" t="str">
        <f>IF(Stability!$G$7=Stability!$X$7,Stability!L380,"-")</f>
        <v>-</v>
      </c>
      <c r="AP349" s="103" t="str">
        <f>IF(Stability!$G$7=Stability!$X$7,Stability!K380,"-")</f>
        <v>-</v>
      </c>
      <c r="AQ349" s="103" t="str">
        <f>IF(Stability!$G$7=Stability!$X$7,Stability!J380,"-")</f>
        <v>-</v>
      </c>
      <c r="AR349" s="127" t="str">
        <f>IF(Stability!$G$7=Stability!$X$7,Stability!M380,"-")</f>
        <v>-</v>
      </c>
    </row>
    <row r="350" spans="32:44" ht="15" customHeight="1">
      <c r="AF350" s="12">
        <v>349</v>
      </c>
      <c r="AG350" s="103" t="str">
        <f>IF(Stability!$G$7=Stability!$X$7,Stability!D381,"-")</f>
        <v>-</v>
      </c>
      <c r="AH350" s="103" t="str">
        <f>IF(Stability!$G$7=Stability!$X$7,Stability!C381,"-")</f>
        <v>-</v>
      </c>
      <c r="AI350" s="103" t="str">
        <f>IF(Stability!$G$7=Stability!$X$7,Stability!B381,"-")</f>
        <v>-</v>
      </c>
      <c r="AJ350" s="127" t="str">
        <f>IF(Stability!$G$7=Stability!$X$7,Stability!E381,"-")</f>
        <v>-</v>
      </c>
      <c r="AK350" s="103" t="str">
        <f>IF(Stability!$G$7=Stability!$X$7,Stability!H381,"-")</f>
        <v>-</v>
      </c>
      <c r="AL350" s="103" t="str">
        <f>IF(Stability!$G$7=Stability!$X$7,Stability!G381,"-")</f>
        <v>-</v>
      </c>
      <c r="AM350" s="103" t="str">
        <f>IF(Stability!$G$7=Stability!$X$7,Stability!F381,"-")</f>
        <v>-</v>
      </c>
      <c r="AN350" s="127" t="str">
        <f>IF(Stability!$G$7=Stability!$X$7,Stability!I381,"-")</f>
        <v>-</v>
      </c>
      <c r="AO350" s="103" t="str">
        <f>IF(Stability!$G$7=Stability!$X$7,Stability!L381,"-")</f>
        <v>-</v>
      </c>
      <c r="AP350" s="103" t="str">
        <f>IF(Stability!$G$7=Stability!$X$7,Stability!K381,"-")</f>
        <v>-</v>
      </c>
      <c r="AQ350" s="103" t="str">
        <f>IF(Stability!$G$7=Stability!$X$7,Stability!J381,"-")</f>
        <v>-</v>
      </c>
      <c r="AR350" s="127" t="str">
        <f>IF(Stability!$G$7=Stability!$X$7,Stability!M381,"-")</f>
        <v>-</v>
      </c>
    </row>
    <row r="351" spans="32:44" ht="15" customHeight="1">
      <c r="AF351" s="12">
        <v>350</v>
      </c>
      <c r="AG351" s="103" t="str">
        <f>IF(Stability!$G$7=Stability!$X$7,Stability!D382,"-")</f>
        <v>-</v>
      </c>
      <c r="AH351" s="103" t="str">
        <f>IF(Stability!$G$7=Stability!$X$7,Stability!C382,"-")</f>
        <v>-</v>
      </c>
      <c r="AI351" s="103" t="str">
        <f>IF(Stability!$G$7=Stability!$X$7,Stability!B382,"-")</f>
        <v>-</v>
      </c>
      <c r="AJ351" s="127" t="str">
        <f>IF(Stability!$G$7=Stability!$X$7,Stability!E382,"-")</f>
        <v>-</v>
      </c>
      <c r="AK351" s="103" t="str">
        <f>IF(Stability!$G$7=Stability!$X$7,Stability!H382,"-")</f>
        <v>-</v>
      </c>
      <c r="AL351" s="103" t="str">
        <f>IF(Stability!$G$7=Stability!$X$7,Stability!G382,"-")</f>
        <v>-</v>
      </c>
      <c r="AM351" s="103" t="str">
        <f>IF(Stability!$G$7=Stability!$X$7,Stability!F382,"-")</f>
        <v>-</v>
      </c>
      <c r="AN351" s="127" t="str">
        <f>IF(Stability!$G$7=Stability!$X$7,Stability!I382,"-")</f>
        <v>-</v>
      </c>
      <c r="AO351" s="103" t="str">
        <f>IF(Stability!$G$7=Stability!$X$7,Stability!L382,"-")</f>
        <v>-</v>
      </c>
      <c r="AP351" s="103" t="str">
        <f>IF(Stability!$G$7=Stability!$X$7,Stability!K382,"-")</f>
        <v>-</v>
      </c>
      <c r="AQ351" s="103" t="str">
        <f>IF(Stability!$G$7=Stability!$X$7,Stability!J382,"-")</f>
        <v>-</v>
      </c>
      <c r="AR351" s="127" t="str">
        <f>IF(Stability!$G$7=Stability!$X$7,Stability!M382,"-")</f>
        <v>-</v>
      </c>
    </row>
    <row r="352" spans="32:44" ht="15" customHeight="1">
      <c r="AF352" s="12">
        <v>351</v>
      </c>
      <c r="AG352" s="103" t="str">
        <f>IF(Stability!$G$7=Stability!$X$7,Stability!D383,"-")</f>
        <v>-</v>
      </c>
      <c r="AH352" s="103" t="str">
        <f>IF(Stability!$G$7=Stability!$X$7,Stability!C383,"-")</f>
        <v>-</v>
      </c>
      <c r="AI352" s="103" t="str">
        <f>IF(Stability!$G$7=Stability!$X$7,Stability!B383,"-")</f>
        <v>-</v>
      </c>
      <c r="AJ352" s="127" t="str">
        <f>IF(Stability!$G$7=Stability!$X$7,Stability!E383,"-")</f>
        <v>-</v>
      </c>
      <c r="AK352" s="103" t="str">
        <f>IF(Stability!$G$7=Stability!$X$7,Stability!H383,"-")</f>
        <v>-</v>
      </c>
      <c r="AL352" s="103" t="str">
        <f>IF(Stability!$G$7=Stability!$X$7,Stability!G383,"-")</f>
        <v>-</v>
      </c>
      <c r="AM352" s="103" t="str">
        <f>IF(Stability!$G$7=Stability!$X$7,Stability!F383,"-")</f>
        <v>-</v>
      </c>
      <c r="AN352" s="127" t="str">
        <f>IF(Stability!$G$7=Stability!$X$7,Stability!I383,"-")</f>
        <v>-</v>
      </c>
      <c r="AO352" s="103" t="str">
        <f>IF(Stability!$G$7=Stability!$X$7,Stability!L383,"-")</f>
        <v>-</v>
      </c>
      <c r="AP352" s="103" t="str">
        <f>IF(Stability!$G$7=Stability!$X$7,Stability!K383,"-")</f>
        <v>-</v>
      </c>
      <c r="AQ352" s="103" t="str">
        <f>IF(Stability!$G$7=Stability!$X$7,Stability!J383,"-")</f>
        <v>-</v>
      </c>
      <c r="AR352" s="127" t="str">
        <f>IF(Stability!$G$7=Stability!$X$7,Stability!M383,"-")</f>
        <v>-</v>
      </c>
    </row>
    <row r="353" spans="32:44" ht="15" customHeight="1">
      <c r="AF353" s="12">
        <v>352</v>
      </c>
      <c r="AG353" s="103" t="str">
        <f>IF(Stability!$G$7=Stability!$X$7,Stability!D384,"-")</f>
        <v>-</v>
      </c>
      <c r="AH353" s="103" t="str">
        <f>IF(Stability!$G$7=Stability!$X$7,Stability!C384,"-")</f>
        <v>-</v>
      </c>
      <c r="AI353" s="103" t="str">
        <f>IF(Stability!$G$7=Stability!$X$7,Stability!B384,"-")</f>
        <v>-</v>
      </c>
      <c r="AJ353" s="127" t="str">
        <f>IF(Stability!$G$7=Stability!$X$7,Stability!E384,"-")</f>
        <v>-</v>
      </c>
      <c r="AK353" s="103" t="str">
        <f>IF(Stability!$G$7=Stability!$X$7,Stability!H384,"-")</f>
        <v>-</v>
      </c>
      <c r="AL353" s="103" t="str">
        <f>IF(Stability!$G$7=Stability!$X$7,Stability!G384,"-")</f>
        <v>-</v>
      </c>
      <c r="AM353" s="103" t="str">
        <f>IF(Stability!$G$7=Stability!$X$7,Stability!F384,"-")</f>
        <v>-</v>
      </c>
      <c r="AN353" s="127" t="str">
        <f>IF(Stability!$G$7=Stability!$X$7,Stability!I384,"-")</f>
        <v>-</v>
      </c>
      <c r="AO353" s="103" t="str">
        <f>IF(Stability!$G$7=Stability!$X$7,Stability!L384,"-")</f>
        <v>-</v>
      </c>
      <c r="AP353" s="103" t="str">
        <f>IF(Stability!$G$7=Stability!$X$7,Stability!K384,"-")</f>
        <v>-</v>
      </c>
      <c r="AQ353" s="103" t="str">
        <f>IF(Stability!$G$7=Stability!$X$7,Stability!J384,"-")</f>
        <v>-</v>
      </c>
      <c r="AR353" s="127" t="str">
        <f>IF(Stability!$G$7=Stability!$X$7,Stability!M384,"-")</f>
        <v>-</v>
      </c>
    </row>
    <row r="354" spans="32:44" ht="15" customHeight="1">
      <c r="AF354" s="12">
        <v>353</v>
      </c>
      <c r="AG354" s="103" t="str">
        <f>IF(Stability!$G$7=Stability!$X$7,Stability!D385,"-")</f>
        <v>-</v>
      </c>
      <c r="AH354" s="103" t="str">
        <f>IF(Stability!$G$7=Stability!$X$7,Stability!C385,"-")</f>
        <v>-</v>
      </c>
      <c r="AI354" s="103" t="str">
        <f>IF(Stability!$G$7=Stability!$X$7,Stability!B385,"-")</f>
        <v>-</v>
      </c>
      <c r="AJ354" s="127" t="str">
        <f>IF(Stability!$G$7=Stability!$X$7,Stability!E385,"-")</f>
        <v>-</v>
      </c>
      <c r="AK354" s="103" t="str">
        <f>IF(Stability!$G$7=Stability!$X$7,Stability!H385,"-")</f>
        <v>-</v>
      </c>
      <c r="AL354" s="103" t="str">
        <f>IF(Stability!$G$7=Stability!$X$7,Stability!G385,"-")</f>
        <v>-</v>
      </c>
      <c r="AM354" s="103" t="str">
        <f>IF(Stability!$G$7=Stability!$X$7,Stability!F385,"-")</f>
        <v>-</v>
      </c>
      <c r="AN354" s="127" t="str">
        <f>IF(Stability!$G$7=Stability!$X$7,Stability!I385,"-")</f>
        <v>-</v>
      </c>
      <c r="AO354" s="103" t="str">
        <f>IF(Stability!$G$7=Stability!$X$7,Stability!L385,"-")</f>
        <v>-</v>
      </c>
      <c r="AP354" s="103" t="str">
        <f>IF(Stability!$G$7=Stability!$X$7,Stability!K385,"-")</f>
        <v>-</v>
      </c>
      <c r="AQ354" s="103" t="str">
        <f>IF(Stability!$G$7=Stability!$X$7,Stability!J385,"-")</f>
        <v>-</v>
      </c>
      <c r="AR354" s="127" t="str">
        <f>IF(Stability!$G$7=Stability!$X$7,Stability!M385,"-")</f>
        <v>-</v>
      </c>
    </row>
    <row r="355" spans="32:44" ht="15" customHeight="1">
      <c r="AF355" s="12">
        <v>354</v>
      </c>
      <c r="AG355" s="103" t="str">
        <f>IF(Stability!$G$7=Stability!$X$7,Stability!D386,"-")</f>
        <v>-</v>
      </c>
      <c r="AH355" s="103" t="str">
        <f>IF(Stability!$G$7=Stability!$X$7,Stability!C386,"-")</f>
        <v>-</v>
      </c>
      <c r="AI355" s="103" t="str">
        <f>IF(Stability!$G$7=Stability!$X$7,Stability!B386,"-")</f>
        <v>-</v>
      </c>
      <c r="AJ355" s="127" t="str">
        <f>IF(Stability!$G$7=Stability!$X$7,Stability!E386,"-")</f>
        <v>-</v>
      </c>
      <c r="AK355" s="103" t="str">
        <f>IF(Stability!$G$7=Stability!$X$7,Stability!H386,"-")</f>
        <v>-</v>
      </c>
      <c r="AL355" s="103" t="str">
        <f>IF(Stability!$G$7=Stability!$X$7,Stability!G386,"-")</f>
        <v>-</v>
      </c>
      <c r="AM355" s="103" t="str">
        <f>IF(Stability!$G$7=Stability!$X$7,Stability!F386,"-")</f>
        <v>-</v>
      </c>
      <c r="AN355" s="127" t="str">
        <f>IF(Stability!$G$7=Stability!$X$7,Stability!I386,"-")</f>
        <v>-</v>
      </c>
      <c r="AO355" s="103" t="str">
        <f>IF(Stability!$G$7=Stability!$X$7,Stability!L386,"-")</f>
        <v>-</v>
      </c>
      <c r="AP355" s="103" t="str">
        <f>IF(Stability!$G$7=Stability!$X$7,Stability!K386,"-")</f>
        <v>-</v>
      </c>
      <c r="AQ355" s="103" t="str">
        <f>IF(Stability!$G$7=Stability!$X$7,Stability!J386,"-")</f>
        <v>-</v>
      </c>
      <c r="AR355" s="127" t="str">
        <f>IF(Stability!$G$7=Stability!$X$7,Stability!M386,"-")</f>
        <v>-</v>
      </c>
    </row>
    <row r="356" spans="32:44" ht="15" customHeight="1">
      <c r="AF356" s="12">
        <v>355</v>
      </c>
      <c r="AG356" s="103" t="str">
        <f>IF(Stability!$G$7=Stability!$X$7,Stability!D387,"-")</f>
        <v>-</v>
      </c>
      <c r="AH356" s="103" t="str">
        <f>IF(Stability!$G$7=Stability!$X$7,Stability!C387,"-")</f>
        <v>-</v>
      </c>
      <c r="AI356" s="103" t="str">
        <f>IF(Stability!$G$7=Stability!$X$7,Stability!B387,"-")</f>
        <v>-</v>
      </c>
      <c r="AJ356" s="127" t="str">
        <f>IF(Stability!$G$7=Stability!$X$7,Stability!E387,"-")</f>
        <v>-</v>
      </c>
      <c r="AK356" s="103" t="str">
        <f>IF(Stability!$G$7=Stability!$X$7,Stability!H387,"-")</f>
        <v>-</v>
      </c>
      <c r="AL356" s="103" t="str">
        <f>IF(Stability!$G$7=Stability!$X$7,Stability!G387,"-")</f>
        <v>-</v>
      </c>
      <c r="AM356" s="103" t="str">
        <f>IF(Stability!$G$7=Stability!$X$7,Stability!F387,"-")</f>
        <v>-</v>
      </c>
      <c r="AN356" s="127" t="str">
        <f>IF(Stability!$G$7=Stability!$X$7,Stability!I387,"-")</f>
        <v>-</v>
      </c>
      <c r="AO356" s="103" t="str">
        <f>IF(Stability!$G$7=Stability!$X$7,Stability!L387,"-")</f>
        <v>-</v>
      </c>
      <c r="AP356" s="103" t="str">
        <f>IF(Stability!$G$7=Stability!$X$7,Stability!K387,"-")</f>
        <v>-</v>
      </c>
      <c r="AQ356" s="103" t="str">
        <f>IF(Stability!$G$7=Stability!$X$7,Stability!J387,"-")</f>
        <v>-</v>
      </c>
      <c r="AR356" s="127" t="str">
        <f>IF(Stability!$G$7=Stability!$X$7,Stability!M387,"-")</f>
        <v>-</v>
      </c>
    </row>
    <row r="357" spans="32:44" ht="15" customHeight="1">
      <c r="AF357" s="12">
        <v>356</v>
      </c>
      <c r="AG357" s="103" t="str">
        <f>IF(Stability!$G$7=Stability!$X$7,Stability!D388,"-")</f>
        <v>-</v>
      </c>
      <c r="AH357" s="103" t="str">
        <f>IF(Stability!$G$7=Stability!$X$7,Stability!C388,"-")</f>
        <v>-</v>
      </c>
      <c r="AI357" s="103" t="str">
        <f>IF(Stability!$G$7=Stability!$X$7,Stability!B388,"-")</f>
        <v>-</v>
      </c>
      <c r="AJ357" s="127" t="str">
        <f>IF(Stability!$G$7=Stability!$X$7,Stability!E388,"-")</f>
        <v>-</v>
      </c>
      <c r="AK357" s="103" t="str">
        <f>IF(Stability!$G$7=Stability!$X$7,Stability!H388,"-")</f>
        <v>-</v>
      </c>
      <c r="AL357" s="103" t="str">
        <f>IF(Stability!$G$7=Stability!$X$7,Stability!G388,"-")</f>
        <v>-</v>
      </c>
      <c r="AM357" s="103" t="str">
        <f>IF(Stability!$G$7=Stability!$X$7,Stability!F388,"-")</f>
        <v>-</v>
      </c>
      <c r="AN357" s="127" t="str">
        <f>IF(Stability!$G$7=Stability!$X$7,Stability!I388,"-")</f>
        <v>-</v>
      </c>
      <c r="AO357" s="103" t="str">
        <f>IF(Stability!$G$7=Stability!$X$7,Stability!L388,"-")</f>
        <v>-</v>
      </c>
      <c r="AP357" s="103" t="str">
        <f>IF(Stability!$G$7=Stability!$X$7,Stability!K388,"-")</f>
        <v>-</v>
      </c>
      <c r="AQ357" s="103" t="str">
        <f>IF(Stability!$G$7=Stability!$X$7,Stability!J388,"-")</f>
        <v>-</v>
      </c>
      <c r="AR357" s="127" t="str">
        <f>IF(Stability!$G$7=Stability!$X$7,Stability!M388,"-")</f>
        <v>-</v>
      </c>
    </row>
    <row r="358" spans="32:44" ht="15" customHeight="1">
      <c r="AF358" s="12">
        <v>357</v>
      </c>
      <c r="AG358" s="103" t="str">
        <f>IF(Stability!$G$7=Stability!$X$7,Stability!D389,"-")</f>
        <v>-</v>
      </c>
      <c r="AH358" s="103" t="str">
        <f>IF(Stability!$G$7=Stability!$X$7,Stability!C389,"-")</f>
        <v>-</v>
      </c>
      <c r="AI358" s="103" t="str">
        <f>IF(Stability!$G$7=Stability!$X$7,Stability!B389,"-")</f>
        <v>-</v>
      </c>
      <c r="AJ358" s="127" t="str">
        <f>IF(Stability!$G$7=Stability!$X$7,Stability!E389,"-")</f>
        <v>-</v>
      </c>
      <c r="AK358" s="103" t="str">
        <f>IF(Stability!$G$7=Stability!$X$7,Stability!H389,"-")</f>
        <v>-</v>
      </c>
      <c r="AL358" s="103" t="str">
        <f>IF(Stability!$G$7=Stability!$X$7,Stability!G389,"-")</f>
        <v>-</v>
      </c>
      <c r="AM358" s="103" t="str">
        <f>IF(Stability!$G$7=Stability!$X$7,Stability!F389,"-")</f>
        <v>-</v>
      </c>
      <c r="AN358" s="127" t="str">
        <f>IF(Stability!$G$7=Stability!$X$7,Stability!I389,"-")</f>
        <v>-</v>
      </c>
      <c r="AO358" s="103" t="str">
        <f>IF(Stability!$G$7=Stability!$X$7,Stability!L389,"-")</f>
        <v>-</v>
      </c>
      <c r="AP358" s="103" t="str">
        <f>IF(Stability!$G$7=Stability!$X$7,Stability!K389,"-")</f>
        <v>-</v>
      </c>
      <c r="AQ358" s="103" t="str">
        <f>IF(Stability!$G$7=Stability!$X$7,Stability!J389,"-")</f>
        <v>-</v>
      </c>
      <c r="AR358" s="127" t="str">
        <f>IF(Stability!$G$7=Stability!$X$7,Stability!M389,"-")</f>
        <v>-</v>
      </c>
    </row>
    <row r="359" spans="32:44" ht="15" customHeight="1">
      <c r="AF359" s="12">
        <v>358</v>
      </c>
      <c r="AG359" s="103" t="str">
        <f>IF(Stability!$G$7=Stability!$X$7,Stability!D390,"-")</f>
        <v>-</v>
      </c>
      <c r="AH359" s="103" t="str">
        <f>IF(Stability!$G$7=Stability!$X$7,Stability!C390,"-")</f>
        <v>-</v>
      </c>
      <c r="AI359" s="103" t="str">
        <f>IF(Stability!$G$7=Stability!$X$7,Stability!B390,"-")</f>
        <v>-</v>
      </c>
      <c r="AJ359" s="127" t="str">
        <f>IF(Stability!$G$7=Stability!$X$7,Stability!E390,"-")</f>
        <v>-</v>
      </c>
      <c r="AK359" s="103" t="str">
        <f>IF(Stability!$G$7=Stability!$X$7,Stability!H390,"-")</f>
        <v>-</v>
      </c>
      <c r="AL359" s="103" t="str">
        <f>IF(Stability!$G$7=Stability!$X$7,Stability!G390,"-")</f>
        <v>-</v>
      </c>
      <c r="AM359" s="103" t="str">
        <f>IF(Stability!$G$7=Stability!$X$7,Stability!F390,"-")</f>
        <v>-</v>
      </c>
      <c r="AN359" s="127" t="str">
        <f>IF(Stability!$G$7=Stability!$X$7,Stability!I390,"-")</f>
        <v>-</v>
      </c>
      <c r="AO359" s="103" t="str">
        <f>IF(Stability!$G$7=Stability!$X$7,Stability!L390,"-")</f>
        <v>-</v>
      </c>
      <c r="AP359" s="103" t="str">
        <f>IF(Stability!$G$7=Stability!$X$7,Stability!K390,"-")</f>
        <v>-</v>
      </c>
      <c r="AQ359" s="103" t="str">
        <f>IF(Stability!$G$7=Stability!$X$7,Stability!J390,"-")</f>
        <v>-</v>
      </c>
      <c r="AR359" s="127" t="str">
        <f>IF(Stability!$G$7=Stability!$X$7,Stability!M390,"-")</f>
        <v>-</v>
      </c>
    </row>
    <row r="360" spans="32:44" ht="15" customHeight="1">
      <c r="AF360" s="12">
        <v>359</v>
      </c>
      <c r="AG360" s="103" t="str">
        <f>IF(Stability!$G$7=Stability!$X$7,Stability!D391,"-")</f>
        <v>-</v>
      </c>
      <c r="AH360" s="103" t="str">
        <f>IF(Stability!$G$7=Stability!$X$7,Stability!C391,"-")</f>
        <v>-</v>
      </c>
      <c r="AI360" s="103" t="str">
        <f>IF(Stability!$G$7=Stability!$X$7,Stability!B391,"-")</f>
        <v>-</v>
      </c>
      <c r="AJ360" s="127" t="str">
        <f>IF(Stability!$G$7=Stability!$X$7,Stability!E391,"-")</f>
        <v>-</v>
      </c>
      <c r="AK360" s="103" t="str">
        <f>IF(Stability!$G$7=Stability!$X$7,Stability!H391,"-")</f>
        <v>-</v>
      </c>
      <c r="AL360" s="103" t="str">
        <f>IF(Stability!$G$7=Stability!$X$7,Stability!G391,"-")</f>
        <v>-</v>
      </c>
      <c r="AM360" s="103" t="str">
        <f>IF(Stability!$G$7=Stability!$X$7,Stability!F391,"-")</f>
        <v>-</v>
      </c>
      <c r="AN360" s="127" t="str">
        <f>IF(Stability!$G$7=Stability!$X$7,Stability!I391,"-")</f>
        <v>-</v>
      </c>
      <c r="AO360" s="103" t="str">
        <f>IF(Stability!$G$7=Stability!$X$7,Stability!L391,"-")</f>
        <v>-</v>
      </c>
      <c r="AP360" s="103" t="str">
        <f>IF(Stability!$G$7=Stability!$X$7,Stability!K391,"-")</f>
        <v>-</v>
      </c>
      <c r="AQ360" s="103" t="str">
        <f>IF(Stability!$G$7=Stability!$X$7,Stability!J391,"-")</f>
        <v>-</v>
      </c>
      <c r="AR360" s="127" t="str">
        <f>IF(Stability!$G$7=Stability!$X$7,Stability!M391,"-")</f>
        <v>-</v>
      </c>
    </row>
    <row r="361" spans="32:44" ht="15" customHeight="1">
      <c r="AF361" s="12">
        <v>360</v>
      </c>
      <c r="AG361" s="103" t="str">
        <f>IF(Stability!$G$7=Stability!$X$7,Stability!D392,"-")</f>
        <v>-</v>
      </c>
      <c r="AH361" s="103" t="str">
        <f>IF(Stability!$G$7=Stability!$X$7,Stability!C392,"-")</f>
        <v>-</v>
      </c>
      <c r="AI361" s="103" t="str">
        <f>IF(Stability!$G$7=Stability!$X$7,Stability!B392,"-")</f>
        <v>-</v>
      </c>
      <c r="AJ361" s="127" t="str">
        <f>IF(Stability!$G$7=Stability!$X$7,Stability!E392,"-")</f>
        <v>-</v>
      </c>
      <c r="AK361" s="103" t="str">
        <f>IF(Stability!$G$7=Stability!$X$7,Stability!H392,"-")</f>
        <v>-</v>
      </c>
      <c r="AL361" s="103" t="str">
        <f>IF(Stability!$G$7=Stability!$X$7,Stability!G392,"-")</f>
        <v>-</v>
      </c>
      <c r="AM361" s="103" t="str">
        <f>IF(Stability!$G$7=Stability!$X$7,Stability!F392,"-")</f>
        <v>-</v>
      </c>
      <c r="AN361" s="127" t="str">
        <f>IF(Stability!$G$7=Stability!$X$7,Stability!I392,"-")</f>
        <v>-</v>
      </c>
      <c r="AO361" s="103" t="str">
        <f>IF(Stability!$G$7=Stability!$X$7,Stability!L392,"-")</f>
        <v>-</v>
      </c>
      <c r="AP361" s="103" t="str">
        <f>IF(Stability!$G$7=Stability!$X$7,Stability!K392,"-")</f>
        <v>-</v>
      </c>
      <c r="AQ361" s="103" t="str">
        <f>IF(Stability!$G$7=Stability!$X$7,Stability!J392,"-")</f>
        <v>-</v>
      </c>
      <c r="AR361" s="127" t="str">
        <f>IF(Stability!$G$7=Stability!$X$7,Stability!M392,"-")</f>
        <v>-</v>
      </c>
    </row>
    <row r="362" spans="32:44" ht="15" customHeight="1">
      <c r="AF362" s="12">
        <v>361</v>
      </c>
      <c r="AG362" s="103" t="str">
        <f>IF(Stability!$G$7=Stability!$X$7,Stability!D393,"-")</f>
        <v>-</v>
      </c>
      <c r="AH362" s="103" t="str">
        <f>IF(Stability!$G$7=Stability!$X$7,Stability!C393,"-")</f>
        <v>-</v>
      </c>
      <c r="AI362" s="103" t="str">
        <f>IF(Stability!$G$7=Stability!$X$7,Stability!B393,"-")</f>
        <v>-</v>
      </c>
      <c r="AJ362" s="127" t="str">
        <f>IF(Stability!$G$7=Stability!$X$7,Stability!E393,"-")</f>
        <v>-</v>
      </c>
      <c r="AK362" s="103" t="str">
        <f>IF(Stability!$G$7=Stability!$X$7,Stability!H393,"-")</f>
        <v>-</v>
      </c>
      <c r="AL362" s="103" t="str">
        <f>IF(Stability!$G$7=Stability!$X$7,Stability!G393,"-")</f>
        <v>-</v>
      </c>
      <c r="AM362" s="103" t="str">
        <f>IF(Stability!$G$7=Stability!$X$7,Stability!F393,"-")</f>
        <v>-</v>
      </c>
      <c r="AN362" s="127" t="str">
        <f>IF(Stability!$G$7=Stability!$X$7,Stability!I393,"-")</f>
        <v>-</v>
      </c>
      <c r="AO362" s="103" t="str">
        <f>IF(Stability!$G$7=Stability!$X$7,Stability!L393,"-")</f>
        <v>-</v>
      </c>
      <c r="AP362" s="103" t="str">
        <f>IF(Stability!$G$7=Stability!$X$7,Stability!K393,"-")</f>
        <v>-</v>
      </c>
      <c r="AQ362" s="103" t="str">
        <f>IF(Stability!$G$7=Stability!$X$7,Stability!J393,"-")</f>
        <v>-</v>
      </c>
      <c r="AR362" s="127" t="str">
        <f>IF(Stability!$G$7=Stability!$X$7,Stability!M393,"-")</f>
        <v>-</v>
      </c>
    </row>
    <row r="363" spans="32:44" ht="15" customHeight="1">
      <c r="AF363" s="12">
        <v>362</v>
      </c>
      <c r="AG363" s="103" t="str">
        <f>IF(Stability!$G$7=Stability!$X$7,Stability!D394,"-")</f>
        <v>-</v>
      </c>
      <c r="AH363" s="103" t="str">
        <f>IF(Stability!$G$7=Stability!$X$7,Stability!C394,"-")</f>
        <v>-</v>
      </c>
      <c r="AI363" s="103" t="str">
        <f>IF(Stability!$G$7=Stability!$X$7,Stability!B394,"-")</f>
        <v>-</v>
      </c>
      <c r="AJ363" s="127" t="str">
        <f>IF(Stability!$G$7=Stability!$X$7,Stability!E394,"-")</f>
        <v>-</v>
      </c>
      <c r="AK363" s="103" t="str">
        <f>IF(Stability!$G$7=Stability!$X$7,Stability!H394,"-")</f>
        <v>-</v>
      </c>
      <c r="AL363" s="103" t="str">
        <f>IF(Stability!$G$7=Stability!$X$7,Stability!G394,"-")</f>
        <v>-</v>
      </c>
      <c r="AM363" s="103" t="str">
        <f>IF(Stability!$G$7=Stability!$X$7,Stability!F394,"-")</f>
        <v>-</v>
      </c>
      <c r="AN363" s="127" t="str">
        <f>IF(Stability!$G$7=Stability!$X$7,Stability!I394,"-")</f>
        <v>-</v>
      </c>
      <c r="AO363" s="103" t="str">
        <f>IF(Stability!$G$7=Stability!$X$7,Stability!L394,"-")</f>
        <v>-</v>
      </c>
      <c r="AP363" s="103" t="str">
        <f>IF(Stability!$G$7=Stability!$X$7,Stability!K394,"-")</f>
        <v>-</v>
      </c>
      <c r="AQ363" s="103" t="str">
        <f>IF(Stability!$G$7=Stability!$X$7,Stability!J394,"-")</f>
        <v>-</v>
      </c>
      <c r="AR363" s="127" t="str">
        <f>IF(Stability!$G$7=Stability!$X$7,Stability!M394,"-")</f>
        <v>-</v>
      </c>
    </row>
    <row r="364" spans="32:44" ht="15" customHeight="1">
      <c r="AF364" s="12">
        <v>363</v>
      </c>
      <c r="AG364" s="103" t="str">
        <f>IF(Stability!$G$7=Stability!$X$7,Stability!D395,"-")</f>
        <v>-</v>
      </c>
      <c r="AH364" s="103" t="str">
        <f>IF(Stability!$G$7=Stability!$X$7,Stability!C395,"-")</f>
        <v>-</v>
      </c>
      <c r="AI364" s="103" t="str">
        <f>IF(Stability!$G$7=Stability!$X$7,Stability!B395,"-")</f>
        <v>-</v>
      </c>
      <c r="AJ364" s="127" t="str">
        <f>IF(Stability!$G$7=Stability!$X$7,Stability!E395,"-")</f>
        <v>-</v>
      </c>
      <c r="AK364" s="103" t="str">
        <f>IF(Stability!$G$7=Stability!$X$7,Stability!H395,"-")</f>
        <v>-</v>
      </c>
      <c r="AL364" s="103" t="str">
        <f>IF(Stability!$G$7=Stability!$X$7,Stability!G395,"-")</f>
        <v>-</v>
      </c>
      <c r="AM364" s="103" t="str">
        <f>IF(Stability!$G$7=Stability!$X$7,Stability!F395,"-")</f>
        <v>-</v>
      </c>
      <c r="AN364" s="127" t="str">
        <f>IF(Stability!$G$7=Stability!$X$7,Stability!I395,"-")</f>
        <v>-</v>
      </c>
      <c r="AO364" s="103" t="str">
        <f>IF(Stability!$G$7=Stability!$X$7,Stability!L395,"-")</f>
        <v>-</v>
      </c>
      <c r="AP364" s="103" t="str">
        <f>IF(Stability!$G$7=Stability!$X$7,Stability!K395,"-")</f>
        <v>-</v>
      </c>
      <c r="AQ364" s="103" t="str">
        <f>IF(Stability!$G$7=Stability!$X$7,Stability!J395,"-")</f>
        <v>-</v>
      </c>
      <c r="AR364" s="127" t="str">
        <f>IF(Stability!$G$7=Stability!$X$7,Stability!M395,"-")</f>
        <v>-</v>
      </c>
    </row>
    <row r="365" spans="32:44" ht="15" customHeight="1">
      <c r="AF365" s="12">
        <v>364</v>
      </c>
      <c r="AG365" s="103" t="str">
        <f>IF(Stability!$G$7=Stability!$X$7,Stability!D396,"-")</f>
        <v>-</v>
      </c>
      <c r="AH365" s="103" t="str">
        <f>IF(Stability!$G$7=Stability!$X$7,Stability!C396,"-")</f>
        <v>-</v>
      </c>
      <c r="AI365" s="103" t="str">
        <f>IF(Stability!$G$7=Stability!$X$7,Stability!B396,"-")</f>
        <v>-</v>
      </c>
      <c r="AJ365" s="127" t="str">
        <f>IF(Stability!$G$7=Stability!$X$7,Stability!E396,"-")</f>
        <v>-</v>
      </c>
      <c r="AK365" s="103" t="str">
        <f>IF(Stability!$G$7=Stability!$X$7,Stability!H396,"-")</f>
        <v>-</v>
      </c>
      <c r="AL365" s="103" t="str">
        <f>IF(Stability!$G$7=Stability!$X$7,Stability!G396,"-")</f>
        <v>-</v>
      </c>
      <c r="AM365" s="103" t="str">
        <f>IF(Stability!$G$7=Stability!$X$7,Stability!F396,"-")</f>
        <v>-</v>
      </c>
      <c r="AN365" s="127" t="str">
        <f>IF(Stability!$G$7=Stability!$X$7,Stability!I396,"-")</f>
        <v>-</v>
      </c>
      <c r="AO365" s="103" t="str">
        <f>IF(Stability!$G$7=Stability!$X$7,Stability!L396,"-")</f>
        <v>-</v>
      </c>
      <c r="AP365" s="103" t="str">
        <f>IF(Stability!$G$7=Stability!$X$7,Stability!K396,"-")</f>
        <v>-</v>
      </c>
      <c r="AQ365" s="103" t="str">
        <f>IF(Stability!$G$7=Stability!$X$7,Stability!J396,"-")</f>
        <v>-</v>
      </c>
      <c r="AR365" s="127" t="str">
        <f>IF(Stability!$G$7=Stability!$X$7,Stability!M396,"-")</f>
        <v>-</v>
      </c>
    </row>
    <row r="366" spans="32:44" ht="15" customHeight="1">
      <c r="AF366" s="12">
        <v>365</v>
      </c>
      <c r="AG366" s="103" t="str">
        <f>IF(Stability!$G$7=Stability!$X$7,Stability!D397,"-")</f>
        <v>-</v>
      </c>
      <c r="AH366" s="103" t="str">
        <f>IF(Stability!$G$7=Stability!$X$7,Stability!C397,"-")</f>
        <v>-</v>
      </c>
      <c r="AI366" s="103" t="str">
        <f>IF(Stability!$G$7=Stability!$X$7,Stability!B397,"-")</f>
        <v>-</v>
      </c>
      <c r="AJ366" s="127" t="str">
        <f>IF(Stability!$G$7=Stability!$X$7,Stability!E397,"-")</f>
        <v>-</v>
      </c>
      <c r="AK366" s="103" t="str">
        <f>IF(Stability!$G$7=Stability!$X$7,Stability!H397,"-")</f>
        <v>-</v>
      </c>
      <c r="AL366" s="103" t="str">
        <f>IF(Stability!$G$7=Stability!$X$7,Stability!G397,"-")</f>
        <v>-</v>
      </c>
      <c r="AM366" s="103" t="str">
        <f>IF(Stability!$G$7=Stability!$X$7,Stability!F397,"-")</f>
        <v>-</v>
      </c>
      <c r="AN366" s="127" t="str">
        <f>IF(Stability!$G$7=Stability!$X$7,Stability!I397,"-")</f>
        <v>-</v>
      </c>
      <c r="AO366" s="103" t="str">
        <f>IF(Stability!$G$7=Stability!$X$7,Stability!L397,"-")</f>
        <v>-</v>
      </c>
      <c r="AP366" s="103" t="str">
        <f>IF(Stability!$G$7=Stability!$X$7,Stability!K397,"-")</f>
        <v>-</v>
      </c>
      <c r="AQ366" s="103" t="str">
        <f>IF(Stability!$G$7=Stability!$X$7,Stability!J397,"-")</f>
        <v>-</v>
      </c>
      <c r="AR366" s="127" t="str">
        <f>IF(Stability!$G$7=Stability!$X$7,Stability!M397,"-")</f>
        <v>-</v>
      </c>
    </row>
    <row r="367" spans="32:44" ht="15" customHeight="1">
      <c r="AF367" s="12">
        <v>366</v>
      </c>
      <c r="AG367" s="103" t="str">
        <f>IF(Stability!$G$7=Stability!$X$7,Stability!D398,"-")</f>
        <v>-</v>
      </c>
      <c r="AH367" s="103" t="str">
        <f>IF(Stability!$G$7=Stability!$X$7,Stability!C398,"-")</f>
        <v>-</v>
      </c>
      <c r="AI367" s="103" t="str">
        <f>IF(Stability!$G$7=Stability!$X$7,Stability!B398,"-")</f>
        <v>-</v>
      </c>
      <c r="AJ367" s="127" t="str">
        <f>IF(Stability!$G$7=Stability!$X$7,Stability!E398,"-")</f>
        <v>-</v>
      </c>
      <c r="AK367" s="103" t="str">
        <f>IF(Stability!$G$7=Stability!$X$7,Stability!H398,"-")</f>
        <v>-</v>
      </c>
      <c r="AL367" s="103" t="str">
        <f>IF(Stability!$G$7=Stability!$X$7,Stability!G398,"-")</f>
        <v>-</v>
      </c>
      <c r="AM367" s="103" t="str">
        <f>IF(Stability!$G$7=Stability!$X$7,Stability!F398,"-")</f>
        <v>-</v>
      </c>
      <c r="AN367" s="127" t="str">
        <f>IF(Stability!$G$7=Stability!$X$7,Stability!I398,"-")</f>
        <v>-</v>
      </c>
      <c r="AO367" s="103" t="str">
        <f>IF(Stability!$G$7=Stability!$X$7,Stability!L398,"-")</f>
        <v>-</v>
      </c>
      <c r="AP367" s="103" t="str">
        <f>IF(Stability!$G$7=Stability!$X$7,Stability!K398,"-")</f>
        <v>-</v>
      </c>
      <c r="AQ367" s="103" t="str">
        <f>IF(Stability!$G$7=Stability!$X$7,Stability!J398,"-")</f>
        <v>-</v>
      </c>
      <c r="AR367" s="127" t="str">
        <f>IF(Stability!$G$7=Stability!$X$7,Stability!M398,"-")</f>
        <v>-</v>
      </c>
    </row>
    <row r="368" spans="32:44" ht="15" customHeight="1">
      <c r="AF368" s="12">
        <v>367</v>
      </c>
      <c r="AG368" s="103" t="str">
        <f>IF(Stability!$G$7=Stability!$X$7,Stability!D399,"-")</f>
        <v>-</v>
      </c>
      <c r="AH368" s="103" t="str">
        <f>IF(Stability!$G$7=Stability!$X$7,Stability!C399,"-")</f>
        <v>-</v>
      </c>
      <c r="AI368" s="103" t="str">
        <f>IF(Stability!$G$7=Stability!$X$7,Stability!B399,"-")</f>
        <v>-</v>
      </c>
      <c r="AJ368" s="127" t="str">
        <f>IF(Stability!$G$7=Stability!$X$7,Stability!E399,"-")</f>
        <v>-</v>
      </c>
      <c r="AK368" s="103" t="str">
        <f>IF(Stability!$G$7=Stability!$X$7,Stability!H399,"-")</f>
        <v>-</v>
      </c>
      <c r="AL368" s="103" t="str">
        <f>IF(Stability!$G$7=Stability!$X$7,Stability!G399,"-")</f>
        <v>-</v>
      </c>
      <c r="AM368" s="103" t="str">
        <f>IF(Stability!$G$7=Stability!$X$7,Stability!F399,"-")</f>
        <v>-</v>
      </c>
      <c r="AN368" s="127" t="str">
        <f>IF(Stability!$G$7=Stability!$X$7,Stability!I399,"-")</f>
        <v>-</v>
      </c>
      <c r="AO368" s="103" t="str">
        <f>IF(Stability!$G$7=Stability!$X$7,Stability!L399,"-")</f>
        <v>-</v>
      </c>
      <c r="AP368" s="103" t="str">
        <f>IF(Stability!$G$7=Stability!$X$7,Stability!K399,"-")</f>
        <v>-</v>
      </c>
      <c r="AQ368" s="103" t="str">
        <f>IF(Stability!$G$7=Stability!$X$7,Stability!J399,"-")</f>
        <v>-</v>
      </c>
      <c r="AR368" s="127" t="str">
        <f>IF(Stability!$G$7=Stability!$X$7,Stability!M399,"-")</f>
        <v>-</v>
      </c>
    </row>
    <row r="369" spans="32:44" ht="15" customHeight="1">
      <c r="AF369" s="12">
        <v>368</v>
      </c>
      <c r="AG369" s="103" t="str">
        <f>IF(Stability!$G$7=Stability!$X$7,Stability!D400,"-")</f>
        <v>-</v>
      </c>
      <c r="AH369" s="103" t="str">
        <f>IF(Stability!$G$7=Stability!$X$7,Stability!C400,"-")</f>
        <v>-</v>
      </c>
      <c r="AI369" s="103" t="str">
        <f>IF(Stability!$G$7=Stability!$X$7,Stability!B400,"-")</f>
        <v>-</v>
      </c>
      <c r="AJ369" s="127" t="str">
        <f>IF(Stability!$G$7=Stability!$X$7,Stability!E400,"-")</f>
        <v>-</v>
      </c>
      <c r="AK369" s="103" t="str">
        <f>IF(Stability!$G$7=Stability!$X$7,Stability!H400,"-")</f>
        <v>-</v>
      </c>
      <c r="AL369" s="103" t="str">
        <f>IF(Stability!$G$7=Stability!$X$7,Stability!G400,"-")</f>
        <v>-</v>
      </c>
      <c r="AM369" s="103" t="str">
        <f>IF(Stability!$G$7=Stability!$X$7,Stability!F400,"-")</f>
        <v>-</v>
      </c>
      <c r="AN369" s="127" t="str">
        <f>IF(Stability!$G$7=Stability!$X$7,Stability!I400,"-")</f>
        <v>-</v>
      </c>
      <c r="AO369" s="103" t="str">
        <f>IF(Stability!$G$7=Stability!$X$7,Stability!L400,"-")</f>
        <v>-</v>
      </c>
      <c r="AP369" s="103" t="str">
        <f>IF(Stability!$G$7=Stability!$X$7,Stability!K400,"-")</f>
        <v>-</v>
      </c>
      <c r="AQ369" s="103" t="str">
        <f>IF(Stability!$G$7=Stability!$X$7,Stability!J400,"-")</f>
        <v>-</v>
      </c>
      <c r="AR369" s="127" t="str">
        <f>IF(Stability!$G$7=Stability!$X$7,Stability!M400,"-")</f>
        <v>-</v>
      </c>
    </row>
    <row r="370" spans="32:44" ht="15" customHeight="1">
      <c r="AF370" s="12">
        <v>369</v>
      </c>
      <c r="AG370" s="103" t="str">
        <f>IF(Stability!$G$7=Stability!$X$7,Stability!D401,"-")</f>
        <v>-</v>
      </c>
      <c r="AH370" s="103" t="str">
        <f>IF(Stability!$G$7=Stability!$X$7,Stability!C401,"-")</f>
        <v>-</v>
      </c>
      <c r="AI370" s="103" t="str">
        <f>IF(Stability!$G$7=Stability!$X$7,Stability!B401,"-")</f>
        <v>-</v>
      </c>
      <c r="AJ370" s="127" t="str">
        <f>IF(Stability!$G$7=Stability!$X$7,Stability!E401,"-")</f>
        <v>-</v>
      </c>
      <c r="AK370" s="103" t="str">
        <f>IF(Stability!$G$7=Stability!$X$7,Stability!H401,"-")</f>
        <v>-</v>
      </c>
      <c r="AL370" s="103" t="str">
        <f>IF(Stability!$G$7=Stability!$X$7,Stability!G401,"-")</f>
        <v>-</v>
      </c>
      <c r="AM370" s="103" t="str">
        <f>IF(Stability!$G$7=Stability!$X$7,Stability!F401,"-")</f>
        <v>-</v>
      </c>
      <c r="AN370" s="127" t="str">
        <f>IF(Stability!$G$7=Stability!$X$7,Stability!I401,"-")</f>
        <v>-</v>
      </c>
      <c r="AO370" s="103" t="str">
        <f>IF(Stability!$G$7=Stability!$X$7,Stability!L401,"-")</f>
        <v>-</v>
      </c>
      <c r="AP370" s="103" t="str">
        <f>IF(Stability!$G$7=Stability!$X$7,Stability!K401,"-")</f>
        <v>-</v>
      </c>
      <c r="AQ370" s="103" t="str">
        <f>IF(Stability!$G$7=Stability!$X$7,Stability!J401,"-")</f>
        <v>-</v>
      </c>
      <c r="AR370" s="127" t="str">
        <f>IF(Stability!$G$7=Stability!$X$7,Stability!M401,"-")</f>
        <v>-</v>
      </c>
    </row>
    <row r="371" spans="32:44" ht="15" customHeight="1">
      <c r="AF371" s="12">
        <v>370</v>
      </c>
      <c r="AG371" s="103" t="str">
        <f>IF(Stability!$G$7=Stability!$X$7,Stability!D402,"-")</f>
        <v>-</v>
      </c>
      <c r="AH371" s="103" t="str">
        <f>IF(Stability!$G$7=Stability!$X$7,Stability!C402,"-")</f>
        <v>-</v>
      </c>
      <c r="AI371" s="103" t="str">
        <f>IF(Stability!$G$7=Stability!$X$7,Stability!B402,"-")</f>
        <v>-</v>
      </c>
      <c r="AJ371" s="127" t="str">
        <f>IF(Stability!$G$7=Stability!$X$7,Stability!E402,"-")</f>
        <v>-</v>
      </c>
      <c r="AK371" s="103" t="str">
        <f>IF(Stability!$G$7=Stability!$X$7,Stability!H402,"-")</f>
        <v>-</v>
      </c>
      <c r="AL371" s="103" t="str">
        <f>IF(Stability!$G$7=Stability!$X$7,Stability!G402,"-")</f>
        <v>-</v>
      </c>
      <c r="AM371" s="103" t="str">
        <f>IF(Stability!$G$7=Stability!$X$7,Stability!F402,"-")</f>
        <v>-</v>
      </c>
      <c r="AN371" s="127" t="str">
        <f>IF(Stability!$G$7=Stability!$X$7,Stability!I402,"-")</f>
        <v>-</v>
      </c>
      <c r="AO371" s="103" t="str">
        <f>IF(Stability!$G$7=Stability!$X$7,Stability!L402,"-")</f>
        <v>-</v>
      </c>
      <c r="AP371" s="103" t="str">
        <f>IF(Stability!$G$7=Stability!$X$7,Stability!K402,"-")</f>
        <v>-</v>
      </c>
      <c r="AQ371" s="103" t="str">
        <f>IF(Stability!$G$7=Stability!$X$7,Stability!J402,"-")</f>
        <v>-</v>
      </c>
      <c r="AR371" s="127" t="str">
        <f>IF(Stability!$G$7=Stability!$X$7,Stability!M402,"-")</f>
        <v>-</v>
      </c>
    </row>
    <row r="372" spans="32:44" ht="15" customHeight="1">
      <c r="AF372" s="12">
        <v>371</v>
      </c>
      <c r="AG372" s="103" t="str">
        <f>IF(Stability!$G$7=Stability!$X$7,Stability!D403,"-")</f>
        <v>-</v>
      </c>
      <c r="AH372" s="103" t="str">
        <f>IF(Stability!$G$7=Stability!$X$7,Stability!C403,"-")</f>
        <v>-</v>
      </c>
      <c r="AI372" s="103" t="str">
        <f>IF(Stability!$G$7=Stability!$X$7,Stability!B403,"-")</f>
        <v>-</v>
      </c>
      <c r="AJ372" s="127" t="str">
        <f>IF(Stability!$G$7=Stability!$X$7,Stability!E403,"-")</f>
        <v>-</v>
      </c>
      <c r="AK372" s="103" t="str">
        <f>IF(Stability!$G$7=Stability!$X$7,Stability!H403,"-")</f>
        <v>-</v>
      </c>
      <c r="AL372" s="103" t="str">
        <f>IF(Stability!$G$7=Stability!$X$7,Stability!G403,"-")</f>
        <v>-</v>
      </c>
      <c r="AM372" s="103" t="str">
        <f>IF(Stability!$G$7=Stability!$X$7,Stability!F403,"-")</f>
        <v>-</v>
      </c>
      <c r="AN372" s="127" t="str">
        <f>IF(Stability!$G$7=Stability!$X$7,Stability!I403,"-")</f>
        <v>-</v>
      </c>
      <c r="AO372" s="103" t="str">
        <f>IF(Stability!$G$7=Stability!$X$7,Stability!L403,"-")</f>
        <v>-</v>
      </c>
      <c r="AP372" s="103" t="str">
        <f>IF(Stability!$G$7=Stability!$X$7,Stability!K403,"-")</f>
        <v>-</v>
      </c>
      <c r="AQ372" s="103" t="str">
        <f>IF(Stability!$G$7=Stability!$X$7,Stability!J403,"-")</f>
        <v>-</v>
      </c>
      <c r="AR372" s="127" t="str">
        <f>IF(Stability!$G$7=Stability!$X$7,Stability!M403,"-")</f>
        <v>-</v>
      </c>
    </row>
    <row r="373" spans="32:44" ht="15" customHeight="1">
      <c r="AF373" s="12">
        <v>372</v>
      </c>
      <c r="AG373" s="103" t="str">
        <f>IF(Stability!$G$7=Stability!$X$7,Stability!D404,"-")</f>
        <v>-</v>
      </c>
      <c r="AH373" s="103" t="str">
        <f>IF(Stability!$G$7=Stability!$X$7,Stability!C404,"-")</f>
        <v>-</v>
      </c>
      <c r="AI373" s="103" t="str">
        <f>IF(Stability!$G$7=Stability!$X$7,Stability!B404,"-")</f>
        <v>-</v>
      </c>
      <c r="AJ373" s="127" t="str">
        <f>IF(Stability!$G$7=Stability!$X$7,Stability!E404,"-")</f>
        <v>-</v>
      </c>
      <c r="AK373" s="103" t="str">
        <f>IF(Stability!$G$7=Stability!$X$7,Stability!H404,"-")</f>
        <v>-</v>
      </c>
      <c r="AL373" s="103" t="str">
        <f>IF(Stability!$G$7=Stability!$X$7,Stability!G404,"-")</f>
        <v>-</v>
      </c>
      <c r="AM373" s="103" t="str">
        <f>IF(Stability!$G$7=Stability!$X$7,Stability!F404,"-")</f>
        <v>-</v>
      </c>
      <c r="AN373" s="127" t="str">
        <f>IF(Stability!$G$7=Stability!$X$7,Stability!I404,"-")</f>
        <v>-</v>
      </c>
      <c r="AO373" s="103" t="str">
        <f>IF(Stability!$G$7=Stability!$X$7,Stability!L404,"-")</f>
        <v>-</v>
      </c>
      <c r="AP373" s="103" t="str">
        <f>IF(Stability!$G$7=Stability!$X$7,Stability!K404,"-")</f>
        <v>-</v>
      </c>
      <c r="AQ373" s="103" t="str">
        <f>IF(Stability!$G$7=Stability!$X$7,Stability!J404,"-")</f>
        <v>-</v>
      </c>
      <c r="AR373" s="127" t="str">
        <f>IF(Stability!$G$7=Stability!$X$7,Stability!M404,"-")</f>
        <v>-</v>
      </c>
    </row>
    <row r="374" spans="32:44" ht="15" customHeight="1">
      <c r="AF374" s="12">
        <v>373</v>
      </c>
      <c r="AG374" s="103" t="str">
        <f>IF(Stability!$G$7=Stability!$X$7,Stability!D405,"-")</f>
        <v>-</v>
      </c>
      <c r="AH374" s="103" t="str">
        <f>IF(Stability!$G$7=Stability!$X$7,Stability!C405,"-")</f>
        <v>-</v>
      </c>
      <c r="AI374" s="103" t="str">
        <f>IF(Stability!$G$7=Stability!$X$7,Stability!B405,"-")</f>
        <v>-</v>
      </c>
      <c r="AJ374" s="127" t="str">
        <f>IF(Stability!$G$7=Stability!$X$7,Stability!E405,"-")</f>
        <v>-</v>
      </c>
      <c r="AK374" s="103" t="str">
        <f>IF(Stability!$G$7=Stability!$X$7,Stability!H405,"-")</f>
        <v>-</v>
      </c>
      <c r="AL374" s="103" t="str">
        <f>IF(Stability!$G$7=Stability!$X$7,Stability!G405,"-")</f>
        <v>-</v>
      </c>
      <c r="AM374" s="103" t="str">
        <f>IF(Stability!$G$7=Stability!$X$7,Stability!F405,"-")</f>
        <v>-</v>
      </c>
      <c r="AN374" s="127" t="str">
        <f>IF(Stability!$G$7=Stability!$X$7,Stability!I405,"-")</f>
        <v>-</v>
      </c>
      <c r="AO374" s="103" t="str">
        <f>IF(Stability!$G$7=Stability!$X$7,Stability!L405,"-")</f>
        <v>-</v>
      </c>
      <c r="AP374" s="103" t="str">
        <f>IF(Stability!$G$7=Stability!$X$7,Stability!K405,"-")</f>
        <v>-</v>
      </c>
      <c r="AQ374" s="103" t="str">
        <f>IF(Stability!$G$7=Stability!$X$7,Stability!J405,"-")</f>
        <v>-</v>
      </c>
      <c r="AR374" s="127" t="str">
        <f>IF(Stability!$G$7=Stability!$X$7,Stability!M405,"-")</f>
        <v>-</v>
      </c>
    </row>
    <row r="375" spans="32:44" ht="15" customHeight="1">
      <c r="AF375" s="12">
        <v>374</v>
      </c>
      <c r="AG375" s="103" t="str">
        <f>IF(Stability!$G$7=Stability!$X$7,Stability!D406,"-")</f>
        <v>-</v>
      </c>
      <c r="AH375" s="103" t="str">
        <f>IF(Stability!$G$7=Stability!$X$7,Stability!C406,"-")</f>
        <v>-</v>
      </c>
      <c r="AI375" s="103" t="str">
        <f>IF(Stability!$G$7=Stability!$X$7,Stability!B406,"-")</f>
        <v>-</v>
      </c>
      <c r="AJ375" s="127" t="str">
        <f>IF(Stability!$G$7=Stability!$X$7,Stability!E406,"-")</f>
        <v>-</v>
      </c>
      <c r="AK375" s="103" t="str">
        <f>IF(Stability!$G$7=Stability!$X$7,Stability!H406,"-")</f>
        <v>-</v>
      </c>
      <c r="AL375" s="103" t="str">
        <f>IF(Stability!$G$7=Stability!$X$7,Stability!G406,"-")</f>
        <v>-</v>
      </c>
      <c r="AM375" s="103" t="str">
        <f>IF(Stability!$G$7=Stability!$X$7,Stability!F406,"-")</f>
        <v>-</v>
      </c>
      <c r="AN375" s="127" t="str">
        <f>IF(Stability!$G$7=Stability!$X$7,Stability!I406,"-")</f>
        <v>-</v>
      </c>
      <c r="AO375" s="103" t="str">
        <f>IF(Stability!$G$7=Stability!$X$7,Stability!L406,"-")</f>
        <v>-</v>
      </c>
      <c r="AP375" s="103" t="str">
        <f>IF(Stability!$G$7=Stability!$X$7,Stability!K406,"-")</f>
        <v>-</v>
      </c>
      <c r="AQ375" s="103" t="str">
        <f>IF(Stability!$G$7=Stability!$X$7,Stability!J406,"-")</f>
        <v>-</v>
      </c>
      <c r="AR375" s="127" t="str">
        <f>IF(Stability!$G$7=Stability!$X$7,Stability!M406,"-")</f>
        <v>-</v>
      </c>
    </row>
    <row r="376" spans="32:44" ht="15" customHeight="1">
      <c r="AF376" s="12">
        <v>375</v>
      </c>
      <c r="AG376" s="103" t="str">
        <f>IF(Stability!$G$7=Stability!$X$7,Stability!D407,"-")</f>
        <v>-</v>
      </c>
      <c r="AH376" s="103" t="str">
        <f>IF(Stability!$G$7=Stability!$X$7,Stability!C407,"-")</f>
        <v>-</v>
      </c>
      <c r="AI376" s="103" t="str">
        <f>IF(Stability!$G$7=Stability!$X$7,Stability!B407,"-")</f>
        <v>-</v>
      </c>
      <c r="AJ376" s="127" t="str">
        <f>IF(Stability!$G$7=Stability!$X$7,Stability!E407,"-")</f>
        <v>-</v>
      </c>
      <c r="AK376" s="103" t="str">
        <f>IF(Stability!$G$7=Stability!$X$7,Stability!H407,"-")</f>
        <v>-</v>
      </c>
      <c r="AL376" s="103" t="str">
        <f>IF(Stability!$G$7=Stability!$X$7,Stability!G407,"-")</f>
        <v>-</v>
      </c>
      <c r="AM376" s="103" t="str">
        <f>IF(Stability!$G$7=Stability!$X$7,Stability!F407,"-")</f>
        <v>-</v>
      </c>
      <c r="AN376" s="127" t="str">
        <f>IF(Stability!$G$7=Stability!$X$7,Stability!I407,"-")</f>
        <v>-</v>
      </c>
      <c r="AO376" s="103" t="str">
        <f>IF(Stability!$G$7=Stability!$X$7,Stability!L407,"-")</f>
        <v>-</v>
      </c>
      <c r="AP376" s="103" t="str">
        <f>IF(Stability!$G$7=Stability!$X$7,Stability!K407,"-")</f>
        <v>-</v>
      </c>
      <c r="AQ376" s="103" t="str">
        <f>IF(Stability!$G$7=Stability!$X$7,Stability!J407,"-")</f>
        <v>-</v>
      </c>
      <c r="AR376" s="127" t="str">
        <f>IF(Stability!$G$7=Stability!$X$7,Stability!M407,"-")</f>
        <v>-</v>
      </c>
    </row>
    <row r="377" spans="32:44" ht="15" customHeight="1">
      <c r="AF377" s="12">
        <v>376</v>
      </c>
      <c r="AG377" s="103" t="str">
        <f>IF(Stability!$G$7=Stability!$X$7,Stability!D408,"-")</f>
        <v>-</v>
      </c>
      <c r="AH377" s="103" t="str">
        <f>IF(Stability!$G$7=Stability!$X$7,Stability!C408,"-")</f>
        <v>-</v>
      </c>
      <c r="AI377" s="103" t="str">
        <f>IF(Stability!$G$7=Stability!$X$7,Stability!B408,"-")</f>
        <v>-</v>
      </c>
      <c r="AJ377" s="127" t="str">
        <f>IF(Stability!$G$7=Stability!$X$7,Stability!E408,"-")</f>
        <v>-</v>
      </c>
      <c r="AK377" s="103" t="str">
        <f>IF(Stability!$G$7=Stability!$X$7,Stability!H408,"-")</f>
        <v>-</v>
      </c>
      <c r="AL377" s="103" t="str">
        <f>IF(Stability!$G$7=Stability!$X$7,Stability!G408,"-")</f>
        <v>-</v>
      </c>
      <c r="AM377" s="103" t="str">
        <f>IF(Stability!$G$7=Stability!$X$7,Stability!F408,"-")</f>
        <v>-</v>
      </c>
      <c r="AN377" s="127" t="str">
        <f>IF(Stability!$G$7=Stability!$X$7,Stability!I408,"-")</f>
        <v>-</v>
      </c>
      <c r="AO377" s="103" t="str">
        <f>IF(Stability!$G$7=Stability!$X$7,Stability!L408,"-")</f>
        <v>-</v>
      </c>
      <c r="AP377" s="103" t="str">
        <f>IF(Stability!$G$7=Stability!$X$7,Stability!K408,"-")</f>
        <v>-</v>
      </c>
      <c r="AQ377" s="103" t="str">
        <f>IF(Stability!$G$7=Stability!$X$7,Stability!J408,"-")</f>
        <v>-</v>
      </c>
      <c r="AR377" s="127" t="str">
        <f>IF(Stability!$G$7=Stability!$X$7,Stability!M408,"-")</f>
        <v>-</v>
      </c>
    </row>
    <row r="378" spans="32:44" ht="15" customHeight="1">
      <c r="AF378" s="12">
        <v>377</v>
      </c>
      <c r="AG378" s="103" t="str">
        <f>IF(Stability!$G$7=Stability!$X$7,Stability!D409,"-")</f>
        <v>-</v>
      </c>
      <c r="AH378" s="103" t="str">
        <f>IF(Stability!$G$7=Stability!$X$7,Stability!C409,"-")</f>
        <v>-</v>
      </c>
      <c r="AI378" s="103" t="str">
        <f>IF(Stability!$G$7=Stability!$X$7,Stability!B409,"-")</f>
        <v>-</v>
      </c>
      <c r="AJ378" s="127" t="str">
        <f>IF(Stability!$G$7=Stability!$X$7,Stability!E409,"-")</f>
        <v>-</v>
      </c>
      <c r="AK378" s="103" t="str">
        <f>IF(Stability!$G$7=Stability!$X$7,Stability!H409,"-")</f>
        <v>-</v>
      </c>
      <c r="AL378" s="103" t="str">
        <f>IF(Stability!$G$7=Stability!$X$7,Stability!G409,"-")</f>
        <v>-</v>
      </c>
      <c r="AM378" s="103" t="str">
        <f>IF(Stability!$G$7=Stability!$X$7,Stability!F409,"-")</f>
        <v>-</v>
      </c>
      <c r="AN378" s="127" t="str">
        <f>IF(Stability!$G$7=Stability!$X$7,Stability!I409,"-")</f>
        <v>-</v>
      </c>
      <c r="AO378" s="103" t="str">
        <f>IF(Stability!$G$7=Stability!$X$7,Stability!L409,"-")</f>
        <v>-</v>
      </c>
      <c r="AP378" s="103" t="str">
        <f>IF(Stability!$G$7=Stability!$X$7,Stability!K409,"-")</f>
        <v>-</v>
      </c>
      <c r="AQ378" s="103" t="str">
        <f>IF(Stability!$G$7=Stability!$X$7,Stability!J409,"-")</f>
        <v>-</v>
      </c>
      <c r="AR378" s="127" t="str">
        <f>IF(Stability!$G$7=Stability!$X$7,Stability!M409,"-")</f>
        <v>-</v>
      </c>
    </row>
    <row r="379" spans="32:44" ht="15" customHeight="1">
      <c r="AF379" s="12">
        <v>378</v>
      </c>
      <c r="AG379" s="103" t="str">
        <f>IF(Stability!$G$7=Stability!$X$7,Stability!D410,"-")</f>
        <v>-</v>
      </c>
      <c r="AH379" s="103" t="str">
        <f>IF(Stability!$G$7=Stability!$X$7,Stability!C410,"-")</f>
        <v>-</v>
      </c>
      <c r="AI379" s="103" t="str">
        <f>IF(Stability!$G$7=Stability!$X$7,Stability!B410,"-")</f>
        <v>-</v>
      </c>
      <c r="AJ379" s="127" t="str">
        <f>IF(Stability!$G$7=Stability!$X$7,Stability!E410,"-")</f>
        <v>-</v>
      </c>
      <c r="AK379" s="103" t="str">
        <f>IF(Stability!$G$7=Stability!$X$7,Stability!H410,"-")</f>
        <v>-</v>
      </c>
      <c r="AL379" s="103" t="str">
        <f>IF(Stability!$G$7=Stability!$X$7,Stability!G410,"-")</f>
        <v>-</v>
      </c>
      <c r="AM379" s="103" t="str">
        <f>IF(Stability!$G$7=Stability!$X$7,Stability!F410,"-")</f>
        <v>-</v>
      </c>
      <c r="AN379" s="127" t="str">
        <f>IF(Stability!$G$7=Stability!$X$7,Stability!I410,"-")</f>
        <v>-</v>
      </c>
      <c r="AO379" s="103" t="str">
        <f>IF(Stability!$G$7=Stability!$X$7,Stability!L410,"-")</f>
        <v>-</v>
      </c>
      <c r="AP379" s="103" t="str">
        <f>IF(Stability!$G$7=Stability!$X$7,Stability!K410,"-")</f>
        <v>-</v>
      </c>
      <c r="AQ379" s="103" t="str">
        <f>IF(Stability!$G$7=Stability!$X$7,Stability!J410,"-")</f>
        <v>-</v>
      </c>
      <c r="AR379" s="127" t="str">
        <f>IF(Stability!$G$7=Stability!$X$7,Stability!M410,"-")</f>
        <v>-</v>
      </c>
    </row>
    <row r="380" spans="32:44" ht="15" customHeight="1">
      <c r="AF380" s="12">
        <v>379</v>
      </c>
      <c r="AG380" s="103" t="str">
        <f>IF(Stability!$G$7=Stability!$X$7,Stability!D411,"-")</f>
        <v>-</v>
      </c>
      <c r="AH380" s="103" t="str">
        <f>IF(Stability!$G$7=Stability!$X$7,Stability!C411,"-")</f>
        <v>-</v>
      </c>
      <c r="AI380" s="103" t="str">
        <f>IF(Stability!$G$7=Stability!$X$7,Stability!B411,"-")</f>
        <v>-</v>
      </c>
      <c r="AJ380" s="127" t="str">
        <f>IF(Stability!$G$7=Stability!$X$7,Stability!E411,"-")</f>
        <v>-</v>
      </c>
      <c r="AK380" s="103" t="str">
        <f>IF(Stability!$G$7=Stability!$X$7,Stability!H411,"-")</f>
        <v>-</v>
      </c>
      <c r="AL380" s="103" t="str">
        <f>IF(Stability!$G$7=Stability!$X$7,Stability!G411,"-")</f>
        <v>-</v>
      </c>
      <c r="AM380" s="103" t="str">
        <f>IF(Stability!$G$7=Stability!$X$7,Stability!F411,"-")</f>
        <v>-</v>
      </c>
      <c r="AN380" s="127" t="str">
        <f>IF(Stability!$G$7=Stability!$X$7,Stability!I411,"-")</f>
        <v>-</v>
      </c>
      <c r="AO380" s="103" t="str">
        <f>IF(Stability!$G$7=Stability!$X$7,Stability!L411,"-")</f>
        <v>-</v>
      </c>
      <c r="AP380" s="103" t="str">
        <f>IF(Stability!$G$7=Stability!$X$7,Stability!K411,"-")</f>
        <v>-</v>
      </c>
      <c r="AQ380" s="103" t="str">
        <f>IF(Stability!$G$7=Stability!$X$7,Stability!J411,"-")</f>
        <v>-</v>
      </c>
      <c r="AR380" s="127" t="str">
        <f>IF(Stability!$G$7=Stability!$X$7,Stability!M411,"-")</f>
        <v>-</v>
      </c>
    </row>
    <row r="381" spans="32:44" ht="15" customHeight="1">
      <c r="AF381" s="12">
        <v>380</v>
      </c>
      <c r="AG381" s="103" t="str">
        <f>IF(Stability!$G$7=Stability!$X$7,Stability!D412,"-")</f>
        <v>-</v>
      </c>
      <c r="AH381" s="103" t="str">
        <f>IF(Stability!$G$7=Stability!$X$7,Stability!C412,"-")</f>
        <v>-</v>
      </c>
      <c r="AI381" s="103" t="str">
        <f>IF(Stability!$G$7=Stability!$X$7,Stability!B412,"-")</f>
        <v>-</v>
      </c>
      <c r="AJ381" s="127" t="str">
        <f>IF(Stability!$G$7=Stability!$X$7,Stability!E412,"-")</f>
        <v>-</v>
      </c>
      <c r="AK381" s="103" t="str">
        <f>IF(Stability!$G$7=Stability!$X$7,Stability!H412,"-")</f>
        <v>-</v>
      </c>
      <c r="AL381" s="103" t="str">
        <f>IF(Stability!$G$7=Stability!$X$7,Stability!G412,"-")</f>
        <v>-</v>
      </c>
      <c r="AM381" s="103" t="str">
        <f>IF(Stability!$G$7=Stability!$X$7,Stability!F412,"-")</f>
        <v>-</v>
      </c>
      <c r="AN381" s="127" t="str">
        <f>IF(Stability!$G$7=Stability!$X$7,Stability!I412,"-")</f>
        <v>-</v>
      </c>
      <c r="AO381" s="103" t="str">
        <f>IF(Stability!$G$7=Stability!$X$7,Stability!L412,"-")</f>
        <v>-</v>
      </c>
      <c r="AP381" s="103" t="str">
        <f>IF(Stability!$G$7=Stability!$X$7,Stability!K412,"-")</f>
        <v>-</v>
      </c>
      <c r="AQ381" s="103" t="str">
        <f>IF(Stability!$G$7=Stability!$X$7,Stability!J412,"-")</f>
        <v>-</v>
      </c>
      <c r="AR381" s="127" t="str">
        <f>IF(Stability!$G$7=Stability!$X$7,Stability!M412,"-")</f>
        <v>-</v>
      </c>
    </row>
    <row r="382" spans="32:44" ht="15" customHeight="1">
      <c r="AF382" s="12">
        <v>381</v>
      </c>
      <c r="AG382" s="103" t="str">
        <f>IF(Stability!$G$7=Stability!$X$7,Stability!D413,"-")</f>
        <v>-</v>
      </c>
      <c r="AH382" s="103" t="str">
        <f>IF(Stability!$G$7=Stability!$X$7,Stability!C413,"-")</f>
        <v>-</v>
      </c>
      <c r="AI382" s="103" t="str">
        <f>IF(Stability!$G$7=Stability!$X$7,Stability!B413,"-")</f>
        <v>-</v>
      </c>
      <c r="AJ382" s="127" t="str">
        <f>IF(Stability!$G$7=Stability!$X$7,Stability!E413,"-")</f>
        <v>-</v>
      </c>
      <c r="AK382" s="103" t="str">
        <f>IF(Stability!$G$7=Stability!$X$7,Stability!H413,"-")</f>
        <v>-</v>
      </c>
      <c r="AL382" s="103" t="str">
        <f>IF(Stability!$G$7=Stability!$X$7,Stability!G413,"-")</f>
        <v>-</v>
      </c>
      <c r="AM382" s="103" t="str">
        <f>IF(Stability!$G$7=Stability!$X$7,Stability!F413,"-")</f>
        <v>-</v>
      </c>
      <c r="AN382" s="127" t="str">
        <f>IF(Stability!$G$7=Stability!$X$7,Stability!I413,"-")</f>
        <v>-</v>
      </c>
      <c r="AO382" s="103" t="str">
        <f>IF(Stability!$G$7=Stability!$X$7,Stability!L413,"-")</f>
        <v>-</v>
      </c>
      <c r="AP382" s="103" t="str">
        <f>IF(Stability!$G$7=Stability!$X$7,Stability!K413,"-")</f>
        <v>-</v>
      </c>
      <c r="AQ382" s="103" t="str">
        <f>IF(Stability!$G$7=Stability!$X$7,Stability!J413,"-")</f>
        <v>-</v>
      </c>
      <c r="AR382" s="127" t="str">
        <f>IF(Stability!$G$7=Stability!$X$7,Stability!M413,"-")</f>
        <v>-</v>
      </c>
    </row>
    <row r="383" spans="32:44" ht="15" customHeight="1">
      <c r="AF383" s="12">
        <v>382</v>
      </c>
      <c r="AG383" s="103" t="str">
        <f>IF(Stability!$G$7=Stability!$X$7,Stability!D414,"-")</f>
        <v>-</v>
      </c>
      <c r="AH383" s="103" t="str">
        <f>IF(Stability!$G$7=Stability!$X$7,Stability!C414,"-")</f>
        <v>-</v>
      </c>
      <c r="AI383" s="103" t="str">
        <f>IF(Stability!$G$7=Stability!$X$7,Stability!B414,"-")</f>
        <v>-</v>
      </c>
      <c r="AJ383" s="127" t="str">
        <f>IF(Stability!$G$7=Stability!$X$7,Stability!E414,"-")</f>
        <v>-</v>
      </c>
      <c r="AK383" s="103" t="str">
        <f>IF(Stability!$G$7=Stability!$X$7,Stability!H414,"-")</f>
        <v>-</v>
      </c>
      <c r="AL383" s="103" t="str">
        <f>IF(Stability!$G$7=Stability!$X$7,Stability!G414,"-")</f>
        <v>-</v>
      </c>
      <c r="AM383" s="103" t="str">
        <f>IF(Stability!$G$7=Stability!$X$7,Stability!F414,"-")</f>
        <v>-</v>
      </c>
      <c r="AN383" s="127" t="str">
        <f>IF(Stability!$G$7=Stability!$X$7,Stability!I414,"-")</f>
        <v>-</v>
      </c>
      <c r="AO383" s="103" t="str">
        <f>IF(Stability!$G$7=Stability!$X$7,Stability!L414,"-")</f>
        <v>-</v>
      </c>
      <c r="AP383" s="103" t="str">
        <f>IF(Stability!$G$7=Stability!$X$7,Stability!K414,"-")</f>
        <v>-</v>
      </c>
      <c r="AQ383" s="103" t="str">
        <f>IF(Stability!$G$7=Stability!$X$7,Stability!J414,"-")</f>
        <v>-</v>
      </c>
      <c r="AR383" s="127" t="str">
        <f>IF(Stability!$G$7=Stability!$X$7,Stability!M414,"-")</f>
        <v>-</v>
      </c>
    </row>
    <row r="384" spans="32:44" ht="15" customHeight="1">
      <c r="AF384" s="12">
        <v>383</v>
      </c>
      <c r="AG384" s="103" t="str">
        <f>IF(Stability!$G$7=Stability!$X$7,Stability!D415,"-")</f>
        <v>-</v>
      </c>
      <c r="AH384" s="103" t="str">
        <f>IF(Stability!$G$7=Stability!$X$7,Stability!C415,"-")</f>
        <v>-</v>
      </c>
      <c r="AI384" s="103" t="str">
        <f>IF(Stability!$G$7=Stability!$X$7,Stability!B415,"-")</f>
        <v>-</v>
      </c>
      <c r="AJ384" s="127" t="str">
        <f>IF(Stability!$G$7=Stability!$X$7,Stability!E415,"-")</f>
        <v>-</v>
      </c>
      <c r="AK384" s="103" t="str">
        <f>IF(Stability!$G$7=Stability!$X$7,Stability!H415,"-")</f>
        <v>-</v>
      </c>
      <c r="AL384" s="103" t="str">
        <f>IF(Stability!$G$7=Stability!$X$7,Stability!G415,"-")</f>
        <v>-</v>
      </c>
      <c r="AM384" s="103" t="str">
        <f>IF(Stability!$G$7=Stability!$X$7,Stability!F415,"-")</f>
        <v>-</v>
      </c>
      <c r="AN384" s="127" t="str">
        <f>IF(Stability!$G$7=Stability!$X$7,Stability!I415,"-")</f>
        <v>-</v>
      </c>
      <c r="AO384" s="103" t="str">
        <f>IF(Stability!$G$7=Stability!$X$7,Stability!L415,"-")</f>
        <v>-</v>
      </c>
      <c r="AP384" s="103" t="str">
        <f>IF(Stability!$G$7=Stability!$X$7,Stability!K415,"-")</f>
        <v>-</v>
      </c>
      <c r="AQ384" s="103" t="str">
        <f>IF(Stability!$G$7=Stability!$X$7,Stability!J415,"-")</f>
        <v>-</v>
      </c>
      <c r="AR384" s="127" t="str">
        <f>IF(Stability!$G$7=Stability!$X$7,Stability!M415,"-")</f>
        <v>-</v>
      </c>
    </row>
    <row r="385" spans="32:44" ht="15" customHeight="1">
      <c r="AF385" s="12">
        <v>384</v>
      </c>
      <c r="AG385" s="103" t="str">
        <f>IF(Stability!$G$7=Stability!$X$7,Stability!D416,"-")</f>
        <v>-</v>
      </c>
      <c r="AH385" s="103" t="str">
        <f>IF(Stability!$G$7=Stability!$X$7,Stability!C416,"-")</f>
        <v>-</v>
      </c>
      <c r="AI385" s="103" t="str">
        <f>IF(Stability!$G$7=Stability!$X$7,Stability!B416,"-")</f>
        <v>-</v>
      </c>
      <c r="AJ385" s="127" t="str">
        <f>IF(Stability!$G$7=Stability!$X$7,Stability!E416,"-")</f>
        <v>-</v>
      </c>
      <c r="AK385" s="103" t="str">
        <f>IF(Stability!$G$7=Stability!$X$7,Stability!H416,"-")</f>
        <v>-</v>
      </c>
      <c r="AL385" s="103" t="str">
        <f>IF(Stability!$G$7=Stability!$X$7,Stability!G416,"-")</f>
        <v>-</v>
      </c>
      <c r="AM385" s="103" t="str">
        <f>IF(Stability!$G$7=Stability!$X$7,Stability!F416,"-")</f>
        <v>-</v>
      </c>
      <c r="AN385" s="127" t="str">
        <f>IF(Stability!$G$7=Stability!$X$7,Stability!I416,"-")</f>
        <v>-</v>
      </c>
      <c r="AO385" s="103" t="str">
        <f>IF(Stability!$G$7=Stability!$X$7,Stability!L416,"-")</f>
        <v>-</v>
      </c>
      <c r="AP385" s="103" t="str">
        <f>IF(Stability!$G$7=Stability!$X$7,Stability!K416,"-")</f>
        <v>-</v>
      </c>
      <c r="AQ385" s="103" t="str">
        <f>IF(Stability!$G$7=Stability!$X$7,Stability!J416,"-")</f>
        <v>-</v>
      </c>
      <c r="AR385" s="127" t="str">
        <f>IF(Stability!$G$7=Stability!$X$7,Stability!M416,"-")</f>
        <v>-</v>
      </c>
    </row>
    <row r="386" spans="32:44" ht="15" customHeight="1">
      <c r="AF386" s="12">
        <v>385</v>
      </c>
      <c r="AG386" s="103" t="str">
        <f>IF(Stability!$G$7=Stability!$X$7,Stability!D417,"-")</f>
        <v>-</v>
      </c>
      <c r="AH386" s="103" t="str">
        <f>IF(Stability!$G$7=Stability!$X$7,Stability!C417,"-")</f>
        <v>-</v>
      </c>
      <c r="AI386" s="103" t="str">
        <f>IF(Stability!$G$7=Stability!$X$7,Stability!B417,"-")</f>
        <v>-</v>
      </c>
      <c r="AJ386" s="127" t="str">
        <f>IF(Stability!$G$7=Stability!$X$7,Stability!E417,"-")</f>
        <v>-</v>
      </c>
      <c r="AK386" s="103" t="str">
        <f>IF(Stability!$G$7=Stability!$X$7,Stability!H417,"-")</f>
        <v>-</v>
      </c>
      <c r="AL386" s="103" t="str">
        <f>IF(Stability!$G$7=Stability!$X$7,Stability!G417,"-")</f>
        <v>-</v>
      </c>
      <c r="AM386" s="103" t="str">
        <f>IF(Stability!$G$7=Stability!$X$7,Stability!F417,"-")</f>
        <v>-</v>
      </c>
      <c r="AN386" s="127" t="str">
        <f>IF(Stability!$G$7=Stability!$X$7,Stability!I417,"-")</f>
        <v>-</v>
      </c>
      <c r="AO386" s="103" t="str">
        <f>IF(Stability!$G$7=Stability!$X$7,Stability!L417,"-")</f>
        <v>-</v>
      </c>
      <c r="AP386" s="103" t="str">
        <f>IF(Stability!$G$7=Stability!$X$7,Stability!K417,"-")</f>
        <v>-</v>
      </c>
      <c r="AQ386" s="103" t="str">
        <f>IF(Stability!$G$7=Stability!$X$7,Stability!J417,"-")</f>
        <v>-</v>
      </c>
      <c r="AR386" s="127" t="str">
        <f>IF(Stability!$G$7=Stability!$X$7,Stability!M417,"-")</f>
        <v>-</v>
      </c>
    </row>
    <row r="387" spans="32:44" ht="15" customHeight="1">
      <c r="AF387" s="12">
        <v>386</v>
      </c>
      <c r="AG387" s="103" t="str">
        <f>IF(Stability!$G$7=Stability!$X$7,Stability!D418,"-")</f>
        <v>-</v>
      </c>
      <c r="AH387" s="103" t="str">
        <f>IF(Stability!$G$7=Stability!$X$7,Stability!C418,"-")</f>
        <v>-</v>
      </c>
      <c r="AI387" s="103" t="str">
        <f>IF(Stability!$G$7=Stability!$X$7,Stability!B418,"-")</f>
        <v>-</v>
      </c>
      <c r="AJ387" s="127" t="str">
        <f>IF(Stability!$G$7=Stability!$X$7,Stability!E418,"-")</f>
        <v>-</v>
      </c>
      <c r="AK387" s="103" t="str">
        <f>IF(Stability!$G$7=Stability!$X$7,Stability!H418,"-")</f>
        <v>-</v>
      </c>
      <c r="AL387" s="103" t="str">
        <f>IF(Stability!$G$7=Stability!$X$7,Stability!G418,"-")</f>
        <v>-</v>
      </c>
      <c r="AM387" s="103" t="str">
        <f>IF(Stability!$G$7=Stability!$X$7,Stability!F418,"-")</f>
        <v>-</v>
      </c>
      <c r="AN387" s="127" t="str">
        <f>IF(Stability!$G$7=Stability!$X$7,Stability!I418,"-")</f>
        <v>-</v>
      </c>
      <c r="AO387" s="103" t="str">
        <f>IF(Stability!$G$7=Stability!$X$7,Stability!L418,"-")</f>
        <v>-</v>
      </c>
      <c r="AP387" s="103" t="str">
        <f>IF(Stability!$G$7=Stability!$X$7,Stability!K418,"-")</f>
        <v>-</v>
      </c>
      <c r="AQ387" s="103" t="str">
        <f>IF(Stability!$G$7=Stability!$X$7,Stability!J418,"-")</f>
        <v>-</v>
      </c>
      <c r="AR387" s="127" t="str">
        <f>IF(Stability!$G$7=Stability!$X$7,Stability!M418,"-")</f>
        <v>-</v>
      </c>
    </row>
    <row r="388" spans="32:44" ht="15" customHeight="1">
      <c r="AF388" s="12">
        <v>387</v>
      </c>
      <c r="AG388" s="103" t="str">
        <f>IF(Stability!$G$7=Stability!$X$7,Stability!D419,"-")</f>
        <v>-</v>
      </c>
      <c r="AH388" s="103" t="str">
        <f>IF(Stability!$G$7=Stability!$X$7,Stability!C419,"-")</f>
        <v>-</v>
      </c>
      <c r="AI388" s="103" t="str">
        <f>IF(Stability!$G$7=Stability!$X$7,Stability!B419,"-")</f>
        <v>-</v>
      </c>
      <c r="AJ388" s="127" t="str">
        <f>IF(Stability!$G$7=Stability!$X$7,Stability!E419,"-")</f>
        <v>-</v>
      </c>
      <c r="AK388" s="103" t="str">
        <f>IF(Stability!$G$7=Stability!$X$7,Stability!H419,"-")</f>
        <v>-</v>
      </c>
      <c r="AL388" s="103" t="str">
        <f>IF(Stability!$G$7=Stability!$X$7,Stability!G419,"-")</f>
        <v>-</v>
      </c>
      <c r="AM388" s="103" t="str">
        <f>IF(Stability!$G$7=Stability!$X$7,Stability!F419,"-")</f>
        <v>-</v>
      </c>
      <c r="AN388" s="127" t="str">
        <f>IF(Stability!$G$7=Stability!$X$7,Stability!I419,"-")</f>
        <v>-</v>
      </c>
      <c r="AO388" s="103" t="str">
        <f>IF(Stability!$G$7=Stability!$X$7,Stability!L419,"-")</f>
        <v>-</v>
      </c>
      <c r="AP388" s="103" t="str">
        <f>IF(Stability!$G$7=Stability!$X$7,Stability!K419,"-")</f>
        <v>-</v>
      </c>
      <c r="AQ388" s="103" t="str">
        <f>IF(Stability!$G$7=Stability!$X$7,Stability!J419,"-")</f>
        <v>-</v>
      </c>
      <c r="AR388" s="127" t="str">
        <f>IF(Stability!$G$7=Stability!$X$7,Stability!M419,"-")</f>
        <v>-</v>
      </c>
    </row>
    <row r="389" spans="32:44" ht="15" customHeight="1">
      <c r="AF389" s="12">
        <v>388</v>
      </c>
      <c r="AG389" s="103" t="str">
        <f>IF(Stability!$G$7=Stability!$X$7,Stability!D420,"-")</f>
        <v>-</v>
      </c>
      <c r="AH389" s="103" t="str">
        <f>IF(Stability!$G$7=Stability!$X$7,Stability!C420,"-")</f>
        <v>-</v>
      </c>
      <c r="AI389" s="103" t="str">
        <f>IF(Stability!$G$7=Stability!$X$7,Stability!B420,"-")</f>
        <v>-</v>
      </c>
      <c r="AJ389" s="127" t="str">
        <f>IF(Stability!$G$7=Stability!$X$7,Stability!E420,"-")</f>
        <v>-</v>
      </c>
      <c r="AK389" s="103" t="str">
        <f>IF(Stability!$G$7=Stability!$X$7,Stability!H420,"-")</f>
        <v>-</v>
      </c>
      <c r="AL389" s="103" t="str">
        <f>IF(Stability!$G$7=Stability!$X$7,Stability!G420,"-")</f>
        <v>-</v>
      </c>
      <c r="AM389" s="103" t="str">
        <f>IF(Stability!$G$7=Stability!$X$7,Stability!F420,"-")</f>
        <v>-</v>
      </c>
      <c r="AN389" s="127" t="str">
        <f>IF(Stability!$G$7=Stability!$X$7,Stability!I420,"-")</f>
        <v>-</v>
      </c>
      <c r="AO389" s="103" t="str">
        <f>IF(Stability!$G$7=Stability!$X$7,Stability!L420,"-")</f>
        <v>-</v>
      </c>
      <c r="AP389" s="103" t="str">
        <f>IF(Stability!$G$7=Stability!$X$7,Stability!K420,"-")</f>
        <v>-</v>
      </c>
      <c r="AQ389" s="103" t="str">
        <f>IF(Stability!$G$7=Stability!$X$7,Stability!J420,"-")</f>
        <v>-</v>
      </c>
      <c r="AR389" s="127" t="str">
        <f>IF(Stability!$G$7=Stability!$X$7,Stability!M420,"-")</f>
        <v>-</v>
      </c>
    </row>
    <row r="390" spans="32:44" ht="15" customHeight="1">
      <c r="AF390" s="12">
        <v>389</v>
      </c>
      <c r="AG390" s="103" t="str">
        <f>IF(Stability!$G$7=Stability!$X$7,Stability!D421,"-")</f>
        <v>-</v>
      </c>
      <c r="AH390" s="103" t="str">
        <f>IF(Stability!$G$7=Stability!$X$7,Stability!C421,"-")</f>
        <v>-</v>
      </c>
      <c r="AI390" s="103" t="str">
        <f>IF(Stability!$G$7=Stability!$X$7,Stability!B421,"-")</f>
        <v>-</v>
      </c>
      <c r="AJ390" s="127" t="str">
        <f>IF(Stability!$G$7=Stability!$X$7,Stability!E421,"-")</f>
        <v>-</v>
      </c>
      <c r="AK390" s="103" t="str">
        <f>IF(Stability!$G$7=Stability!$X$7,Stability!H421,"-")</f>
        <v>-</v>
      </c>
      <c r="AL390" s="103" t="str">
        <f>IF(Stability!$G$7=Stability!$X$7,Stability!G421,"-")</f>
        <v>-</v>
      </c>
      <c r="AM390" s="103" t="str">
        <f>IF(Stability!$G$7=Stability!$X$7,Stability!F421,"-")</f>
        <v>-</v>
      </c>
      <c r="AN390" s="127" t="str">
        <f>IF(Stability!$G$7=Stability!$X$7,Stability!I421,"-")</f>
        <v>-</v>
      </c>
      <c r="AO390" s="103" t="str">
        <f>IF(Stability!$G$7=Stability!$X$7,Stability!L421,"-")</f>
        <v>-</v>
      </c>
      <c r="AP390" s="103" t="str">
        <f>IF(Stability!$G$7=Stability!$X$7,Stability!K421,"-")</f>
        <v>-</v>
      </c>
      <c r="AQ390" s="103" t="str">
        <f>IF(Stability!$G$7=Stability!$X$7,Stability!J421,"-")</f>
        <v>-</v>
      </c>
      <c r="AR390" s="127" t="str">
        <f>IF(Stability!$G$7=Stability!$X$7,Stability!M421,"-")</f>
        <v>-</v>
      </c>
    </row>
    <row r="391" spans="32:44" ht="15" customHeight="1">
      <c r="AF391" s="12">
        <v>390</v>
      </c>
      <c r="AG391" s="103" t="str">
        <f>IF(Stability!$G$7=Stability!$X$7,Stability!D422,"-")</f>
        <v>-</v>
      </c>
      <c r="AH391" s="103" t="str">
        <f>IF(Stability!$G$7=Stability!$X$7,Stability!C422,"-")</f>
        <v>-</v>
      </c>
      <c r="AI391" s="103" t="str">
        <f>IF(Stability!$G$7=Stability!$X$7,Stability!B422,"-")</f>
        <v>-</v>
      </c>
      <c r="AJ391" s="127" t="str">
        <f>IF(Stability!$G$7=Stability!$X$7,Stability!E422,"-")</f>
        <v>-</v>
      </c>
      <c r="AK391" s="103" t="str">
        <f>IF(Stability!$G$7=Stability!$X$7,Stability!H422,"-")</f>
        <v>-</v>
      </c>
      <c r="AL391" s="103" t="str">
        <f>IF(Stability!$G$7=Stability!$X$7,Stability!G422,"-")</f>
        <v>-</v>
      </c>
      <c r="AM391" s="103" t="str">
        <f>IF(Stability!$G$7=Stability!$X$7,Stability!F422,"-")</f>
        <v>-</v>
      </c>
      <c r="AN391" s="127" t="str">
        <f>IF(Stability!$G$7=Stability!$X$7,Stability!I422,"-")</f>
        <v>-</v>
      </c>
      <c r="AO391" s="103" t="str">
        <f>IF(Stability!$G$7=Stability!$X$7,Stability!L422,"-")</f>
        <v>-</v>
      </c>
      <c r="AP391" s="103" t="str">
        <f>IF(Stability!$G$7=Stability!$X$7,Stability!K422,"-")</f>
        <v>-</v>
      </c>
      <c r="AQ391" s="103" t="str">
        <f>IF(Stability!$G$7=Stability!$X$7,Stability!J422,"-")</f>
        <v>-</v>
      </c>
      <c r="AR391" s="127" t="str">
        <f>IF(Stability!$G$7=Stability!$X$7,Stability!M422,"-")</f>
        <v>-</v>
      </c>
    </row>
    <row r="392" spans="32:44" ht="15" customHeight="1">
      <c r="AF392" s="12">
        <v>391</v>
      </c>
      <c r="AG392" s="103" t="str">
        <f>IF(Stability!$G$7=Stability!$X$7,Stability!D423,"-")</f>
        <v>-</v>
      </c>
      <c r="AH392" s="103" t="str">
        <f>IF(Stability!$G$7=Stability!$X$7,Stability!C423,"-")</f>
        <v>-</v>
      </c>
      <c r="AI392" s="103" t="str">
        <f>IF(Stability!$G$7=Stability!$X$7,Stability!B423,"-")</f>
        <v>-</v>
      </c>
      <c r="AJ392" s="127" t="str">
        <f>IF(Stability!$G$7=Stability!$X$7,Stability!E423,"-")</f>
        <v>-</v>
      </c>
      <c r="AK392" s="103" t="str">
        <f>IF(Stability!$G$7=Stability!$X$7,Stability!H423,"-")</f>
        <v>-</v>
      </c>
      <c r="AL392" s="103" t="str">
        <f>IF(Stability!$G$7=Stability!$X$7,Stability!G423,"-")</f>
        <v>-</v>
      </c>
      <c r="AM392" s="103" t="str">
        <f>IF(Stability!$G$7=Stability!$X$7,Stability!F423,"-")</f>
        <v>-</v>
      </c>
      <c r="AN392" s="127" t="str">
        <f>IF(Stability!$G$7=Stability!$X$7,Stability!I423,"-")</f>
        <v>-</v>
      </c>
      <c r="AO392" s="103" t="str">
        <f>IF(Stability!$G$7=Stability!$X$7,Stability!L423,"-")</f>
        <v>-</v>
      </c>
      <c r="AP392" s="103" t="str">
        <f>IF(Stability!$G$7=Stability!$X$7,Stability!K423,"-")</f>
        <v>-</v>
      </c>
      <c r="AQ392" s="103" t="str">
        <f>IF(Stability!$G$7=Stability!$X$7,Stability!J423,"-")</f>
        <v>-</v>
      </c>
      <c r="AR392" s="127" t="str">
        <f>IF(Stability!$G$7=Stability!$X$7,Stability!M423,"-")</f>
        <v>-</v>
      </c>
    </row>
    <row r="393" spans="32:44" ht="15" customHeight="1">
      <c r="AF393" s="12">
        <v>392</v>
      </c>
      <c r="AG393" s="103" t="str">
        <f>IF(Stability!$G$7=Stability!$X$7,Stability!D424,"-")</f>
        <v>-</v>
      </c>
      <c r="AH393" s="103" t="str">
        <f>IF(Stability!$G$7=Stability!$X$7,Stability!C424,"-")</f>
        <v>-</v>
      </c>
      <c r="AI393" s="103" t="str">
        <f>IF(Stability!$G$7=Stability!$X$7,Stability!B424,"-")</f>
        <v>-</v>
      </c>
      <c r="AJ393" s="127" t="str">
        <f>IF(Stability!$G$7=Stability!$X$7,Stability!E424,"-")</f>
        <v>-</v>
      </c>
      <c r="AK393" s="103" t="str">
        <f>IF(Stability!$G$7=Stability!$X$7,Stability!H424,"-")</f>
        <v>-</v>
      </c>
      <c r="AL393" s="103" t="str">
        <f>IF(Stability!$G$7=Stability!$X$7,Stability!G424,"-")</f>
        <v>-</v>
      </c>
      <c r="AM393" s="103" t="str">
        <f>IF(Stability!$G$7=Stability!$X$7,Stability!F424,"-")</f>
        <v>-</v>
      </c>
      <c r="AN393" s="127" t="str">
        <f>IF(Stability!$G$7=Stability!$X$7,Stability!I424,"-")</f>
        <v>-</v>
      </c>
      <c r="AO393" s="103" t="str">
        <f>IF(Stability!$G$7=Stability!$X$7,Stability!L424,"-")</f>
        <v>-</v>
      </c>
      <c r="AP393" s="103" t="str">
        <f>IF(Stability!$G$7=Stability!$X$7,Stability!K424,"-")</f>
        <v>-</v>
      </c>
      <c r="AQ393" s="103" t="str">
        <f>IF(Stability!$G$7=Stability!$X$7,Stability!J424,"-")</f>
        <v>-</v>
      </c>
      <c r="AR393" s="127" t="str">
        <f>IF(Stability!$G$7=Stability!$X$7,Stability!M424,"-")</f>
        <v>-</v>
      </c>
    </row>
    <row r="394" spans="32:44" ht="15" customHeight="1">
      <c r="AF394" s="12">
        <v>393</v>
      </c>
      <c r="AG394" s="103" t="str">
        <f>IF(Stability!$G$7=Stability!$X$7,Stability!D425,"-")</f>
        <v>-</v>
      </c>
      <c r="AH394" s="103" t="str">
        <f>IF(Stability!$G$7=Stability!$X$7,Stability!C425,"-")</f>
        <v>-</v>
      </c>
      <c r="AI394" s="103" t="str">
        <f>IF(Stability!$G$7=Stability!$X$7,Stability!B425,"-")</f>
        <v>-</v>
      </c>
      <c r="AJ394" s="127" t="str">
        <f>IF(Stability!$G$7=Stability!$X$7,Stability!E425,"-")</f>
        <v>-</v>
      </c>
      <c r="AK394" s="103" t="str">
        <f>IF(Stability!$G$7=Stability!$X$7,Stability!H425,"-")</f>
        <v>-</v>
      </c>
      <c r="AL394" s="103" t="str">
        <f>IF(Stability!$G$7=Stability!$X$7,Stability!G425,"-")</f>
        <v>-</v>
      </c>
      <c r="AM394" s="103" t="str">
        <f>IF(Stability!$G$7=Stability!$X$7,Stability!F425,"-")</f>
        <v>-</v>
      </c>
      <c r="AN394" s="127" t="str">
        <f>IF(Stability!$G$7=Stability!$X$7,Stability!I425,"-")</f>
        <v>-</v>
      </c>
      <c r="AO394" s="103" t="str">
        <f>IF(Stability!$G$7=Stability!$X$7,Stability!L425,"-")</f>
        <v>-</v>
      </c>
      <c r="AP394" s="103" t="str">
        <f>IF(Stability!$G$7=Stability!$X$7,Stability!K425,"-")</f>
        <v>-</v>
      </c>
      <c r="AQ394" s="103" t="str">
        <f>IF(Stability!$G$7=Stability!$X$7,Stability!J425,"-")</f>
        <v>-</v>
      </c>
      <c r="AR394" s="127" t="str">
        <f>IF(Stability!$G$7=Stability!$X$7,Stability!M425,"-")</f>
        <v>-</v>
      </c>
    </row>
    <row r="395" spans="32:44" ht="15" customHeight="1">
      <c r="AF395" s="12">
        <v>394</v>
      </c>
      <c r="AG395" s="103" t="str">
        <f>IF(Stability!$G$7=Stability!$X$7,Stability!D426,"-")</f>
        <v>-</v>
      </c>
      <c r="AH395" s="103" t="str">
        <f>IF(Stability!$G$7=Stability!$X$7,Stability!C426,"-")</f>
        <v>-</v>
      </c>
      <c r="AI395" s="103" t="str">
        <f>IF(Stability!$G$7=Stability!$X$7,Stability!B426,"-")</f>
        <v>-</v>
      </c>
      <c r="AJ395" s="127" t="str">
        <f>IF(Stability!$G$7=Stability!$X$7,Stability!E426,"-")</f>
        <v>-</v>
      </c>
      <c r="AK395" s="103" t="str">
        <f>IF(Stability!$G$7=Stability!$X$7,Stability!H426,"-")</f>
        <v>-</v>
      </c>
      <c r="AL395" s="103" t="str">
        <f>IF(Stability!$G$7=Stability!$X$7,Stability!G426,"-")</f>
        <v>-</v>
      </c>
      <c r="AM395" s="103" t="str">
        <f>IF(Stability!$G$7=Stability!$X$7,Stability!F426,"-")</f>
        <v>-</v>
      </c>
      <c r="AN395" s="127" t="str">
        <f>IF(Stability!$G$7=Stability!$X$7,Stability!I426,"-")</f>
        <v>-</v>
      </c>
      <c r="AO395" s="103" t="str">
        <f>IF(Stability!$G$7=Stability!$X$7,Stability!L426,"-")</f>
        <v>-</v>
      </c>
      <c r="AP395" s="103" t="str">
        <f>IF(Stability!$G$7=Stability!$X$7,Stability!K426,"-")</f>
        <v>-</v>
      </c>
      <c r="AQ395" s="103" t="str">
        <f>IF(Stability!$G$7=Stability!$X$7,Stability!J426,"-")</f>
        <v>-</v>
      </c>
      <c r="AR395" s="127" t="str">
        <f>IF(Stability!$G$7=Stability!$X$7,Stability!M426,"-")</f>
        <v>-</v>
      </c>
    </row>
    <row r="396" spans="32:44" ht="15" customHeight="1">
      <c r="AF396" s="12">
        <v>395</v>
      </c>
      <c r="AG396" s="103" t="str">
        <f>IF(Stability!$G$7=Stability!$X$7,Stability!D427,"-")</f>
        <v>-</v>
      </c>
      <c r="AH396" s="103" t="str">
        <f>IF(Stability!$G$7=Stability!$X$7,Stability!C427,"-")</f>
        <v>-</v>
      </c>
      <c r="AI396" s="103" t="str">
        <f>IF(Stability!$G$7=Stability!$X$7,Stability!B427,"-")</f>
        <v>-</v>
      </c>
      <c r="AJ396" s="127" t="str">
        <f>IF(Stability!$G$7=Stability!$X$7,Stability!E427,"-")</f>
        <v>-</v>
      </c>
      <c r="AK396" s="103" t="str">
        <f>IF(Stability!$G$7=Stability!$X$7,Stability!H427,"-")</f>
        <v>-</v>
      </c>
      <c r="AL396" s="103" t="str">
        <f>IF(Stability!$G$7=Stability!$X$7,Stability!G427,"-")</f>
        <v>-</v>
      </c>
      <c r="AM396" s="103" t="str">
        <f>IF(Stability!$G$7=Stability!$X$7,Stability!F427,"-")</f>
        <v>-</v>
      </c>
      <c r="AN396" s="127" t="str">
        <f>IF(Stability!$G$7=Stability!$X$7,Stability!I427,"-")</f>
        <v>-</v>
      </c>
      <c r="AO396" s="103" t="str">
        <f>IF(Stability!$G$7=Stability!$X$7,Stability!L427,"-")</f>
        <v>-</v>
      </c>
      <c r="AP396" s="103" t="str">
        <f>IF(Stability!$G$7=Stability!$X$7,Stability!K427,"-")</f>
        <v>-</v>
      </c>
      <c r="AQ396" s="103" t="str">
        <f>IF(Stability!$G$7=Stability!$X$7,Stability!J427,"-")</f>
        <v>-</v>
      </c>
      <c r="AR396" s="127" t="str">
        <f>IF(Stability!$G$7=Stability!$X$7,Stability!M427,"-")</f>
        <v>-</v>
      </c>
    </row>
    <row r="397" spans="32:44" ht="15" customHeight="1">
      <c r="AF397" s="12">
        <v>396</v>
      </c>
      <c r="AG397" s="103" t="str">
        <f>IF(Stability!$G$7=Stability!$X$7,Stability!D428,"-")</f>
        <v>-</v>
      </c>
      <c r="AH397" s="103" t="str">
        <f>IF(Stability!$G$7=Stability!$X$7,Stability!C428,"-")</f>
        <v>-</v>
      </c>
      <c r="AI397" s="103" t="str">
        <f>IF(Stability!$G$7=Stability!$X$7,Stability!B428,"-")</f>
        <v>-</v>
      </c>
      <c r="AJ397" s="127" t="str">
        <f>IF(Stability!$G$7=Stability!$X$7,Stability!E428,"-")</f>
        <v>-</v>
      </c>
      <c r="AK397" s="103" t="str">
        <f>IF(Stability!$G$7=Stability!$X$7,Stability!H428,"-")</f>
        <v>-</v>
      </c>
      <c r="AL397" s="103" t="str">
        <f>IF(Stability!$G$7=Stability!$X$7,Stability!G428,"-")</f>
        <v>-</v>
      </c>
      <c r="AM397" s="103" t="str">
        <f>IF(Stability!$G$7=Stability!$X$7,Stability!F428,"-")</f>
        <v>-</v>
      </c>
      <c r="AN397" s="127" t="str">
        <f>IF(Stability!$G$7=Stability!$X$7,Stability!I428,"-")</f>
        <v>-</v>
      </c>
      <c r="AO397" s="103" t="str">
        <f>IF(Stability!$G$7=Stability!$X$7,Stability!L428,"-")</f>
        <v>-</v>
      </c>
      <c r="AP397" s="103" t="str">
        <f>IF(Stability!$G$7=Stability!$X$7,Stability!K428,"-")</f>
        <v>-</v>
      </c>
      <c r="AQ397" s="103" t="str">
        <f>IF(Stability!$G$7=Stability!$X$7,Stability!J428,"-")</f>
        <v>-</v>
      </c>
      <c r="AR397" s="127" t="str">
        <f>IF(Stability!$G$7=Stability!$X$7,Stability!M428,"-")</f>
        <v>-</v>
      </c>
    </row>
    <row r="398" spans="32:44" ht="15" customHeight="1">
      <c r="AF398" s="12">
        <v>397</v>
      </c>
      <c r="AG398" s="103" t="str">
        <f>IF(Stability!$G$7=Stability!$X$7,Stability!D429,"-")</f>
        <v>-</v>
      </c>
      <c r="AH398" s="103" t="str">
        <f>IF(Stability!$G$7=Stability!$X$7,Stability!C429,"-")</f>
        <v>-</v>
      </c>
      <c r="AI398" s="103" t="str">
        <f>IF(Stability!$G$7=Stability!$X$7,Stability!B429,"-")</f>
        <v>-</v>
      </c>
      <c r="AJ398" s="127" t="str">
        <f>IF(Stability!$G$7=Stability!$X$7,Stability!E429,"-")</f>
        <v>-</v>
      </c>
      <c r="AK398" s="103" t="str">
        <f>IF(Stability!$G$7=Stability!$X$7,Stability!H429,"-")</f>
        <v>-</v>
      </c>
      <c r="AL398" s="103" t="str">
        <f>IF(Stability!$G$7=Stability!$X$7,Stability!G429,"-")</f>
        <v>-</v>
      </c>
      <c r="AM398" s="103" t="str">
        <f>IF(Stability!$G$7=Stability!$X$7,Stability!F429,"-")</f>
        <v>-</v>
      </c>
      <c r="AN398" s="127" t="str">
        <f>IF(Stability!$G$7=Stability!$X$7,Stability!I429,"-")</f>
        <v>-</v>
      </c>
      <c r="AO398" s="103" t="str">
        <f>IF(Stability!$G$7=Stability!$X$7,Stability!L429,"-")</f>
        <v>-</v>
      </c>
      <c r="AP398" s="103" t="str">
        <f>IF(Stability!$G$7=Stability!$X$7,Stability!K429,"-")</f>
        <v>-</v>
      </c>
      <c r="AQ398" s="103" t="str">
        <f>IF(Stability!$G$7=Stability!$X$7,Stability!J429,"-")</f>
        <v>-</v>
      </c>
      <c r="AR398" s="127" t="str">
        <f>IF(Stability!$G$7=Stability!$X$7,Stability!M429,"-")</f>
        <v>-</v>
      </c>
    </row>
    <row r="399" spans="32:44" ht="15" customHeight="1">
      <c r="AF399" s="12">
        <v>398</v>
      </c>
      <c r="AG399" s="103" t="str">
        <f>IF(Stability!$G$7=Stability!$X$7,Stability!D430,"-")</f>
        <v>-</v>
      </c>
      <c r="AH399" s="103" t="str">
        <f>IF(Stability!$G$7=Stability!$X$7,Stability!C430,"-")</f>
        <v>-</v>
      </c>
      <c r="AI399" s="103" t="str">
        <f>IF(Stability!$G$7=Stability!$X$7,Stability!B430,"-")</f>
        <v>-</v>
      </c>
      <c r="AJ399" s="127" t="str">
        <f>IF(Stability!$G$7=Stability!$X$7,Stability!E430,"-")</f>
        <v>-</v>
      </c>
      <c r="AK399" s="103" t="str">
        <f>IF(Stability!$G$7=Stability!$X$7,Stability!H430,"-")</f>
        <v>-</v>
      </c>
      <c r="AL399" s="103" t="str">
        <f>IF(Stability!$G$7=Stability!$X$7,Stability!G430,"-")</f>
        <v>-</v>
      </c>
      <c r="AM399" s="103" t="str">
        <f>IF(Stability!$G$7=Stability!$X$7,Stability!F430,"-")</f>
        <v>-</v>
      </c>
      <c r="AN399" s="127" t="str">
        <f>IF(Stability!$G$7=Stability!$X$7,Stability!I430,"-")</f>
        <v>-</v>
      </c>
      <c r="AO399" s="103" t="str">
        <f>IF(Stability!$G$7=Stability!$X$7,Stability!L430,"-")</f>
        <v>-</v>
      </c>
      <c r="AP399" s="103" t="str">
        <f>IF(Stability!$G$7=Stability!$X$7,Stability!K430,"-")</f>
        <v>-</v>
      </c>
      <c r="AQ399" s="103" t="str">
        <f>IF(Stability!$G$7=Stability!$X$7,Stability!J430,"-")</f>
        <v>-</v>
      </c>
      <c r="AR399" s="127" t="str">
        <f>IF(Stability!$G$7=Stability!$X$7,Stability!M430,"-")</f>
        <v>-</v>
      </c>
    </row>
    <row r="400" spans="32:44" ht="15" customHeight="1">
      <c r="AF400" s="12">
        <v>399</v>
      </c>
      <c r="AG400" s="103" t="str">
        <f>IF(Stability!$G$7=Stability!$X$7,Stability!D431,"-")</f>
        <v>-</v>
      </c>
      <c r="AH400" s="103" t="str">
        <f>IF(Stability!$G$7=Stability!$X$7,Stability!C431,"-")</f>
        <v>-</v>
      </c>
      <c r="AI400" s="103" t="str">
        <f>IF(Stability!$G$7=Stability!$X$7,Stability!B431,"-")</f>
        <v>-</v>
      </c>
      <c r="AJ400" s="127" t="str">
        <f>IF(Stability!$G$7=Stability!$X$7,Stability!E431,"-")</f>
        <v>-</v>
      </c>
      <c r="AK400" s="103" t="str">
        <f>IF(Stability!$G$7=Stability!$X$7,Stability!H431,"-")</f>
        <v>-</v>
      </c>
      <c r="AL400" s="103" t="str">
        <f>IF(Stability!$G$7=Stability!$X$7,Stability!G431,"-")</f>
        <v>-</v>
      </c>
      <c r="AM400" s="103" t="str">
        <f>IF(Stability!$G$7=Stability!$X$7,Stability!F431,"-")</f>
        <v>-</v>
      </c>
      <c r="AN400" s="127" t="str">
        <f>IF(Stability!$G$7=Stability!$X$7,Stability!I431,"-")</f>
        <v>-</v>
      </c>
      <c r="AO400" s="103" t="str">
        <f>IF(Stability!$G$7=Stability!$X$7,Stability!L431,"-")</f>
        <v>-</v>
      </c>
      <c r="AP400" s="103" t="str">
        <f>IF(Stability!$G$7=Stability!$X$7,Stability!K431,"-")</f>
        <v>-</v>
      </c>
      <c r="AQ400" s="103" t="str">
        <f>IF(Stability!$G$7=Stability!$X$7,Stability!J431,"-")</f>
        <v>-</v>
      </c>
      <c r="AR400" s="127" t="str">
        <f>IF(Stability!$G$7=Stability!$X$7,Stability!M431,"-")</f>
        <v>-</v>
      </c>
    </row>
    <row r="401" spans="32:44" ht="15" customHeight="1">
      <c r="AF401" s="12">
        <v>400</v>
      </c>
      <c r="AG401" s="103" t="str">
        <f>IF(Stability!$G$7=Stability!$X$7,Stability!D432,"-")</f>
        <v>-</v>
      </c>
      <c r="AH401" s="103" t="str">
        <f>IF(Stability!$G$7=Stability!$X$7,Stability!C432,"-")</f>
        <v>-</v>
      </c>
      <c r="AI401" s="103" t="str">
        <f>IF(Stability!$G$7=Stability!$X$7,Stability!B432,"-")</f>
        <v>-</v>
      </c>
      <c r="AJ401" s="127" t="str">
        <f>IF(Stability!$G$7=Stability!$X$7,Stability!E432,"-")</f>
        <v>-</v>
      </c>
      <c r="AK401" s="103" t="str">
        <f>IF(Stability!$G$7=Stability!$X$7,Stability!H432,"-")</f>
        <v>-</v>
      </c>
      <c r="AL401" s="103" t="str">
        <f>IF(Stability!$G$7=Stability!$X$7,Stability!G432,"-")</f>
        <v>-</v>
      </c>
      <c r="AM401" s="103" t="str">
        <f>IF(Stability!$G$7=Stability!$X$7,Stability!F432,"-")</f>
        <v>-</v>
      </c>
      <c r="AN401" s="127" t="str">
        <f>IF(Stability!$G$7=Stability!$X$7,Stability!I432,"-")</f>
        <v>-</v>
      </c>
      <c r="AO401" s="103" t="str">
        <f>IF(Stability!$G$7=Stability!$X$7,Stability!L432,"-")</f>
        <v>-</v>
      </c>
      <c r="AP401" s="103" t="str">
        <f>IF(Stability!$G$7=Stability!$X$7,Stability!K432,"-")</f>
        <v>-</v>
      </c>
      <c r="AQ401" s="103" t="str">
        <f>IF(Stability!$G$7=Stability!$X$7,Stability!J432,"-")</f>
        <v>-</v>
      </c>
      <c r="AR401" s="127" t="str">
        <f>IF(Stability!$G$7=Stability!$X$7,Stability!M432,"-")</f>
        <v>-</v>
      </c>
    </row>
    <row r="402" spans="32:44" ht="15" customHeight="1">
      <c r="AF402" s="12">
        <v>401</v>
      </c>
      <c r="AG402" s="103" t="str">
        <f>IF(Stability!$G$7=Stability!$X$7,Stability!D433,"-")</f>
        <v>-</v>
      </c>
      <c r="AH402" s="103" t="str">
        <f>IF(Stability!$G$7=Stability!$X$7,Stability!C433,"-")</f>
        <v>-</v>
      </c>
      <c r="AI402" s="103" t="str">
        <f>IF(Stability!$G$7=Stability!$X$7,Stability!B433,"-")</f>
        <v>-</v>
      </c>
      <c r="AJ402" s="127" t="str">
        <f>IF(Stability!$G$7=Stability!$X$7,Stability!E433,"-")</f>
        <v>-</v>
      </c>
      <c r="AK402" s="103" t="str">
        <f>IF(Stability!$G$7=Stability!$X$7,Stability!H433,"-")</f>
        <v>-</v>
      </c>
      <c r="AL402" s="103" t="str">
        <f>IF(Stability!$G$7=Stability!$X$7,Stability!G433,"-")</f>
        <v>-</v>
      </c>
      <c r="AM402" s="103" t="str">
        <f>IF(Stability!$G$7=Stability!$X$7,Stability!F433,"-")</f>
        <v>-</v>
      </c>
      <c r="AN402" s="127" t="str">
        <f>IF(Stability!$G$7=Stability!$X$7,Stability!I433,"-")</f>
        <v>-</v>
      </c>
      <c r="AO402" s="103" t="str">
        <f>IF(Stability!$G$7=Stability!$X$7,Stability!L433,"-")</f>
        <v>-</v>
      </c>
      <c r="AP402" s="103" t="str">
        <f>IF(Stability!$G$7=Stability!$X$7,Stability!K433,"-")</f>
        <v>-</v>
      </c>
      <c r="AQ402" s="103" t="str">
        <f>IF(Stability!$G$7=Stability!$X$7,Stability!J433,"-")</f>
        <v>-</v>
      </c>
      <c r="AR402" s="127" t="str">
        <f>IF(Stability!$G$7=Stability!$X$7,Stability!M433,"-")</f>
        <v>-</v>
      </c>
    </row>
    <row r="403" spans="32:44" ht="15" customHeight="1">
      <c r="AF403" s="12">
        <v>402</v>
      </c>
      <c r="AG403" s="103" t="str">
        <f>IF(Stability!$G$7=Stability!$X$7,Stability!D434,"-")</f>
        <v>-</v>
      </c>
      <c r="AH403" s="103" t="str">
        <f>IF(Stability!$G$7=Stability!$X$7,Stability!C434,"-")</f>
        <v>-</v>
      </c>
      <c r="AI403" s="103" t="str">
        <f>IF(Stability!$G$7=Stability!$X$7,Stability!B434,"-")</f>
        <v>-</v>
      </c>
      <c r="AJ403" s="127" t="str">
        <f>IF(Stability!$G$7=Stability!$X$7,Stability!E434,"-")</f>
        <v>-</v>
      </c>
      <c r="AK403" s="103" t="str">
        <f>IF(Stability!$G$7=Stability!$X$7,Stability!H434,"-")</f>
        <v>-</v>
      </c>
      <c r="AL403" s="103" t="str">
        <f>IF(Stability!$G$7=Stability!$X$7,Stability!G434,"-")</f>
        <v>-</v>
      </c>
      <c r="AM403" s="103" t="str">
        <f>IF(Stability!$G$7=Stability!$X$7,Stability!F434,"-")</f>
        <v>-</v>
      </c>
      <c r="AN403" s="127" t="str">
        <f>IF(Stability!$G$7=Stability!$X$7,Stability!I434,"-")</f>
        <v>-</v>
      </c>
      <c r="AO403" s="103" t="str">
        <f>IF(Stability!$G$7=Stability!$X$7,Stability!L434,"-")</f>
        <v>-</v>
      </c>
      <c r="AP403" s="103" t="str">
        <f>IF(Stability!$G$7=Stability!$X$7,Stability!K434,"-")</f>
        <v>-</v>
      </c>
      <c r="AQ403" s="103" t="str">
        <f>IF(Stability!$G$7=Stability!$X$7,Stability!J434,"-")</f>
        <v>-</v>
      </c>
      <c r="AR403" s="127" t="str">
        <f>IF(Stability!$G$7=Stability!$X$7,Stability!M434,"-")</f>
        <v>-</v>
      </c>
    </row>
    <row r="404" spans="32:44" ht="15" customHeight="1">
      <c r="AF404" s="12">
        <v>403</v>
      </c>
      <c r="AG404" s="103" t="str">
        <f>IF(Stability!$G$7=Stability!$X$7,Stability!D435,"-")</f>
        <v>-</v>
      </c>
      <c r="AH404" s="103" t="str">
        <f>IF(Stability!$G$7=Stability!$X$7,Stability!C435,"-")</f>
        <v>-</v>
      </c>
      <c r="AI404" s="103" t="str">
        <f>IF(Stability!$G$7=Stability!$X$7,Stability!B435,"-")</f>
        <v>-</v>
      </c>
      <c r="AJ404" s="127" t="str">
        <f>IF(Stability!$G$7=Stability!$X$7,Stability!E435,"-")</f>
        <v>-</v>
      </c>
      <c r="AK404" s="103" t="str">
        <f>IF(Stability!$G$7=Stability!$X$7,Stability!H435,"-")</f>
        <v>-</v>
      </c>
      <c r="AL404" s="103" t="str">
        <f>IF(Stability!$G$7=Stability!$X$7,Stability!G435,"-")</f>
        <v>-</v>
      </c>
      <c r="AM404" s="103" t="str">
        <f>IF(Stability!$G$7=Stability!$X$7,Stability!F435,"-")</f>
        <v>-</v>
      </c>
      <c r="AN404" s="127" t="str">
        <f>IF(Stability!$G$7=Stability!$X$7,Stability!I435,"-")</f>
        <v>-</v>
      </c>
      <c r="AO404" s="103" t="str">
        <f>IF(Stability!$G$7=Stability!$X$7,Stability!L435,"-")</f>
        <v>-</v>
      </c>
      <c r="AP404" s="103" t="str">
        <f>IF(Stability!$G$7=Stability!$X$7,Stability!K435,"-")</f>
        <v>-</v>
      </c>
      <c r="AQ404" s="103" t="str">
        <f>IF(Stability!$G$7=Stability!$X$7,Stability!J435,"-")</f>
        <v>-</v>
      </c>
      <c r="AR404" s="127" t="str">
        <f>IF(Stability!$G$7=Stability!$X$7,Stability!M435,"-")</f>
        <v>-</v>
      </c>
    </row>
    <row r="405" spans="32:44" ht="15" customHeight="1">
      <c r="AF405" s="12">
        <v>404</v>
      </c>
      <c r="AG405" s="103" t="str">
        <f>IF(Stability!$G$7=Stability!$X$7,Stability!D436,"-")</f>
        <v>-</v>
      </c>
      <c r="AH405" s="103" t="str">
        <f>IF(Stability!$G$7=Stability!$X$7,Stability!C436,"-")</f>
        <v>-</v>
      </c>
      <c r="AI405" s="103" t="str">
        <f>IF(Stability!$G$7=Stability!$X$7,Stability!B436,"-")</f>
        <v>-</v>
      </c>
      <c r="AJ405" s="127" t="str">
        <f>IF(Stability!$G$7=Stability!$X$7,Stability!E436,"-")</f>
        <v>-</v>
      </c>
      <c r="AK405" s="103" t="str">
        <f>IF(Stability!$G$7=Stability!$X$7,Stability!H436,"-")</f>
        <v>-</v>
      </c>
      <c r="AL405" s="103" t="str">
        <f>IF(Stability!$G$7=Stability!$X$7,Stability!G436,"-")</f>
        <v>-</v>
      </c>
      <c r="AM405" s="103" t="str">
        <f>IF(Stability!$G$7=Stability!$X$7,Stability!F436,"-")</f>
        <v>-</v>
      </c>
      <c r="AN405" s="127" t="str">
        <f>IF(Stability!$G$7=Stability!$X$7,Stability!I436,"-")</f>
        <v>-</v>
      </c>
      <c r="AO405" s="103" t="str">
        <f>IF(Stability!$G$7=Stability!$X$7,Stability!L436,"-")</f>
        <v>-</v>
      </c>
      <c r="AP405" s="103" t="str">
        <f>IF(Stability!$G$7=Stability!$X$7,Stability!K436,"-")</f>
        <v>-</v>
      </c>
      <c r="AQ405" s="103" t="str">
        <f>IF(Stability!$G$7=Stability!$X$7,Stability!J436,"-")</f>
        <v>-</v>
      </c>
      <c r="AR405" s="127" t="str">
        <f>IF(Stability!$G$7=Stability!$X$7,Stability!M436,"-")</f>
        <v>-</v>
      </c>
    </row>
    <row r="406" spans="32:44" ht="15" customHeight="1">
      <c r="AF406" s="12">
        <v>405</v>
      </c>
      <c r="AG406" s="103" t="str">
        <f>IF(Stability!$G$7=Stability!$X$7,Stability!D437,"-")</f>
        <v>-</v>
      </c>
      <c r="AH406" s="103" t="str">
        <f>IF(Stability!$G$7=Stability!$X$7,Stability!C437,"-")</f>
        <v>-</v>
      </c>
      <c r="AI406" s="103" t="str">
        <f>IF(Stability!$G$7=Stability!$X$7,Stability!B437,"-")</f>
        <v>-</v>
      </c>
      <c r="AJ406" s="127" t="str">
        <f>IF(Stability!$G$7=Stability!$X$7,Stability!E437,"-")</f>
        <v>-</v>
      </c>
      <c r="AK406" s="103" t="str">
        <f>IF(Stability!$G$7=Stability!$X$7,Stability!H437,"-")</f>
        <v>-</v>
      </c>
      <c r="AL406" s="103" t="str">
        <f>IF(Stability!$G$7=Stability!$X$7,Stability!G437,"-")</f>
        <v>-</v>
      </c>
      <c r="AM406" s="103" t="str">
        <f>IF(Stability!$G$7=Stability!$X$7,Stability!F437,"-")</f>
        <v>-</v>
      </c>
      <c r="AN406" s="127" t="str">
        <f>IF(Stability!$G$7=Stability!$X$7,Stability!I437,"-")</f>
        <v>-</v>
      </c>
      <c r="AO406" s="103" t="str">
        <f>IF(Stability!$G$7=Stability!$X$7,Stability!L437,"-")</f>
        <v>-</v>
      </c>
      <c r="AP406" s="103" t="str">
        <f>IF(Stability!$G$7=Stability!$X$7,Stability!K437,"-")</f>
        <v>-</v>
      </c>
      <c r="AQ406" s="103" t="str">
        <f>IF(Stability!$G$7=Stability!$X$7,Stability!J437,"-")</f>
        <v>-</v>
      </c>
      <c r="AR406" s="127" t="str">
        <f>IF(Stability!$G$7=Stability!$X$7,Stability!M437,"-")</f>
        <v>-</v>
      </c>
    </row>
    <row r="407" spans="32:44" ht="15" customHeight="1">
      <c r="AF407" s="12">
        <v>406</v>
      </c>
      <c r="AG407" s="103" t="str">
        <f>IF(Stability!$G$7=Stability!$X$7,Stability!D438,"-")</f>
        <v>-</v>
      </c>
      <c r="AH407" s="103" t="str">
        <f>IF(Stability!$G$7=Stability!$X$7,Stability!C438,"-")</f>
        <v>-</v>
      </c>
      <c r="AI407" s="103" t="str">
        <f>IF(Stability!$G$7=Stability!$X$7,Stability!B438,"-")</f>
        <v>-</v>
      </c>
      <c r="AJ407" s="127" t="str">
        <f>IF(Stability!$G$7=Stability!$X$7,Stability!E438,"-")</f>
        <v>-</v>
      </c>
      <c r="AK407" s="103" t="str">
        <f>IF(Stability!$G$7=Stability!$X$7,Stability!H438,"-")</f>
        <v>-</v>
      </c>
      <c r="AL407" s="103" t="str">
        <f>IF(Stability!$G$7=Stability!$X$7,Stability!G438,"-")</f>
        <v>-</v>
      </c>
      <c r="AM407" s="103" t="str">
        <f>IF(Stability!$G$7=Stability!$X$7,Stability!F438,"-")</f>
        <v>-</v>
      </c>
      <c r="AN407" s="127" t="str">
        <f>IF(Stability!$G$7=Stability!$X$7,Stability!I438,"-")</f>
        <v>-</v>
      </c>
      <c r="AO407" s="103" t="str">
        <f>IF(Stability!$G$7=Stability!$X$7,Stability!L438,"-")</f>
        <v>-</v>
      </c>
      <c r="AP407" s="103" t="str">
        <f>IF(Stability!$G$7=Stability!$X$7,Stability!K438,"-")</f>
        <v>-</v>
      </c>
      <c r="AQ407" s="103" t="str">
        <f>IF(Stability!$G$7=Stability!$X$7,Stability!J438,"-")</f>
        <v>-</v>
      </c>
      <c r="AR407" s="127" t="str">
        <f>IF(Stability!$G$7=Stability!$X$7,Stability!M438,"-")</f>
        <v>-</v>
      </c>
    </row>
    <row r="408" spans="32:44" ht="15" customHeight="1">
      <c r="AF408" s="12">
        <v>407</v>
      </c>
      <c r="AG408" s="103" t="str">
        <f>IF(Stability!$G$7=Stability!$X$7,Stability!D439,"-")</f>
        <v>-</v>
      </c>
      <c r="AH408" s="103" t="str">
        <f>IF(Stability!$G$7=Stability!$X$7,Stability!C439,"-")</f>
        <v>-</v>
      </c>
      <c r="AI408" s="103" t="str">
        <f>IF(Stability!$G$7=Stability!$X$7,Stability!B439,"-")</f>
        <v>-</v>
      </c>
      <c r="AJ408" s="127" t="str">
        <f>IF(Stability!$G$7=Stability!$X$7,Stability!E439,"-")</f>
        <v>-</v>
      </c>
      <c r="AK408" s="103" t="str">
        <f>IF(Stability!$G$7=Stability!$X$7,Stability!H439,"-")</f>
        <v>-</v>
      </c>
      <c r="AL408" s="103" t="str">
        <f>IF(Stability!$G$7=Stability!$X$7,Stability!G439,"-")</f>
        <v>-</v>
      </c>
      <c r="AM408" s="103" t="str">
        <f>IF(Stability!$G$7=Stability!$X$7,Stability!F439,"-")</f>
        <v>-</v>
      </c>
      <c r="AN408" s="127" t="str">
        <f>IF(Stability!$G$7=Stability!$X$7,Stability!I439,"-")</f>
        <v>-</v>
      </c>
      <c r="AO408" s="103" t="str">
        <f>IF(Stability!$G$7=Stability!$X$7,Stability!L439,"-")</f>
        <v>-</v>
      </c>
      <c r="AP408" s="103" t="str">
        <f>IF(Stability!$G$7=Stability!$X$7,Stability!K439,"-")</f>
        <v>-</v>
      </c>
      <c r="AQ408" s="103" t="str">
        <f>IF(Stability!$G$7=Stability!$X$7,Stability!J439,"-")</f>
        <v>-</v>
      </c>
      <c r="AR408" s="127" t="str">
        <f>IF(Stability!$G$7=Stability!$X$7,Stability!M439,"-")</f>
        <v>-</v>
      </c>
    </row>
    <row r="409" spans="32:44" ht="15" customHeight="1">
      <c r="AF409" s="12">
        <v>408</v>
      </c>
      <c r="AG409" s="103" t="str">
        <f>IF(Stability!$G$7=Stability!$X$7,Stability!D440,"-")</f>
        <v>-</v>
      </c>
      <c r="AH409" s="103" t="str">
        <f>IF(Stability!$G$7=Stability!$X$7,Stability!C440,"-")</f>
        <v>-</v>
      </c>
      <c r="AI409" s="103" t="str">
        <f>IF(Stability!$G$7=Stability!$X$7,Stability!B440,"-")</f>
        <v>-</v>
      </c>
      <c r="AJ409" s="127" t="str">
        <f>IF(Stability!$G$7=Stability!$X$7,Stability!E440,"-")</f>
        <v>-</v>
      </c>
      <c r="AK409" s="103" t="str">
        <f>IF(Stability!$G$7=Stability!$X$7,Stability!H440,"-")</f>
        <v>-</v>
      </c>
      <c r="AL409" s="103" t="str">
        <f>IF(Stability!$G$7=Stability!$X$7,Stability!G440,"-")</f>
        <v>-</v>
      </c>
      <c r="AM409" s="103" t="str">
        <f>IF(Stability!$G$7=Stability!$X$7,Stability!F440,"-")</f>
        <v>-</v>
      </c>
      <c r="AN409" s="127" t="str">
        <f>IF(Stability!$G$7=Stability!$X$7,Stability!I440,"-")</f>
        <v>-</v>
      </c>
      <c r="AO409" s="103" t="str">
        <f>IF(Stability!$G$7=Stability!$X$7,Stability!L440,"-")</f>
        <v>-</v>
      </c>
      <c r="AP409" s="103" t="str">
        <f>IF(Stability!$G$7=Stability!$X$7,Stability!K440,"-")</f>
        <v>-</v>
      </c>
      <c r="AQ409" s="103" t="str">
        <f>IF(Stability!$G$7=Stability!$X$7,Stability!J440,"-")</f>
        <v>-</v>
      </c>
      <c r="AR409" s="127" t="str">
        <f>IF(Stability!$G$7=Stability!$X$7,Stability!M440,"-")</f>
        <v>-</v>
      </c>
    </row>
    <row r="410" spans="32:44" ht="15" customHeight="1">
      <c r="AF410" s="12">
        <v>409</v>
      </c>
      <c r="AG410" s="103" t="str">
        <f>IF(Stability!$G$7=Stability!$X$7,Stability!D441,"-")</f>
        <v>-</v>
      </c>
      <c r="AH410" s="103" t="str">
        <f>IF(Stability!$G$7=Stability!$X$7,Stability!C441,"-")</f>
        <v>-</v>
      </c>
      <c r="AI410" s="103" t="str">
        <f>IF(Stability!$G$7=Stability!$X$7,Stability!B441,"-")</f>
        <v>-</v>
      </c>
      <c r="AJ410" s="127" t="str">
        <f>IF(Stability!$G$7=Stability!$X$7,Stability!E441,"-")</f>
        <v>-</v>
      </c>
      <c r="AK410" s="103" t="str">
        <f>IF(Stability!$G$7=Stability!$X$7,Stability!H441,"-")</f>
        <v>-</v>
      </c>
      <c r="AL410" s="103" t="str">
        <f>IF(Stability!$G$7=Stability!$X$7,Stability!G441,"-")</f>
        <v>-</v>
      </c>
      <c r="AM410" s="103" t="str">
        <f>IF(Stability!$G$7=Stability!$X$7,Stability!F441,"-")</f>
        <v>-</v>
      </c>
      <c r="AN410" s="127" t="str">
        <f>IF(Stability!$G$7=Stability!$X$7,Stability!I441,"-")</f>
        <v>-</v>
      </c>
      <c r="AO410" s="103" t="str">
        <f>IF(Stability!$G$7=Stability!$X$7,Stability!L441,"-")</f>
        <v>-</v>
      </c>
      <c r="AP410" s="103" t="str">
        <f>IF(Stability!$G$7=Stability!$X$7,Stability!K441,"-")</f>
        <v>-</v>
      </c>
      <c r="AQ410" s="103" t="str">
        <f>IF(Stability!$G$7=Stability!$X$7,Stability!J441,"-")</f>
        <v>-</v>
      </c>
      <c r="AR410" s="127" t="str">
        <f>IF(Stability!$G$7=Stability!$X$7,Stability!M441,"-")</f>
        <v>-</v>
      </c>
    </row>
    <row r="411" spans="32:44" ht="15" customHeight="1">
      <c r="AF411" s="12">
        <v>410</v>
      </c>
      <c r="AG411" s="103" t="str">
        <f>IF(Stability!$G$7=Stability!$X$7,Stability!D442,"-")</f>
        <v>-</v>
      </c>
      <c r="AH411" s="103" t="str">
        <f>IF(Stability!$G$7=Stability!$X$7,Stability!C442,"-")</f>
        <v>-</v>
      </c>
      <c r="AI411" s="103" t="str">
        <f>IF(Stability!$G$7=Stability!$X$7,Stability!B442,"-")</f>
        <v>-</v>
      </c>
      <c r="AJ411" s="127" t="str">
        <f>IF(Stability!$G$7=Stability!$X$7,Stability!E442,"-")</f>
        <v>-</v>
      </c>
      <c r="AK411" s="103" t="str">
        <f>IF(Stability!$G$7=Stability!$X$7,Stability!H442,"-")</f>
        <v>-</v>
      </c>
      <c r="AL411" s="103" t="str">
        <f>IF(Stability!$G$7=Stability!$X$7,Stability!G442,"-")</f>
        <v>-</v>
      </c>
      <c r="AM411" s="103" t="str">
        <f>IF(Stability!$G$7=Stability!$X$7,Stability!F442,"-")</f>
        <v>-</v>
      </c>
      <c r="AN411" s="127" t="str">
        <f>IF(Stability!$G$7=Stability!$X$7,Stability!I442,"-")</f>
        <v>-</v>
      </c>
      <c r="AO411" s="103" t="str">
        <f>IF(Stability!$G$7=Stability!$X$7,Stability!L442,"-")</f>
        <v>-</v>
      </c>
      <c r="AP411" s="103" t="str">
        <f>IF(Stability!$G$7=Stability!$X$7,Stability!K442,"-")</f>
        <v>-</v>
      </c>
      <c r="AQ411" s="103" t="str">
        <f>IF(Stability!$G$7=Stability!$X$7,Stability!J442,"-")</f>
        <v>-</v>
      </c>
      <c r="AR411" s="127" t="str">
        <f>IF(Stability!$G$7=Stability!$X$7,Stability!M442,"-")</f>
        <v>-</v>
      </c>
    </row>
    <row r="412" spans="32:44" ht="15" customHeight="1">
      <c r="AF412" s="12">
        <v>411</v>
      </c>
      <c r="AG412" s="103" t="str">
        <f>IF(Stability!$G$7=Stability!$X$7,Stability!D443,"-")</f>
        <v>-</v>
      </c>
      <c r="AH412" s="103" t="str">
        <f>IF(Stability!$G$7=Stability!$X$7,Stability!C443,"-")</f>
        <v>-</v>
      </c>
      <c r="AI412" s="103" t="str">
        <f>IF(Stability!$G$7=Stability!$X$7,Stability!B443,"-")</f>
        <v>-</v>
      </c>
      <c r="AJ412" s="127" t="str">
        <f>IF(Stability!$G$7=Stability!$X$7,Stability!E443,"-")</f>
        <v>-</v>
      </c>
      <c r="AK412" s="103" t="str">
        <f>IF(Stability!$G$7=Stability!$X$7,Stability!H443,"-")</f>
        <v>-</v>
      </c>
      <c r="AL412" s="103" t="str">
        <f>IF(Stability!$G$7=Stability!$X$7,Stability!G443,"-")</f>
        <v>-</v>
      </c>
      <c r="AM412" s="103" t="str">
        <f>IF(Stability!$G$7=Stability!$X$7,Stability!F443,"-")</f>
        <v>-</v>
      </c>
      <c r="AN412" s="127" t="str">
        <f>IF(Stability!$G$7=Stability!$X$7,Stability!I443,"-")</f>
        <v>-</v>
      </c>
      <c r="AO412" s="103" t="str">
        <f>IF(Stability!$G$7=Stability!$X$7,Stability!L443,"-")</f>
        <v>-</v>
      </c>
      <c r="AP412" s="103" t="str">
        <f>IF(Stability!$G$7=Stability!$X$7,Stability!K443,"-")</f>
        <v>-</v>
      </c>
      <c r="AQ412" s="103" t="str">
        <f>IF(Stability!$G$7=Stability!$X$7,Stability!J443,"-")</f>
        <v>-</v>
      </c>
      <c r="AR412" s="127" t="str">
        <f>IF(Stability!$G$7=Stability!$X$7,Stability!M443,"-")</f>
        <v>-</v>
      </c>
    </row>
    <row r="413" spans="32:44" ht="15" customHeight="1">
      <c r="AF413" s="12">
        <v>412</v>
      </c>
      <c r="AG413" s="103" t="str">
        <f>IF(Stability!$G$7=Stability!$X$7,Stability!D444,"-")</f>
        <v>-</v>
      </c>
      <c r="AH413" s="103" t="str">
        <f>IF(Stability!$G$7=Stability!$X$7,Stability!C444,"-")</f>
        <v>-</v>
      </c>
      <c r="AI413" s="103" t="str">
        <f>IF(Stability!$G$7=Stability!$X$7,Stability!B444,"-")</f>
        <v>-</v>
      </c>
      <c r="AJ413" s="127" t="str">
        <f>IF(Stability!$G$7=Stability!$X$7,Stability!E444,"-")</f>
        <v>-</v>
      </c>
      <c r="AK413" s="103" t="str">
        <f>IF(Stability!$G$7=Stability!$X$7,Stability!H444,"-")</f>
        <v>-</v>
      </c>
      <c r="AL413" s="103" t="str">
        <f>IF(Stability!$G$7=Stability!$X$7,Stability!G444,"-")</f>
        <v>-</v>
      </c>
      <c r="AM413" s="103" t="str">
        <f>IF(Stability!$G$7=Stability!$X$7,Stability!F444,"-")</f>
        <v>-</v>
      </c>
      <c r="AN413" s="127" t="str">
        <f>IF(Stability!$G$7=Stability!$X$7,Stability!I444,"-")</f>
        <v>-</v>
      </c>
      <c r="AO413" s="103" t="str">
        <f>IF(Stability!$G$7=Stability!$X$7,Stability!L444,"-")</f>
        <v>-</v>
      </c>
      <c r="AP413" s="103" t="str">
        <f>IF(Stability!$G$7=Stability!$X$7,Stability!K444,"-")</f>
        <v>-</v>
      </c>
      <c r="AQ413" s="103" t="str">
        <f>IF(Stability!$G$7=Stability!$X$7,Stability!J444,"-")</f>
        <v>-</v>
      </c>
      <c r="AR413" s="127" t="str">
        <f>IF(Stability!$G$7=Stability!$X$7,Stability!M444,"-")</f>
        <v>-</v>
      </c>
    </row>
    <row r="414" spans="32:44" ht="15" customHeight="1">
      <c r="AF414" s="12">
        <v>413</v>
      </c>
      <c r="AG414" s="103" t="str">
        <f>IF(Stability!$G$7=Stability!$X$7,Stability!D445,"-")</f>
        <v>-</v>
      </c>
      <c r="AH414" s="103" t="str">
        <f>IF(Stability!$G$7=Stability!$X$7,Stability!C445,"-")</f>
        <v>-</v>
      </c>
      <c r="AI414" s="103" t="str">
        <f>IF(Stability!$G$7=Stability!$X$7,Stability!B445,"-")</f>
        <v>-</v>
      </c>
      <c r="AJ414" s="127" t="str">
        <f>IF(Stability!$G$7=Stability!$X$7,Stability!E445,"-")</f>
        <v>-</v>
      </c>
      <c r="AK414" s="103" t="str">
        <f>IF(Stability!$G$7=Stability!$X$7,Stability!H445,"-")</f>
        <v>-</v>
      </c>
      <c r="AL414" s="103" t="str">
        <f>IF(Stability!$G$7=Stability!$X$7,Stability!G445,"-")</f>
        <v>-</v>
      </c>
      <c r="AM414" s="103" t="str">
        <f>IF(Stability!$G$7=Stability!$X$7,Stability!F445,"-")</f>
        <v>-</v>
      </c>
      <c r="AN414" s="127" t="str">
        <f>IF(Stability!$G$7=Stability!$X$7,Stability!I445,"-")</f>
        <v>-</v>
      </c>
      <c r="AO414" s="103" t="str">
        <f>IF(Stability!$G$7=Stability!$X$7,Stability!L445,"-")</f>
        <v>-</v>
      </c>
      <c r="AP414" s="103" t="str">
        <f>IF(Stability!$G$7=Stability!$X$7,Stability!K445,"-")</f>
        <v>-</v>
      </c>
      <c r="AQ414" s="103" t="str">
        <f>IF(Stability!$G$7=Stability!$X$7,Stability!J445,"-")</f>
        <v>-</v>
      </c>
      <c r="AR414" s="127" t="str">
        <f>IF(Stability!$G$7=Stability!$X$7,Stability!M445,"-")</f>
        <v>-</v>
      </c>
    </row>
    <row r="415" spans="32:44" ht="15" customHeight="1">
      <c r="AF415" s="12">
        <v>414</v>
      </c>
      <c r="AG415" s="103" t="str">
        <f>IF(Stability!$G$7=Stability!$X$7,Stability!D446,"-")</f>
        <v>-</v>
      </c>
      <c r="AH415" s="103" t="str">
        <f>IF(Stability!$G$7=Stability!$X$7,Stability!C446,"-")</f>
        <v>-</v>
      </c>
      <c r="AI415" s="103" t="str">
        <f>IF(Stability!$G$7=Stability!$X$7,Stability!B446,"-")</f>
        <v>-</v>
      </c>
      <c r="AJ415" s="127" t="str">
        <f>IF(Stability!$G$7=Stability!$X$7,Stability!E446,"-")</f>
        <v>-</v>
      </c>
      <c r="AK415" s="103" t="str">
        <f>IF(Stability!$G$7=Stability!$X$7,Stability!H446,"-")</f>
        <v>-</v>
      </c>
      <c r="AL415" s="103" t="str">
        <f>IF(Stability!$G$7=Stability!$X$7,Stability!G446,"-")</f>
        <v>-</v>
      </c>
      <c r="AM415" s="103" t="str">
        <f>IF(Stability!$G$7=Stability!$X$7,Stability!F446,"-")</f>
        <v>-</v>
      </c>
      <c r="AN415" s="127" t="str">
        <f>IF(Stability!$G$7=Stability!$X$7,Stability!I446,"-")</f>
        <v>-</v>
      </c>
      <c r="AO415" s="103" t="str">
        <f>IF(Stability!$G$7=Stability!$X$7,Stability!L446,"-")</f>
        <v>-</v>
      </c>
      <c r="AP415" s="103" t="str">
        <f>IF(Stability!$G$7=Stability!$X$7,Stability!K446,"-")</f>
        <v>-</v>
      </c>
      <c r="AQ415" s="103" t="str">
        <f>IF(Stability!$G$7=Stability!$X$7,Stability!J446,"-")</f>
        <v>-</v>
      </c>
      <c r="AR415" s="127" t="str">
        <f>IF(Stability!$G$7=Stability!$X$7,Stability!M446,"-")</f>
        <v>-</v>
      </c>
    </row>
    <row r="416" spans="32:44" ht="15" customHeight="1">
      <c r="AF416" s="12">
        <v>415</v>
      </c>
      <c r="AG416" s="103" t="str">
        <f>IF(Stability!$G$7=Stability!$X$7,Stability!D447,"-")</f>
        <v>-</v>
      </c>
      <c r="AH416" s="103" t="str">
        <f>IF(Stability!$G$7=Stability!$X$7,Stability!C447,"-")</f>
        <v>-</v>
      </c>
      <c r="AI416" s="103" t="str">
        <f>IF(Stability!$G$7=Stability!$X$7,Stability!B447,"-")</f>
        <v>-</v>
      </c>
      <c r="AJ416" s="127" t="str">
        <f>IF(Stability!$G$7=Stability!$X$7,Stability!E447,"-")</f>
        <v>-</v>
      </c>
      <c r="AK416" s="103" t="str">
        <f>IF(Stability!$G$7=Stability!$X$7,Stability!H447,"-")</f>
        <v>-</v>
      </c>
      <c r="AL416" s="103" t="str">
        <f>IF(Stability!$G$7=Stability!$X$7,Stability!G447,"-")</f>
        <v>-</v>
      </c>
      <c r="AM416" s="103" t="str">
        <f>IF(Stability!$G$7=Stability!$X$7,Stability!F447,"-")</f>
        <v>-</v>
      </c>
      <c r="AN416" s="127" t="str">
        <f>IF(Stability!$G$7=Stability!$X$7,Stability!I447,"-")</f>
        <v>-</v>
      </c>
      <c r="AO416" s="103" t="str">
        <f>IF(Stability!$G$7=Stability!$X$7,Stability!L447,"-")</f>
        <v>-</v>
      </c>
      <c r="AP416" s="103" t="str">
        <f>IF(Stability!$G$7=Stability!$X$7,Stability!K447,"-")</f>
        <v>-</v>
      </c>
      <c r="AQ416" s="103" t="str">
        <f>IF(Stability!$G$7=Stability!$X$7,Stability!J447,"-")</f>
        <v>-</v>
      </c>
      <c r="AR416" s="127" t="str">
        <f>IF(Stability!$G$7=Stability!$X$7,Stability!M447,"-")</f>
        <v>-</v>
      </c>
    </row>
    <row r="417" spans="32:44" ht="15" customHeight="1">
      <c r="AF417" s="12">
        <v>416</v>
      </c>
      <c r="AG417" s="103" t="str">
        <f>IF(Stability!$G$7=Stability!$X$7,Stability!D448,"-")</f>
        <v>-</v>
      </c>
      <c r="AH417" s="103" t="str">
        <f>IF(Stability!$G$7=Stability!$X$7,Stability!C448,"-")</f>
        <v>-</v>
      </c>
      <c r="AI417" s="103" t="str">
        <f>IF(Stability!$G$7=Stability!$X$7,Stability!B448,"-")</f>
        <v>-</v>
      </c>
      <c r="AJ417" s="127" t="str">
        <f>IF(Stability!$G$7=Stability!$X$7,Stability!E448,"-")</f>
        <v>-</v>
      </c>
      <c r="AK417" s="103" t="str">
        <f>IF(Stability!$G$7=Stability!$X$7,Stability!H448,"-")</f>
        <v>-</v>
      </c>
      <c r="AL417" s="103" t="str">
        <f>IF(Stability!$G$7=Stability!$X$7,Stability!G448,"-")</f>
        <v>-</v>
      </c>
      <c r="AM417" s="103" t="str">
        <f>IF(Stability!$G$7=Stability!$X$7,Stability!F448,"-")</f>
        <v>-</v>
      </c>
      <c r="AN417" s="127" t="str">
        <f>IF(Stability!$G$7=Stability!$X$7,Stability!I448,"-")</f>
        <v>-</v>
      </c>
      <c r="AO417" s="103" t="str">
        <f>IF(Stability!$G$7=Stability!$X$7,Stability!L448,"-")</f>
        <v>-</v>
      </c>
      <c r="AP417" s="103" t="str">
        <f>IF(Stability!$G$7=Stability!$X$7,Stability!K448,"-")</f>
        <v>-</v>
      </c>
      <c r="AQ417" s="103" t="str">
        <f>IF(Stability!$G$7=Stability!$X$7,Stability!J448,"-")</f>
        <v>-</v>
      </c>
      <c r="AR417" s="127" t="str">
        <f>IF(Stability!$G$7=Stability!$X$7,Stability!M448,"-")</f>
        <v>-</v>
      </c>
    </row>
    <row r="418" spans="32:44" ht="15" customHeight="1">
      <c r="AF418" s="12">
        <v>417</v>
      </c>
      <c r="AG418" s="103" t="str">
        <f>IF(Stability!$G$7=Stability!$X$7,Stability!D449,"-")</f>
        <v>-</v>
      </c>
      <c r="AH418" s="103" t="str">
        <f>IF(Stability!$G$7=Stability!$X$7,Stability!C449,"-")</f>
        <v>-</v>
      </c>
      <c r="AI418" s="103" t="str">
        <f>IF(Stability!$G$7=Stability!$X$7,Stability!B449,"-")</f>
        <v>-</v>
      </c>
      <c r="AJ418" s="127" t="str">
        <f>IF(Stability!$G$7=Stability!$X$7,Stability!E449,"-")</f>
        <v>-</v>
      </c>
      <c r="AK418" s="103" t="str">
        <f>IF(Stability!$G$7=Stability!$X$7,Stability!H449,"-")</f>
        <v>-</v>
      </c>
      <c r="AL418" s="103" t="str">
        <f>IF(Stability!$G$7=Stability!$X$7,Stability!G449,"-")</f>
        <v>-</v>
      </c>
      <c r="AM418" s="103" t="str">
        <f>IF(Stability!$G$7=Stability!$X$7,Stability!F449,"-")</f>
        <v>-</v>
      </c>
      <c r="AN418" s="127" t="str">
        <f>IF(Stability!$G$7=Stability!$X$7,Stability!I449,"-")</f>
        <v>-</v>
      </c>
      <c r="AO418" s="103" t="str">
        <f>IF(Stability!$G$7=Stability!$X$7,Stability!L449,"-")</f>
        <v>-</v>
      </c>
      <c r="AP418" s="103" t="str">
        <f>IF(Stability!$G$7=Stability!$X$7,Stability!K449,"-")</f>
        <v>-</v>
      </c>
      <c r="AQ418" s="103" t="str">
        <f>IF(Stability!$G$7=Stability!$X$7,Stability!J449,"-")</f>
        <v>-</v>
      </c>
      <c r="AR418" s="127" t="str">
        <f>IF(Stability!$G$7=Stability!$X$7,Stability!M449,"-")</f>
        <v>-</v>
      </c>
    </row>
    <row r="419" spans="32:44" ht="15" customHeight="1">
      <c r="AF419" s="12">
        <v>418</v>
      </c>
      <c r="AG419" s="103" t="str">
        <f>IF(Stability!$G$7=Stability!$X$7,Stability!D450,"-")</f>
        <v>-</v>
      </c>
      <c r="AH419" s="103" t="str">
        <f>IF(Stability!$G$7=Stability!$X$7,Stability!C450,"-")</f>
        <v>-</v>
      </c>
      <c r="AI419" s="103" t="str">
        <f>IF(Stability!$G$7=Stability!$X$7,Stability!B450,"-")</f>
        <v>-</v>
      </c>
      <c r="AJ419" s="127" t="str">
        <f>IF(Stability!$G$7=Stability!$X$7,Stability!E450,"-")</f>
        <v>-</v>
      </c>
      <c r="AK419" s="103" t="str">
        <f>IF(Stability!$G$7=Stability!$X$7,Stability!H450,"-")</f>
        <v>-</v>
      </c>
      <c r="AL419" s="103" t="str">
        <f>IF(Stability!$G$7=Stability!$X$7,Stability!G450,"-")</f>
        <v>-</v>
      </c>
      <c r="AM419" s="103" t="str">
        <f>IF(Stability!$G$7=Stability!$X$7,Stability!F450,"-")</f>
        <v>-</v>
      </c>
      <c r="AN419" s="127" t="str">
        <f>IF(Stability!$G$7=Stability!$X$7,Stability!I450,"-")</f>
        <v>-</v>
      </c>
      <c r="AO419" s="103" t="str">
        <f>IF(Stability!$G$7=Stability!$X$7,Stability!L450,"-")</f>
        <v>-</v>
      </c>
      <c r="AP419" s="103" t="str">
        <f>IF(Stability!$G$7=Stability!$X$7,Stability!K450,"-")</f>
        <v>-</v>
      </c>
      <c r="AQ419" s="103" t="str">
        <f>IF(Stability!$G$7=Stability!$X$7,Stability!J450,"-")</f>
        <v>-</v>
      </c>
      <c r="AR419" s="127" t="str">
        <f>IF(Stability!$G$7=Stability!$X$7,Stability!M450,"-")</f>
        <v>-</v>
      </c>
    </row>
    <row r="420" spans="32:44" ht="15" customHeight="1">
      <c r="AF420" s="12">
        <v>419</v>
      </c>
      <c r="AG420" s="103" t="str">
        <f>IF(Stability!$G$7=Stability!$X$7,Stability!D451,"-")</f>
        <v>-</v>
      </c>
      <c r="AH420" s="103" t="str">
        <f>IF(Stability!$G$7=Stability!$X$7,Stability!C451,"-")</f>
        <v>-</v>
      </c>
      <c r="AI420" s="103" t="str">
        <f>IF(Stability!$G$7=Stability!$X$7,Stability!B451,"-")</f>
        <v>-</v>
      </c>
      <c r="AJ420" s="127" t="str">
        <f>IF(Stability!$G$7=Stability!$X$7,Stability!E451,"-")</f>
        <v>-</v>
      </c>
      <c r="AK420" s="103" t="str">
        <f>IF(Stability!$G$7=Stability!$X$7,Stability!H451,"-")</f>
        <v>-</v>
      </c>
      <c r="AL420" s="103" t="str">
        <f>IF(Stability!$G$7=Stability!$X$7,Stability!G451,"-")</f>
        <v>-</v>
      </c>
      <c r="AM420" s="103" t="str">
        <f>IF(Stability!$G$7=Stability!$X$7,Stability!F451,"-")</f>
        <v>-</v>
      </c>
      <c r="AN420" s="127" t="str">
        <f>IF(Stability!$G$7=Stability!$X$7,Stability!I451,"-")</f>
        <v>-</v>
      </c>
      <c r="AO420" s="103" t="str">
        <f>IF(Stability!$G$7=Stability!$X$7,Stability!L451,"-")</f>
        <v>-</v>
      </c>
      <c r="AP420" s="103" t="str">
        <f>IF(Stability!$G$7=Stability!$X$7,Stability!K451,"-")</f>
        <v>-</v>
      </c>
      <c r="AQ420" s="103" t="str">
        <f>IF(Stability!$G$7=Stability!$X$7,Stability!J451,"-")</f>
        <v>-</v>
      </c>
      <c r="AR420" s="127" t="str">
        <f>IF(Stability!$G$7=Stability!$X$7,Stability!M451,"-")</f>
        <v>-</v>
      </c>
    </row>
    <row r="421" spans="32:44" ht="15" customHeight="1">
      <c r="AF421" s="12">
        <v>420</v>
      </c>
      <c r="AG421" s="103" t="str">
        <f>IF(Stability!$G$7=Stability!$X$7,Stability!D452,"-")</f>
        <v>-</v>
      </c>
      <c r="AH421" s="103" t="str">
        <f>IF(Stability!$G$7=Stability!$X$7,Stability!C452,"-")</f>
        <v>-</v>
      </c>
      <c r="AI421" s="103" t="str">
        <f>IF(Stability!$G$7=Stability!$X$7,Stability!B452,"-")</f>
        <v>-</v>
      </c>
      <c r="AJ421" s="127" t="str">
        <f>IF(Stability!$G$7=Stability!$X$7,Stability!E452,"-")</f>
        <v>-</v>
      </c>
      <c r="AK421" s="103" t="str">
        <f>IF(Stability!$G$7=Stability!$X$7,Stability!H452,"-")</f>
        <v>-</v>
      </c>
      <c r="AL421" s="103" t="str">
        <f>IF(Stability!$G$7=Stability!$X$7,Stability!G452,"-")</f>
        <v>-</v>
      </c>
      <c r="AM421" s="103" t="str">
        <f>IF(Stability!$G$7=Stability!$X$7,Stability!F452,"-")</f>
        <v>-</v>
      </c>
      <c r="AN421" s="127" t="str">
        <f>IF(Stability!$G$7=Stability!$X$7,Stability!I452,"-")</f>
        <v>-</v>
      </c>
      <c r="AO421" s="103" t="str">
        <f>IF(Stability!$G$7=Stability!$X$7,Stability!L452,"-")</f>
        <v>-</v>
      </c>
      <c r="AP421" s="103" t="str">
        <f>IF(Stability!$G$7=Stability!$X$7,Stability!K452,"-")</f>
        <v>-</v>
      </c>
      <c r="AQ421" s="103" t="str">
        <f>IF(Stability!$G$7=Stability!$X$7,Stability!J452,"-")</f>
        <v>-</v>
      </c>
      <c r="AR421" s="127" t="str">
        <f>IF(Stability!$G$7=Stability!$X$7,Stability!M452,"-")</f>
        <v>-</v>
      </c>
    </row>
    <row r="422" spans="32:44" ht="15" customHeight="1">
      <c r="AF422" s="12">
        <v>421</v>
      </c>
      <c r="AG422" s="103" t="str">
        <f>IF(Stability!$G$7=Stability!$X$7,Stability!D453,"-")</f>
        <v>-</v>
      </c>
      <c r="AH422" s="103" t="str">
        <f>IF(Stability!$G$7=Stability!$X$7,Stability!C453,"-")</f>
        <v>-</v>
      </c>
      <c r="AI422" s="103" t="str">
        <f>IF(Stability!$G$7=Stability!$X$7,Stability!B453,"-")</f>
        <v>-</v>
      </c>
      <c r="AJ422" s="127" t="str">
        <f>IF(Stability!$G$7=Stability!$X$7,Stability!E453,"-")</f>
        <v>-</v>
      </c>
      <c r="AK422" s="103" t="str">
        <f>IF(Stability!$G$7=Stability!$X$7,Stability!H453,"-")</f>
        <v>-</v>
      </c>
      <c r="AL422" s="103" t="str">
        <f>IF(Stability!$G$7=Stability!$X$7,Stability!G453,"-")</f>
        <v>-</v>
      </c>
      <c r="AM422" s="103" t="str">
        <f>IF(Stability!$G$7=Stability!$X$7,Stability!F453,"-")</f>
        <v>-</v>
      </c>
      <c r="AN422" s="127" t="str">
        <f>IF(Stability!$G$7=Stability!$X$7,Stability!I453,"-")</f>
        <v>-</v>
      </c>
      <c r="AO422" s="103" t="str">
        <f>IF(Stability!$G$7=Stability!$X$7,Stability!L453,"-")</f>
        <v>-</v>
      </c>
      <c r="AP422" s="103" t="str">
        <f>IF(Stability!$G$7=Stability!$X$7,Stability!K453,"-")</f>
        <v>-</v>
      </c>
      <c r="AQ422" s="103" t="str">
        <f>IF(Stability!$G$7=Stability!$X$7,Stability!J453,"-")</f>
        <v>-</v>
      </c>
      <c r="AR422" s="127" t="str">
        <f>IF(Stability!$G$7=Stability!$X$7,Stability!M453,"-")</f>
        <v>-</v>
      </c>
    </row>
    <row r="423" spans="32:44" ht="15" customHeight="1">
      <c r="AF423" s="12">
        <v>422</v>
      </c>
      <c r="AG423" s="103" t="str">
        <f>IF(Stability!$G$7=Stability!$X$7,Stability!D454,"-")</f>
        <v>-</v>
      </c>
      <c r="AH423" s="103" t="str">
        <f>IF(Stability!$G$7=Stability!$X$7,Stability!C454,"-")</f>
        <v>-</v>
      </c>
      <c r="AI423" s="103" t="str">
        <f>IF(Stability!$G$7=Stability!$X$7,Stability!B454,"-")</f>
        <v>-</v>
      </c>
      <c r="AJ423" s="127" t="str">
        <f>IF(Stability!$G$7=Stability!$X$7,Stability!E454,"-")</f>
        <v>-</v>
      </c>
      <c r="AK423" s="103" t="str">
        <f>IF(Stability!$G$7=Stability!$X$7,Stability!H454,"-")</f>
        <v>-</v>
      </c>
      <c r="AL423" s="103" t="str">
        <f>IF(Stability!$G$7=Stability!$X$7,Stability!G454,"-")</f>
        <v>-</v>
      </c>
      <c r="AM423" s="103" t="str">
        <f>IF(Stability!$G$7=Stability!$X$7,Stability!F454,"-")</f>
        <v>-</v>
      </c>
      <c r="AN423" s="127" t="str">
        <f>IF(Stability!$G$7=Stability!$X$7,Stability!I454,"-")</f>
        <v>-</v>
      </c>
      <c r="AO423" s="103" t="str">
        <f>IF(Stability!$G$7=Stability!$X$7,Stability!L454,"-")</f>
        <v>-</v>
      </c>
      <c r="AP423" s="103" t="str">
        <f>IF(Stability!$G$7=Stability!$X$7,Stability!K454,"-")</f>
        <v>-</v>
      </c>
      <c r="AQ423" s="103" t="str">
        <f>IF(Stability!$G$7=Stability!$X$7,Stability!J454,"-")</f>
        <v>-</v>
      </c>
      <c r="AR423" s="127" t="str">
        <f>IF(Stability!$G$7=Stability!$X$7,Stability!M454,"-")</f>
        <v>-</v>
      </c>
    </row>
    <row r="424" spans="32:44" ht="15" customHeight="1">
      <c r="AF424" s="12">
        <v>423</v>
      </c>
      <c r="AG424" s="103" t="str">
        <f>IF(Stability!$G$7=Stability!$X$7,Stability!D455,"-")</f>
        <v>-</v>
      </c>
      <c r="AH424" s="103" t="str">
        <f>IF(Stability!$G$7=Stability!$X$7,Stability!C455,"-")</f>
        <v>-</v>
      </c>
      <c r="AI424" s="103" t="str">
        <f>IF(Stability!$G$7=Stability!$X$7,Stability!B455,"-")</f>
        <v>-</v>
      </c>
      <c r="AJ424" s="127" t="str">
        <f>IF(Stability!$G$7=Stability!$X$7,Stability!E455,"-")</f>
        <v>-</v>
      </c>
      <c r="AK424" s="103" t="str">
        <f>IF(Stability!$G$7=Stability!$X$7,Stability!H455,"-")</f>
        <v>-</v>
      </c>
      <c r="AL424" s="103" t="str">
        <f>IF(Stability!$G$7=Stability!$X$7,Stability!G455,"-")</f>
        <v>-</v>
      </c>
      <c r="AM424" s="103" t="str">
        <f>IF(Stability!$G$7=Stability!$X$7,Stability!F455,"-")</f>
        <v>-</v>
      </c>
      <c r="AN424" s="127" t="str">
        <f>IF(Stability!$G$7=Stability!$X$7,Stability!I455,"-")</f>
        <v>-</v>
      </c>
      <c r="AO424" s="103" t="str">
        <f>IF(Stability!$G$7=Stability!$X$7,Stability!L455,"-")</f>
        <v>-</v>
      </c>
      <c r="AP424" s="103" t="str">
        <f>IF(Stability!$G$7=Stability!$X$7,Stability!K455,"-")</f>
        <v>-</v>
      </c>
      <c r="AQ424" s="103" t="str">
        <f>IF(Stability!$G$7=Stability!$X$7,Stability!J455,"-")</f>
        <v>-</v>
      </c>
      <c r="AR424" s="127" t="str">
        <f>IF(Stability!$G$7=Stability!$X$7,Stability!M455,"-")</f>
        <v>-</v>
      </c>
    </row>
    <row r="425" spans="32:44" ht="15" customHeight="1">
      <c r="AF425" s="12">
        <v>424</v>
      </c>
      <c r="AG425" s="103" t="str">
        <f>IF(Stability!$G$7=Stability!$X$7,Stability!D456,"-")</f>
        <v>-</v>
      </c>
      <c r="AH425" s="103" t="str">
        <f>IF(Stability!$G$7=Stability!$X$7,Stability!C456,"-")</f>
        <v>-</v>
      </c>
      <c r="AI425" s="103" t="str">
        <f>IF(Stability!$G$7=Stability!$X$7,Stability!B456,"-")</f>
        <v>-</v>
      </c>
      <c r="AJ425" s="127" t="str">
        <f>IF(Stability!$G$7=Stability!$X$7,Stability!E456,"-")</f>
        <v>-</v>
      </c>
      <c r="AK425" s="103" t="str">
        <f>IF(Stability!$G$7=Stability!$X$7,Stability!H456,"-")</f>
        <v>-</v>
      </c>
      <c r="AL425" s="103" t="str">
        <f>IF(Stability!$G$7=Stability!$X$7,Stability!G456,"-")</f>
        <v>-</v>
      </c>
      <c r="AM425" s="103" t="str">
        <f>IF(Stability!$G$7=Stability!$X$7,Stability!F456,"-")</f>
        <v>-</v>
      </c>
      <c r="AN425" s="127" t="str">
        <f>IF(Stability!$G$7=Stability!$X$7,Stability!I456,"-")</f>
        <v>-</v>
      </c>
      <c r="AO425" s="103" t="str">
        <f>IF(Stability!$G$7=Stability!$X$7,Stability!L456,"-")</f>
        <v>-</v>
      </c>
      <c r="AP425" s="103" t="str">
        <f>IF(Stability!$G$7=Stability!$X$7,Stability!K456,"-")</f>
        <v>-</v>
      </c>
      <c r="AQ425" s="103" t="str">
        <f>IF(Stability!$G$7=Stability!$X$7,Stability!J456,"-")</f>
        <v>-</v>
      </c>
      <c r="AR425" s="127" t="str">
        <f>IF(Stability!$G$7=Stability!$X$7,Stability!M456,"-")</f>
        <v>-</v>
      </c>
    </row>
    <row r="426" spans="32:44" ht="15" customHeight="1">
      <c r="AF426" s="12">
        <v>425</v>
      </c>
      <c r="AG426" s="103" t="str">
        <f>IF(Stability!$G$7=Stability!$X$7,Stability!D457,"-")</f>
        <v>-</v>
      </c>
      <c r="AH426" s="103" t="str">
        <f>IF(Stability!$G$7=Stability!$X$7,Stability!C457,"-")</f>
        <v>-</v>
      </c>
      <c r="AI426" s="103" t="str">
        <f>IF(Stability!$G$7=Stability!$X$7,Stability!B457,"-")</f>
        <v>-</v>
      </c>
      <c r="AJ426" s="127" t="str">
        <f>IF(Stability!$G$7=Stability!$X$7,Stability!E457,"-")</f>
        <v>-</v>
      </c>
      <c r="AK426" s="103" t="str">
        <f>IF(Stability!$G$7=Stability!$X$7,Stability!H457,"-")</f>
        <v>-</v>
      </c>
      <c r="AL426" s="103" t="str">
        <f>IF(Stability!$G$7=Stability!$X$7,Stability!G457,"-")</f>
        <v>-</v>
      </c>
      <c r="AM426" s="103" t="str">
        <f>IF(Stability!$G$7=Stability!$X$7,Stability!F457,"-")</f>
        <v>-</v>
      </c>
      <c r="AN426" s="127" t="str">
        <f>IF(Stability!$G$7=Stability!$X$7,Stability!I457,"-")</f>
        <v>-</v>
      </c>
      <c r="AO426" s="103" t="str">
        <f>IF(Stability!$G$7=Stability!$X$7,Stability!L457,"-")</f>
        <v>-</v>
      </c>
      <c r="AP426" s="103" t="str">
        <f>IF(Stability!$G$7=Stability!$X$7,Stability!K457,"-")</f>
        <v>-</v>
      </c>
      <c r="AQ426" s="103" t="str">
        <f>IF(Stability!$G$7=Stability!$X$7,Stability!J457,"-")</f>
        <v>-</v>
      </c>
      <c r="AR426" s="127" t="str">
        <f>IF(Stability!$G$7=Stability!$X$7,Stability!M457,"-")</f>
        <v>-</v>
      </c>
    </row>
    <row r="427" spans="32:44" ht="15" customHeight="1">
      <c r="AF427" s="12">
        <v>426</v>
      </c>
      <c r="AG427" s="103" t="str">
        <f>IF(Stability!$G$7=Stability!$X$7,Stability!D458,"-")</f>
        <v>-</v>
      </c>
      <c r="AH427" s="103" t="str">
        <f>IF(Stability!$G$7=Stability!$X$7,Stability!C458,"-")</f>
        <v>-</v>
      </c>
      <c r="AI427" s="103" t="str">
        <f>IF(Stability!$G$7=Stability!$X$7,Stability!B458,"-")</f>
        <v>-</v>
      </c>
      <c r="AJ427" s="127" t="str">
        <f>IF(Stability!$G$7=Stability!$X$7,Stability!E458,"-")</f>
        <v>-</v>
      </c>
      <c r="AK427" s="103" t="str">
        <f>IF(Stability!$G$7=Stability!$X$7,Stability!H458,"-")</f>
        <v>-</v>
      </c>
      <c r="AL427" s="103" t="str">
        <f>IF(Stability!$G$7=Stability!$X$7,Stability!G458,"-")</f>
        <v>-</v>
      </c>
      <c r="AM427" s="103" t="str">
        <f>IF(Stability!$G$7=Stability!$X$7,Stability!F458,"-")</f>
        <v>-</v>
      </c>
      <c r="AN427" s="127" t="str">
        <f>IF(Stability!$G$7=Stability!$X$7,Stability!I458,"-")</f>
        <v>-</v>
      </c>
      <c r="AO427" s="103" t="str">
        <f>IF(Stability!$G$7=Stability!$X$7,Stability!L458,"-")</f>
        <v>-</v>
      </c>
      <c r="AP427" s="103" t="str">
        <f>IF(Stability!$G$7=Stability!$X$7,Stability!K458,"-")</f>
        <v>-</v>
      </c>
      <c r="AQ427" s="103" t="str">
        <f>IF(Stability!$G$7=Stability!$X$7,Stability!J458,"-")</f>
        <v>-</v>
      </c>
      <c r="AR427" s="127" t="str">
        <f>IF(Stability!$G$7=Stability!$X$7,Stability!M458,"-")</f>
        <v>-</v>
      </c>
    </row>
    <row r="428" spans="32:44" ht="15" customHeight="1">
      <c r="AF428" s="12">
        <v>427</v>
      </c>
      <c r="AG428" s="103" t="str">
        <f>IF(Stability!$G$7=Stability!$X$7,Stability!D459,"-")</f>
        <v>-</v>
      </c>
      <c r="AH428" s="103" t="str">
        <f>IF(Stability!$G$7=Stability!$X$7,Stability!C459,"-")</f>
        <v>-</v>
      </c>
      <c r="AI428" s="103" t="str">
        <f>IF(Stability!$G$7=Stability!$X$7,Stability!B459,"-")</f>
        <v>-</v>
      </c>
      <c r="AJ428" s="127" t="str">
        <f>IF(Stability!$G$7=Stability!$X$7,Stability!E459,"-")</f>
        <v>-</v>
      </c>
      <c r="AK428" s="103" t="str">
        <f>IF(Stability!$G$7=Stability!$X$7,Stability!H459,"-")</f>
        <v>-</v>
      </c>
      <c r="AL428" s="103" t="str">
        <f>IF(Stability!$G$7=Stability!$X$7,Stability!G459,"-")</f>
        <v>-</v>
      </c>
      <c r="AM428" s="103" t="str">
        <f>IF(Stability!$G$7=Stability!$X$7,Stability!F459,"-")</f>
        <v>-</v>
      </c>
      <c r="AN428" s="127" t="str">
        <f>IF(Stability!$G$7=Stability!$X$7,Stability!I459,"-")</f>
        <v>-</v>
      </c>
      <c r="AO428" s="103" t="str">
        <f>IF(Stability!$G$7=Stability!$X$7,Stability!L459,"-")</f>
        <v>-</v>
      </c>
      <c r="AP428" s="103" t="str">
        <f>IF(Stability!$G$7=Stability!$X$7,Stability!K459,"-")</f>
        <v>-</v>
      </c>
      <c r="AQ428" s="103" t="str">
        <f>IF(Stability!$G$7=Stability!$X$7,Stability!J459,"-")</f>
        <v>-</v>
      </c>
      <c r="AR428" s="127" t="str">
        <f>IF(Stability!$G$7=Stability!$X$7,Stability!M459,"-")</f>
        <v>-</v>
      </c>
    </row>
    <row r="429" spans="32:44" ht="15" customHeight="1">
      <c r="AF429" s="12">
        <v>428</v>
      </c>
      <c r="AG429" s="103" t="str">
        <f>IF(Stability!$G$7=Stability!$X$7,Stability!D460,"-")</f>
        <v>-</v>
      </c>
      <c r="AH429" s="103" t="str">
        <f>IF(Stability!$G$7=Stability!$X$7,Stability!C460,"-")</f>
        <v>-</v>
      </c>
      <c r="AI429" s="103" t="str">
        <f>IF(Stability!$G$7=Stability!$X$7,Stability!B460,"-")</f>
        <v>-</v>
      </c>
      <c r="AJ429" s="127" t="str">
        <f>IF(Stability!$G$7=Stability!$X$7,Stability!E460,"-")</f>
        <v>-</v>
      </c>
      <c r="AK429" s="103" t="str">
        <f>IF(Stability!$G$7=Stability!$X$7,Stability!H460,"-")</f>
        <v>-</v>
      </c>
      <c r="AL429" s="103" t="str">
        <f>IF(Stability!$G$7=Stability!$X$7,Stability!G460,"-")</f>
        <v>-</v>
      </c>
      <c r="AM429" s="103" t="str">
        <f>IF(Stability!$G$7=Stability!$X$7,Stability!F460,"-")</f>
        <v>-</v>
      </c>
      <c r="AN429" s="127" t="str">
        <f>IF(Stability!$G$7=Stability!$X$7,Stability!I460,"-")</f>
        <v>-</v>
      </c>
      <c r="AO429" s="103" t="str">
        <f>IF(Stability!$G$7=Stability!$X$7,Stability!L460,"-")</f>
        <v>-</v>
      </c>
      <c r="AP429" s="103" t="str">
        <f>IF(Stability!$G$7=Stability!$X$7,Stability!K460,"-")</f>
        <v>-</v>
      </c>
      <c r="AQ429" s="103" t="str">
        <f>IF(Stability!$G$7=Stability!$X$7,Stability!J460,"-")</f>
        <v>-</v>
      </c>
      <c r="AR429" s="127" t="str">
        <f>IF(Stability!$G$7=Stability!$X$7,Stability!M460,"-")</f>
        <v>-</v>
      </c>
    </row>
    <row r="430" spans="32:44" ht="15" customHeight="1">
      <c r="AF430" s="12">
        <v>429</v>
      </c>
      <c r="AG430" s="103" t="str">
        <f>IF(Stability!$G$7=Stability!$X$7,Stability!D461,"-")</f>
        <v>-</v>
      </c>
      <c r="AH430" s="103" t="str">
        <f>IF(Stability!$G$7=Stability!$X$7,Stability!C461,"-")</f>
        <v>-</v>
      </c>
      <c r="AI430" s="103" t="str">
        <f>IF(Stability!$G$7=Stability!$X$7,Stability!B461,"-")</f>
        <v>-</v>
      </c>
      <c r="AJ430" s="127" t="str">
        <f>IF(Stability!$G$7=Stability!$X$7,Stability!E461,"-")</f>
        <v>-</v>
      </c>
      <c r="AK430" s="103" t="str">
        <f>IF(Stability!$G$7=Stability!$X$7,Stability!H461,"-")</f>
        <v>-</v>
      </c>
      <c r="AL430" s="103" t="str">
        <f>IF(Stability!$G$7=Stability!$X$7,Stability!G461,"-")</f>
        <v>-</v>
      </c>
      <c r="AM430" s="103" t="str">
        <f>IF(Stability!$G$7=Stability!$X$7,Stability!F461,"-")</f>
        <v>-</v>
      </c>
      <c r="AN430" s="127" t="str">
        <f>IF(Stability!$G$7=Stability!$X$7,Stability!I461,"-")</f>
        <v>-</v>
      </c>
      <c r="AO430" s="103" t="str">
        <f>IF(Stability!$G$7=Stability!$X$7,Stability!L461,"-")</f>
        <v>-</v>
      </c>
      <c r="AP430" s="103" t="str">
        <f>IF(Stability!$G$7=Stability!$X$7,Stability!K461,"-")</f>
        <v>-</v>
      </c>
      <c r="AQ430" s="103" t="str">
        <f>IF(Stability!$G$7=Stability!$X$7,Stability!J461,"-")</f>
        <v>-</v>
      </c>
      <c r="AR430" s="127" t="str">
        <f>IF(Stability!$G$7=Stability!$X$7,Stability!M461,"-")</f>
        <v>-</v>
      </c>
    </row>
    <row r="431" spans="32:44" ht="15" customHeight="1">
      <c r="AF431" s="12">
        <v>430</v>
      </c>
      <c r="AG431" s="103" t="str">
        <f>IF(Stability!$G$7=Stability!$X$7,Stability!D462,"-")</f>
        <v>-</v>
      </c>
      <c r="AH431" s="103" t="str">
        <f>IF(Stability!$G$7=Stability!$X$7,Stability!C462,"-")</f>
        <v>-</v>
      </c>
      <c r="AI431" s="103" t="str">
        <f>IF(Stability!$G$7=Stability!$X$7,Stability!B462,"-")</f>
        <v>-</v>
      </c>
      <c r="AJ431" s="127" t="str">
        <f>IF(Stability!$G$7=Stability!$X$7,Stability!E462,"-")</f>
        <v>-</v>
      </c>
      <c r="AK431" s="103" t="str">
        <f>IF(Stability!$G$7=Stability!$X$7,Stability!H462,"-")</f>
        <v>-</v>
      </c>
      <c r="AL431" s="103" t="str">
        <f>IF(Stability!$G$7=Stability!$X$7,Stability!G462,"-")</f>
        <v>-</v>
      </c>
      <c r="AM431" s="103" t="str">
        <f>IF(Stability!$G$7=Stability!$X$7,Stability!F462,"-")</f>
        <v>-</v>
      </c>
      <c r="AN431" s="127" t="str">
        <f>IF(Stability!$G$7=Stability!$X$7,Stability!I462,"-")</f>
        <v>-</v>
      </c>
      <c r="AO431" s="103" t="str">
        <f>IF(Stability!$G$7=Stability!$X$7,Stability!L462,"-")</f>
        <v>-</v>
      </c>
      <c r="AP431" s="103" t="str">
        <f>IF(Stability!$G$7=Stability!$X$7,Stability!K462,"-")</f>
        <v>-</v>
      </c>
      <c r="AQ431" s="103" t="str">
        <f>IF(Stability!$G$7=Stability!$X$7,Stability!J462,"-")</f>
        <v>-</v>
      </c>
      <c r="AR431" s="127" t="str">
        <f>IF(Stability!$G$7=Stability!$X$7,Stability!M462,"-")</f>
        <v>-</v>
      </c>
    </row>
    <row r="432" spans="32:44" ht="15" customHeight="1">
      <c r="AF432" s="12">
        <v>431</v>
      </c>
      <c r="AG432" s="103" t="str">
        <f>IF(Stability!$G$7=Stability!$X$7,Stability!D463,"-")</f>
        <v>-</v>
      </c>
      <c r="AH432" s="103" t="str">
        <f>IF(Stability!$G$7=Stability!$X$7,Stability!C463,"-")</f>
        <v>-</v>
      </c>
      <c r="AI432" s="103" t="str">
        <f>IF(Stability!$G$7=Stability!$X$7,Stability!B463,"-")</f>
        <v>-</v>
      </c>
      <c r="AJ432" s="127" t="str">
        <f>IF(Stability!$G$7=Stability!$X$7,Stability!E463,"-")</f>
        <v>-</v>
      </c>
      <c r="AK432" s="103" t="str">
        <f>IF(Stability!$G$7=Stability!$X$7,Stability!H463,"-")</f>
        <v>-</v>
      </c>
      <c r="AL432" s="103" t="str">
        <f>IF(Stability!$G$7=Stability!$X$7,Stability!G463,"-")</f>
        <v>-</v>
      </c>
      <c r="AM432" s="103" t="str">
        <f>IF(Stability!$G$7=Stability!$X$7,Stability!F463,"-")</f>
        <v>-</v>
      </c>
      <c r="AN432" s="127" t="str">
        <f>IF(Stability!$G$7=Stability!$X$7,Stability!I463,"-")</f>
        <v>-</v>
      </c>
      <c r="AO432" s="103" t="str">
        <f>IF(Stability!$G$7=Stability!$X$7,Stability!L463,"-")</f>
        <v>-</v>
      </c>
      <c r="AP432" s="103" t="str">
        <f>IF(Stability!$G$7=Stability!$X$7,Stability!K463,"-")</f>
        <v>-</v>
      </c>
      <c r="AQ432" s="103" t="str">
        <f>IF(Stability!$G$7=Stability!$X$7,Stability!J463,"-")</f>
        <v>-</v>
      </c>
      <c r="AR432" s="127" t="str">
        <f>IF(Stability!$G$7=Stability!$X$7,Stability!M463,"-")</f>
        <v>-</v>
      </c>
    </row>
    <row r="433" spans="32:44" ht="15" customHeight="1">
      <c r="AF433" s="12">
        <v>432</v>
      </c>
      <c r="AG433" s="103" t="str">
        <f>IF(Stability!$G$7=Stability!$X$7,Stability!D464,"-")</f>
        <v>-</v>
      </c>
      <c r="AH433" s="103" t="str">
        <f>IF(Stability!$G$7=Stability!$X$7,Stability!C464,"-")</f>
        <v>-</v>
      </c>
      <c r="AI433" s="103" t="str">
        <f>IF(Stability!$G$7=Stability!$X$7,Stability!B464,"-")</f>
        <v>-</v>
      </c>
      <c r="AJ433" s="127" t="str">
        <f>IF(Stability!$G$7=Stability!$X$7,Stability!E464,"-")</f>
        <v>-</v>
      </c>
      <c r="AK433" s="103" t="str">
        <f>IF(Stability!$G$7=Stability!$X$7,Stability!H464,"-")</f>
        <v>-</v>
      </c>
      <c r="AL433" s="103" t="str">
        <f>IF(Stability!$G$7=Stability!$X$7,Stability!G464,"-")</f>
        <v>-</v>
      </c>
      <c r="AM433" s="103" t="str">
        <f>IF(Stability!$G$7=Stability!$X$7,Stability!F464,"-")</f>
        <v>-</v>
      </c>
      <c r="AN433" s="127" t="str">
        <f>IF(Stability!$G$7=Stability!$X$7,Stability!I464,"-")</f>
        <v>-</v>
      </c>
      <c r="AO433" s="103" t="str">
        <f>IF(Stability!$G$7=Stability!$X$7,Stability!L464,"-")</f>
        <v>-</v>
      </c>
      <c r="AP433" s="103" t="str">
        <f>IF(Stability!$G$7=Stability!$X$7,Stability!K464,"-")</f>
        <v>-</v>
      </c>
      <c r="AQ433" s="103" t="str">
        <f>IF(Stability!$G$7=Stability!$X$7,Stability!J464,"-")</f>
        <v>-</v>
      </c>
      <c r="AR433" s="127" t="str">
        <f>IF(Stability!$G$7=Stability!$X$7,Stability!M464,"-")</f>
        <v>-</v>
      </c>
    </row>
    <row r="434" spans="32:44" ht="15" customHeight="1">
      <c r="AF434" s="12">
        <v>433</v>
      </c>
      <c r="AG434" s="103" t="str">
        <f>IF(Stability!$G$7=Stability!$X$7,Stability!D465,"-")</f>
        <v>-</v>
      </c>
      <c r="AH434" s="103" t="str">
        <f>IF(Stability!$G$7=Stability!$X$7,Stability!C465,"-")</f>
        <v>-</v>
      </c>
      <c r="AI434" s="103" t="str">
        <f>IF(Stability!$G$7=Stability!$X$7,Stability!B465,"-")</f>
        <v>-</v>
      </c>
      <c r="AJ434" s="127" t="str">
        <f>IF(Stability!$G$7=Stability!$X$7,Stability!E465,"-")</f>
        <v>-</v>
      </c>
      <c r="AK434" s="103" t="str">
        <f>IF(Stability!$G$7=Stability!$X$7,Stability!H465,"-")</f>
        <v>-</v>
      </c>
      <c r="AL434" s="103" t="str">
        <f>IF(Stability!$G$7=Stability!$X$7,Stability!G465,"-")</f>
        <v>-</v>
      </c>
      <c r="AM434" s="103" t="str">
        <f>IF(Stability!$G$7=Stability!$X$7,Stability!F465,"-")</f>
        <v>-</v>
      </c>
      <c r="AN434" s="127" t="str">
        <f>IF(Stability!$G$7=Stability!$X$7,Stability!I465,"-")</f>
        <v>-</v>
      </c>
      <c r="AO434" s="103" t="str">
        <f>IF(Stability!$G$7=Stability!$X$7,Stability!L465,"-")</f>
        <v>-</v>
      </c>
      <c r="AP434" s="103" t="str">
        <f>IF(Stability!$G$7=Stability!$X$7,Stability!K465,"-")</f>
        <v>-</v>
      </c>
      <c r="AQ434" s="103" t="str">
        <f>IF(Stability!$G$7=Stability!$X$7,Stability!J465,"-")</f>
        <v>-</v>
      </c>
      <c r="AR434" s="127" t="str">
        <f>IF(Stability!$G$7=Stability!$X$7,Stability!M465,"-")</f>
        <v>-</v>
      </c>
    </row>
    <row r="435" spans="32:44" ht="15" customHeight="1">
      <c r="AF435" s="12">
        <v>434</v>
      </c>
      <c r="AG435" s="103" t="str">
        <f>IF(Stability!$G$7=Stability!$X$7,Stability!D466,"-")</f>
        <v>-</v>
      </c>
      <c r="AH435" s="103" t="str">
        <f>IF(Stability!$G$7=Stability!$X$7,Stability!C466,"-")</f>
        <v>-</v>
      </c>
      <c r="AI435" s="103" t="str">
        <f>IF(Stability!$G$7=Stability!$X$7,Stability!B466,"-")</f>
        <v>-</v>
      </c>
      <c r="AJ435" s="127" t="str">
        <f>IF(Stability!$G$7=Stability!$X$7,Stability!E466,"-")</f>
        <v>-</v>
      </c>
      <c r="AK435" s="103" t="str">
        <f>IF(Stability!$G$7=Stability!$X$7,Stability!H466,"-")</f>
        <v>-</v>
      </c>
      <c r="AL435" s="103" t="str">
        <f>IF(Stability!$G$7=Stability!$X$7,Stability!G466,"-")</f>
        <v>-</v>
      </c>
      <c r="AM435" s="103" t="str">
        <f>IF(Stability!$G$7=Stability!$X$7,Stability!F466,"-")</f>
        <v>-</v>
      </c>
      <c r="AN435" s="127" t="str">
        <f>IF(Stability!$G$7=Stability!$X$7,Stability!I466,"-")</f>
        <v>-</v>
      </c>
      <c r="AO435" s="103" t="str">
        <f>IF(Stability!$G$7=Stability!$X$7,Stability!L466,"-")</f>
        <v>-</v>
      </c>
      <c r="AP435" s="103" t="str">
        <f>IF(Stability!$G$7=Stability!$X$7,Stability!K466,"-")</f>
        <v>-</v>
      </c>
      <c r="AQ435" s="103" t="str">
        <f>IF(Stability!$G$7=Stability!$X$7,Stability!J466,"-")</f>
        <v>-</v>
      </c>
      <c r="AR435" s="127" t="str">
        <f>IF(Stability!$G$7=Stability!$X$7,Stability!M466,"-")</f>
        <v>-</v>
      </c>
    </row>
    <row r="436" spans="32:44" ht="15" customHeight="1">
      <c r="AF436" s="12">
        <v>435</v>
      </c>
      <c r="AG436" s="103" t="str">
        <f>IF(Stability!$G$7=Stability!$X$7,Stability!D467,"-")</f>
        <v>-</v>
      </c>
      <c r="AH436" s="103" t="str">
        <f>IF(Stability!$G$7=Stability!$X$7,Stability!C467,"-")</f>
        <v>-</v>
      </c>
      <c r="AI436" s="103" t="str">
        <f>IF(Stability!$G$7=Stability!$X$7,Stability!B467,"-")</f>
        <v>-</v>
      </c>
      <c r="AJ436" s="127" t="str">
        <f>IF(Stability!$G$7=Stability!$X$7,Stability!E467,"-")</f>
        <v>-</v>
      </c>
      <c r="AK436" s="103" t="str">
        <f>IF(Stability!$G$7=Stability!$X$7,Stability!H467,"-")</f>
        <v>-</v>
      </c>
      <c r="AL436" s="103" t="str">
        <f>IF(Stability!$G$7=Stability!$X$7,Stability!G467,"-")</f>
        <v>-</v>
      </c>
      <c r="AM436" s="103" t="str">
        <f>IF(Stability!$G$7=Stability!$X$7,Stability!F467,"-")</f>
        <v>-</v>
      </c>
      <c r="AN436" s="127" t="str">
        <f>IF(Stability!$G$7=Stability!$X$7,Stability!I467,"-")</f>
        <v>-</v>
      </c>
      <c r="AO436" s="103" t="str">
        <f>IF(Stability!$G$7=Stability!$X$7,Stability!L467,"-")</f>
        <v>-</v>
      </c>
      <c r="AP436" s="103" t="str">
        <f>IF(Stability!$G$7=Stability!$X$7,Stability!K467,"-")</f>
        <v>-</v>
      </c>
      <c r="AQ436" s="103" t="str">
        <f>IF(Stability!$G$7=Stability!$X$7,Stability!J467,"-")</f>
        <v>-</v>
      </c>
      <c r="AR436" s="127" t="str">
        <f>IF(Stability!$G$7=Stability!$X$7,Stability!M467,"-")</f>
        <v>-</v>
      </c>
    </row>
    <row r="437" spans="32:44" ht="15" customHeight="1">
      <c r="AF437" s="12">
        <v>436</v>
      </c>
      <c r="AG437" s="103" t="str">
        <f>IF(Stability!$G$7=Stability!$X$7,Stability!D468,"-")</f>
        <v>-</v>
      </c>
      <c r="AH437" s="103" t="str">
        <f>IF(Stability!$G$7=Stability!$X$7,Stability!C468,"-")</f>
        <v>-</v>
      </c>
      <c r="AI437" s="103" t="str">
        <f>IF(Stability!$G$7=Stability!$X$7,Stability!B468,"-")</f>
        <v>-</v>
      </c>
      <c r="AJ437" s="127" t="str">
        <f>IF(Stability!$G$7=Stability!$X$7,Stability!E468,"-")</f>
        <v>-</v>
      </c>
      <c r="AK437" s="103" t="str">
        <f>IF(Stability!$G$7=Stability!$X$7,Stability!H468,"-")</f>
        <v>-</v>
      </c>
      <c r="AL437" s="103" t="str">
        <f>IF(Stability!$G$7=Stability!$X$7,Stability!G468,"-")</f>
        <v>-</v>
      </c>
      <c r="AM437" s="103" t="str">
        <f>IF(Stability!$G$7=Stability!$X$7,Stability!F468,"-")</f>
        <v>-</v>
      </c>
      <c r="AN437" s="127" t="str">
        <f>IF(Stability!$G$7=Stability!$X$7,Stability!I468,"-")</f>
        <v>-</v>
      </c>
      <c r="AO437" s="103" t="str">
        <f>IF(Stability!$G$7=Stability!$X$7,Stability!L468,"-")</f>
        <v>-</v>
      </c>
      <c r="AP437" s="103" t="str">
        <f>IF(Stability!$G$7=Stability!$X$7,Stability!K468,"-")</f>
        <v>-</v>
      </c>
      <c r="AQ437" s="103" t="str">
        <f>IF(Stability!$G$7=Stability!$X$7,Stability!J468,"-")</f>
        <v>-</v>
      </c>
      <c r="AR437" s="127" t="str">
        <f>IF(Stability!$G$7=Stability!$X$7,Stability!M468,"-")</f>
        <v>-</v>
      </c>
    </row>
    <row r="438" spans="32:44" ht="15" customHeight="1">
      <c r="AF438" s="12">
        <v>437</v>
      </c>
      <c r="AG438" s="103" t="str">
        <f>IF(Stability!$G$7=Stability!$X$7,Stability!D469,"-")</f>
        <v>-</v>
      </c>
      <c r="AH438" s="103" t="str">
        <f>IF(Stability!$G$7=Stability!$X$7,Stability!C469,"-")</f>
        <v>-</v>
      </c>
      <c r="AI438" s="103" t="str">
        <f>IF(Stability!$G$7=Stability!$X$7,Stability!B469,"-")</f>
        <v>-</v>
      </c>
      <c r="AJ438" s="127" t="str">
        <f>IF(Stability!$G$7=Stability!$X$7,Stability!E469,"-")</f>
        <v>-</v>
      </c>
      <c r="AK438" s="103" t="str">
        <f>IF(Stability!$G$7=Stability!$X$7,Stability!H469,"-")</f>
        <v>-</v>
      </c>
      <c r="AL438" s="103" t="str">
        <f>IF(Stability!$G$7=Stability!$X$7,Stability!G469,"-")</f>
        <v>-</v>
      </c>
      <c r="AM438" s="103" t="str">
        <f>IF(Stability!$G$7=Stability!$X$7,Stability!F469,"-")</f>
        <v>-</v>
      </c>
      <c r="AN438" s="127" t="str">
        <f>IF(Stability!$G$7=Stability!$X$7,Stability!I469,"-")</f>
        <v>-</v>
      </c>
      <c r="AO438" s="103" t="str">
        <f>IF(Stability!$G$7=Stability!$X$7,Stability!L469,"-")</f>
        <v>-</v>
      </c>
      <c r="AP438" s="103" t="str">
        <f>IF(Stability!$G$7=Stability!$X$7,Stability!K469,"-")</f>
        <v>-</v>
      </c>
      <c r="AQ438" s="103" t="str">
        <f>IF(Stability!$G$7=Stability!$X$7,Stability!J469,"-")</f>
        <v>-</v>
      </c>
      <c r="AR438" s="127" t="str">
        <f>IF(Stability!$G$7=Stability!$X$7,Stability!M469,"-")</f>
        <v>-</v>
      </c>
    </row>
    <row r="439" spans="32:44" ht="15" customHeight="1">
      <c r="AF439" s="12">
        <v>438</v>
      </c>
      <c r="AG439" s="103" t="str">
        <f>IF(Stability!$G$7=Stability!$X$7,Stability!D470,"-")</f>
        <v>-</v>
      </c>
      <c r="AH439" s="103" t="str">
        <f>IF(Stability!$G$7=Stability!$X$7,Stability!C470,"-")</f>
        <v>-</v>
      </c>
      <c r="AI439" s="103" t="str">
        <f>IF(Stability!$G$7=Stability!$X$7,Stability!B470,"-")</f>
        <v>-</v>
      </c>
      <c r="AJ439" s="127" t="str">
        <f>IF(Stability!$G$7=Stability!$X$7,Stability!E470,"-")</f>
        <v>-</v>
      </c>
      <c r="AK439" s="103" t="str">
        <f>IF(Stability!$G$7=Stability!$X$7,Stability!H470,"-")</f>
        <v>-</v>
      </c>
      <c r="AL439" s="103" t="str">
        <f>IF(Stability!$G$7=Stability!$X$7,Stability!G470,"-")</f>
        <v>-</v>
      </c>
      <c r="AM439" s="103" t="str">
        <f>IF(Stability!$G$7=Stability!$X$7,Stability!F470,"-")</f>
        <v>-</v>
      </c>
      <c r="AN439" s="127" t="str">
        <f>IF(Stability!$G$7=Stability!$X$7,Stability!I470,"-")</f>
        <v>-</v>
      </c>
      <c r="AO439" s="103" t="str">
        <f>IF(Stability!$G$7=Stability!$X$7,Stability!L470,"-")</f>
        <v>-</v>
      </c>
      <c r="AP439" s="103" t="str">
        <f>IF(Stability!$G$7=Stability!$X$7,Stability!K470,"-")</f>
        <v>-</v>
      </c>
      <c r="AQ439" s="103" t="str">
        <f>IF(Stability!$G$7=Stability!$X$7,Stability!J470,"-")</f>
        <v>-</v>
      </c>
      <c r="AR439" s="127" t="str">
        <f>IF(Stability!$G$7=Stability!$X$7,Stability!M470,"-")</f>
        <v>-</v>
      </c>
    </row>
    <row r="440" spans="32:44" ht="15" customHeight="1">
      <c r="AF440" s="12">
        <v>439</v>
      </c>
      <c r="AG440" s="103" t="str">
        <f>IF(Stability!$G$7=Stability!$X$7,Stability!D471,"-")</f>
        <v>-</v>
      </c>
      <c r="AH440" s="103" t="str">
        <f>IF(Stability!$G$7=Stability!$X$7,Stability!C471,"-")</f>
        <v>-</v>
      </c>
      <c r="AI440" s="103" t="str">
        <f>IF(Stability!$G$7=Stability!$X$7,Stability!B471,"-")</f>
        <v>-</v>
      </c>
      <c r="AJ440" s="127" t="str">
        <f>IF(Stability!$G$7=Stability!$X$7,Stability!E471,"-")</f>
        <v>-</v>
      </c>
      <c r="AK440" s="103" t="str">
        <f>IF(Stability!$G$7=Stability!$X$7,Stability!H471,"-")</f>
        <v>-</v>
      </c>
      <c r="AL440" s="103" t="str">
        <f>IF(Stability!$G$7=Stability!$X$7,Stability!G471,"-")</f>
        <v>-</v>
      </c>
      <c r="AM440" s="103" t="str">
        <f>IF(Stability!$G$7=Stability!$X$7,Stability!F471,"-")</f>
        <v>-</v>
      </c>
      <c r="AN440" s="127" t="str">
        <f>IF(Stability!$G$7=Stability!$X$7,Stability!I471,"-")</f>
        <v>-</v>
      </c>
      <c r="AO440" s="103" t="str">
        <f>IF(Stability!$G$7=Stability!$X$7,Stability!L471,"-")</f>
        <v>-</v>
      </c>
      <c r="AP440" s="103" t="str">
        <f>IF(Stability!$G$7=Stability!$X$7,Stability!K471,"-")</f>
        <v>-</v>
      </c>
      <c r="AQ440" s="103" t="str">
        <f>IF(Stability!$G$7=Stability!$X$7,Stability!J471,"-")</f>
        <v>-</v>
      </c>
      <c r="AR440" s="127" t="str">
        <f>IF(Stability!$G$7=Stability!$X$7,Stability!M471,"-")</f>
        <v>-</v>
      </c>
    </row>
    <row r="441" spans="32:44" ht="15" customHeight="1">
      <c r="AF441" s="12">
        <v>440</v>
      </c>
      <c r="AG441" s="103" t="str">
        <f>IF(Stability!$G$7=Stability!$X$7,Stability!D472,"-")</f>
        <v>-</v>
      </c>
      <c r="AH441" s="103" t="str">
        <f>IF(Stability!$G$7=Stability!$X$7,Stability!C472,"-")</f>
        <v>-</v>
      </c>
      <c r="AI441" s="103" t="str">
        <f>IF(Stability!$G$7=Stability!$X$7,Stability!B472,"-")</f>
        <v>-</v>
      </c>
      <c r="AJ441" s="127" t="str">
        <f>IF(Stability!$G$7=Stability!$X$7,Stability!E472,"-")</f>
        <v>-</v>
      </c>
      <c r="AK441" s="103" t="str">
        <f>IF(Stability!$G$7=Stability!$X$7,Stability!H472,"-")</f>
        <v>-</v>
      </c>
      <c r="AL441" s="103" t="str">
        <f>IF(Stability!$G$7=Stability!$X$7,Stability!G472,"-")</f>
        <v>-</v>
      </c>
      <c r="AM441" s="103" t="str">
        <f>IF(Stability!$G$7=Stability!$X$7,Stability!F472,"-")</f>
        <v>-</v>
      </c>
      <c r="AN441" s="127" t="str">
        <f>IF(Stability!$G$7=Stability!$X$7,Stability!I472,"-")</f>
        <v>-</v>
      </c>
      <c r="AO441" s="103" t="str">
        <f>IF(Stability!$G$7=Stability!$X$7,Stability!L472,"-")</f>
        <v>-</v>
      </c>
      <c r="AP441" s="103" t="str">
        <f>IF(Stability!$G$7=Stability!$X$7,Stability!K472,"-")</f>
        <v>-</v>
      </c>
      <c r="AQ441" s="103" t="str">
        <f>IF(Stability!$G$7=Stability!$X$7,Stability!J472,"-")</f>
        <v>-</v>
      </c>
      <c r="AR441" s="127" t="str">
        <f>IF(Stability!$G$7=Stability!$X$7,Stability!M472,"-")</f>
        <v>-</v>
      </c>
    </row>
    <row r="442" spans="32:44" ht="15" customHeight="1">
      <c r="AF442" s="12">
        <v>441</v>
      </c>
      <c r="AG442" s="103" t="str">
        <f>IF(Stability!$G$7=Stability!$X$7,Stability!D473,"-")</f>
        <v>-</v>
      </c>
      <c r="AH442" s="103" t="str">
        <f>IF(Stability!$G$7=Stability!$X$7,Stability!C473,"-")</f>
        <v>-</v>
      </c>
      <c r="AI442" s="103" t="str">
        <f>IF(Stability!$G$7=Stability!$X$7,Stability!B473,"-")</f>
        <v>-</v>
      </c>
      <c r="AJ442" s="127" t="str">
        <f>IF(Stability!$G$7=Stability!$X$7,Stability!E473,"-")</f>
        <v>-</v>
      </c>
      <c r="AK442" s="103" t="str">
        <f>IF(Stability!$G$7=Stability!$X$7,Stability!H473,"-")</f>
        <v>-</v>
      </c>
      <c r="AL442" s="103" t="str">
        <f>IF(Stability!$G$7=Stability!$X$7,Stability!G473,"-")</f>
        <v>-</v>
      </c>
      <c r="AM442" s="103" t="str">
        <f>IF(Stability!$G$7=Stability!$X$7,Stability!F473,"-")</f>
        <v>-</v>
      </c>
      <c r="AN442" s="127" t="str">
        <f>IF(Stability!$G$7=Stability!$X$7,Stability!I473,"-")</f>
        <v>-</v>
      </c>
      <c r="AO442" s="103" t="str">
        <f>IF(Stability!$G$7=Stability!$X$7,Stability!L473,"-")</f>
        <v>-</v>
      </c>
      <c r="AP442" s="103" t="str">
        <f>IF(Stability!$G$7=Stability!$X$7,Stability!K473,"-")</f>
        <v>-</v>
      </c>
      <c r="AQ442" s="103" t="str">
        <f>IF(Stability!$G$7=Stability!$X$7,Stability!J473,"-")</f>
        <v>-</v>
      </c>
      <c r="AR442" s="127" t="str">
        <f>IF(Stability!$G$7=Stability!$X$7,Stability!M473,"-")</f>
        <v>-</v>
      </c>
    </row>
    <row r="443" spans="32:44" ht="15" customHeight="1">
      <c r="AF443" s="12">
        <v>442</v>
      </c>
      <c r="AG443" s="103" t="str">
        <f>IF(Stability!$G$7=Stability!$X$7,Stability!D474,"-")</f>
        <v>-</v>
      </c>
      <c r="AH443" s="103" t="str">
        <f>IF(Stability!$G$7=Stability!$X$7,Stability!C474,"-")</f>
        <v>-</v>
      </c>
      <c r="AI443" s="103" t="str">
        <f>IF(Stability!$G$7=Stability!$X$7,Stability!B474,"-")</f>
        <v>-</v>
      </c>
      <c r="AJ443" s="127" t="str">
        <f>IF(Stability!$G$7=Stability!$X$7,Stability!E474,"-")</f>
        <v>-</v>
      </c>
      <c r="AK443" s="103" t="str">
        <f>IF(Stability!$G$7=Stability!$X$7,Stability!H474,"-")</f>
        <v>-</v>
      </c>
      <c r="AL443" s="103" t="str">
        <f>IF(Stability!$G$7=Stability!$X$7,Stability!G474,"-")</f>
        <v>-</v>
      </c>
      <c r="AM443" s="103" t="str">
        <f>IF(Stability!$G$7=Stability!$X$7,Stability!F474,"-")</f>
        <v>-</v>
      </c>
      <c r="AN443" s="127" t="str">
        <f>IF(Stability!$G$7=Stability!$X$7,Stability!I474,"-")</f>
        <v>-</v>
      </c>
      <c r="AO443" s="103" t="str">
        <f>IF(Stability!$G$7=Stability!$X$7,Stability!L474,"-")</f>
        <v>-</v>
      </c>
      <c r="AP443" s="103" t="str">
        <f>IF(Stability!$G$7=Stability!$X$7,Stability!K474,"-")</f>
        <v>-</v>
      </c>
      <c r="AQ443" s="103" t="str">
        <f>IF(Stability!$G$7=Stability!$X$7,Stability!J474,"-")</f>
        <v>-</v>
      </c>
      <c r="AR443" s="127" t="str">
        <f>IF(Stability!$G$7=Stability!$X$7,Stability!M474,"-")</f>
        <v>-</v>
      </c>
    </row>
    <row r="444" spans="32:44" ht="15" customHeight="1">
      <c r="AF444" s="12">
        <v>443</v>
      </c>
      <c r="AG444" s="103" t="str">
        <f>IF(Stability!$G$7=Stability!$X$7,Stability!D475,"-")</f>
        <v>-</v>
      </c>
      <c r="AH444" s="103" t="str">
        <f>IF(Stability!$G$7=Stability!$X$7,Stability!C475,"-")</f>
        <v>-</v>
      </c>
      <c r="AI444" s="103" t="str">
        <f>IF(Stability!$G$7=Stability!$X$7,Stability!B475,"-")</f>
        <v>-</v>
      </c>
      <c r="AJ444" s="127" t="str">
        <f>IF(Stability!$G$7=Stability!$X$7,Stability!E475,"-")</f>
        <v>-</v>
      </c>
      <c r="AK444" s="103" t="str">
        <f>IF(Stability!$G$7=Stability!$X$7,Stability!H475,"-")</f>
        <v>-</v>
      </c>
      <c r="AL444" s="103" t="str">
        <f>IF(Stability!$G$7=Stability!$X$7,Stability!G475,"-")</f>
        <v>-</v>
      </c>
      <c r="AM444" s="103" t="str">
        <f>IF(Stability!$G$7=Stability!$X$7,Stability!F475,"-")</f>
        <v>-</v>
      </c>
      <c r="AN444" s="127" t="str">
        <f>IF(Stability!$G$7=Stability!$X$7,Stability!I475,"-")</f>
        <v>-</v>
      </c>
      <c r="AO444" s="103" t="str">
        <f>IF(Stability!$G$7=Stability!$X$7,Stability!L475,"-")</f>
        <v>-</v>
      </c>
      <c r="AP444" s="103" t="str">
        <f>IF(Stability!$G$7=Stability!$X$7,Stability!K475,"-")</f>
        <v>-</v>
      </c>
      <c r="AQ444" s="103" t="str">
        <f>IF(Stability!$G$7=Stability!$X$7,Stability!J475,"-")</f>
        <v>-</v>
      </c>
      <c r="AR444" s="127" t="str">
        <f>IF(Stability!$G$7=Stability!$X$7,Stability!M475,"-")</f>
        <v>-</v>
      </c>
    </row>
    <row r="445" spans="32:44" ht="15" customHeight="1">
      <c r="AF445" s="12">
        <v>444</v>
      </c>
      <c r="AG445" s="103" t="str">
        <f>IF(Stability!$G$7=Stability!$X$7,Stability!D476,"-")</f>
        <v>-</v>
      </c>
      <c r="AH445" s="103" t="str">
        <f>IF(Stability!$G$7=Stability!$X$7,Stability!C476,"-")</f>
        <v>-</v>
      </c>
      <c r="AI445" s="103" t="str">
        <f>IF(Stability!$G$7=Stability!$X$7,Stability!B476,"-")</f>
        <v>-</v>
      </c>
      <c r="AJ445" s="127" t="str">
        <f>IF(Stability!$G$7=Stability!$X$7,Stability!E476,"-")</f>
        <v>-</v>
      </c>
      <c r="AK445" s="103" t="str">
        <f>IF(Stability!$G$7=Stability!$X$7,Stability!H476,"-")</f>
        <v>-</v>
      </c>
      <c r="AL445" s="103" t="str">
        <f>IF(Stability!$G$7=Stability!$X$7,Stability!G476,"-")</f>
        <v>-</v>
      </c>
      <c r="AM445" s="103" t="str">
        <f>IF(Stability!$G$7=Stability!$X$7,Stability!F476,"-")</f>
        <v>-</v>
      </c>
      <c r="AN445" s="127" t="str">
        <f>IF(Stability!$G$7=Stability!$X$7,Stability!I476,"-")</f>
        <v>-</v>
      </c>
      <c r="AO445" s="103" t="str">
        <f>IF(Stability!$G$7=Stability!$X$7,Stability!L476,"-")</f>
        <v>-</v>
      </c>
      <c r="AP445" s="103" t="str">
        <f>IF(Stability!$G$7=Stability!$X$7,Stability!K476,"-")</f>
        <v>-</v>
      </c>
      <c r="AQ445" s="103" t="str">
        <f>IF(Stability!$G$7=Stability!$X$7,Stability!J476,"-")</f>
        <v>-</v>
      </c>
      <c r="AR445" s="127" t="str">
        <f>IF(Stability!$G$7=Stability!$X$7,Stability!M476,"-")</f>
        <v>-</v>
      </c>
    </row>
    <row r="446" spans="32:44" ht="15" customHeight="1">
      <c r="AF446" s="12">
        <v>445</v>
      </c>
      <c r="AG446" s="103" t="str">
        <f>IF(Stability!$G$7=Stability!$X$7,Stability!D477,"-")</f>
        <v>-</v>
      </c>
      <c r="AH446" s="103" t="str">
        <f>IF(Stability!$G$7=Stability!$X$7,Stability!C477,"-")</f>
        <v>-</v>
      </c>
      <c r="AI446" s="103" t="str">
        <f>IF(Stability!$G$7=Stability!$X$7,Stability!B477,"-")</f>
        <v>-</v>
      </c>
      <c r="AJ446" s="127" t="str">
        <f>IF(Stability!$G$7=Stability!$X$7,Stability!E477,"-")</f>
        <v>-</v>
      </c>
      <c r="AK446" s="103" t="str">
        <f>IF(Stability!$G$7=Stability!$X$7,Stability!H477,"-")</f>
        <v>-</v>
      </c>
      <c r="AL446" s="103" t="str">
        <f>IF(Stability!$G$7=Stability!$X$7,Stability!G477,"-")</f>
        <v>-</v>
      </c>
      <c r="AM446" s="103" t="str">
        <f>IF(Stability!$G$7=Stability!$X$7,Stability!F477,"-")</f>
        <v>-</v>
      </c>
      <c r="AN446" s="127" t="str">
        <f>IF(Stability!$G$7=Stability!$X$7,Stability!I477,"-")</f>
        <v>-</v>
      </c>
      <c r="AO446" s="103" t="str">
        <f>IF(Stability!$G$7=Stability!$X$7,Stability!L477,"-")</f>
        <v>-</v>
      </c>
      <c r="AP446" s="103" t="str">
        <f>IF(Stability!$G$7=Stability!$X$7,Stability!K477,"-")</f>
        <v>-</v>
      </c>
      <c r="AQ446" s="103" t="str">
        <f>IF(Stability!$G$7=Stability!$X$7,Stability!J477,"-")</f>
        <v>-</v>
      </c>
      <c r="AR446" s="127" t="str">
        <f>IF(Stability!$G$7=Stability!$X$7,Stability!M477,"-")</f>
        <v>-</v>
      </c>
    </row>
    <row r="447" spans="32:44" ht="15" customHeight="1">
      <c r="AF447" s="12">
        <v>446</v>
      </c>
      <c r="AG447" s="103" t="str">
        <f>IF(Stability!$G$7=Stability!$X$7,Stability!D478,"-")</f>
        <v>-</v>
      </c>
      <c r="AH447" s="103" t="str">
        <f>IF(Stability!$G$7=Stability!$X$7,Stability!C478,"-")</f>
        <v>-</v>
      </c>
      <c r="AI447" s="103" t="str">
        <f>IF(Stability!$G$7=Stability!$X$7,Stability!B478,"-")</f>
        <v>-</v>
      </c>
      <c r="AJ447" s="127" t="str">
        <f>IF(Stability!$G$7=Stability!$X$7,Stability!E478,"-")</f>
        <v>-</v>
      </c>
      <c r="AK447" s="103" t="str">
        <f>IF(Stability!$G$7=Stability!$X$7,Stability!H478,"-")</f>
        <v>-</v>
      </c>
      <c r="AL447" s="103" t="str">
        <f>IF(Stability!$G$7=Stability!$X$7,Stability!G478,"-")</f>
        <v>-</v>
      </c>
      <c r="AM447" s="103" t="str">
        <f>IF(Stability!$G$7=Stability!$X$7,Stability!F478,"-")</f>
        <v>-</v>
      </c>
      <c r="AN447" s="127" t="str">
        <f>IF(Stability!$G$7=Stability!$X$7,Stability!I478,"-")</f>
        <v>-</v>
      </c>
      <c r="AO447" s="103" t="str">
        <f>IF(Stability!$G$7=Stability!$X$7,Stability!L478,"-")</f>
        <v>-</v>
      </c>
      <c r="AP447" s="103" t="str">
        <f>IF(Stability!$G$7=Stability!$X$7,Stability!K478,"-")</f>
        <v>-</v>
      </c>
      <c r="AQ447" s="103" t="str">
        <f>IF(Stability!$G$7=Stability!$X$7,Stability!J478,"-")</f>
        <v>-</v>
      </c>
      <c r="AR447" s="127" t="str">
        <f>IF(Stability!$G$7=Stability!$X$7,Stability!M478,"-")</f>
        <v>-</v>
      </c>
    </row>
    <row r="448" spans="32:44" ht="15" customHeight="1">
      <c r="AF448" s="12">
        <v>447</v>
      </c>
      <c r="AG448" s="103" t="str">
        <f>IF(Stability!$G$7=Stability!$X$7,Stability!D479,"-")</f>
        <v>-</v>
      </c>
      <c r="AH448" s="103" t="str">
        <f>IF(Stability!$G$7=Stability!$X$7,Stability!C479,"-")</f>
        <v>-</v>
      </c>
      <c r="AI448" s="103" t="str">
        <f>IF(Stability!$G$7=Stability!$X$7,Stability!B479,"-")</f>
        <v>-</v>
      </c>
      <c r="AJ448" s="127" t="str">
        <f>IF(Stability!$G$7=Stability!$X$7,Stability!E479,"-")</f>
        <v>-</v>
      </c>
      <c r="AK448" s="103" t="str">
        <f>IF(Stability!$G$7=Stability!$X$7,Stability!H479,"-")</f>
        <v>-</v>
      </c>
      <c r="AL448" s="103" t="str">
        <f>IF(Stability!$G$7=Stability!$X$7,Stability!G479,"-")</f>
        <v>-</v>
      </c>
      <c r="AM448" s="103" t="str">
        <f>IF(Stability!$G$7=Stability!$X$7,Stability!F479,"-")</f>
        <v>-</v>
      </c>
      <c r="AN448" s="127" t="str">
        <f>IF(Stability!$G$7=Stability!$X$7,Stability!I479,"-")</f>
        <v>-</v>
      </c>
      <c r="AO448" s="103" t="str">
        <f>IF(Stability!$G$7=Stability!$X$7,Stability!L479,"-")</f>
        <v>-</v>
      </c>
      <c r="AP448" s="103" t="str">
        <f>IF(Stability!$G$7=Stability!$X$7,Stability!K479,"-")</f>
        <v>-</v>
      </c>
      <c r="AQ448" s="103" t="str">
        <f>IF(Stability!$G$7=Stability!$X$7,Stability!J479,"-")</f>
        <v>-</v>
      </c>
      <c r="AR448" s="127" t="str">
        <f>IF(Stability!$G$7=Stability!$X$7,Stability!M479,"-")</f>
        <v>-</v>
      </c>
    </row>
    <row r="449" spans="32:44" ht="15" customHeight="1">
      <c r="AF449" s="12">
        <v>448</v>
      </c>
      <c r="AG449" s="103" t="str">
        <f>IF(Stability!$G$7=Stability!$X$7,Stability!D480,"-")</f>
        <v>-</v>
      </c>
      <c r="AH449" s="103" t="str">
        <f>IF(Stability!$G$7=Stability!$X$7,Stability!C480,"-")</f>
        <v>-</v>
      </c>
      <c r="AI449" s="103" t="str">
        <f>IF(Stability!$G$7=Stability!$X$7,Stability!B480,"-")</f>
        <v>-</v>
      </c>
      <c r="AJ449" s="127" t="str">
        <f>IF(Stability!$G$7=Stability!$X$7,Stability!E480,"-")</f>
        <v>-</v>
      </c>
      <c r="AK449" s="103" t="str">
        <f>IF(Stability!$G$7=Stability!$X$7,Stability!H480,"-")</f>
        <v>-</v>
      </c>
      <c r="AL449" s="103" t="str">
        <f>IF(Stability!$G$7=Stability!$X$7,Stability!G480,"-")</f>
        <v>-</v>
      </c>
      <c r="AM449" s="103" t="str">
        <f>IF(Stability!$G$7=Stability!$X$7,Stability!F480,"-")</f>
        <v>-</v>
      </c>
      <c r="AN449" s="127" t="str">
        <f>IF(Stability!$G$7=Stability!$X$7,Stability!I480,"-")</f>
        <v>-</v>
      </c>
      <c r="AO449" s="103" t="str">
        <f>IF(Stability!$G$7=Stability!$X$7,Stability!L480,"-")</f>
        <v>-</v>
      </c>
      <c r="AP449" s="103" t="str">
        <f>IF(Stability!$G$7=Stability!$X$7,Stability!K480,"-")</f>
        <v>-</v>
      </c>
      <c r="AQ449" s="103" t="str">
        <f>IF(Stability!$G$7=Stability!$X$7,Stability!J480,"-")</f>
        <v>-</v>
      </c>
      <c r="AR449" s="127" t="str">
        <f>IF(Stability!$G$7=Stability!$X$7,Stability!M480,"-")</f>
        <v>-</v>
      </c>
    </row>
    <row r="450" spans="32:44" ht="15" customHeight="1">
      <c r="AF450" s="12">
        <v>449</v>
      </c>
      <c r="AG450" s="103" t="str">
        <f>IF(Stability!$G$7=Stability!$X$7,Stability!D481,"-")</f>
        <v>-</v>
      </c>
      <c r="AH450" s="103" t="str">
        <f>IF(Stability!$G$7=Stability!$X$7,Stability!C481,"-")</f>
        <v>-</v>
      </c>
      <c r="AI450" s="103" t="str">
        <f>IF(Stability!$G$7=Stability!$X$7,Stability!B481,"-")</f>
        <v>-</v>
      </c>
      <c r="AJ450" s="127" t="str">
        <f>IF(Stability!$G$7=Stability!$X$7,Stability!E481,"-")</f>
        <v>-</v>
      </c>
      <c r="AK450" s="103" t="str">
        <f>IF(Stability!$G$7=Stability!$X$7,Stability!H481,"-")</f>
        <v>-</v>
      </c>
      <c r="AL450" s="103" t="str">
        <f>IF(Stability!$G$7=Stability!$X$7,Stability!G481,"-")</f>
        <v>-</v>
      </c>
      <c r="AM450" s="103" t="str">
        <f>IF(Stability!$G$7=Stability!$X$7,Stability!F481,"-")</f>
        <v>-</v>
      </c>
      <c r="AN450" s="127" t="str">
        <f>IF(Stability!$G$7=Stability!$X$7,Stability!I481,"-")</f>
        <v>-</v>
      </c>
      <c r="AO450" s="103" t="str">
        <f>IF(Stability!$G$7=Stability!$X$7,Stability!L481,"-")</f>
        <v>-</v>
      </c>
      <c r="AP450" s="103" t="str">
        <f>IF(Stability!$G$7=Stability!$X$7,Stability!K481,"-")</f>
        <v>-</v>
      </c>
      <c r="AQ450" s="103" t="str">
        <f>IF(Stability!$G$7=Stability!$X$7,Stability!J481,"-")</f>
        <v>-</v>
      </c>
      <c r="AR450" s="127" t="str">
        <f>IF(Stability!$G$7=Stability!$X$7,Stability!M481,"-")</f>
        <v>-</v>
      </c>
    </row>
    <row r="451" spans="32:44" ht="15" customHeight="1">
      <c r="AF451" s="12">
        <v>450</v>
      </c>
      <c r="AG451" s="103" t="str">
        <f>IF(Stability!$G$7=Stability!$X$7,Stability!D482,"-")</f>
        <v>-</v>
      </c>
      <c r="AH451" s="103" t="str">
        <f>IF(Stability!$G$7=Stability!$X$7,Stability!C482,"-")</f>
        <v>-</v>
      </c>
      <c r="AI451" s="103" t="str">
        <f>IF(Stability!$G$7=Stability!$X$7,Stability!B482,"-")</f>
        <v>-</v>
      </c>
      <c r="AJ451" s="127" t="str">
        <f>IF(Stability!$G$7=Stability!$X$7,Stability!E482,"-")</f>
        <v>-</v>
      </c>
      <c r="AK451" s="103" t="str">
        <f>IF(Stability!$G$7=Stability!$X$7,Stability!H482,"-")</f>
        <v>-</v>
      </c>
      <c r="AL451" s="103" t="str">
        <f>IF(Stability!$G$7=Stability!$X$7,Stability!G482,"-")</f>
        <v>-</v>
      </c>
      <c r="AM451" s="103" t="str">
        <f>IF(Stability!$G$7=Stability!$X$7,Stability!F482,"-")</f>
        <v>-</v>
      </c>
      <c r="AN451" s="127" t="str">
        <f>IF(Stability!$G$7=Stability!$X$7,Stability!I482,"-")</f>
        <v>-</v>
      </c>
      <c r="AO451" s="103" t="str">
        <f>IF(Stability!$G$7=Stability!$X$7,Stability!L482,"-")</f>
        <v>-</v>
      </c>
      <c r="AP451" s="103" t="str">
        <f>IF(Stability!$G$7=Stability!$X$7,Stability!K482,"-")</f>
        <v>-</v>
      </c>
      <c r="AQ451" s="103" t="str">
        <f>IF(Stability!$G$7=Stability!$X$7,Stability!J482,"-")</f>
        <v>-</v>
      </c>
      <c r="AR451" s="127" t="str">
        <f>IF(Stability!$G$7=Stability!$X$7,Stability!M482,"-")</f>
        <v>-</v>
      </c>
    </row>
    <row r="452" spans="32:44" ht="15" customHeight="1">
      <c r="AF452" s="12">
        <v>451</v>
      </c>
      <c r="AG452" s="103" t="str">
        <f>IF(Stability!$G$7=Stability!$X$7,Stability!D483,"-")</f>
        <v>-</v>
      </c>
      <c r="AH452" s="103" t="str">
        <f>IF(Stability!$G$7=Stability!$X$7,Stability!C483,"-")</f>
        <v>-</v>
      </c>
      <c r="AI452" s="103" t="str">
        <f>IF(Stability!$G$7=Stability!$X$7,Stability!B483,"-")</f>
        <v>-</v>
      </c>
      <c r="AJ452" s="127" t="str">
        <f>IF(Stability!$G$7=Stability!$X$7,Stability!E483,"-")</f>
        <v>-</v>
      </c>
      <c r="AK452" s="103" t="str">
        <f>IF(Stability!$G$7=Stability!$X$7,Stability!H483,"-")</f>
        <v>-</v>
      </c>
      <c r="AL452" s="103" t="str">
        <f>IF(Stability!$G$7=Stability!$X$7,Stability!G483,"-")</f>
        <v>-</v>
      </c>
      <c r="AM452" s="103" t="str">
        <f>IF(Stability!$G$7=Stability!$X$7,Stability!F483,"-")</f>
        <v>-</v>
      </c>
      <c r="AN452" s="127" t="str">
        <f>IF(Stability!$G$7=Stability!$X$7,Stability!I483,"-")</f>
        <v>-</v>
      </c>
      <c r="AO452" s="103" t="str">
        <f>IF(Stability!$G$7=Stability!$X$7,Stability!L483,"-")</f>
        <v>-</v>
      </c>
      <c r="AP452" s="103" t="str">
        <f>IF(Stability!$G$7=Stability!$X$7,Stability!K483,"-")</f>
        <v>-</v>
      </c>
      <c r="AQ452" s="103" t="str">
        <f>IF(Stability!$G$7=Stability!$X$7,Stability!J483,"-")</f>
        <v>-</v>
      </c>
      <c r="AR452" s="127" t="str">
        <f>IF(Stability!$G$7=Stability!$X$7,Stability!M483,"-")</f>
        <v>-</v>
      </c>
    </row>
    <row r="453" spans="32:44" ht="15" customHeight="1">
      <c r="AF453" s="12">
        <v>452</v>
      </c>
      <c r="AG453" s="103" t="str">
        <f>IF(Stability!$G$7=Stability!$X$7,Stability!D484,"-")</f>
        <v>-</v>
      </c>
      <c r="AH453" s="103" t="str">
        <f>IF(Stability!$G$7=Stability!$X$7,Stability!C484,"-")</f>
        <v>-</v>
      </c>
      <c r="AI453" s="103" t="str">
        <f>IF(Stability!$G$7=Stability!$X$7,Stability!B484,"-")</f>
        <v>-</v>
      </c>
      <c r="AJ453" s="127" t="str">
        <f>IF(Stability!$G$7=Stability!$X$7,Stability!E484,"-")</f>
        <v>-</v>
      </c>
      <c r="AK453" s="103" t="str">
        <f>IF(Stability!$G$7=Stability!$X$7,Stability!H484,"-")</f>
        <v>-</v>
      </c>
      <c r="AL453" s="103" t="str">
        <f>IF(Stability!$G$7=Stability!$X$7,Stability!G484,"-")</f>
        <v>-</v>
      </c>
      <c r="AM453" s="103" t="str">
        <f>IF(Stability!$G$7=Stability!$X$7,Stability!F484,"-")</f>
        <v>-</v>
      </c>
      <c r="AN453" s="127" t="str">
        <f>IF(Stability!$G$7=Stability!$X$7,Stability!I484,"-")</f>
        <v>-</v>
      </c>
      <c r="AO453" s="103" t="str">
        <f>IF(Stability!$G$7=Stability!$X$7,Stability!L484,"-")</f>
        <v>-</v>
      </c>
      <c r="AP453" s="103" t="str">
        <f>IF(Stability!$G$7=Stability!$X$7,Stability!K484,"-")</f>
        <v>-</v>
      </c>
      <c r="AQ453" s="103" t="str">
        <f>IF(Stability!$G$7=Stability!$X$7,Stability!J484,"-")</f>
        <v>-</v>
      </c>
      <c r="AR453" s="127" t="str">
        <f>IF(Stability!$G$7=Stability!$X$7,Stability!M484,"-")</f>
        <v>-</v>
      </c>
    </row>
    <row r="454" spans="32:44" ht="15" customHeight="1">
      <c r="AF454" s="12">
        <v>453</v>
      </c>
      <c r="AG454" s="103" t="str">
        <f>IF(Stability!$G$7=Stability!$X$7,Stability!D485,"-")</f>
        <v>-</v>
      </c>
      <c r="AH454" s="103" t="str">
        <f>IF(Stability!$G$7=Stability!$X$7,Stability!C485,"-")</f>
        <v>-</v>
      </c>
      <c r="AI454" s="103" t="str">
        <f>IF(Stability!$G$7=Stability!$X$7,Stability!B485,"-")</f>
        <v>-</v>
      </c>
      <c r="AJ454" s="127" t="str">
        <f>IF(Stability!$G$7=Stability!$X$7,Stability!E485,"-")</f>
        <v>-</v>
      </c>
      <c r="AK454" s="103" t="str">
        <f>IF(Stability!$G$7=Stability!$X$7,Stability!H485,"-")</f>
        <v>-</v>
      </c>
      <c r="AL454" s="103" t="str">
        <f>IF(Stability!$G$7=Stability!$X$7,Stability!G485,"-")</f>
        <v>-</v>
      </c>
      <c r="AM454" s="103" t="str">
        <f>IF(Stability!$G$7=Stability!$X$7,Stability!F485,"-")</f>
        <v>-</v>
      </c>
      <c r="AN454" s="127" t="str">
        <f>IF(Stability!$G$7=Stability!$X$7,Stability!I485,"-")</f>
        <v>-</v>
      </c>
      <c r="AO454" s="103" t="str">
        <f>IF(Stability!$G$7=Stability!$X$7,Stability!L485,"-")</f>
        <v>-</v>
      </c>
      <c r="AP454" s="103" t="str">
        <f>IF(Stability!$G$7=Stability!$X$7,Stability!K485,"-")</f>
        <v>-</v>
      </c>
      <c r="AQ454" s="103" t="str">
        <f>IF(Stability!$G$7=Stability!$X$7,Stability!J485,"-")</f>
        <v>-</v>
      </c>
      <c r="AR454" s="127" t="str">
        <f>IF(Stability!$G$7=Stability!$X$7,Stability!M485,"-")</f>
        <v>-</v>
      </c>
    </row>
    <row r="455" spans="32:44" ht="15" customHeight="1">
      <c r="AF455" s="12">
        <v>454</v>
      </c>
      <c r="AG455" s="103" t="str">
        <f>IF(Stability!$G$7=Stability!$X$7,Stability!D486,"-")</f>
        <v>-</v>
      </c>
      <c r="AH455" s="103" t="str">
        <f>IF(Stability!$G$7=Stability!$X$7,Stability!C486,"-")</f>
        <v>-</v>
      </c>
      <c r="AI455" s="103" t="str">
        <f>IF(Stability!$G$7=Stability!$X$7,Stability!B486,"-")</f>
        <v>-</v>
      </c>
      <c r="AJ455" s="127" t="str">
        <f>IF(Stability!$G$7=Stability!$X$7,Stability!E486,"-")</f>
        <v>-</v>
      </c>
      <c r="AK455" s="103" t="str">
        <f>IF(Stability!$G$7=Stability!$X$7,Stability!H486,"-")</f>
        <v>-</v>
      </c>
      <c r="AL455" s="103" t="str">
        <f>IF(Stability!$G$7=Stability!$X$7,Stability!G486,"-")</f>
        <v>-</v>
      </c>
      <c r="AM455" s="103" t="str">
        <f>IF(Stability!$G$7=Stability!$X$7,Stability!F486,"-")</f>
        <v>-</v>
      </c>
      <c r="AN455" s="127" t="str">
        <f>IF(Stability!$G$7=Stability!$X$7,Stability!I486,"-")</f>
        <v>-</v>
      </c>
      <c r="AO455" s="103" t="str">
        <f>IF(Stability!$G$7=Stability!$X$7,Stability!L486,"-")</f>
        <v>-</v>
      </c>
      <c r="AP455" s="103" t="str">
        <f>IF(Stability!$G$7=Stability!$X$7,Stability!K486,"-")</f>
        <v>-</v>
      </c>
      <c r="AQ455" s="103" t="str">
        <f>IF(Stability!$G$7=Stability!$X$7,Stability!J486,"-")</f>
        <v>-</v>
      </c>
      <c r="AR455" s="127" t="str">
        <f>IF(Stability!$G$7=Stability!$X$7,Stability!M486,"-")</f>
        <v>-</v>
      </c>
    </row>
    <row r="456" spans="32:44" ht="15" customHeight="1">
      <c r="AF456" s="12">
        <v>455</v>
      </c>
      <c r="AG456" s="103" t="str">
        <f>IF(Stability!$G$7=Stability!$X$7,Stability!D487,"-")</f>
        <v>-</v>
      </c>
      <c r="AH456" s="103" t="str">
        <f>IF(Stability!$G$7=Stability!$X$7,Stability!C487,"-")</f>
        <v>-</v>
      </c>
      <c r="AI456" s="103" t="str">
        <f>IF(Stability!$G$7=Stability!$X$7,Stability!B487,"-")</f>
        <v>-</v>
      </c>
      <c r="AJ456" s="127" t="str">
        <f>IF(Stability!$G$7=Stability!$X$7,Stability!E487,"-")</f>
        <v>-</v>
      </c>
      <c r="AK456" s="103" t="str">
        <f>IF(Stability!$G$7=Stability!$X$7,Stability!H487,"-")</f>
        <v>-</v>
      </c>
      <c r="AL456" s="103" t="str">
        <f>IF(Stability!$G$7=Stability!$X$7,Stability!G487,"-")</f>
        <v>-</v>
      </c>
      <c r="AM456" s="103" t="str">
        <f>IF(Stability!$G$7=Stability!$X$7,Stability!F487,"-")</f>
        <v>-</v>
      </c>
      <c r="AN456" s="127" t="str">
        <f>IF(Stability!$G$7=Stability!$X$7,Stability!I487,"-")</f>
        <v>-</v>
      </c>
      <c r="AO456" s="103" t="str">
        <f>IF(Stability!$G$7=Stability!$X$7,Stability!L487,"-")</f>
        <v>-</v>
      </c>
      <c r="AP456" s="103" t="str">
        <f>IF(Stability!$G$7=Stability!$X$7,Stability!K487,"-")</f>
        <v>-</v>
      </c>
      <c r="AQ456" s="103" t="str">
        <f>IF(Stability!$G$7=Stability!$X$7,Stability!J487,"-")</f>
        <v>-</v>
      </c>
      <c r="AR456" s="127" t="str">
        <f>IF(Stability!$G$7=Stability!$X$7,Stability!M487,"-")</f>
        <v>-</v>
      </c>
    </row>
    <row r="457" spans="32:44" ht="15" customHeight="1">
      <c r="AF457" s="12">
        <v>456</v>
      </c>
      <c r="AG457" s="103" t="str">
        <f>IF(Stability!$G$7=Stability!$X$7,Stability!D488,"-")</f>
        <v>-</v>
      </c>
      <c r="AH457" s="103" t="str">
        <f>IF(Stability!$G$7=Stability!$X$7,Stability!C488,"-")</f>
        <v>-</v>
      </c>
      <c r="AI457" s="103" t="str">
        <f>IF(Stability!$G$7=Stability!$X$7,Stability!B488,"-")</f>
        <v>-</v>
      </c>
      <c r="AJ457" s="127" t="str">
        <f>IF(Stability!$G$7=Stability!$X$7,Stability!E488,"-")</f>
        <v>-</v>
      </c>
      <c r="AK457" s="103" t="str">
        <f>IF(Stability!$G$7=Stability!$X$7,Stability!H488,"-")</f>
        <v>-</v>
      </c>
      <c r="AL457" s="103" t="str">
        <f>IF(Stability!$G$7=Stability!$X$7,Stability!G488,"-")</f>
        <v>-</v>
      </c>
      <c r="AM457" s="103" t="str">
        <f>IF(Stability!$G$7=Stability!$X$7,Stability!F488,"-")</f>
        <v>-</v>
      </c>
      <c r="AN457" s="127" t="str">
        <f>IF(Stability!$G$7=Stability!$X$7,Stability!I488,"-")</f>
        <v>-</v>
      </c>
      <c r="AO457" s="103" t="str">
        <f>IF(Stability!$G$7=Stability!$X$7,Stability!L488,"-")</f>
        <v>-</v>
      </c>
      <c r="AP457" s="103" t="str">
        <f>IF(Stability!$G$7=Stability!$X$7,Stability!K488,"-")</f>
        <v>-</v>
      </c>
      <c r="AQ457" s="103" t="str">
        <f>IF(Stability!$G$7=Stability!$X$7,Stability!J488,"-")</f>
        <v>-</v>
      </c>
      <c r="AR457" s="127" t="str">
        <f>IF(Stability!$G$7=Stability!$X$7,Stability!M488,"-")</f>
        <v>-</v>
      </c>
    </row>
    <row r="458" spans="32:44" ht="15" customHeight="1">
      <c r="AF458" s="12">
        <v>457</v>
      </c>
      <c r="AG458" s="103" t="str">
        <f>IF(Stability!$G$7=Stability!$X$7,Stability!D489,"-")</f>
        <v>-</v>
      </c>
      <c r="AH458" s="103" t="str">
        <f>IF(Stability!$G$7=Stability!$X$7,Stability!C489,"-")</f>
        <v>-</v>
      </c>
      <c r="AI458" s="103" t="str">
        <f>IF(Stability!$G$7=Stability!$X$7,Stability!B489,"-")</f>
        <v>-</v>
      </c>
      <c r="AJ458" s="127" t="str">
        <f>IF(Stability!$G$7=Stability!$X$7,Stability!E489,"-")</f>
        <v>-</v>
      </c>
      <c r="AK458" s="103" t="str">
        <f>IF(Stability!$G$7=Stability!$X$7,Stability!H489,"-")</f>
        <v>-</v>
      </c>
      <c r="AL458" s="103" t="str">
        <f>IF(Stability!$G$7=Stability!$X$7,Stability!G489,"-")</f>
        <v>-</v>
      </c>
      <c r="AM458" s="103" t="str">
        <f>IF(Stability!$G$7=Stability!$X$7,Stability!F489,"-")</f>
        <v>-</v>
      </c>
      <c r="AN458" s="127" t="str">
        <f>IF(Stability!$G$7=Stability!$X$7,Stability!I489,"-")</f>
        <v>-</v>
      </c>
      <c r="AO458" s="103" t="str">
        <f>IF(Stability!$G$7=Stability!$X$7,Stability!L489,"-")</f>
        <v>-</v>
      </c>
      <c r="AP458" s="103" t="str">
        <f>IF(Stability!$G$7=Stability!$X$7,Stability!K489,"-")</f>
        <v>-</v>
      </c>
      <c r="AQ458" s="103" t="str">
        <f>IF(Stability!$G$7=Stability!$X$7,Stability!J489,"-")</f>
        <v>-</v>
      </c>
      <c r="AR458" s="127" t="str">
        <f>IF(Stability!$G$7=Stability!$X$7,Stability!M489,"-")</f>
        <v>-</v>
      </c>
    </row>
    <row r="459" spans="32:44" ht="15" customHeight="1">
      <c r="AF459" s="12">
        <v>458</v>
      </c>
      <c r="AG459" s="103" t="str">
        <f>IF(Stability!$G$7=Stability!$X$7,Stability!D490,"-")</f>
        <v>-</v>
      </c>
      <c r="AH459" s="103" t="str">
        <f>IF(Stability!$G$7=Stability!$X$7,Stability!C490,"-")</f>
        <v>-</v>
      </c>
      <c r="AI459" s="103" t="str">
        <f>IF(Stability!$G$7=Stability!$X$7,Stability!B490,"-")</f>
        <v>-</v>
      </c>
      <c r="AJ459" s="127" t="str">
        <f>IF(Stability!$G$7=Stability!$X$7,Stability!E490,"-")</f>
        <v>-</v>
      </c>
      <c r="AK459" s="103" t="str">
        <f>IF(Stability!$G$7=Stability!$X$7,Stability!H490,"-")</f>
        <v>-</v>
      </c>
      <c r="AL459" s="103" t="str">
        <f>IF(Stability!$G$7=Stability!$X$7,Stability!G490,"-")</f>
        <v>-</v>
      </c>
      <c r="AM459" s="103" t="str">
        <f>IF(Stability!$G$7=Stability!$X$7,Stability!F490,"-")</f>
        <v>-</v>
      </c>
      <c r="AN459" s="127" t="str">
        <f>IF(Stability!$G$7=Stability!$X$7,Stability!I490,"-")</f>
        <v>-</v>
      </c>
      <c r="AO459" s="103" t="str">
        <f>IF(Stability!$G$7=Stability!$X$7,Stability!L490,"-")</f>
        <v>-</v>
      </c>
      <c r="AP459" s="103" t="str">
        <f>IF(Stability!$G$7=Stability!$X$7,Stability!K490,"-")</f>
        <v>-</v>
      </c>
      <c r="AQ459" s="103" t="str">
        <f>IF(Stability!$G$7=Stability!$X$7,Stability!J490,"-")</f>
        <v>-</v>
      </c>
      <c r="AR459" s="127" t="str">
        <f>IF(Stability!$G$7=Stability!$X$7,Stability!M490,"-")</f>
        <v>-</v>
      </c>
    </row>
    <row r="460" spans="32:44" ht="15" customHeight="1">
      <c r="AF460" s="12">
        <v>459</v>
      </c>
      <c r="AG460" s="103" t="str">
        <f>IF(Stability!$G$7=Stability!$X$7,Stability!D491,"-")</f>
        <v>-</v>
      </c>
      <c r="AH460" s="103" t="str">
        <f>IF(Stability!$G$7=Stability!$X$7,Stability!C491,"-")</f>
        <v>-</v>
      </c>
      <c r="AI460" s="103" t="str">
        <f>IF(Stability!$G$7=Stability!$X$7,Stability!B491,"-")</f>
        <v>-</v>
      </c>
      <c r="AJ460" s="127" t="str">
        <f>IF(Stability!$G$7=Stability!$X$7,Stability!E491,"-")</f>
        <v>-</v>
      </c>
      <c r="AK460" s="103" t="str">
        <f>IF(Stability!$G$7=Stability!$X$7,Stability!H491,"-")</f>
        <v>-</v>
      </c>
      <c r="AL460" s="103" t="str">
        <f>IF(Stability!$G$7=Stability!$X$7,Stability!G491,"-")</f>
        <v>-</v>
      </c>
      <c r="AM460" s="103" t="str">
        <f>IF(Stability!$G$7=Stability!$X$7,Stability!F491,"-")</f>
        <v>-</v>
      </c>
      <c r="AN460" s="127" t="str">
        <f>IF(Stability!$G$7=Stability!$X$7,Stability!I491,"-")</f>
        <v>-</v>
      </c>
      <c r="AO460" s="103" t="str">
        <f>IF(Stability!$G$7=Stability!$X$7,Stability!L491,"-")</f>
        <v>-</v>
      </c>
      <c r="AP460" s="103" t="str">
        <f>IF(Stability!$G$7=Stability!$X$7,Stability!K491,"-")</f>
        <v>-</v>
      </c>
      <c r="AQ460" s="103" t="str">
        <f>IF(Stability!$G$7=Stability!$X$7,Stability!J491,"-")</f>
        <v>-</v>
      </c>
      <c r="AR460" s="127" t="str">
        <f>IF(Stability!$G$7=Stability!$X$7,Stability!M491,"-")</f>
        <v>-</v>
      </c>
    </row>
    <row r="461" spans="32:44" ht="15" customHeight="1">
      <c r="AF461" s="12">
        <v>460</v>
      </c>
      <c r="AG461" s="103" t="str">
        <f>IF(Stability!$G$7=Stability!$X$7,Stability!D492,"-")</f>
        <v>-</v>
      </c>
      <c r="AH461" s="103" t="str">
        <f>IF(Stability!$G$7=Stability!$X$7,Stability!C492,"-")</f>
        <v>-</v>
      </c>
      <c r="AI461" s="103" t="str">
        <f>IF(Stability!$G$7=Stability!$X$7,Stability!B492,"-")</f>
        <v>-</v>
      </c>
      <c r="AJ461" s="127" t="str">
        <f>IF(Stability!$G$7=Stability!$X$7,Stability!E492,"-")</f>
        <v>-</v>
      </c>
      <c r="AK461" s="103" t="str">
        <f>IF(Stability!$G$7=Stability!$X$7,Stability!H492,"-")</f>
        <v>-</v>
      </c>
      <c r="AL461" s="103" t="str">
        <f>IF(Stability!$G$7=Stability!$X$7,Stability!G492,"-")</f>
        <v>-</v>
      </c>
      <c r="AM461" s="103" t="str">
        <f>IF(Stability!$G$7=Stability!$X$7,Stability!F492,"-")</f>
        <v>-</v>
      </c>
      <c r="AN461" s="127" t="str">
        <f>IF(Stability!$G$7=Stability!$X$7,Stability!I492,"-")</f>
        <v>-</v>
      </c>
      <c r="AO461" s="103" t="str">
        <f>IF(Stability!$G$7=Stability!$X$7,Stability!L492,"-")</f>
        <v>-</v>
      </c>
      <c r="AP461" s="103" t="str">
        <f>IF(Stability!$G$7=Stability!$X$7,Stability!K492,"-")</f>
        <v>-</v>
      </c>
      <c r="AQ461" s="103" t="str">
        <f>IF(Stability!$G$7=Stability!$X$7,Stability!J492,"-")</f>
        <v>-</v>
      </c>
      <c r="AR461" s="127" t="str">
        <f>IF(Stability!$G$7=Stability!$X$7,Stability!M492,"-")</f>
        <v>-</v>
      </c>
    </row>
    <row r="462" spans="32:44" ht="15" customHeight="1">
      <c r="AF462" s="12">
        <v>461</v>
      </c>
      <c r="AG462" s="103" t="str">
        <f>IF(Stability!$G$7=Stability!$X$7,Stability!D493,"-")</f>
        <v>-</v>
      </c>
      <c r="AH462" s="103" t="str">
        <f>IF(Stability!$G$7=Stability!$X$7,Stability!C493,"-")</f>
        <v>-</v>
      </c>
      <c r="AI462" s="103" t="str">
        <f>IF(Stability!$G$7=Stability!$X$7,Stability!B493,"-")</f>
        <v>-</v>
      </c>
      <c r="AJ462" s="127" t="str">
        <f>IF(Stability!$G$7=Stability!$X$7,Stability!E493,"-")</f>
        <v>-</v>
      </c>
      <c r="AK462" s="103" t="str">
        <f>IF(Stability!$G$7=Stability!$X$7,Stability!H493,"-")</f>
        <v>-</v>
      </c>
      <c r="AL462" s="103" t="str">
        <f>IF(Stability!$G$7=Stability!$X$7,Stability!G493,"-")</f>
        <v>-</v>
      </c>
      <c r="AM462" s="103" t="str">
        <f>IF(Stability!$G$7=Stability!$X$7,Stability!F493,"-")</f>
        <v>-</v>
      </c>
      <c r="AN462" s="127" t="str">
        <f>IF(Stability!$G$7=Stability!$X$7,Stability!I493,"-")</f>
        <v>-</v>
      </c>
      <c r="AO462" s="103" t="str">
        <f>IF(Stability!$G$7=Stability!$X$7,Stability!L493,"-")</f>
        <v>-</v>
      </c>
      <c r="AP462" s="103" t="str">
        <f>IF(Stability!$G$7=Stability!$X$7,Stability!K493,"-")</f>
        <v>-</v>
      </c>
      <c r="AQ462" s="103" t="str">
        <f>IF(Stability!$G$7=Stability!$X$7,Stability!J493,"-")</f>
        <v>-</v>
      </c>
      <c r="AR462" s="127" t="str">
        <f>IF(Stability!$G$7=Stability!$X$7,Stability!M493,"-")</f>
        <v>-</v>
      </c>
    </row>
    <row r="463" spans="32:44" ht="15" customHeight="1">
      <c r="AF463" s="12">
        <v>462</v>
      </c>
      <c r="AG463" s="103" t="str">
        <f>IF(Stability!$G$7=Stability!$X$7,Stability!D494,"-")</f>
        <v>-</v>
      </c>
      <c r="AH463" s="103" t="str">
        <f>IF(Stability!$G$7=Stability!$X$7,Stability!C494,"-")</f>
        <v>-</v>
      </c>
      <c r="AI463" s="103" t="str">
        <f>IF(Stability!$G$7=Stability!$X$7,Stability!B494,"-")</f>
        <v>-</v>
      </c>
      <c r="AJ463" s="127" t="str">
        <f>IF(Stability!$G$7=Stability!$X$7,Stability!E494,"-")</f>
        <v>-</v>
      </c>
      <c r="AK463" s="103" t="str">
        <f>IF(Stability!$G$7=Stability!$X$7,Stability!H494,"-")</f>
        <v>-</v>
      </c>
      <c r="AL463" s="103" t="str">
        <f>IF(Stability!$G$7=Stability!$X$7,Stability!G494,"-")</f>
        <v>-</v>
      </c>
      <c r="AM463" s="103" t="str">
        <f>IF(Stability!$G$7=Stability!$X$7,Stability!F494,"-")</f>
        <v>-</v>
      </c>
      <c r="AN463" s="127" t="str">
        <f>IF(Stability!$G$7=Stability!$X$7,Stability!I494,"-")</f>
        <v>-</v>
      </c>
      <c r="AO463" s="103" t="str">
        <f>IF(Stability!$G$7=Stability!$X$7,Stability!L494,"-")</f>
        <v>-</v>
      </c>
      <c r="AP463" s="103" t="str">
        <f>IF(Stability!$G$7=Stability!$X$7,Stability!K494,"-")</f>
        <v>-</v>
      </c>
      <c r="AQ463" s="103" t="str">
        <f>IF(Stability!$G$7=Stability!$X$7,Stability!J494,"-")</f>
        <v>-</v>
      </c>
      <c r="AR463" s="127" t="str">
        <f>IF(Stability!$G$7=Stability!$X$7,Stability!M494,"-")</f>
        <v>-</v>
      </c>
    </row>
    <row r="464" spans="32:44" ht="15" customHeight="1">
      <c r="AF464" s="12">
        <v>463</v>
      </c>
      <c r="AG464" s="103" t="str">
        <f>IF(Stability!$G$7=Stability!$X$7,Stability!D495,"-")</f>
        <v>-</v>
      </c>
      <c r="AH464" s="103" t="str">
        <f>IF(Stability!$G$7=Stability!$X$7,Stability!C495,"-")</f>
        <v>-</v>
      </c>
      <c r="AI464" s="103" t="str">
        <f>IF(Stability!$G$7=Stability!$X$7,Stability!B495,"-")</f>
        <v>-</v>
      </c>
      <c r="AJ464" s="127" t="str">
        <f>IF(Stability!$G$7=Stability!$X$7,Stability!E495,"-")</f>
        <v>-</v>
      </c>
      <c r="AK464" s="103" t="str">
        <f>IF(Stability!$G$7=Stability!$X$7,Stability!H495,"-")</f>
        <v>-</v>
      </c>
      <c r="AL464" s="103" t="str">
        <f>IF(Stability!$G$7=Stability!$X$7,Stability!G495,"-")</f>
        <v>-</v>
      </c>
      <c r="AM464" s="103" t="str">
        <f>IF(Stability!$G$7=Stability!$X$7,Stability!F495,"-")</f>
        <v>-</v>
      </c>
      <c r="AN464" s="127" t="str">
        <f>IF(Stability!$G$7=Stability!$X$7,Stability!I495,"-")</f>
        <v>-</v>
      </c>
      <c r="AO464" s="103" t="str">
        <f>IF(Stability!$G$7=Stability!$X$7,Stability!L495,"-")</f>
        <v>-</v>
      </c>
      <c r="AP464" s="103" t="str">
        <f>IF(Stability!$G$7=Stability!$X$7,Stability!K495,"-")</f>
        <v>-</v>
      </c>
      <c r="AQ464" s="103" t="str">
        <f>IF(Stability!$G$7=Stability!$X$7,Stability!J495,"-")</f>
        <v>-</v>
      </c>
      <c r="AR464" s="127" t="str">
        <f>IF(Stability!$G$7=Stability!$X$7,Stability!M495,"-")</f>
        <v>-</v>
      </c>
    </row>
    <row r="465" spans="32:44" ht="15" customHeight="1">
      <c r="AF465" s="12">
        <v>464</v>
      </c>
      <c r="AG465" s="103" t="str">
        <f>IF(Stability!$G$7=Stability!$X$7,Stability!D496,"-")</f>
        <v>-</v>
      </c>
      <c r="AH465" s="103" t="str">
        <f>IF(Stability!$G$7=Stability!$X$7,Stability!C496,"-")</f>
        <v>-</v>
      </c>
      <c r="AI465" s="103" t="str">
        <f>IF(Stability!$G$7=Stability!$X$7,Stability!B496,"-")</f>
        <v>-</v>
      </c>
      <c r="AJ465" s="127" t="str">
        <f>IF(Stability!$G$7=Stability!$X$7,Stability!E496,"-")</f>
        <v>-</v>
      </c>
      <c r="AK465" s="103" t="str">
        <f>IF(Stability!$G$7=Stability!$X$7,Stability!H496,"-")</f>
        <v>-</v>
      </c>
      <c r="AL465" s="103" t="str">
        <f>IF(Stability!$G$7=Stability!$X$7,Stability!G496,"-")</f>
        <v>-</v>
      </c>
      <c r="AM465" s="103" t="str">
        <f>IF(Stability!$G$7=Stability!$X$7,Stability!F496,"-")</f>
        <v>-</v>
      </c>
      <c r="AN465" s="127" t="str">
        <f>IF(Stability!$G$7=Stability!$X$7,Stability!I496,"-")</f>
        <v>-</v>
      </c>
      <c r="AO465" s="103" t="str">
        <f>IF(Stability!$G$7=Stability!$X$7,Stability!L496,"-")</f>
        <v>-</v>
      </c>
      <c r="AP465" s="103" t="str">
        <f>IF(Stability!$G$7=Stability!$X$7,Stability!K496,"-")</f>
        <v>-</v>
      </c>
      <c r="AQ465" s="103" t="str">
        <f>IF(Stability!$G$7=Stability!$X$7,Stability!J496,"-")</f>
        <v>-</v>
      </c>
      <c r="AR465" s="127" t="str">
        <f>IF(Stability!$G$7=Stability!$X$7,Stability!M496,"-")</f>
        <v>-</v>
      </c>
    </row>
    <row r="466" spans="32:44" ht="15" customHeight="1">
      <c r="AF466" s="12">
        <v>465</v>
      </c>
      <c r="AG466" s="103" t="str">
        <f>IF(Stability!$G$7=Stability!$X$7,Stability!D497,"-")</f>
        <v>-</v>
      </c>
      <c r="AH466" s="103" t="str">
        <f>IF(Stability!$G$7=Stability!$X$7,Stability!C497,"-")</f>
        <v>-</v>
      </c>
      <c r="AI466" s="103" t="str">
        <f>IF(Stability!$G$7=Stability!$X$7,Stability!B497,"-")</f>
        <v>-</v>
      </c>
      <c r="AJ466" s="127" t="str">
        <f>IF(Stability!$G$7=Stability!$X$7,Stability!E497,"-")</f>
        <v>-</v>
      </c>
      <c r="AK466" s="103" t="str">
        <f>IF(Stability!$G$7=Stability!$X$7,Stability!H497,"-")</f>
        <v>-</v>
      </c>
      <c r="AL466" s="103" t="str">
        <f>IF(Stability!$G$7=Stability!$X$7,Stability!G497,"-")</f>
        <v>-</v>
      </c>
      <c r="AM466" s="103" t="str">
        <f>IF(Stability!$G$7=Stability!$X$7,Stability!F497,"-")</f>
        <v>-</v>
      </c>
      <c r="AN466" s="127" t="str">
        <f>IF(Stability!$G$7=Stability!$X$7,Stability!I497,"-")</f>
        <v>-</v>
      </c>
      <c r="AO466" s="103" t="str">
        <f>IF(Stability!$G$7=Stability!$X$7,Stability!L497,"-")</f>
        <v>-</v>
      </c>
      <c r="AP466" s="103" t="str">
        <f>IF(Stability!$G$7=Stability!$X$7,Stability!K497,"-")</f>
        <v>-</v>
      </c>
      <c r="AQ466" s="103" t="str">
        <f>IF(Stability!$G$7=Stability!$X$7,Stability!J497,"-")</f>
        <v>-</v>
      </c>
      <c r="AR466" s="127" t="str">
        <f>IF(Stability!$G$7=Stability!$X$7,Stability!M497,"-")</f>
        <v>-</v>
      </c>
    </row>
    <row r="467" spans="32:44" ht="15" customHeight="1">
      <c r="AF467" s="12">
        <v>466</v>
      </c>
      <c r="AG467" s="103" t="str">
        <f>IF(Stability!$G$7=Stability!$X$7,Stability!D498,"-")</f>
        <v>-</v>
      </c>
      <c r="AH467" s="103" t="str">
        <f>IF(Stability!$G$7=Stability!$X$7,Stability!C498,"-")</f>
        <v>-</v>
      </c>
      <c r="AI467" s="103" t="str">
        <f>IF(Stability!$G$7=Stability!$X$7,Stability!B498,"-")</f>
        <v>-</v>
      </c>
      <c r="AJ467" s="127" t="str">
        <f>IF(Stability!$G$7=Stability!$X$7,Stability!E498,"-")</f>
        <v>-</v>
      </c>
      <c r="AK467" s="103" t="str">
        <f>IF(Stability!$G$7=Stability!$X$7,Stability!H498,"-")</f>
        <v>-</v>
      </c>
      <c r="AL467" s="103" t="str">
        <f>IF(Stability!$G$7=Stability!$X$7,Stability!G498,"-")</f>
        <v>-</v>
      </c>
      <c r="AM467" s="103" t="str">
        <f>IF(Stability!$G$7=Stability!$X$7,Stability!F498,"-")</f>
        <v>-</v>
      </c>
      <c r="AN467" s="127" t="str">
        <f>IF(Stability!$G$7=Stability!$X$7,Stability!I498,"-")</f>
        <v>-</v>
      </c>
      <c r="AO467" s="103" t="str">
        <f>IF(Stability!$G$7=Stability!$X$7,Stability!L498,"-")</f>
        <v>-</v>
      </c>
      <c r="AP467" s="103" t="str">
        <f>IF(Stability!$G$7=Stability!$X$7,Stability!K498,"-")</f>
        <v>-</v>
      </c>
      <c r="AQ467" s="103" t="str">
        <f>IF(Stability!$G$7=Stability!$X$7,Stability!J498,"-")</f>
        <v>-</v>
      </c>
      <c r="AR467" s="127" t="str">
        <f>IF(Stability!$G$7=Stability!$X$7,Stability!M498,"-")</f>
        <v>-</v>
      </c>
    </row>
    <row r="468" spans="32:44" ht="15" customHeight="1">
      <c r="AF468" s="12">
        <v>467</v>
      </c>
      <c r="AG468" s="103" t="str">
        <f>IF(Stability!$G$7=Stability!$X$7,Stability!D499,"-")</f>
        <v>-</v>
      </c>
      <c r="AH468" s="103" t="str">
        <f>IF(Stability!$G$7=Stability!$X$7,Stability!C499,"-")</f>
        <v>-</v>
      </c>
      <c r="AI468" s="103" t="str">
        <f>IF(Stability!$G$7=Stability!$X$7,Stability!B499,"-")</f>
        <v>-</v>
      </c>
      <c r="AJ468" s="127" t="str">
        <f>IF(Stability!$G$7=Stability!$X$7,Stability!E499,"-")</f>
        <v>-</v>
      </c>
      <c r="AK468" s="103" t="str">
        <f>IF(Stability!$G$7=Stability!$X$7,Stability!H499,"-")</f>
        <v>-</v>
      </c>
      <c r="AL468" s="103" t="str">
        <f>IF(Stability!$G$7=Stability!$X$7,Stability!G499,"-")</f>
        <v>-</v>
      </c>
      <c r="AM468" s="103" t="str">
        <f>IF(Stability!$G$7=Stability!$X$7,Stability!F499,"-")</f>
        <v>-</v>
      </c>
      <c r="AN468" s="127" t="str">
        <f>IF(Stability!$G$7=Stability!$X$7,Stability!I499,"-")</f>
        <v>-</v>
      </c>
      <c r="AO468" s="103" t="str">
        <f>IF(Stability!$G$7=Stability!$X$7,Stability!L499,"-")</f>
        <v>-</v>
      </c>
      <c r="AP468" s="103" t="str">
        <f>IF(Stability!$G$7=Stability!$X$7,Stability!K499,"-")</f>
        <v>-</v>
      </c>
      <c r="AQ468" s="103" t="str">
        <f>IF(Stability!$G$7=Stability!$X$7,Stability!J499,"-")</f>
        <v>-</v>
      </c>
      <c r="AR468" s="127" t="str">
        <f>IF(Stability!$G$7=Stability!$X$7,Stability!M499,"-")</f>
        <v>-</v>
      </c>
    </row>
    <row r="469" spans="32:44" ht="15" customHeight="1">
      <c r="AF469" s="12">
        <v>468</v>
      </c>
      <c r="AG469" s="103" t="str">
        <f>IF(Stability!$G$7=Stability!$X$7,Stability!D500,"-")</f>
        <v>-</v>
      </c>
      <c r="AH469" s="103" t="str">
        <f>IF(Stability!$G$7=Stability!$X$7,Stability!C500,"-")</f>
        <v>-</v>
      </c>
      <c r="AI469" s="103" t="str">
        <f>IF(Stability!$G$7=Stability!$X$7,Stability!B500,"-")</f>
        <v>-</v>
      </c>
      <c r="AJ469" s="127" t="str">
        <f>IF(Stability!$G$7=Stability!$X$7,Stability!E500,"-")</f>
        <v>-</v>
      </c>
      <c r="AK469" s="103" t="str">
        <f>IF(Stability!$G$7=Stability!$X$7,Stability!H500,"-")</f>
        <v>-</v>
      </c>
      <c r="AL469" s="103" t="str">
        <f>IF(Stability!$G$7=Stability!$X$7,Stability!G500,"-")</f>
        <v>-</v>
      </c>
      <c r="AM469" s="103" t="str">
        <f>IF(Stability!$G$7=Stability!$X$7,Stability!F500,"-")</f>
        <v>-</v>
      </c>
      <c r="AN469" s="127" t="str">
        <f>IF(Stability!$G$7=Stability!$X$7,Stability!I500,"-")</f>
        <v>-</v>
      </c>
      <c r="AO469" s="103" t="str">
        <f>IF(Stability!$G$7=Stability!$X$7,Stability!L500,"-")</f>
        <v>-</v>
      </c>
      <c r="AP469" s="103" t="str">
        <f>IF(Stability!$G$7=Stability!$X$7,Stability!K500,"-")</f>
        <v>-</v>
      </c>
      <c r="AQ469" s="103" t="str">
        <f>IF(Stability!$G$7=Stability!$X$7,Stability!J500,"-")</f>
        <v>-</v>
      </c>
      <c r="AR469" s="127" t="str">
        <f>IF(Stability!$G$7=Stability!$X$7,Stability!M500,"-")</f>
        <v>-</v>
      </c>
    </row>
    <row r="470" spans="32:44" ht="15" customHeight="1">
      <c r="AF470" s="12">
        <v>469</v>
      </c>
      <c r="AG470" s="103" t="str">
        <f>IF(Stability!$G$7=Stability!$X$7,Stability!D501,"-")</f>
        <v>-</v>
      </c>
      <c r="AH470" s="103" t="str">
        <f>IF(Stability!$G$7=Stability!$X$7,Stability!C501,"-")</f>
        <v>-</v>
      </c>
      <c r="AI470" s="103" t="str">
        <f>IF(Stability!$G$7=Stability!$X$7,Stability!B501,"-")</f>
        <v>-</v>
      </c>
      <c r="AJ470" s="127" t="str">
        <f>IF(Stability!$G$7=Stability!$X$7,Stability!E501,"-")</f>
        <v>-</v>
      </c>
      <c r="AK470" s="103" t="str">
        <f>IF(Stability!$G$7=Stability!$X$7,Stability!H501,"-")</f>
        <v>-</v>
      </c>
      <c r="AL470" s="103" t="str">
        <f>IF(Stability!$G$7=Stability!$X$7,Stability!G501,"-")</f>
        <v>-</v>
      </c>
      <c r="AM470" s="103" t="str">
        <f>IF(Stability!$G$7=Stability!$X$7,Stability!F501,"-")</f>
        <v>-</v>
      </c>
      <c r="AN470" s="127" t="str">
        <f>IF(Stability!$G$7=Stability!$X$7,Stability!I501,"-")</f>
        <v>-</v>
      </c>
      <c r="AO470" s="103" t="str">
        <f>IF(Stability!$G$7=Stability!$X$7,Stability!L501,"-")</f>
        <v>-</v>
      </c>
      <c r="AP470" s="103" t="str">
        <f>IF(Stability!$G$7=Stability!$X$7,Stability!K501,"-")</f>
        <v>-</v>
      </c>
      <c r="AQ470" s="103" t="str">
        <f>IF(Stability!$G$7=Stability!$X$7,Stability!J501,"-")</f>
        <v>-</v>
      </c>
      <c r="AR470" s="127" t="str">
        <f>IF(Stability!$G$7=Stability!$X$7,Stability!M501,"-")</f>
        <v>-</v>
      </c>
    </row>
    <row r="471" spans="32:44" ht="15" customHeight="1">
      <c r="AF471" s="12">
        <v>470</v>
      </c>
      <c r="AG471" s="103" t="str">
        <f>IF(Stability!$G$7=Stability!$X$7,Stability!D502,"-")</f>
        <v>-</v>
      </c>
      <c r="AH471" s="103" t="str">
        <f>IF(Stability!$G$7=Stability!$X$7,Stability!C502,"-")</f>
        <v>-</v>
      </c>
      <c r="AI471" s="103" t="str">
        <f>IF(Stability!$G$7=Stability!$X$7,Stability!B502,"-")</f>
        <v>-</v>
      </c>
      <c r="AJ471" s="127" t="str">
        <f>IF(Stability!$G$7=Stability!$X$7,Stability!E502,"-")</f>
        <v>-</v>
      </c>
      <c r="AK471" s="103" t="str">
        <f>IF(Stability!$G$7=Stability!$X$7,Stability!H502,"-")</f>
        <v>-</v>
      </c>
      <c r="AL471" s="103" t="str">
        <f>IF(Stability!$G$7=Stability!$X$7,Stability!G502,"-")</f>
        <v>-</v>
      </c>
      <c r="AM471" s="103" t="str">
        <f>IF(Stability!$G$7=Stability!$X$7,Stability!F502,"-")</f>
        <v>-</v>
      </c>
      <c r="AN471" s="127" t="str">
        <f>IF(Stability!$G$7=Stability!$X$7,Stability!I502,"-")</f>
        <v>-</v>
      </c>
      <c r="AO471" s="103" t="str">
        <f>IF(Stability!$G$7=Stability!$X$7,Stability!L502,"-")</f>
        <v>-</v>
      </c>
      <c r="AP471" s="103" t="str">
        <f>IF(Stability!$G$7=Stability!$X$7,Stability!K502,"-")</f>
        <v>-</v>
      </c>
      <c r="AQ471" s="103" t="str">
        <f>IF(Stability!$G$7=Stability!$X$7,Stability!J502,"-")</f>
        <v>-</v>
      </c>
      <c r="AR471" s="127" t="str">
        <f>IF(Stability!$G$7=Stability!$X$7,Stability!M502,"-")</f>
        <v>-</v>
      </c>
    </row>
    <row r="472" spans="32:44" ht="15" customHeight="1">
      <c r="AF472" s="12">
        <v>471</v>
      </c>
      <c r="AG472" s="103" t="str">
        <f>IF(Stability!$G$7=Stability!$X$7,Stability!D503,"-")</f>
        <v>-</v>
      </c>
      <c r="AH472" s="103" t="str">
        <f>IF(Stability!$G$7=Stability!$X$7,Stability!C503,"-")</f>
        <v>-</v>
      </c>
      <c r="AI472" s="103" t="str">
        <f>IF(Stability!$G$7=Stability!$X$7,Stability!B503,"-")</f>
        <v>-</v>
      </c>
      <c r="AJ472" s="127" t="str">
        <f>IF(Stability!$G$7=Stability!$X$7,Stability!E503,"-")</f>
        <v>-</v>
      </c>
      <c r="AK472" s="103" t="str">
        <f>IF(Stability!$G$7=Stability!$X$7,Stability!H503,"-")</f>
        <v>-</v>
      </c>
      <c r="AL472" s="103" t="str">
        <f>IF(Stability!$G$7=Stability!$X$7,Stability!G503,"-")</f>
        <v>-</v>
      </c>
      <c r="AM472" s="103" t="str">
        <f>IF(Stability!$G$7=Stability!$X$7,Stability!F503,"-")</f>
        <v>-</v>
      </c>
      <c r="AN472" s="127" t="str">
        <f>IF(Stability!$G$7=Stability!$X$7,Stability!I503,"-")</f>
        <v>-</v>
      </c>
      <c r="AO472" s="103" t="str">
        <f>IF(Stability!$G$7=Stability!$X$7,Stability!L503,"-")</f>
        <v>-</v>
      </c>
      <c r="AP472" s="103" t="str">
        <f>IF(Stability!$G$7=Stability!$X$7,Stability!K503,"-")</f>
        <v>-</v>
      </c>
      <c r="AQ472" s="103" t="str">
        <f>IF(Stability!$G$7=Stability!$X$7,Stability!J503,"-")</f>
        <v>-</v>
      </c>
      <c r="AR472" s="127" t="str">
        <f>IF(Stability!$G$7=Stability!$X$7,Stability!M503,"-")</f>
        <v>-</v>
      </c>
    </row>
    <row r="473" spans="32:44" ht="15" customHeight="1">
      <c r="AF473" s="12">
        <v>472</v>
      </c>
      <c r="AG473" s="103" t="str">
        <f>IF(Stability!$G$7=Stability!$X$7,Stability!D504,"-")</f>
        <v>-</v>
      </c>
      <c r="AH473" s="103" t="str">
        <f>IF(Stability!$G$7=Stability!$X$7,Stability!C504,"-")</f>
        <v>-</v>
      </c>
      <c r="AI473" s="103" t="str">
        <f>IF(Stability!$G$7=Stability!$X$7,Stability!B504,"-")</f>
        <v>-</v>
      </c>
      <c r="AJ473" s="127" t="str">
        <f>IF(Stability!$G$7=Stability!$X$7,Stability!E504,"-")</f>
        <v>-</v>
      </c>
      <c r="AK473" s="103" t="str">
        <f>IF(Stability!$G$7=Stability!$X$7,Stability!H504,"-")</f>
        <v>-</v>
      </c>
      <c r="AL473" s="103" t="str">
        <f>IF(Stability!$G$7=Stability!$X$7,Stability!G504,"-")</f>
        <v>-</v>
      </c>
      <c r="AM473" s="103" t="str">
        <f>IF(Stability!$G$7=Stability!$X$7,Stability!F504,"-")</f>
        <v>-</v>
      </c>
      <c r="AN473" s="127" t="str">
        <f>IF(Stability!$G$7=Stability!$X$7,Stability!I504,"-")</f>
        <v>-</v>
      </c>
      <c r="AO473" s="103" t="str">
        <f>IF(Stability!$G$7=Stability!$X$7,Stability!L504,"-")</f>
        <v>-</v>
      </c>
      <c r="AP473" s="103" t="str">
        <f>IF(Stability!$G$7=Stability!$X$7,Stability!K504,"-")</f>
        <v>-</v>
      </c>
      <c r="AQ473" s="103" t="str">
        <f>IF(Stability!$G$7=Stability!$X$7,Stability!J504,"-")</f>
        <v>-</v>
      </c>
      <c r="AR473" s="127" t="str">
        <f>IF(Stability!$G$7=Stability!$X$7,Stability!M504,"-")</f>
        <v>-</v>
      </c>
    </row>
    <row r="474" spans="32:44" ht="15" customHeight="1">
      <c r="AF474" s="12">
        <v>473</v>
      </c>
      <c r="AG474" s="103" t="str">
        <f>IF(Stability!$G$7=Stability!$X$7,Stability!D505,"-")</f>
        <v>-</v>
      </c>
      <c r="AH474" s="103" t="str">
        <f>IF(Stability!$G$7=Stability!$X$7,Stability!C505,"-")</f>
        <v>-</v>
      </c>
      <c r="AI474" s="103" t="str">
        <f>IF(Stability!$G$7=Stability!$X$7,Stability!B505,"-")</f>
        <v>-</v>
      </c>
      <c r="AJ474" s="127" t="str">
        <f>IF(Stability!$G$7=Stability!$X$7,Stability!E505,"-")</f>
        <v>-</v>
      </c>
      <c r="AK474" s="103" t="str">
        <f>IF(Stability!$G$7=Stability!$X$7,Stability!H505,"-")</f>
        <v>-</v>
      </c>
      <c r="AL474" s="103" t="str">
        <f>IF(Stability!$G$7=Stability!$X$7,Stability!G505,"-")</f>
        <v>-</v>
      </c>
      <c r="AM474" s="103" t="str">
        <f>IF(Stability!$G$7=Stability!$X$7,Stability!F505,"-")</f>
        <v>-</v>
      </c>
      <c r="AN474" s="127" t="str">
        <f>IF(Stability!$G$7=Stability!$X$7,Stability!I505,"-")</f>
        <v>-</v>
      </c>
      <c r="AO474" s="103" t="str">
        <f>IF(Stability!$G$7=Stability!$X$7,Stability!L505,"-")</f>
        <v>-</v>
      </c>
      <c r="AP474" s="103" t="str">
        <f>IF(Stability!$G$7=Stability!$X$7,Stability!K505,"-")</f>
        <v>-</v>
      </c>
      <c r="AQ474" s="103" t="str">
        <f>IF(Stability!$G$7=Stability!$X$7,Stability!J505,"-")</f>
        <v>-</v>
      </c>
      <c r="AR474" s="127" t="str">
        <f>IF(Stability!$G$7=Stability!$X$7,Stability!M505,"-")</f>
        <v>-</v>
      </c>
    </row>
    <row r="475" spans="32:44" ht="15" customHeight="1">
      <c r="AF475" s="12">
        <v>474</v>
      </c>
      <c r="AG475" s="103" t="str">
        <f>IF(Stability!$G$7=Stability!$X$7,Stability!D506,"-")</f>
        <v>-</v>
      </c>
      <c r="AH475" s="103" t="str">
        <f>IF(Stability!$G$7=Stability!$X$7,Stability!C506,"-")</f>
        <v>-</v>
      </c>
      <c r="AI475" s="103" t="str">
        <f>IF(Stability!$G$7=Stability!$X$7,Stability!B506,"-")</f>
        <v>-</v>
      </c>
      <c r="AJ475" s="127" t="str">
        <f>IF(Stability!$G$7=Stability!$X$7,Stability!E506,"-")</f>
        <v>-</v>
      </c>
      <c r="AK475" s="103" t="str">
        <f>IF(Stability!$G$7=Stability!$X$7,Stability!H506,"-")</f>
        <v>-</v>
      </c>
      <c r="AL475" s="103" t="str">
        <f>IF(Stability!$G$7=Stability!$X$7,Stability!G506,"-")</f>
        <v>-</v>
      </c>
      <c r="AM475" s="103" t="str">
        <f>IF(Stability!$G$7=Stability!$X$7,Stability!F506,"-")</f>
        <v>-</v>
      </c>
      <c r="AN475" s="127" t="str">
        <f>IF(Stability!$G$7=Stability!$X$7,Stability!I506,"-")</f>
        <v>-</v>
      </c>
      <c r="AO475" s="103" t="str">
        <f>IF(Stability!$G$7=Stability!$X$7,Stability!L506,"-")</f>
        <v>-</v>
      </c>
      <c r="AP475" s="103" t="str">
        <f>IF(Stability!$G$7=Stability!$X$7,Stability!K506,"-")</f>
        <v>-</v>
      </c>
      <c r="AQ475" s="103" t="str">
        <f>IF(Stability!$G$7=Stability!$X$7,Stability!J506,"-")</f>
        <v>-</v>
      </c>
      <c r="AR475" s="127" t="str">
        <f>IF(Stability!$G$7=Stability!$X$7,Stability!M506,"-")</f>
        <v>-</v>
      </c>
    </row>
    <row r="476" spans="32:44" ht="15" customHeight="1">
      <c r="AF476" s="12">
        <v>475</v>
      </c>
      <c r="AG476" s="103" t="str">
        <f>IF(Stability!$G$7=Stability!$X$7,Stability!D507,"-")</f>
        <v>-</v>
      </c>
      <c r="AH476" s="103" t="str">
        <f>IF(Stability!$G$7=Stability!$X$7,Stability!C507,"-")</f>
        <v>-</v>
      </c>
      <c r="AI476" s="103" t="str">
        <f>IF(Stability!$G$7=Stability!$X$7,Stability!B507,"-")</f>
        <v>-</v>
      </c>
      <c r="AJ476" s="127" t="str">
        <f>IF(Stability!$G$7=Stability!$X$7,Stability!E507,"-")</f>
        <v>-</v>
      </c>
      <c r="AK476" s="103" t="str">
        <f>IF(Stability!$G$7=Stability!$X$7,Stability!H507,"-")</f>
        <v>-</v>
      </c>
      <c r="AL476" s="103" t="str">
        <f>IF(Stability!$G$7=Stability!$X$7,Stability!G507,"-")</f>
        <v>-</v>
      </c>
      <c r="AM476" s="103" t="str">
        <f>IF(Stability!$G$7=Stability!$X$7,Stability!F507,"-")</f>
        <v>-</v>
      </c>
      <c r="AN476" s="127" t="str">
        <f>IF(Stability!$G$7=Stability!$X$7,Stability!I507,"-")</f>
        <v>-</v>
      </c>
      <c r="AO476" s="103" t="str">
        <f>IF(Stability!$G$7=Stability!$X$7,Stability!L507,"-")</f>
        <v>-</v>
      </c>
      <c r="AP476" s="103" t="str">
        <f>IF(Stability!$G$7=Stability!$X$7,Stability!K507,"-")</f>
        <v>-</v>
      </c>
      <c r="AQ476" s="103" t="str">
        <f>IF(Stability!$G$7=Stability!$X$7,Stability!J507,"-")</f>
        <v>-</v>
      </c>
      <c r="AR476" s="127" t="str">
        <f>IF(Stability!$G$7=Stability!$X$7,Stability!M507,"-")</f>
        <v>-</v>
      </c>
    </row>
    <row r="477" spans="32:44" ht="15" customHeight="1">
      <c r="AF477" s="12">
        <v>476</v>
      </c>
      <c r="AG477" s="103" t="str">
        <f>IF(Stability!$G$7=Stability!$X$7,Stability!D508,"-")</f>
        <v>-</v>
      </c>
      <c r="AH477" s="103" t="str">
        <f>IF(Stability!$G$7=Stability!$X$7,Stability!C508,"-")</f>
        <v>-</v>
      </c>
      <c r="AI477" s="103" t="str">
        <f>IF(Stability!$G$7=Stability!$X$7,Stability!B508,"-")</f>
        <v>-</v>
      </c>
      <c r="AJ477" s="127" t="str">
        <f>IF(Stability!$G$7=Stability!$X$7,Stability!E508,"-")</f>
        <v>-</v>
      </c>
      <c r="AK477" s="103" t="str">
        <f>IF(Stability!$G$7=Stability!$X$7,Stability!H508,"-")</f>
        <v>-</v>
      </c>
      <c r="AL477" s="103" t="str">
        <f>IF(Stability!$G$7=Stability!$X$7,Stability!G508,"-")</f>
        <v>-</v>
      </c>
      <c r="AM477" s="103" t="str">
        <f>IF(Stability!$G$7=Stability!$X$7,Stability!F508,"-")</f>
        <v>-</v>
      </c>
      <c r="AN477" s="127" t="str">
        <f>IF(Stability!$G$7=Stability!$X$7,Stability!I508,"-")</f>
        <v>-</v>
      </c>
      <c r="AO477" s="103" t="str">
        <f>IF(Stability!$G$7=Stability!$X$7,Stability!L508,"-")</f>
        <v>-</v>
      </c>
      <c r="AP477" s="103" t="str">
        <f>IF(Stability!$G$7=Stability!$X$7,Stability!K508,"-")</f>
        <v>-</v>
      </c>
      <c r="AQ477" s="103" t="str">
        <f>IF(Stability!$G$7=Stability!$X$7,Stability!J508,"-")</f>
        <v>-</v>
      </c>
      <c r="AR477" s="127" t="str">
        <f>IF(Stability!$G$7=Stability!$X$7,Stability!M508,"-")</f>
        <v>-</v>
      </c>
    </row>
    <row r="478" spans="32:44" ht="15" customHeight="1">
      <c r="AF478" s="12">
        <v>477</v>
      </c>
      <c r="AG478" s="103" t="str">
        <f>IF(Stability!$G$7=Stability!$X$7,Stability!D509,"-")</f>
        <v>-</v>
      </c>
      <c r="AH478" s="103" t="str">
        <f>IF(Stability!$G$7=Stability!$X$7,Stability!C509,"-")</f>
        <v>-</v>
      </c>
      <c r="AI478" s="103" t="str">
        <f>IF(Stability!$G$7=Stability!$X$7,Stability!B509,"-")</f>
        <v>-</v>
      </c>
      <c r="AJ478" s="127" t="str">
        <f>IF(Stability!$G$7=Stability!$X$7,Stability!E509,"-")</f>
        <v>-</v>
      </c>
      <c r="AK478" s="103" t="str">
        <f>IF(Stability!$G$7=Stability!$X$7,Stability!H509,"-")</f>
        <v>-</v>
      </c>
      <c r="AL478" s="103" t="str">
        <f>IF(Stability!$G$7=Stability!$X$7,Stability!G509,"-")</f>
        <v>-</v>
      </c>
      <c r="AM478" s="103" t="str">
        <f>IF(Stability!$G$7=Stability!$X$7,Stability!F509,"-")</f>
        <v>-</v>
      </c>
      <c r="AN478" s="127" t="str">
        <f>IF(Stability!$G$7=Stability!$X$7,Stability!I509,"-")</f>
        <v>-</v>
      </c>
      <c r="AO478" s="103" t="str">
        <f>IF(Stability!$G$7=Stability!$X$7,Stability!L509,"-")</f>
        <v>-</v>
      </c>
      <c r="AP478" s="103" t="str">
        <f>IF(Stability!$G$7=Stability!$X$7,Stability!K509,"-")</f>
        <v>-</v>
      </c>
      <c r="AQ478" s="103" t="str">
        <f>IF(Stability!$G$7=Stability!$X$7,Stability!J509,"-")</f>
        <v>-</v>
      </c>
      <c r="AR478" s="127" t="str">
        <f>IF(Stability!$G$7=Stability!$X$7,Stability!M509,"-")</f>
        <v>-</v>
      </c>
    </row>
    <row r="479" spans="32:44" ht="15" customHeight="1">
      <c r="AF479" s="12">
        <v>478</v>
      </c>
      <c r="AG479" s="103" t="str">
        <f>IF(Stability!$G$7=Stability!$X$7,Stability!D510,"-")</f>
        <v>-</v>
      </c>
      <c r="AH479" s="103" t="str">
        <f>IF(Stability!$G$7=Stability!$X$7,Stability!C510,"-")</f>
        <v>-</v>
      </c>
      <c r="AI479" s="103" t="str">
        <f>IF(Stability!$G$7=Stability!$X$7,Stability!B510,"-")</f>
        <v>-</v>
      </c>
      <c r="AJ479" s="127" t="str">
        <f>IF(Stability!$G$7=Stability!$X$7,Stability!E510,"-")</f>
        <v>-</v>
      </c>
      <c r="AK479" s="103" t="str">
        <f>IF(Stability!$G$7=Stability!$X$7,Stability!H510,"-")</f>
        <v>-</v>
      </c>
      <c r="AL479" s="103" t="str">
        <f>IF(Stability!$G$7=Stability!$X$7,Stability!G510,"-")</f>
        <v>-</v>
      </c>
      <c r="AM479" s="103" t="str">
        <f>IF(Stability!$G$7=Stability!$X$7,Stability!F510,"-")</f>
        <v>-</v>
      </c>
      <c r="AN479" s="127" t="str">
        <f>IF(Stability!$G$7=Stability!$X$7,Stability!I510,"-")</f>
        <v>-</v>
      </c>
      <c r="AO479" s="103" t="str">
        <f>IF(Stability!$G$7=Stability!$X$7,Stability!L510,"-")</f>
        <v>-</v>
      </c>
      <c r="AP479" s="103" t="str">
        <f>IF(Stability!$G$7=Stability!$X$7,Stability!K510,"-")</f>
        <v>-</v>
      </c>
      <c r="AQ479" s="103" t="str">
        <f>IF(Stability!$G$7=Stability!$X$7,Stability!J510,"-")</f>
        <v>-</v>
      </c>
      <c r="AR479" s="127" t="str">
        <f>IF(Stability!$G$7=Stability!$X$7,Stability!M510,"-")</f>
        <v>-</v>
      </c>
    </row>
    <row r="480" spans="32:44" ht="15" customHeight="1">
      <c r="AF480" s="12">
        <v>479</v>
      </c>
      <c r="AG480" s="103" t="str">
        <f>IF(Stability!$G$7=Stability!$X$7,Stability!D511,"-")</f>
        <v>-</v>
      </c>
      <c r="AH480" s="103" t="str">
        <f>IF(Stability!$G$7=Stability!$X$7,Stability!C511,"-")</f>
        <v>-</v>
      </c>
      <c r="AI480" s="103" t="str">
        <f>IF(Stability!$G$7=Stability!$X$7,Stability!B511,"-")</f>
        <v>-</v>
      </c>
      <c r="AJ480" s="127" t="str">
        <f>IF(Stability!$G$7=Stability!$X$7,Stability!E511,"-")</f>
        <v>-</v>
      </c>
      <c r="AK480" s="103" t="str">
        <f>IF(Stability!$G$7=Stability!$X$7,Stability!H511,"-")</f>
        <v>-</v>
      </c>
      <c r="AL480" s="103" t="str">
        <f>IF(Stability!$G$7=Stability!$X$7,Stability!G511,"-")</f>
        <v>-</v>
      </c>
      <c r="AM480" s="103" t="str">
        <f>IF(Stability!$G$7=Stability!$X$7,Stability!F511,"-")</f>
        <v>-</v>
      </c>
      <c r="AN480" s="127" t="str">
        <f>IF(Stability!$G$7=Stability!$X$7,Stability!I511,"-")</f>
        <v>-</v>
      </c>
      <c r="AO480" s="103" t="str">
        <f>IF(Stability!$G$7=Stability!$X$7,Stability!L511,"-")</f>
        <v>-</v>
      </c>
      <c r="AP480" s="103" t="str">
        <f>IF(Stability!$G$7=Stability!$X$7,Stability!K511,"-")</f>
        <v>-</v>
      </c>
      <c r="AQ480" s="103" t="str">
        <f>IF(Stability!$G$7=Stability!$X$7,Stability!J511,"-")</f>
        <v>-</v>
      </c>
      <c r="AR480" s="127" t="str">
        <f>IF(Stability!$G$7=Stability!$X$7,Stability!M511,"-")</f>
        <v>-</v>
      </c>
    </row>
    <row r="481" spans="32:44" ht="15" customHeight="1">
      <c r="AF481" s="12">
        <v>480</v>
      </c>
      <c r="AG481" s="103" t="str">
        <f>IF(Stability!$G$7=Stability!$X$7,Stability!D512,"-")</f>
        <v>-</v>
      </c>
      <c r="AH481" s="103" t="str">
        <f>IF(Stability!$G$7=Stability!$X$7,Stability!C512,"-")</f>
        <v>-</v>
      </c>
      <c r="AI481" s="103" t="str">
        <f>IF(Stability!$G$7=Stability!$X$7,Stability!B512,"-")</f>
        <v>-</v>
      </c>
      <c r="AJ481" s="127" t="str">
        <f>IF(Stability!$G$7=Stability!$X$7,Stability!E512,"-")</f>
        <v>-</v>
      </c>
      <c r="AK481" s="103" t="str">
        <f>IF(Stability!$G$7=Stability!$X$7,Stability!H512,"-")</f>
        <v>-</v>
      </c>
      <c r="AL481" s="103" t="str">
        <f>IF(Stability!$G$7=Stability!$X$7,Stability!G512,"-")</f>
        <v>-</v>
      </c>
      <c r="AM481" s="103" t="str">
        <f>IF(Stability!$G$7=Stability!$X$7,Stability!F512,"-")</f>
        <v>-</v>
      </c>
      <c r="AN481" s="127" t="str">
        <f>IF(Stability!$G$7=Stability!$X$7,Stability!I512,"-")</f>
        <v>-</v>
      </c>
      <c r="AO481" s="103" t="str">
        <f>IF(Stability!$G$7=Stability!$X$7,Stability!L512,"-")</f>
        <v>-</v>
      </c>
      <c r="AP481" s="103" t="str">
        <f>IF(Stability!$G$7=Stability!$X$7,Stability!K512,"-")</f>
        <v>-</v>
      </c>
      <c r="AQ481" s="103" t="str">
        <f>IF(Stability!$G$7=Stability!$X$7,Stability!J512,"-")</f>
        <v>-</v>
      </c>
      <c r="AR481" s="127" t="str">
        <f>IF(Stability!$G$7=Stability!$X$7,Stability!M512,"-")</f>
        <v>-</v>
      </c>
    </row>
    <row r="482" spans="32:44" ht="15" customHeight="1">
      <c r="AF482" s="12">
        <v>481</v>
      </c>
      <c r="AG482" s="103" t="str">
        <f>IF(Stability!$G$7=Stability!$X$7,Stability!D513,"-")</f>
        <v>-</v>
      </c>
      <c r="AH482" s="103" t="str">
        <f>IF(Stability!$G$7=Stability!$X$7,Stability!C513,"-")</f>
        <v>-</v>
      </c>
      <c r="AI482" s="103" t="str">
        <f>IF(Stability!$G$7=Stability!$X$7,Stability!B513,"-")</f>
        <v>-</v>
      </c>
      <c r="AJ482" s="127" t="str">
        <f>IF(Stability!$G$7=Stability!$X$7,Stability!E513,"-")</f>
        <v>-</v>
      </c>
      <c r="AK482" s="103" t="str">
        <f>IF(Stability!$G$7=Stability!$X$7,Stability!H513,"-")</f>
        <v>-</v>
      </c>
      <c r="AL482" s="103" t="str">
        <f>IF(Stability!$G$7=Stability!$X$7,Stability!G513,"-")</f>
        <v>-</v>
      </c>
      <c r="AM482" s="103" t="str">
        <f>IF(Stability!$G$7=Stability!$X$7,Stability!F513,"-")</f>
        <v>-</v>
      </c>
      <c r="AN482" s="127" t="str">
        <f>IF(Stability!$G$7=Stability!$X$7,Stability!I513,"-")</f>
        <v>-</v>
      </c>
      <c r="AO482" s="103" t="str">
        <f>IF(Stability!$G$7=Stability!$X$7,Stability!L513,"-")</f>
        <v>-</v>
      </c>
      <c r="AP482" s="103" t="str">
        <f>IF(Stability!$G$7=Stability!$X$7,Stability!K513,"-")</f>
        <v>-</v>
      </c>
      <c r="AQ482" s="103" t="str">
        <f>IF(Stability!$G$7=Stability!$X$7,Stability!J513,"-")</f>
        <v>-</v>
      </c>
      <c r="AR482" s="127" t="str">
        <f>IF(Stability!$G$7=Stability!$X$7,Stability!M513,"-")</f>
        <v>-</v>
      </c>
    </row>
    <row r="483" spans="32:44" ht="15" customHeight="1">
      <c r="AF483" s="12">
        <v>482</v>
      </c>
      <c r="AG483" s="103" t="str">
        <f>IF(Stability!$G$7=Stability!$X$7,Stability!D514,"-")</f>
        <v>-</v>
      </c>
      <c r="AH483" s="103" t="str">
        <f>IF(Stability!$G$7=Stability!$X$7,Stability!C514,"-")</f>
        <v>-</v>
      </c>
      <c r="AI483" s="103" t="str">
        <f>IF(Stability!$G$7=Stability!$X$7,Stability!B514,"-")</f>
        <v>-</v>
      </c>
      <c r="AJ483" s="127" t="str">
        <f>IF(Stability!$G$7=Stability!$X$7,Stability!E514,"-")</f>
        <v>-</v>
      </c>
      <c r="AK483" s="103" t="str">
        <f>IF(Stability!$G$7=Stability!$X$7,Stability!H514,"-")</f>
        <v>-</v>
      </c>
      <c r="AL483" s="103" t="str">
        <f>IF(Stability!$G$7=Stability!$X$7,Stability!G514,"-")</f>
        <v>-</v>
      </c>
      <c r="AM483" s="103" t="str">
        <f>IF(Stability!$G$7=Stability!$X$7,Stability!F514,"-")</f>
        <v>-</v>
      </c>
      <c r="AN483" s="127" t="str">
        <f>IF(Stability!$G$7=Stability!$X$7,Stability!I514,"-")</f>
        <v>-</v>
      </c>
      <c r="AO483" s="103" t="str">
        <f>IF(Stability!$G$7=Stability!$X$7,Stability!L514,"-")</f>
        <v>-</v>
      </c>
      <c r="AP483" s="103" t="str">
        <f>IF(Stability!$G$7=Stability!$X$7,Stability!K514,"-")</f>
        <v>-</v>
      </c>
      <c r="AQ483" s="103" t="str">
        <f>IF(Stability!$G$7=Stability!$X$7,Stability!J514,"-")</f>
        <v>-</v>
      </c>
      <c r="AR483" s="127" t="str">
        <f>IF(Stability!$G$7=Stability!$X$7,Stability!M514,"-")</f>
        <v>-</v>
      </c>
    </row>
    <row r="484" spans="32:44" ht="15" customHeight="1">
      <c r="AF484" s="12">
        <v>483</v>
      </c>
      <c r="AG484" s="103" t="str">
        <f>IF(Stability!$G$7=Stability!$X$7,Stability!D515,"-")</f>
        <v>-</v>
      </c>
      <c r="AH484" s="103" t="str">
        <f>IF(Stability!$G$7=Stability!$X$7,Stability!C515,"-")</f>
        <v>-</v>
      </c>
      <c r="AI484" s="103" t="str">
        <f>IF(Stability!$G$7=Stability!$X$7,Stability!B515,"-")</f>
        <v>-</v>
      </c>
      <c r="AJ484" s="127" t="str">
        <f>IF(Stability!$G$7=Stability!$X$7,Stability!E515,"-")</f>
        <v>-</v>
      </c>
      <c r="AK484" s="103" t="str">
        <f>IF(Stability!$G$7=Stability!$X$7,Stability!H515,"-")</f>
        <v>-</v>
      </c>
      <c r="AL484" s="103" t="str">
        <f>IF(Stability!$G$7=Stability!$X$7,Stability!G515,"-")</f>
        <v>-</v>
      </c>
      <c r="AM484" s="103" t="str">
        <f>IF(Stability!$G$7=Stability!$X$7,Stability!F515,"-")</f>
        <v>-</v>
      </c>
      <c r="AN484" s="127" t="str">
        <f>IF(Stability!$G$7=Stability!$X$7,Stability!I515,"-")</f>
        <v>-</v>
      </c>
      <c r="AO484" s="103" t="str">
        <f>IF(Stability!$G$7=Stability!$X$7,Stability!L515,"-")</f>
        <v>-</v>
      </c>
      <c r="AP484" s="103" t="str">
        <f>IF(Stability!$G$7=Stability!$X$7,Stability!K515,"-")</f>
        <v>-</v>
      </c>
      <c r="AQ484" s="103" t="str">
        <f>IF(Stability!$G$7=Stability!$X$7,Stability!J515,"-")</f>
        <v>-</v>
      </c>
      <c r="AR484" s="127" t="str">
        <f>IF(Stability!$G$7=Stability!$X$7,Stability!M515,"-")</f>
        <v>-</v>
      </c>
    </row>
    <row r="485" spans="32:44" ht="15" customHeight="1">
      <c r="AF485" s="12">
        <v>484</v>
      </c>
      <c r="AG485" s="103" t="str">
        <f>IF(Stability!$G$7=Stability!$X$7,Stability!D516,"-")</f>
        <v>-</v>
      </c>
      <c r="AH485" s="103" t="str">
        <f>IF(Stability!$G$7=Stability!$X$7,Stability!C516,"-")</f>
        <v>-</v>
      </c>
      <c r="AI485" s="103" t="str">
        <f>IF(Stability!$G$7=Stability!$X$7,Stability!B516,"-")</f>
        <v>-</v>
      </c>
      <c r="AJ485" s="127" t="str">
        <f>IF(Stability!$G$7=Stability!$X$7,Stability!E516,"-")</f>
        <v>-</v>
      </c>
      <c r="AK485" s="103" t="str">
        <f>IF(Stability!$G$7=Stability!$X$7,Stability!H516,"-")</f>
        <v>-</v>
      </c>
      <c r="AL485" s="103" t="str">
        <f>IF(Stability!$G$7=Stability!$X$7,Stability!G516,"-")</f>
        <v>-</v>
      </c>
      <c r="AM485" s="103" t="str">
        <f>IF(Stability!$G$7=Stability!$X$7,Stability!F516,"-")</f>
        <v>-</v>
      </c>
      <c r="AN485" s="127" t="str">
        <f>IF(Stability!$G$7=Stability!$X$7,Stability!I516,"-")</f>
        <v>-</v>
      </c>
      <c r="AO485" s="103" t="str">
        <f>IF(Stability!$G$7=Stability!$X$7,Stability!L516,"-")</f>
        <v>-</v>
      </c>
      <c r="AP485" s="103" t="str">
        <f>IF(Stability!$G$7=Stability!$X$7,Stability!K516,"-")</f>
        <v>-</v>
      </c>
      <c r="AQ485" s="103" t="str">
        <f>IF(Stability!$G$7=Stability!$X$7,Stability!J516,"-")</f>
        <v>-</v>
      </c>
      <c r="AR485" s="127" t="str">
        <f>IF(Stability!$G$7=Stability!$X$7,Stability!M516,"-")</f>
        <v>-</v>
      </c>
    </row>
    <row r="486" spans="32:44" ht="15" customHeight="1">
      <c r="AF486" s="12">
        <v>485</v>
      </c>
      <c r="AG486" s="103" t="str">
        <f>IF(Stability!$G$7=Stability!$X$7,Stability!D517,"-")</f>
        <v>-</v>
      </c>
      <c r="AH486" s="103" t="str">
        <f>IF(Stability!$G$7=Stability!$X$7,Stability!C517,"-")</f>
        <v>-</v>
      </c>
      <c r="AI486" s="103" t="str">
        <f>IF(Stability!$G$7=Stability!$X$7,Stability!B517,"-")</f>
        <v>-</v>
      </c>
      <c r="AJ486" s="127" t="str">
        <f>IF(Stability!$G$7=Stability!$X$7,Stability!E517,"-")</f>
        <v>-</v>
      </c>
      <c r="AK486" s="103" t="str">
        <f>IF(Stability!$G$7=Stability!$X$7,Stability!H517,"-")</f>
        <v>-</v>
      </c>
      <c r="AL486" s="103" t="str">
        <f>IF(Stability!$G$7=Stability!$X$7,Stability!G517,"-")</f>
        <v>-</v>
      </c>
      <c r="AM486" s="103" t="str">
        <f>IF(Stability!$G$7=Stability!$X$7,Stability!F517,"-")</f>
        <v>-</v>
      </c>
      <c r="AN486" s="127" t="str">
        <f>IF(Stability!$G$7=Stability!$X$7,Stability!I517,"-")</f>
        <v>-</v>
      </c>
      <c r="AO486" s="103" t="str">
        <f>IF(Stability!$G$7=Stability!$X$7,Stability!L517,"-")</f>
        <v>-</v>
      </c>
      <c r="AP486" s="103" t="str">
        <f>IF(Stability!$G$7=Stability!$X$7,Stability!K517,"-")</f>
        <v>-</v>
      </c>
      <c r="AQ486" s="103" t="str">
        <f>IF(Stability!$G$7=Stability!$X$7,Stability!J517,"-")</f>
        <v>-</v>
      </c>
      <c r="AR486" s="127" t="str">
        <f>IF(Stability!$G$7=Stability!$X$7,Stability!M517,"-")</f>
        <v>-</v>
      </c>
    </row>
    <row r="487" spans="32:44" ht="15" customHeight="1">
      <c r="AF487" s="12">
        <v>486</v>
      </c>
      <c r="AG487" s="103" t="str">
        <f>IF(Stability!$G$7=Stability!$X$7,Stability!D518,"-")</f>
        <v>-</v>
      </c>
      <c r="AH487" s="103" t="str">
        <f>IF(Stability!$G$7=Stability!$X$7,Stability!C518,"-")</f>
        <v>-</v>
      </c>
      <c r="AI487" s="103" t="str">
        <f>IF(Stability!$G$7=Stability!$X$7,Stability!B518,"-")</f>
        <v>-</v>
      </c>
      <c r="AJ487" s="127" t="str">
        <f>IF(Stability!$G$7=Stability!$X$7,Stability!E518,"-")</f>
        <v>-</v>
      </c>
      <c r="AK487" s="103" t="str">
        <f>IF(Stability!$G$7=Stability!$X$7,Stability!H518,"-")</f>
        <v>-</v>
      </c>
      <c r="AL487" s="103" t="str">
        <f>IF(Stability!$G$7=Stability!$X$7,Stability!G518,"-")</f>
        <v>-</v>
      </c>
      <c r="AM487" s="103" t="str">
        <f>IF(Stability!$G$7=Stability!$X$7,Stability!F518,"-")</f>
        <v>-</v>
      </c>
      <c r="AN487" s="127" t="str">
        <f>IF(Stability!$G$7=Stability!$X$7,Stability!I518,"-")</f>
        <v>-</v>
      </c>
      <c r="AO487" s="103" t="str">
        <f>IF(Stability!$G$7=Stability!$X$7,Stability!L518,"-")</f>
        <v>-</v>
      </c>
      <c r="AP487" s="103" t="str">
        <f>IF(Stability!$G$7=Stability!$X$7,Stability!K518,"-")</f>
        <v>-</v>
      </c>
      <c r="AQ487" s="103" t="str">
        <f>IF(Stability!$G$7=Stability!$X$7,Stability!J518,"-")</f>
        <v>-</v>
      </c>
      <c r="AR487" s="127" t="str">
        <f>IF(Stability!$G$7=Stability!$X$7,Stability!M518,"-")</f>
        <v>-</v>
      </c>
    </row>
    <row r="488" spans="32:44" ht="15" customHeight="1">
      <c r="AF488" s="12">
        <v>487</v>
      </c>
      <c r="AG488" s="103" t="str">
        <f>IF(Stability!$G$7=Stability!$X$7,Stability!D519,"-")</f>
        <v>-</v>
      </c>
      <c r="AH488" s="103" t="str">
        <f>IF(Stability!$G$7=Stability!$X$7,Stability!C519,"-")</f>
        <v>-</v>
      </c>
      <c r="AI488" s="103" t="str">
        <f>IF(Stability!$G$7=Stability!$X$7,Stability!B519,"-")</f>
        <v>-</v>
      </c>
      <c r="AJ488" s="127" t="str">
        <f>IF(Stability!$G$7=Stability!$X$7,Stability!E519,"-")</f>
        <v>-</v>
      </c>
      <c r="AK488" s="103" t="str">
        <f>IF(Stability!$G$7=Stability!$X$7,Stability!H519,"-")</f>
        <v>-</v>
      </c>
      <c r="AL488" s="103" t="str">
        <f>IF(Stability!$G$7=Stability!$X$7,Stability!G519,"-")</f>
        <v>-</v>
      </c>
      <c r="AM488" s="103" t="str">
        <f>IF(Stability!$G$7=Stability!$X$7,Stability!F519,"-")</f>
        <v>-</v>
      </c>
      <c r="AN488" s="127" t="str">
        <f>IF(Stability!$G$7=Stability!$X$7,Stability!I519,"-")</f>
        <v>-</v>
      </c>
      <c r="AO488" s="103" t="str">
        <f>IF(Stability!$G$7=Stability!$X$7,Stability!L519,"-")</f>
        <v>-</v>
      </c>
      <c r="AP488" s="103" t="str">
        <f>IF(Stability!$G$7=Stability!$X$7,Stability!K519,"-")</f>
        <v>-</v>
      </c>
      <c r="AQ488" s="103" t="str">
        <f>IF(Stability!$G$7=Stability!$X$7,Stability!J519,"-")</f>
        <v>-</v>
      </c>
      <c r="AR488" s="127" t="str">
        <f>IF(Stability!$G$7=Stability!$X$7,Stability!M519,"-")</f>
        <v>-</v>
      </c>
    </row>
    <row r="489" spans="32:44" ht="15" customHeight="1">
      <c r="AF489" s="12">
        <v>488</v>
      </c>
      <c r="AG489" s="103" t="str">
        <f>IF(Stability!$G$7=Stability!$X$7,Stability!D520,"-")</f>
        <v>-</v>
      </c>
      <c r="AH489" s="103" t="str">
        <f>IF(Stability!$G$7=Stability!$X$7,Stability!C520,"-")</f>
        <v>-</v>
      </c>
      <c r="AI489" s="103" t="str">
        <f>IF(Stability!$G$7=Stability!$X$7,Stability!B520,"-")</f>
        <v>-</v>
      </c>
      <c r="AJ489" s="127" t="str">
        <f>IF(Stability!$G$7=Stability!$X$7,Stability!E520,"-")</f>
        <v>-</v>
      </c>
      <c r="AK489" s="103" t="str">
        <f>IF(Stability!$G$7=Stability!$X$7,Stability!H520,"-")</f>
        <v>-</v>
      </c>
      <c r="AL489" s="103" t="str">
        <f>IF(Stability!$G$7=Stability!$X$7,Stability!G520,"-")</f>
        <v>-</v>
      </c>
      <c r="AM489" s="103" t="str">
        <f>IF(Stability!$G$7=Stability!$X$7,Stability!F520,"-")</f>
        <v>-</v>
      </c>
      <c r="AN489" s="127" t="str">
        <f>IF(Stability!$G$7=Stability!$X$7,Stability!I520,"-")</f>
        <v>-</v>
      </c>
      <c r="AO489" s="103" t="str">
        <f>IF(Stability!$G$7=Stability!$X$7,Stability!L520,"-")</f>
        <v>-</v>
      </c>
      <c r="AP489" s="103" t="str">
        <f>IF(Stability!$G$7=Stability!$X$7,Stability!K520,"-")</f>
        <v>-</v>
      </c>
      <c r="AQ489" s="103" t="str">
        <f>IF(Stability!$G$7=Stability!$X$7,Stability!J520,"-")</f>
        <v>-</v>
      </c>
      <c r="AR489" s="127" t="str">
        <f>IF(Stability!$G$7=Stability!$X$7,Stability!M520,"-")</f>
        <v>-</v>
      </c>
    </row>
    <row r="490" spans="32:44" ht="15" customHeight="1">
      <c r="AF490" s="12">
        <v>489</v>
      </c>
      <c r="AG490" s="103" t="str">
        <f>IF(Stability!$G$7=Stability!$X$7,Stability!D521,"-")</f>
        <v>-</v>
      </c>
      <c r="AH490" s="103" t="str">
        <f>IF(Stability!$G$7=Stability!$X$7,Stability!C521,"-")</f>
        <v>-</v>
      </c>
      <c r="AI490" s="103" t="str">
        <f>IF(Stability!$G$7=Stability!$X$7,Stability!B521,"-")</f>
        <v>-</v>
      </c>
      <c r="AJ490" s="127" t="str">
        <f>IF(Stability!$G$7=Stability!$X$7,Stability!E521,"-")</f>
        <v>-</v>
      </c>
      <c r="AK490" s="103" t="str">
        <f>IF(Stability!$G$7=Stability!$X$7,Stability!H521,"-")</f>
        <v>-</v>
      </c>
      <c r="AL490" s="103" t="str">
        <f>IF(Stability!$G$7=Stability!$X$7,Stability!G521,"-")</f>
        <v>-</v>
      </c>
      <c r="AM490" s="103" t="str">
        <f>IF(Stability!$G$7=Stability!$X$7,Stability!F521,"-")</f>
        <v>-</v>
      </c>
      <c r="AN490" s="127" t="str">
        <f>IF(Stability!$G$7=Stability!$X$7,Stability!I521,"-")</f>
        <v>-</v>
      </c>
      <c r="AO490" s="103" t="str">
        <f>IF(Stability!$G$7=Stability!$X$7,Stability!L521,"-")</f>
        <v>-</v>
      </c>
      <c r="AP490" s="103" t="str">
        <f>IF(Stability!$G$7=Stability!$X$7,Stability!K521,"-")</f>
        <v>-</v>
      </c>
      <c r="AQ490" s="103" t="str">
        <f>IF(Stability!$G$7=Stability!$X$7,Stability!J521,"-")</f>
        <v>-</v>
      </c>
      <c r="AR490" s="127" t="str">
        <f>IF(Stability!$G$7=Stability!$X$7,Stability!M521,"-")</f>
        <v>-</v>
      </c>
    </row>
    <row r="491" spans="32:44" ht="15" customHeight="1">
      <c r="AF491" s="12">
        <v>490</v>
      </c>
      <c r="AG491" s="103" t="str">
        <f>IF(Stability!$G$7=Stability!$X$7,Stability!D522,"-")</f>
        <v>-</v>
      </c>
      <c r="AH491" s="103" t="str">
        <f>IF(Stability!$G$7=Stability!$X$7,Stability!C522,"-")</f>
        <v>-</v>
      </c>
      <c r="AI491" s="103" t="str">
        <f>IF(Stability!$G$7=Stability!$X$7,Stability!B522,"-")</f>
        <v>-</v>
      </c>
      <c r="AJ491" s="127" t="str">
        <f>IF(Stability!$G$7=Stability!$X$7,Stability!E522,"-")</f>
        <v>-</v>
      </c>
      <c r="AK491" s="103" t="str">
        <f>IF(Stability!$G$7=Stability!$X$7,Stability!H522,"-")</f>
        <v>-</v>
      </c>
      <c r="AL491" s="103" t="str">
        <f>IF(Stability!$G$7=Stability!$X$7,Stability!G522,"-")</f>
        <v>-</v>
      </c>
      <c r="AM491" s="103" t="str">
        <f>IF(Stability!$G$7=Stability!$X$7,Stability!F522,"-")</f>
        <v>-</v>
      </c>
      <c r="AN491" s="127" t="str">
        <f>IF(Stability!$G$7=Stability!$X$7,Stability!I522,"-")</f>
        <v>-</v>
      </c>
      <c r="AO491" s="103" t="str">
        <f>IF(Stability!$G$7=Stability!$X$7,Stability!L522,"-")</f>
        <v>-</v>
      </c>
      <c r="AP491" s="103" t="str">
        <f>IF(Stability!$G$7=Stability!$X$7,Stability!K522,"-")</f>
        <v>-</v>
      </c>
      <c r="AQ491" s="103" t="str">
        <f>IF(Stability!$G$7=Stability!$X$7,Stability!J522,"-")</f>
        <v>-</v>
      </c>
      <c r="AR491" s="127" t="str">
        <f>IF(Stability!$G$7=Stability!$X$7,Stability!M522,"-")</f>
        <v>-</v>
      </c>
    </row>
    <row r="492" spans="32:44" ht="15" customHeight="1">
      <c r="AF492" s="12">
        <v>491</v>
      </c>
      <c r="AG492" s="103" t="str">
        <f>IF(Stability!$G$7=Stability!$X$7,Stability!D523,"-")</f>
        <v>-</v>
      </c>
      <c r="AH492" s="103" t="str">
        <f>IF(Stability!$G$7=Stability!$X$7,Stability!C523,"-")</f>
        <v>-</v>
      </c>
      <c r="AI492" s="103" t="str">
        <f>IF(Stability!$G$7=Stability!$X$7,Stability!B523,"-")</f>
        <v>-</v>
      </c>
      <c r="AJ492" s="127" t="str">
        <f>IF(Stability!$G$7=Stability!$X$7,Stability!E523,"-")</f>
        <v>-</v>
      </c>
      <c r="AK492" s="103" t="str">
        <f>IF(Stability!$G$7=Stability!$X$7,Stability!H523,"-")</f>
        <v>-</v>
      </c>
      <c r="AL492" s="103" t="str">
        <f>IF(Stability!$G$7=Stability!$X$7,Stability!G523,"-")</f>
        <v>-</v>
      </c>
      <c r="AM492" s="103" t="str">
        <f>IF(Stability!$G$7=Stability!$X$7,Stability!F523,"-")</f>
        <v>-</v>
      </c>
      <c r="AN492" s="127" t="str">
        <f>IF(Stability!$G$7=Stability!$X$7,Stability!I523,"-")</f>
        <v>-</v>
      </c>
      <c r="AO492" s="103" t="str">
        <f>IF(Stability!$G$7=Stability!$X$7,Stability!L523,"-")</f>
        <v>-</v>
      </c>
      <c r="AP492" s="103" t="str">
        <f>IF(Stability!$G$7=Stability!$X$7,Stability!K523,"-")</f>
        <v>-</v>
      </c>
      <c r="AQ492" s="103" t="str">
        <f>IF(Stability!$G$7=Stability!$X$7,Stability!J523,"-")</f>
        <v>-</v>
      </c>
      <c r="AR492" s="127" t="str">
        <f>IF(Stability!$G$7=Stability!$X$7,Stability!M523,"-")</f>
        <v>-</v>
      </c>
    </row>
    <row r="493" spans="32:44" ht="15" customHeight="1">
      <c r="AF493" s="12">
        <v>492</v>
      </c>
      <c r="AG493" s="103" t="str">
        <f>IF(Stability!$G$7=Stability!$X$7,Stability!D524,"-")</f>
        <v>-</v>
      </c>
      <c r="AH493" s="103" t="str">
        <f>IF(Stability!$G$7=Stability!$X$7,Stability!C524,"-")</f>
        <v>-</v>
      </c>
      <c r="AI493" s="103" t="str">
        <f>IF(Stability!$G$7=Stability!$X$7,Stability!B524,"-")</f>
        <v>-</v>
      </c>
      <c r="AJ493" s="127" t="str">
        <f>IF(Stability!$G$7=Stability!$X$7,Stability!E524,"-")</f>
        <v>-</v>
      </c>
      <c r="AK493" s="103" t="str">
        <f>IF(Stability!$G$7=Stability!$X$7,Stability!H524,"-")</f>
        <v>-</v>
      </c>
      <c r="AL493" s="103" t="str">
        <f>IF(Stability!$G$7=Stability!$X$7,Stability!G524,"-")</f>
        <v>-</v>
      </c>
      <c r="AM493" s="103" t="str">
        <f>IF(Stability!$G$7=Stability!$X$7,Stability!F524,"-")</f>
        <v>-</v>
      </c>
      <c r="AN493" s="127" t="str">
        <f>IF(Stability!$G$7=Stability!$X$7,Stability!I524,"-")</f>
        <v>-</v>
      </c>
      <c r="AO493" s="103" t="str">
        <f>IF(Stability!$G$7=Stability!$X$7,Stability!L524,"-")</f>
        <v>-</v>
      </c>
      <c r="AP493" s="103" t="str">
        <f>IF(Stability!$G$7=Stability!$X$7,Stability!K524,"-")</f>
        <v>-</v>
      </c>
      <c r="AQ493" s="103" t="str">
        <f>IF(Stability!$G$7=Stability!$X$7,Stability!J524,"-")</f>
        <v>-</v>
      </c>
      <c r="AR493" s="127" t="str">
        <f>IF(Stability!$G$7=Stability!$X$7,Stability!M524,"-")</f>
        <v>-</v>
      </c>
    </row>
    <row r="494" spans="32:44" ht="15" customHeight="1">
      <c r="AF494" s="12">
        <v>493</v>
      </c>
      <c r="AG494" s="103" t="str">
        <f>IF(Stability!$G$7=Stability!$X$7,Stability!D525,"-")</f>
        <v>-</v>
      </c>
      <c r="AH494" s="103" t="str">
        <f>IF(Stability!$G$7=Stability!$X$7,Stability!C525,"-")</f>
        <v>-</v>
      </c>
      <c r="AI494" s="103" t="str">
        <f>IF(Stability!$G$7=Stability!$X$7,Stability!B525,"-")</f>
        <v>-</v>
      </c>
      <c r="AJ494" s="127" t="str">
        <f>IF(Stability!$G$7=Stability!$X$7,Stability!E525,"-")</f>
        <v>-</v>
      </c>
      <c r="AK494" s="103" t="str">
        <f>IF(Stability!$G$7=Stability!$X$7,Stability!H525,"-")</f>
        <v>-</v>
      </c>
      <c r="AL494" s="103" t="str">
        <f>IF(Stability!$G$7=Stability!$X$7,Stability!G525,"-")</f>
        <v>-</v>
      </c>
      <c r="AM494" s="103" t="str">
        <f>IF(Stability!$G$7=Stability!$X$7,Stability!F525,"-")</f>
        <v>-</v>
      </c>
      <c r="AN494" s="127" t="str">
        <f>IF(Stability!$G$7=Stability!$X$7,Stability!I525,"-")</f>
        <v>-</v>
      </c>
      <c r="AO494" s="103" t="str">
        <f>IF(Stability!$G$7=Stability!$X$7,Stability!L525,"-")</f>
        <v>-</v>
      </c>
      <c r="AP494" s="103" t="str">
        <f>IF(Stability!$G$7=Stability!$X$7,Stability!K525,"-")</f>
        <v>-</v>
      </c>
      <c r="AQ494" s="103" t="str">
        <f>IF(Stability!$G$7=Stability!$X$7,Stability!J525,"-")</f>
        <v>-</v>
      </c>
      <c r="AR494" s="127" t="str">
        <f>IF(Stability!$G$7=Stability!$X$7,Stability!M525,"-")</f>
        <v>-</v>
      </c>
    </row>
    <row r="495" spans="32:44" ht="15" customHeight="1">
      <c r="AF495" s="12">
        <v>494</v>
      </c>
      <c r="AG495" s="103" t="str">
        <f>IF(Stability!$G$7=Stability!$X$7,Stability!D526,"-")</f>
        <v>-</v>
      </c>
      <c r="AH495" s="103" t="str">
        <f>IF(Stability!$G$7=Stability!$X$7,Stability!C526,"-")</f>
        <v>-</v>
      </c>
      <c r="AI495" s="103" t="str">
        <f>IF(Stability!$G$7=Stability!$X$7,Stability!B526,"-")</f>
        <v>-</v>
      </c>
      <c r="AJ495" s="127" t="str">
        <f>IF(Stability!$G$7=Stability!$X$7,Stability!E526,"-")</f>
        <v>-</v>
      </c>
      <c r="AK495" s="103" t="str">
        <f>IF(Stability!$G$7=Stability!$X$7,Stability!H526,"-")</f>
        <v>-</v>
      </c>
      <c r="AL495" s="103" t="str">
        <f>IF(Stability!$G$7=Stability!$X$7,Stability!G526,"-")</f>
        <v>-</v>
      </c>
      <c r="AM495" s="103" t="str">
        <f>IF(Stability!$G$7=Stability!$X$7,Stability!F526,"-")</f>
        <v>-</v>
      </c>
      <c r="AN495" s="127" t="str">
        <f>IF(Stability!$G$7=Stability!$X$7,Stability!I526,"-")</f>
        <v>-</v>
      </c>
      <c r="AO495" s="103" t="str">
        <f>IF(Stability!$G$7=Stability!$X$7,Stability!L526,"-")</f>
        <v>-</v>
      </c>
      <c r="AP495" s="103" t="str">
        <f>IF(Stability!$G$7=Stability!$X$7,Stability!K526,"-")</f>
        <v>-</v>
      </c>
      <c r="AQ495" s="103" t="str">
        <f>IF(Stability!$G$7=Stability!$X$7,Stability!J526,"-")</f>
        <v>-</v>
      </c>
      <c r="AR495" s="127" t="str">
        <f>IF(Stability!$G$7=Stability!$X$7,Stability!M526,"-")</f>
        <v>-</v>
      </c>
    </row>
    <row r="496" spans="32:44" ht="15" customHeight="1">
      <c r="AF496" s="12">
        <v>495</v>
      </c>
      <c r="AG496" s="103" t="str">
        <f>IF(Stability!$G$7=Stability!$X$7,Stability!D527,"-")</f>
        <v>-</v>
      </c>
      <c r="AH496" s="103" t="str">
        <f>IF(Stability!$G$7=Stability!$X$7,Stability!C527,"-")</f>
        <v>-</v>
      </c>
      <c r="AI496" s="103" t="str">
        <f>IF(Stability!$G$7=Stability!$X$7,Stability!B527,"-")</f>
        <v>-</v>
      </c>
      <c r="AJ496" s="127" t="str">
        <f>IF(Stability!$G$7=Stability!$X$7,Stability!E527,"-")</f>
        <v>-</v>
      </c>
      <c r="AK496" s="103" t="str">
        <f>IF(Stability!$G$7=Stability!$X$7,Stability!H527,"-")</f>
        <v>-</v>
      </c>
      <c r="AL496" s="103" t="str">
        <f>IF(Stability!$G$7=Stability!$X$7,Stability!G527,"-")</f>
        <v>-</v>
      </c>
      <c r="AM496" s="103" t="str">
        <f>IF(Stability!$G$7=Stability!$X$7,Stability!F527,"-")</f>
        <v>-</v>
      </c>
      <c r="AN496" s="127" t="str">
        <f>IF(Stability!$G$7=Stability!$X$7,Stability!I527,"-")</f>
        <v>-</v>
      </c>
      <c r="AO496" s="103" t="str">
        <f>IF(Stability!$G$7=Stability!$X$7,Stability!L527,"-")</f>
        <v>-</v>
      </c>
      <c r="AP496" s="103" t="str">
        <f>IF(Stability!$G$7=Stability!$X$7,Stability!K527,"-")</f>
        <v>-</v>
      </c>
      <c r="AQ496" s="103" t="str">
        <f>IF(Stability!$G$7=Stability!$X$7,Stability!J527,"-")</f>
        <v>-</v>
      </c>
      <c r="AR496" s="127" t="str">
        <f>IF(Stability!$G$7=Stability!$X$7,Stability!M527,"-")</f>
        <v>-</v>
      </c>
    </row>
    <row r="497" spans="32:44" ht="15" customHeight="1">
      <c r="AF497" s="12">
        <v>496</v>
      </c>
      <c r="AG497" s="103" t="str">
        <f>IF(Stability!$G$7=Stability!$X$7,Stability!D528,"-")</f>
        <v>-</v>
      </c>
      <c r="AH497" s="103" t="str">
        <f>IF(Stability!$G$7=Stability!$X$7,Stability!C528,"-")</f>
        <v>-</v>
      </c>
      <c r="AI497" s="103" t="str">
        <f>IF(Stability!$G$7=Stability!$X$7,Stability!B528,"-")</f>
        <v>-</v>
      </c>
      <c r="AJ497" s="127" t="str">
        <f>IF(Stability!$G$7=Stability!$X$7,Stability!E528,"-")</f>
        <v>-</v>
      </c>
      <c r="AK497" s="103" t="str">
        <f>IF(Stability!$G$7=Stability!$X$7,Stability!H528,"-")</f>
        <v>-</v>
      </c>
      <c r="AL497" s="103" t="str">
        <f>IF(Stability!$G$7=Stability!$X$7,Stability!G528,"-")</f>
        <v>-</v>
      </c>
      <c r="AM497" s="103" t="str">
        <f>IF(Stability!$G$7=Stability!$X$7,Stability!F528,"-")</f>
        <v>-</v>
      </c>
      <c r="AN497" s="127" t="str">
        <f>IF(Stability!$G$7=Stability!$X$7,Stability!I528,"-")</f>
        <v>-</v>
      </c>
      <c r="AO497" s="103" t="str">
        <f>IF(Stability!$G$7=Stability!$X$7,Stability!L528,"-")</f>
        <v>-</v>
      </c>
      <c r="AP497" s="103" t="str">
        <f>IF(Stability!$G$7=Stability!$X$7,Stability!K528,"-")</f>
        <v>-</v>
      </c>
      <c r="AQ497" s="103" t="str">
        <f>IF(Stability!$G$7=Stability!$X$7,Stability!J528,"-")</f>
        <v>-</v>
      </c>
      <c r="AR497" s="127" t="str">
        <f>IF(Stability!$G$7=Stability!$X$7,Stability!M528,"-")</f>
        <v>-</v>
      </c>
    </row>
    <row r="498" spans="32:44" ht="15" customHeight="1">
      <c r="AF498" s="12">
        <v>497</v>
      </c>
      <c r="AG498" s="103" t="str">
        <f>IF(Stability!$G$7=Stability!$X$7,Stability!D529,"-")</f>
        <v>-</v>
      </c>
      <c r="AH498" s="103" t="str">
        <f>IF(Stability!$G$7=Stability!$X$7,Stability!C529,"-")</f>
        <v>-</v>
      </c>
      <c r="AI498" s="103" t="str">
        <f>IF(Stability!$G$7=Stability!$X$7,Stability!B529,"-")</f>
        <v>-</v>
      </c>
      <c r="AJ498" s="127" t="str">
        <f>IF(Stability!$G$7=Stability!$X$7,Stability!E529,"-")</f>
        <v>-</v>
      </c>
      <c r="AK498" s="103" t="str">
        <f>IF(Stability!$G$7=Stability!$X$7,Stability!H529,"-")</f>
        <v>-</v>
      </c>
      <c r="AL498" s="103" t="str">
        <f>IF(Stability!$G$7=Stability!$X$7,Stability!G529,"-")</f>
        <v>-</v>
      </c>
      <c r="AM498" s="103" t="str">
        <f>IF(Stability!$G$7=Stability!$X$7,Stability!F529,"-")</f>
        <v>-</v>
      </c>
      <c r="AN498" s="127" t="str">
        <f>IF(Stability!$G$7=Stability!$X$7,Stability!I529,"-")</f>
        <v>-</v>
      </c>
      <c r="AO498" s="103" t="str">
        <f>IF(Stability!$G$7=Stability!$X$7,Stability!L529,"-")</f>
        <v>-</v>
      </c>
      <c r="AP498" s="103" t="str">
        <f>IF(Stability!$G$7=Stability!$X$7,Stability!K529,"-")</f>
        <v>-</v>
      </c>
      <c r="AQ498" s="103" t="str">
        <f>IF(Stability!$G$7=Stability!$X$7,Stability!J529,"-")</f>
        <v>-</v>
      </c>
      <c r="AR498" s="127" t="str">
        <f>IF(Stability!$G$7=Stability!$X$7,Stability!M529,"-")</f>
        <v>-</v>
      </c>
    </row>
    <row r="499" spans="32:44" ht="15" customHeight="1">
      <c r="AF499" s="12">
        <v>498</v>
      </c>
      <c r="AG499" s="103" t="str">
        <f>IF(Stability!$G$7=Stability!$X$7,Stability!D530,"-")</f>
        <v>-</v>
      </c>
      <c r="AH499" s="103" t="str">
        <f>IF(Stability!$G$7=Stability!$X$7,Stability!C530,"-")</f>
        <v>-</v>
      </c>
      <c r="AI499" s="103" t="str">
        <f>IF(Stability!$G$7=Stability!$X$7,Stability!B530,"-")</f>
        <v>-</v>
      </c>
      <c r="AJ499" s="127" t="str">
        <f>IF(Stability!$G$7=Stability!$X$7,Stability!E530,"-")</f>
        <v>-</v>
      </c>
      <c r="AK499" s="103" t="str">
        <f>IF(Stability!$G$7=Stability!$X$7,Stability!H530,"-")</f>
        <v>-</v>
      </c>
      <c r="AL499" s="103" t="str">
        <f>IF(Stability!$G$7=Stability!$X$7,Stability!G530,"-")</f>
        <v>-</v>
      </c>
      <c r="AM499" s="103" t="str">
        <f>IF(Stability!$G$7=Stability!$X$7,Stability!F530,"-")</f>
        <v>-</v>
      </c>
      <c r="AN499" s="127" t="str">
        <f>IF(Stability!$G$7=Stability!$X$7,Stability!I530,"-")</f>
        <v>-</v>
      </c>
      <c r="AO499" s="103" t="str">
        <f>IF(Stability!$G$7=Stability!$X$7,Stability!L530,"-")</f>
        <v>-</v>
      </c>
      <c r="AP499" s="103" t="str">
        <f>IF(Stability!$G$7=Stability!$X$7,Stability!K530,"-")</f>
        <v>-</v>
      </c>
      <c r="AQ499" s="103" t="str">
        <f>IF(Stability!$G$7=Stability!$X$7,Stability!J530,"-")</f>
        <v>-</v>
      </c>
      <c r="AR499" s="127" t="str">
        <f>IF(Stability!$G$7=Stability!$X$7,Stability!M530,"-")</f>
        <v>-</v>
      </c>
    </row>
    <row r="500" spans="32:44" ht="15" customHeight="1">
      <c r="AF500" s="12">
        <v>499</v>
      </c>
      <c r="AG500" s="103" t="str">
        <f>IF(Stability!$G$7=Stability!$X$7,Stability!D531,"-")</f>
        <v>-</v>
      </c>
      <c r="AH500" s="103" t="str">
        <f>IF(Stability!$G$7=Stability!$X$7,Stability!C531,"-")</f>
        <v>-</v>
      </c>
      <c r="AI500" s="103" t="str">
        <f>IF(Stability!$G$7=Stability!$X$7,Stability!B531,"-")</f>
        <v>-</v>
      </c>
      <c r="AJ500" s="127" t="str">
        <f>IF(Stability!$G$7=Stability!$X$7,Stability!E531,"-")</f>
        <v>-</v>
      </c>
      <c r="AK500" s="103" t="str">
        <f>IF(Stability!$G$7=Stability!$X$7,Stability!H531,"-")</f>
        <v>-</v>
      </c>
      <c r="AL500" s="103" t="str">
        <f>IF(Stability!$G$7=Stability!$X$7,Stability!G531,"-")</f>
        <v>-</v>
      </c>
      <c r="AM500" s="103" t="str">
        <f>IF(Stability!$G$7=Stability!$X$7,Stability!F531,"-")</f>
        <v>-</v>
      </c>
      <c r="AN500" s="127" t="str">
        <f>IF(Stability!$G$7=Stability!$X$7,Stability!I531,"-")</f>
        <v>-</v>
      </c>
      <c r="AO500" s="103" t="str">
        <f>IF(Stability!$G$7=Stability!$X$7,Stability!L531,"-")</f>
        <v>-</v>
      </c>
      <c r="AP500" s="103" t="str">
        <f>IF(Stability!$G$7=Stability!$X$7,Stability!K531,"-")</f>
        <v>-</v>
      </c>
      <c r="AQ500" s="103" t="str">
        <f>IF(Stability!$G$7=Stability!$X$7,Stability!J531,"-")</f>
        <v>-</v>
      </c>
      <c r="AR500" s="127" t="str">
        <f>IF(Stability!$G$7=Stability!$X$7,Stability!M531,"-")</f>
        <v>-</v>
      </c>
    </row>
    <row r="501" spans="32:44" ht="15" customHeight="1">
      <c r="AF501" s="12">
        <v>500</v>
      </c>
      <c r="AG501" s="103" t="str">
        <f>IF(Stability!$G$7=Stability!$X$7,Stability!D532,"-")</f>
        <v>-</v>
      </c>
      <c r="AH501" s="103" t="str">
        <f>IF(Stability!$G$7=Stability!$X$7,Stability!C532,"-")</f>
        <v>-</v>
      </c>
      <c r="AI501" s="103" t="str">
        <f>IF(Stability!$G$7=Stability!$X$7,Stability!B532,"-")</f>
        <v>-</v>
      </c>
      <c r="AJ501" s="127" t="str">
        <f>IF(Stability!$G$7=Stability!$X$7,Stability!E532,"-")</f>
        <v>-</v>
      </c>
      <c r="AK501" s="103" t="str">
        <f>IF(Stability!$G$7=Stability!$X$7,Stability!H532,"-")</f>
        <v>-</v>
      </c>
      <c r="AL501" s="103" t="str">
        <f>IF(Stability!$G$7=Stability!$X$7,Stability!G532,"-")</f>
        <v>-</v>
      </c>
      <c r="AM501" s="103" t="str">
        <f>IF(Stability!$G$7=Stability!$X$7,Stability!F532,"-")</f>
        <v>-</v>
      </c>
      <c r="AN501" s="127" t="str">
        <f>IF(Stability!$G$7=Stability!$X$7,Stability!I532,"-")</f>
        <v>-</v>
      </c>
      <c r="AO501" s="103" t="str">
        <f>IF(Stability!$G$7=Stability!$X$7,Stability!L532,"-")</f>
        <v>-</v>
      </c>
      <c r="AP501" s="103" t="str">
        <f>IF(Stability!$G$7=Stability!$X$7,Stability!K532,"-")</f>
        <v>-</v>
      </c>
      <c r="AQ501" s="103" t="str">
        <f>IF(Stability!$G$7=Stability!$X$7,Stability!J532,"-")</f>
        <v>-</v>
      </c>
      <c r="AR501" s="127" t="str">
        <f>IF(Stability!$G$7=Stability!$X$7,Stability!M532,"-")</f>
        <v>-</v>
      </c>
    </row>
    <row r="502" spans="32:44" ht="15" customHeight="1">
      <c r="AF502" s="12">
        <v>501</v>
      </c>
      <c r="AG502" s="103" t="str">
        <f>IF(Stability!$G$7=Stability!$X$7,Stability!D533,"-")</f>
        <v>-</v>
      </c>
      <c r="AH502" s="103" t="str">
        <f>IF(Stability!$G$7=Stability!$X$7,Stability!C533,"-")</f>
        <v>-</v>
      </c>
      <c r="AI502" s="103" t="str">
        <f>IF(Stability!$G$7=Stability!$X$7,Stability!B533,"-")</f>
        <v>-</v>
      </c>
      <c r="AJ502" s="127" t="str">
        <f>IF(Stability!$G$7=Stability!$X$7,Stability!E533,"-")</f>
        <v>-</v>
      </c>
      <c r="AK502" s="103" t="str">
        <f>IF(Stability!$G$7=Stability!$X$7,Stability!H533,"-")</f>
        <v>-</v>
      </c>
      <c r="AL502" s="103" t="str">
        <f>IF(Stability!$G$7=Stability!$X$7,Stability!G533,"-")</f>
        <v>-</v>
      </c>
      <c r="AM502" s="103" t="str">
        <f>IF(Stability!$G$7=Stability!$X$7,Stability!F533,"-")</f>
        <v>-</v>
      </c>
      <c r="AN502" s="127" t="str">
        <f>IF(Stability!$G$7=Stability!$X$7,Stability!I533,"-")</f>
        <v>-</v>
      </c>
      <c r="AO502" s="103" t="str">
        <f>IF(Stability!$G$7=Stability!$X$7,Stability!L533,"-")</f>
        <v>-</v>
      </c>
      <c r="AP502" s="103" t="str">
        <f>IF(Stability!$G$7=Stability!$X$7,Stability!K533,"-")</f>
        <v>-</v>
      </c>
      <c r="AQ502" s="103" t="str">
        <f>IF(Stability!$G$7=Stability!$X$7,Stability!J533,"-")</f>
        <v>-</v>
      </c>
      <c r="AR502" s="127" t="str">
        <f>IF(Stability!$G$7=Stability!$X$7,Stability!M533,"-")</f>
        <v>-</v>
      </c>
    </row>
    <row r="503" spans="32:44" ht="15" customHeight="1">
      <c r="AF503" s="12">
        <v>502</v>
      </c>
      <c r="AG503" s="103" t="str">
        <f>IF(Stability!$G$7=Stability!$X$7,Stability!D534,"-")</f>
        <v>-</v>
      </c>
      <c r="AH503" s="103" t="str">
        <f>IF(Stability!$G$7=Stability!$X$7,Stability!C534,"-")</f>
        <v>-</v>
      </c>
      <c r="AI503" s="103" t="str">
        <f>IF(Stability!$G$7=Stability!$X$7,Stability!B534,"-")</f>
        <v>-</v>
      </c>
      <c r="AJ503" s="127" t="str">
        <f>IF(Stability!$G$7=Stability!$X$7,Stability!E534,"-")</f>
        <v>-</v>
      </c>
      <c r="AK503" s="103" t="str">
        <f>IF(Stability!$G$7=Stability!$X$7,Stability!H534,"-")</f>
        <v>-</v>
      </c>
      <c r="AL503" s="103" t="str">
        <f>IF(Stability!$G$7=Stability!$X$7,Stability!G534,"-")</f>
        <v>-</v>
      </c>
      <c r="AM503" s="103" t="str">
        <f>IF(Stability!$G$7=Stability!$X$7,Stability!F534,"-")</f>
        <v>-</v>
      </c>
      <c r="AN503" s="127" t="str">
        <f>IF(Stability!$G$7=Stability!$X$7,Stability!I534,"-")</f>
        <v>-</v>
      </c>
      <c r="AO503" s="103" t="str">
        <f>IF(Stability!$G$7=Stability!$X$7,Stability!L534,"-")</f>
        <v>-</v>
      </c>
      <c r="AP503" s="103" t="str">
        <f>IF(Stability!$G$7=Stability!$X$7,Stability!K534,"-")</f>
        <v>-</v>
      </c>
      <c r="AQ503" s="103" t="str">
        <f>IF(Stability!$G$7=Stability!$X$7,Stability!J534,"-")</f>
        <v>-</v>
      </c>
      <c r="AR503" s="127" t="str">
        <f>IF(Stability!$G$7=Stability!$X$7,Stability!M534,"-")</f>
        <v>-</v>
      </c>
    </row>
    <row r="504" spans="32:44" ht="15" customHeight="1">
      <c r="AF504" s="12">
        <v>503</v>
      </c>
      <c r="AG504" s="103" t="str">
        <f>IF(Stability!$G$7=Stability!$X$7,Stability!D535,"-")</f>
        <v>-</v>
      </c>
      <c r="AH504" s="103" t="str">
        <f>IF(Stability!$G$7=Stability!$X$7,Stability!C535,"-")</f>
        <v>-</v>
      </c>
      <c r="AI504" s="103" t="str">
        <f>IF(Stability!$G$7=Stability!$X$7,Stability!B535,"-")</f>
        <v>-</v>
      </c>
      <c r="AJ504" s="127" t="str">
        <f>IF(Stability!$G$7=Stability!$X$7,Stability!E535,"-")</f>
        <v>-</v>
      </c>
      <c r="AK504" s="103" t="str">
        <f>IF(Stability!$G$7=Stability!$X$7,Stability!H535,"-")</f>
        <v>-</v>
      </c>
      <c r="AL504" s="103" t="str">
        <f>IF(Stability!$G$7=Stability!$X$7,Stability!G535,"-")</f>
        <v>-</v>
      </c>
      <c r="AM504" s="103" t="str">
        <f>IF(Stability!$G$7=Stability!$X$7,Stability!F535,"-")</f>
        <v>-</v>
      </c>
      <c r="AN504" s="127" t="str">
        <f>IF(Stability!$G$7=Stability!$X$7,Stability!I535,"-")</f>
        <v>-</v>
      </c>
      <c r="AO504" s="103" t="str">
        <f>IF(Stability!$G$7=Stability!$X$7,Stability!L535,"-")</f>
        <v>-</v>
      </c>
      <c r="AP504" s="103" t="str">
        <f>IF(Stability!$G$7=Stability!$X$7,Stability!K535,"-")</f>
        <v>-</v>
      </c>
      <c r="AQ504" s="103" t="str">
        <f>IF(Stability!$G$7=Stability!$X$7,Stability!J535,"-")</f>
        <v>-</v>
      </c>
      <c r="AR504" s="127" t="str">
        <f>IF(Stability!$G$7=Stability!$X$7,Stability!M535,"-")</f>
        <v>-</v>
      </c>
    </row>
    <row r="505" spans="32:44" ht="15" customHeight="1">
      <c r="AF505" s="12">
        <v>504</v>
      </c>
      <c r="AG505" s="103" t="str">
        <f>IF(Stability!$G$7=Stability!$X$7,Stability!D536,"-")</f>
        <v>-</v>
      </c>
      <c r="AH505" s="103" t="str">
        <f>IF(Stability!$G$7=Stability!$X$7,Stability!C536,"-")</f>
        <v>-</v>
      </c>
      <c r="AI505" s="103" t="str">
        <f>IF(Stability!$G$7=Stability!$X$7,Stability!B536,"-")</f>
        <v>-</v>
      </c>
      <c r="AJ505" s="127" t="str">
        <f>IF(Stability!$G$7=Stability!$X$7,Stability!E536,"-")</f>
        <v>-</v>
      </c>
      <c r="AK505" s="103" t="str">
        <f>IF(Stability!$G$7=Stability!$X$7,Stability!H536,"-")</f>
        <v>-</v>
      </c>
      <c r="AL505" s="103" t="str">
        <f>IF(Stability!$G$7=Stability!$X$7,Stability!G536,"-")</f>
        <v>-</v>
      </c>
      <c r="AM505" s="103" t="str">
        <f>IF(Stability!$G$7=Stability!$X$7,Stability!F536,"-")</f>
        <v>-</v>
      </c>
      <c r="AN505" s="127" t="str">
        <f>IF(Stability!$G$7=Stability!$X$7,Stability!I536,"-")</f>
        <v>-</v>
      </c>
      <c r="AO505" s="103" t="str">
        <f>IF(Stability!$G$7=Stability!$X$7,Stability!L536,"-")</f>
        <v>-</v>
      </c>
      <c r="AP505" s="103" t="str">
        <f>IF(Stability!$G$7=Stability!$X$7,Stability!K536,"-")</f>
        <v>-</v>
      </c>
      <c r="AQ505" s="103" t="str">
        <f>IF(Stability!$G$7=Stability!$X$7,Stability!J536,"-")</f>
        <v>-</v>
      </c>
      <c r="AR505" s="127" t="str">
        <f>IF(Stability!$G$7=Stability!$X$7,Stability!M536,"-")</f>
        <v>-</v>
      </c>
    </row>
    <row r="506" spans="32:44" ht="15" customHeight="1">
      <c r="AF506" s="12">
        <v>505</v>
      </c>
      <c r="AG506" s="103" t="str">
        <f>IF(Stability!$G$7=Stability!$X$7,Stability!D537,"-")</f>
        <v>-</v>
      </c>
      <c r="AH506" s="103" t="str">
        <f>IF(Stability!$G$7=Stability!$X$7,Stability!C537,"-")</f>
        <v>-</v>
      </c>
      <c r="AI506" s="103" t="str">
        <f>IF(Stability!$G$7=Stability!$X$7,Stability!B537,"-")</f>
        <v>-</v>
      </c>
      <c r="AJ506" s="127" t="str">
        <f>IF(Stability!$G$7=Stability!$X$7,Stability!E537,"-")</f>
        <v>-</v>
      </c>
      <c r="AK506" s="103" t="str">
        <f>IF(Stability!$G$7=Stability!$X$7,Stability!H537,"-")</f>
        <v>-</v>
      </c>
      <c r="AL506" s="103" t="str">
        <f>IF(Stability!$G$7=Stability!$X$7,Stability!G537,"-")</f>
        <v>-</v>
      </c>
      <c r="AM506" s="103" t="str">
        <f>IF(Stability!$G$7=Stability!$X$7,Stability!F537,"-")</f>
        <v>-</v>
      </c>
      <c r="AN506" s="127" t="str">
        <f>IF(Stability!$G$7=Stability!$X$7,Stability!I537,"-")</f>
        <v>-</v>
      </c>
      <c r="AO506" s="103" t="str">
        <f>IF(Stability!$G$7=Stability!$X$7,Stability!L537,"-")</f>
        <v>-</v>
      </c>
      <c r="AP506" s="103" t="str">
        <f>IF(Stability!$G$7=Stability!$X$7,Stability!K537,"-")</f>
        <v>-</v>
      </c>
      <c r="AQ506" s="103" t="str">
        <f>IF(Stability!$G$7=Stability!$X$7,Stability!J537,"-")</f>
        <v>-</v>
      </c>
      <c r="AR506" s="127" t="str">
        <f>IF(Stability!$G$7=Stability!$X$7,Stability!M537,"-")</f>
        <v>-</v>
      </c>
    </row>
    <row r="507" spans="32:44" ht="15" customHeight="1">
      <c r="AF507" s="12">
        <v>506</v>
      </c>
      <c r="AG507" s="103" t="str">
        <f>IF(Stability!$G$7=Stability!$X$7,Stability!D538,"-")</f>
        <v>-</v>
      </c>
      <c r="AH507" s="103" t="str">
        <f>IF(Stability!$G$7=Stability!$X$7,Stability!C538,"-")</f>
        <v>-</v>
      </c>
      <c r="AI507" s="103" t="str">
        <f>IF(Stability!$G$7=Stability!$X$7,Stability!B538,"-")</f>
        <v>-</v>
      </c>
      <c r="AJ507" s="127" t="str">
        <f>IF(Stability!$G$7=Stability!$X$7,Stability!E538,"-")</f>
        <v>-</v>
      </c>
      <c r="AK507" s="103" t="str">
        <f>IF(Stability!$G$7=Stability!$X$7,Stability!H538,"-")</f>
        <v>-</v>
      </c>
      <c r="AL507" s="103" t="str">
        <f>IF(Stability!$G$7=Stability!$X$7,Stability!G538,"-")</f>
        <v>-</v>
      </c>
      <c r="AM507" s="103" t="str">
        <f>IF(Stability!$G$7=Stability!$X$7,Stability!F538,"-")</f>
        <v>-</v>
      </c>
      <c r="AN507" s="127" t="str">
        <f>IF(Stability!$G$7=Stability!$X$7,Stability!I538,"-")</f>
        <v>-</v>
      </c>
      <c r="AO507" s="103" t="str">
        <f>IF(Stability!$G$7=Stability!$X$7,Stability!L538,"-")</f>
        <v>-</v>
      </c>
      <c r="AP507" s="103" t="str">
        <f>IF(Stability!$G$7=Stability!$X$7,Stability!K538,"-")</f>
        <v>-</v>
      </c>
      <c r="AQ507" s="103" t="str">
        <f>IF(Stability!$G$7=Stability!$X$7,Stability!J538,"-")</f>
        <v>-</v>
      </c>
      <c r="AR507" s="127" t="str">
        <f>IF(Stability!$G$7=Stability!$X$7,Stability!M538,"-")</f>
        <v>-</v>
      </c>
    </row>
    <row r="508" spans="32:44" ht="15" customHeight="1">
      <c r="AF508" s="12">
        <v>507</v>
      </c>
      <c r="AG508" s="103" t="str">
        <f>IF(Stability!$G$7=Stability!$X$7,Stability!D539,"-")</f>
        <v>-</v>
      </c>
      <c r="AH508" s="103" t="str">
        <f>IF(Stability!$G$7=Stability!$X$7,Stability!C539,"-")</f>
        <v>-</v>
      </c>
      <c r="AI508" s="103" t="str">
        <f>IF(Stability!$G$7=Stability!$X$7,Stability!B539,"-")</f>
        <v>-</v>
      </c>
      <c r="AJ508" s="127" t="str">
        <f>IF(Stability!$G$7=Stability!$X$7,Stability!E539,"-")</f>
        <v>-</v>
      </c>
      <c r="AK508" s="103" t="str">
        <f>IF(Stability!$G$7=Stability!$X$7,Stability!H539,"-")</f>
        <v>-</v>
      </c>
      <c r="AL508" s="103" t="str">
        <f>IF(Stability!$G$7=Stability!$X$7,Stability!G539,"-")</f>
        <v>-</v>
      </c>
      <c r="AM508" s="103" t="str">
        <f>IF(Stability!$G$7=Stability!$X$7,Stability!F539,"-")</f>
        <v>-</v>
      </c>
      <c r="AN508" s="127" t="str">
        <f>IF(Stability!$G$7=Stability!$X$7,Stability!I539,"-")</f>
        <v>-</v>
      </c>
      <c r="AO508" s="103" t="str">
        <f>IF(Stability!$G$7=Stability!$X$7,Stability!L539,"-")</f>
        <v>-</v>
      </c>
      <c r="AP508" s="103" t="str">
        <f>IF(Stability!$G$7=Stability!$X$7,Stability!K539,"-")</f>
        <v>-</v>
      </c>
      <c r="AQ508" s="103" t="str">
        <f>IF(Stability!$G$7=Stability!$X$7,Stability!J539,"-")</f>
        <v>-</v>
      </c>
      <c r="AR508" s="127" t="str">
        <f>IF(Stability!$G$7=Stability!$X$7,Stability!M539,"-")</f>
        <v>-</v>
      </c>
    </row>
    <row r="509" spans="32:44" ht="15" customHeight="1">
      <c r="AF509" s="12">
        <v>508</v>
      </c>
      <c r="AG509" s="103" t="str">
        <f>IF(Stability!$G$7=Stability!$X$7,Stability!D540,"-")</f>
        <v>-</v>
      </c>
      <c r="AH509" s="103" t="str">
        <f>IF(Stability!$G$7=Stability!$X$7,Stability!C540,"-")</f>
        <v>-</v>
      </c>
      <c r="AI509" s="103" t="str">
        <f>IF(Stability!$G$7=Stability!$X$7,Stability!B540,"-")</f>
        <v>-</v>
      </c>
      <c r="AJ509" s="127" t="str">
        <f>IF(Stability!$G$7=Stability!$X$7,Stability!E540,"-")</f>
        <v>-</v>
      </c>
      <c r="AK509" s="103" t="str">
        <f>IF(Stability!$G$7=Stability!$X$7,Stability!H540,"-")</f>
        <v>-</v>
      </c>
      <c r="AL509" s="103" t="str">
        <f>IF(Stability!$G$7=Stability!$X$7,Stability!G540,"-")</f>
        <v>-</v>
      </c>
      <c r="AM509" s="103" t="str">
        <f>IF(Stability!$G$7=Stability!$X$7,Stability!F540,"-")</f>
        <v>-</v>
      </c>
      <c r="AN509" s="127" t="str">
        <f>IF(Stability!$G$7=Stability!$X$7,Stability!I540,"-")</f>
        <v>-</v>
      </c>
      <c r="AO509" s="103" t="str">
        <f>IF(Stability!$G$7=Stability!$X$7,Stability!L540,"-")</f>
        <v>-</v>
      </c>
      <c r="AP509" s="103" t="str">
        <f>IF(Stability!$G$7=Stability!$X$7,Stability!K540,"-")</f>
        <v>-</v>
      </c>
      <c r="AQ509" s="103" t="str">
        <f>IF(Stability!$G$7=Stability!$X$7,Stability!J540,"-")</f>
        <v>-</v>
      </c>
      <c r="AR509" s="127" t="str">
        <f>IF(Stability!$G$7=Stability!$X$7,Stability!M540,"-")</f>
        <v>-</v>
      </c>
    </row>
    <row r="510" spans="32:44" ht="15" customHeight="1">
      <c r="AF510" s="12">
        <v>509</v>
      </c>
      <c r="AG510" s="103" t="str">
        <f>IF(Stability!$G$7=Stability!$X$7,Stability!D541,"-")</f>
        <v>-</v>
      </c>
      <c r="AH510" s="103" t="str">
        <f>IF(Stability!$G$7=Stability!$X$7,Stability!C541,"-")</f>
        <v>-</v>
      </c>
      <c r="AI510" s="103" t="str">
        <f>IF(Stability!$G$7=Stability!$X$7,Stability!B541,"-")</f>
        <v>-</v>
      </c>
      <c r="AJ510" s="127" t="str">
        <f>IF(Stability!$G$7=Stability!$X$7,Stability!E541,"-")</f>
        <v>-</v>
      </c>
      <c r="AK510" s="103" t="str">
        <f>IF(Stability!$G$7=Stability!$X$7,Stability!H541,"-")</f>
        <v>-</v>
      </c>
      <c r="AL510" s="103" t="str">
        <f>IF(Stability!$G$7=Stability!$X$7,Stability!G541,"-")</f>
        <v>-</v>
      </c>
      <c r="AM510" s="103" t="str">
        <f>IF(Stability!$G$7=Stability!$X$7,Stability!F541,"-")</f>
        <v>-</v>
      </c>
      <c r="AN510" s="127" t="str">
        <f>IF(Stability!$G$7=Stability!$X$7,Stability!I541,"-")</f>
        <v>-</v>
      </c>
      <c r="AO510" s="103" t="str">
        <f>IF(Stability!$G$7=Stability!$X$7,Stability!L541,"-")</f>
        <v>-</v>
      </c>
      <c r="AP510" s="103" t="str">
        <f>IF(Stability!$G$7=Stability!$X$7,Stability!K541,"-")</f>
        <v>-</v>
      </c>
      <c r="AQ510" s="103" t="str">
        <f>IF(Stability!$G$7=Stability!$X$7,Stability!J541,"-")</f>
        <v>-</v>
      </c>
      <c r="AR510" s="127" t="str">
        <f>IF(Stability!$G$7=Stability!$X$7,Stability!M541,"-")</f>
        <v>-</v>
      </c>
    </row>
    <row r="511" spans="32:44" ht="15" customHeight="1">
      <c r="AF511" s="12">
        <v>510</v>
      </c>
      <c r="AG511" s="103" t="str">
        <f>IF(Stability!$G$7=Stability!$X$7,Stability!D542,"-")</f>
        <v>-</v>
      </c>
      <c r="AH511" s="103" t="str">
        <f>IF(Stability!$G$7=Stability!$X$7,Stability!C542,"-")</f>
        <v>-</v>
      </c>
      <c r="AI511" s="103" t="str">
        <f>IF(Stability!$G$7=Stability!$X$7,Stability!B542,"-")</f>
        <v>-</v>
      </c>
      <c r="AJ511" s="127" t="str">
        <f>IF(Stability!$G$7=Stability!$X$7,Stability!E542,"-")</f>
        <v>-</v>
      </c>
      <c r="AK511" s="103" t="str">
        <f>IF(Stability!$G$7=Stability!$X$7,Stability!H542,"-")</f>
        <v>-</v>
      </c>
      <c r="AL511" s="103" t="str">
        <f>IF(Stability!$G$7=Stability!$X$7,Stability!G542,"-")</f>
        <v>-</v>
      </c>
      <c r="AM511" s="103" t="str">
        <f>IF(Stability!$G$7=Stability!$X$7,Stability!F542,"-")</f>
        <v>-</v>
      </c>
      <c r="AN511" s="127" t="str">
        <f>IF(Stability!$G$7=Stability!$X$7,Stability!I542,"-")</f>
        <v>-</v>
      </c>
      <c r="AO511" s="103" t="str">
        <f>IF(Stability!$G$7=Stability!$X$7,Stability!L542,"-")</f>
        <v>-</v>
      </c>
      <c r="AP511" s="103" t="str">
        <f>IF(Stability!$G$7=Stability!$X$7,Stability!K542,"-")</f>
        <v>-</v>
      </c>
      <c r="AQ511" s="103" t="str">
        <f>IF(Stability!$G$7=Stability!$X$7,Stability!J542,"-")</f>
        <v>-</v>
      </c>
      <c r="AR511" s="127" t="str">
        <f>IF(Stability!$G$7=Stability!$X$7,Stability!M542,"-")</f>
        <v>-</v>
      </c>
    </row>
    <row r="512" spans="32:44" ht="15" customHeight="1">
      <c r="AF512" s="12">
        <v>511</v>
      </c>
      <c r="AG512" s="103" t="str">
        <f>IF(Stability!$G$7=Stability!$X$7,Stability!D543,"-")</f>
        <v>-</v>
      </c>
      <c r="AH512" s="103" t="str">
        <f>IF(Stability!$G$7=Stability!$X$7,Stability!C543,"-")</f>
        <v>-</v>
      </c>
      <c r="AI512" s="103" t="str">
        <f>IF(Stability!$G$7=Stability!$X$7,Stability!B543,"-")</f>
        <v>-</v>
      </c>
      <c r="AJ512" s="127" t="str">
        <f>IF(Stability!$G$7=Stability!$X$7,Stability!E543,"-")</f>
        <v>-</v>
      </c>
      <c r="AK512" s="103" t="str">
        <f>IF(Stability!$G$7=Stability!$X$7,Stability!H543,"-")</f>
        <v>-</v>
      </c>
      <c r="AL512" s="103" t="str">
        <f>IF(Stability!$G$7=Stability!$X$7,Stability!G543,"-")</f>
        <v>-</v>
      </c>
      <c r="AM512" s="103" t="str">
        <f>IF(Stability!$G$7=Stability!$X$7,Stability!F543,"-")</f>
        <v>-</v>
      </c>
      <c r="AN512" s="127" t="str">
        <f>IF(Stability!$G$7=Stability!$X$7,Stability!I543,"-")</f>
        <v>-</v>
      </c>
      <c r="AO512" s="103" t="str">
        <f>IF(Stability!$G$7=Stability!$X$7,Stability!L543,"-")</f>
        <v>-</v>
      </c>
      <c r="AP512" s="103" t="str">
        <f>IF(Stability!$G$7=Stability!$X$7,Stability!K543,"-")</f>
        <v>-</v>
      </c>
      <c r="AQ512" s="103" t="str">
        <f>IF(Stability!$G$7=Stability!$X$7,Stability!J543,"-")</f>
        <v>-</v>
      </c>
      <c r="AR512" s="127" t="str">
        <f>IF(Stability!$G$7=Stability!$X$7,Stability!M543,"-")</f>
        <v>-</v>
      </c>
    </row>
    <row r="513" spans="32:44" ht="15" customHeight="1">
      <c r="AF513" s="12">
        <v>512</v>
      </c>
      <c r="AG513" s="103" t="str">
        <f>IF(Stability!$G$7=Stability!$X$7,Stability!D544,"-")</f>
        <v>-</v>
      </c>
      <c r="AH513" s="103" t="str">
        <f>IF(Stability!$G$7=Stability!$X$7,Stability!C544,"-")</f>
        <v>-</v>
      </c>
      <c r="AI513" s="103" t="str">
        <f>IF(Stability!$G$7=Stability!$X$7,Stability!B544,"-")</f>
        <v>-</v>
      </c>
      <c r="AJ513" s="127" t="str">
        <f>IF(Stability!$G$7=Stability!$X$7,Stability!E544,"-")</f>
        <v>-</v>
      </c>
      <c r="AK513" s="103" t="str">
        <f>IF(Stability!$G$7=Stability!$X$7,Stability!H544,"-")</f>
        <v>-</v>
      </c>
      <c r="AL513" s="103" t="str">
        <f>IF(Stability!$G$7=Stability!$X$7,Stability!G544,"-")</f>
        <v>-</v>
      </c>
      <c r="AM513" s="103" t="str">
        <f>IF(Stability!$G$7=Stability!$X$7,Stability!F544,"-")</f>
        <v>-</v>
      </c>
      <c r="AN513" s="127" t="str">
        <f>IF(Stability!$G$7=Stability!$X$7,Stability!I544,"-")</f>
        <v>-</v>
      </c>
      <c r="AO513" s="103" t="str">
        <f>IF(Stability!$G$7=Stability!$X$7,Stability!L544,"-")</f>
        <v>-</v>
      </c>
      <c r="AP513" s="103" t="str">
        <f>IF(Stability!$G$7=Stability!$X$7,Stability!K544,"-")</f>
        <v>-</v>
      </c>
      <c r="AQ513" s="103" t="str">
        <f>IF(Stability!$G$7=Stability!$X$7,Stability!J544,"-")</f>
        <v>-</v>
      </c>
      <c r="AR513" s="127" t="str">
        <f>IF(Stability!$G$7=Stability!$X$7,Stability!M544,"-")</f>
        <v>-</v>
      </c>
    </row>
    <row r="514" spans="32:44" ht="15" customHeight="1">
      <c r="AF514" s="12">
        <v>513</v>
      </c>
      <c r="AG514" s="103" t="str">
        <f>IF(Stability!$G$7=Stability!$X$7,Stability!D545,"-")</f>
        <v>-</v>
      </c>
      <c r="AH514" s="103" t="str">
        <f>IF(Stability!$G$7=Stability!$X$7,Stability!C545,"-")</f>
        <v>-</v>
      </c>
      <c r="AI514" s="103" t="str">
        <f>IF(Stability!$G$7=Stability!$X$7,Stability!B545,"-")</f>
        <v>-</v>
      </c>
      <c r="AJ514" s="127" t="str">
        <f>IF(Stability!$G$7=Stability!$X$7,Stability!E545,"-")</f>
        <v>-</v>
      </c>
      <c r="AK514" s="103" t="str">
        <f>IF(Stability!$G$7=Stability!$X$7,Stability!H545,"-")</f>
        <v>-</v>
      </c>
      <c r="AL514" s="103" t="str">
        <f>IF(Stability!$G$7=Stability!$X$7,Stability!G545,"-")</f>
        <v>-</v>
      </c>
      <c r="AM514" s="103" t="str">
        <f>IF(Stability!$G$7=Stability!$X$7,Stability!F545,"-")</f>
        <v>-</v>
      </c>
      <c r="AN514" s="127" t="str">
        <f>IF(Stability!$G$7=Stability!$X$7,Stability!I545,"-")</f>
        <v>-</v>
      </c>
      <c r="AO514" s="103" t="str">
        <f>IF(Stability!$G$7=Stability!$X$7,Stability!L545,"-")</f>
        <v>-</v>
      </c>
      <c r="AP514" s="103" t="str">
        <f>IF(Stability!$G$7=Stability!$X$7,Stability!K545,"-")</f>
        <v>-</v>
      </c>
      <c r="AQ514" s="103" t="str">
        <f>IF(Stability!$G$7=Stability!$X$7,Stability!J545,"-")</f>
        <v>-</v>
      </c>
      <c r="AR514" s="127" t="str">
        <f>IF(Stability!$G$7=Stability!$X$7,Stability!M545,"-")</f>
        <v>-</v>
      </c>
    </row>
    <row r="515" spans="32:44" ht="15" customHeight="1">
      <c r="AF515" s="12">
        <v>514</v>
      </c>
      <c r="AG515" s="103" t="str">
        <f>IF(Stability!$G$7=Stability!$X$7,Stability!D546,"-")</f>
        <v>-</v>
      </c>
      <c r="AH515" s="103" t="str">
        <f>IF(Stability!$G$7=Stability!$X$7,Stability!C546,"-")</f>
        <v>-</v>
      </c>
      <c r="AI515" s="103" t="str">
        <f>IF(Stability!$G$7=Stability!$X$7,Stability!B546,"-")</f>
        <v>-</v>
      </c>
      <c r="AJ515" s="127" t="str">
        <f>IF(Stability!$G$7=Stability!$X$7,Stability!E546,"-")</f>
        <v>-</v>
      </c>
      <c r="AK515" s="103" t="str">
        <f>IF(Stability!$G$7=Stability!$X$7,Stability!H546,"-")</f>
        <v>-</v>
      </c>
      <c r="AL515" s="103" t="str">
        <f>IF(Stability!$G$7=Stability!$X$7,Stability!G546,"-")</f>
        <v>-</v>
      </c>
      <c r="AM515" s="103" t="str">
        <f>IF(Stability!$G$7=Stability!$X$7,Stability!F546,"-")</f>
        <v>-</v>
      </c>
      <c r="AN515" s="127" t="str">
        <f>IF(Stability!$G$7=Stability!$X$7,Stability!I546,"-")</f>
        <v>-</v>
      </c>
      <c r="AO515" s="103" t="str">
        <f>IF(Stability!$G$7=Stability!$X$7,Stability!L546,"-")</f>
        <v>-</v>
      </c>
      <c r="AP515" s="103" t="str">
        <f>IF(Stability!$G$7=Stability!$X$7,Stability!K546,"-")</f>
        <v>-</v>
      </c>
      <c r="AQ515" s="103" t="str">
        <f>IF(Stability!$G$7=Stability!$X$7,Stability!J546,"-")</f>
        <v>-</v>
      </c>
      <c r="AR515" s="127" t="str">
        <f>IF(Stability!$G$7=Stability!$X$7,Stability!M546,"-")</f>
        <v>-</v>
      </c>
    </row>
    <row r="516" spans="32:44" ht="15" customHeight="1">
      <c r="AF516" s="12">
        <v>515</v>
      </c>
      <c r="AG516" s="103" t="str">
        <f>IF(Stability!$G$7=Stability!$X$7,Stability!D547,"-")</f>
        <v>-</v>
      </c>
      <c r="AH516" s="103" t="str">
        <f>IF(Stability!$G$7=Stability!$X$7,Stability!C547,"-")</f>
        <v>-</v>
      </c>
      <c r="AI516" s="103" t="str">
        <f>IF(Stability!$G$7=Stability!$X$7,Stability!B547,"-")</f>
        <v>-</v>
      </c>
      <c r="AJ516" s="127" t="str">
        <f>IF(Stability!$G$7=Stability!$X$7,Stability!E547,"-")</f>
        <v>-</v>
      </c>
      <c r="AK516" s="103" t="str">
        <f>IF(Stability!$G$7=Stability!$X$7,Stability!H547,"-")</f>
        <v>-</v>
      </c>
      <c r="AL516" s="103" t="str">
        <f>IF(Stability!$G$7=Stability!$X$7,Stability!G547,"-")</f>
        <v>-</v>
      </c>
      <c r="AM516" s="103" t="str">
        <f>IF(Stability!$G$7=Stability!$X$7,Stability!F547,"-")</f>
        <v>-</v>
      </c>
      <c r="AN516" s="127" t="str">
        <f>IF(Stability!$G$7=Stability!$X$7,Stability!I547,"-")</f>
        <v>-</v>
      </c>
      <c r="AO516" s="103" t="str">
        <f>IF(Stability!$G$7=Stability!$X$7,Stability!L547,"-")</f>
        <v>-</v>
      </c>
      <c r="AP516" s="103" t="str">
        <f>IF(Stability!$G$7=Stability!$X$7,Stability!K547,"-")</f>
        <v>-</v>
      </c>
      <c r="AQ516" s="103" t="str">
        <f>IF(Stability!$G$7=Stability!$X$7,Stability!J547,"-")</f>
        <v>-</v>
      </c>
      <c r="AR516" s="127" t="str">
        <f>IF(Stability!$G$7=Stability!$X$7,Stability!M547,"-")</f>
        <v>-</v>
      </c>
    </row>
    <row r="517" spans="32:44" ht="15" customHeight="1">
      <c r="AF517" s="12">
        <v>516</v>
      </c>
      <c r="AG517" s="103" t="str">
        <f>IF(Stability!$G$7=Stability!$X$7,Stability!D548,"-")</f>
        <v>-</v>
      </c>
      <c r="AH517" s="103" t="str">
        <f>IF(Stability!$G$7=Stability!$X$7,Stability!C548,"-")</f>
        <v>-</v>
      </c>
      <c r="AI517" s="103" t="str">
        <f>IF(Stability!$G$7=Stability!$X$7,Stability!B548,"-")</f>
        <v>-</v>
      </c>
      <c r="AJ517" s="127" t="str">
        <f>IF(Stability!$G$7=Stability!$X$7,Stability!E548,"-")</f>
        <v>-</v>
      </c>
      <c r="AK517" s="103" t="str">
        <f>IF(Stability!$G$7=Stability!$X$7,Stability!H548,"-")</f>
        <v>-</v>
      </c>
      <c r="AL517" s="103" t="str">
        <f>IF(Stability!$G$7=Stability!$X$7,Stability!G548,"-")</f>
        <v>-</v>
      </c>
      <c r="AM517" s="103" t="str">
        <f>IF(Stability!$G$7=Stability!$X$7,Stability!F548,"-")</f>
        <v>-</v>
      </c>
      <c r="AN517" s="127" t="str">
        <f>IF(Stability!$G$7=Stability!$X$7,Stability!I548,"-")</f>
        <v>-</v>
      </c>
      <c r="AO517" s="103" t="str">
        <f>IF(Stability!$G$7=Stability!$X$7,Stability!L548,"-")</f>
        <v>-</v>
      </c>
      <c r="AP517" s="103" t="str">
        <f>IF(Stability!$G$7=Stability!$X$7,Stability!K548,"-")</f>
        <v>-</v>
      </c>
      <c r="AQ517" s="103" t="str">
        <f>IF(Stability!$G$7=Stability!$X$7,Stability!J548,"-")</f>
        <v>-</v>
      </c>
      <c r="AR517" s="127" t="str">
        <f>IF(Stability!$G$7=Stability!$X$7,Stability!M548,"-")</f>
        <v>-</v>
      </c>
    </row>
    <row r="518" spans="32:44" ht="15" customHeight="1">
      <c r="AF518" s="12">
        <v>517</v>
      </c>
      <c r="AG518" s="103" t="str">
        <f>IF(Stability!$G$7=Stability!$X$7,Stability!D549,"-")</f>
        <v>-</v>
      </c>
      <c r="AH518" s="103" t="str">
        <f>IF(Stability!$G$7=Stability!$X$7,Stability!C549,"-")</f>
        <v>-</v>
      </c>
      <c r="AI518" s="103" t="str">
        <f>IF(Stability!$G$7=Stability!$X$7,Stability!B549,"-")</f>
        <v>-</v>
      </c>
      <c r="AJ518" s="127" t="str">
        <f>IF(Stability!$G$7=Stability!$X$7,Stability!E549,"-")</f>
        <v>-</v>
      </c>
      <c r="AK518" s="103" t="str">
        <f>IF(Stability!$G$7=Stability!$X$7,Stability!H549,"-")</f>
        <v>-</v>
      </c>
      <c r="AL518" s="103" t="str">
        <f>IF(Stability!$G$7=Stability!$X$7,Stability!G549,"-")</f>
        <v>-</v>
      </c>
      <c r="AM518" s="103" t="str">
        <f>IF(Stability!$G$7=Stability!$X$7,Stability!F549,"-")</f>
        <v>-</v>
      </c>
      <c r="AN518" s="127" t="str">
        <f>IF(Stability!$G$7=Stability!$X$7,Stability!I549,"-")</f>
        <v>-</v>
      </c>
      <c r="AO518" s="103" t="str">
        <f>IF(Stability!$G$7=Stability!$X$7,Stability!L549,"-")</f>
        <v>-</v>
      </c>
      <c r="AP518" s="103" t="str">
        <f>IF(Stability!$G$7=Stability!$X$7,Stability!K549,"-")</f>
        <v>-</v>
      </c>
      <c r="AQ518" s="103" t="str">
        <f>IF(Stability!$G$7=Stability!$X$7,Stability!J549,"-")</f>
        <v>-</v>
      </c>
      <c r="AR518" s="127" t="str">
        <f>IF(Stability!$G$7=Stability!$X$7,Stability!M549,"-")</f>
        <v>-</v>
      </c>
    </row>
    <row r="519" spans="32:44" ht="15" customHeight="1">
      <c r="AF519" s="12">
        <v>518</v>
      </c>
      <c r="AG519" s="103" t="str">
        <f>IF(Stability!$G$7=Stability!$X$7,Stability!D550,"-")</f>
        <v>-</v>
      </c>
      <c r="AH519" s="103" t="str">
        <f>IF(Stability!$G$7=Stability!$X$7,Stability!C550,"-")</f>
        <v>-</v>
      </c>
      <c r="AI519" s="103" t="str">
        <f>IF(Stability!$G$7=Stability!$X$7,Stability!B550,"-")</f>
        <v>-</v>
      </c>
      <c r="AJ519" s="127" t="str">
        <f>IF(Stability!$G$7=Stability!$X$7,Stability!E550,"-")</f>
        <v>-</v>
      </c>
      <c r="AK519" s="103" t="str">
        <f>IF(Stability!$G$7=Stability!$X$7,Stability!H550,"-")</f>
        <v>-</v>
      </c>
      <c r="AL519" s="103" t="str">
        <f>IF(Stability!$G$7=Stability!$X$7,Stability!G550,"-")</f>
        <v>-</v>
      </c>
      <c r="AM519" s="103" t="str">
        <f>IF(Stability!$G$7=Stability!$X$7,Stability!F550,"-")</f>
        <v>-</v>
      </c>
      <c r="AN519" s="127" t="str">
        <f>IF(Stability!$G$7=Stability!$X$7,Stability!I550,"-")</f>
        <v>-</v>
      </c>
      <c r="AO519" s="103" t="str">
        <f>IF(Stability!$G$7=Stability!$X$7,Stability!L550,"-")</f>
        <v>-</v>
      </c>
      <c r="AP519" s="103" t="str">
        <f>IF(Stability!$G$7=Stability!$X$7,Stability!K550,"-")</f>
        <v>-</v>
      </c>
      <c r="AQ519" s="103" t="str">
        <f>IF(Stability!$G$7=Stability!$X$7,Stability!J550,"-")</f>
        <v>-</v>
      </c>
      <c r="AR519" s="127" t="str">
        <f>IF(Stability!$G$7=Stability!$X$7,Stability!M550,"-")</f>
        <v>-</v>
      </c>
    </row>
    <row r="520" spans="32:44" ht="15" customHeight="1">
      <c r="AF520" s="12">
        <v>519</v>
      </c>
      <c r="AG520" s="103" t="str">
        <f>IF(Stability!$G$7=Stability!$X$7,Stability!D551,"-")</f>
        <v>-</v>
      </c>
      <c r="AH520" s="103" t="str">
        <f>IF(Stability!$G$7=Stability!$X$7,Stability!C551,"-")</f>
        <v>-</v>
      </c>
      <c r="AI520" s="103" t="str">
        <f>IF(Stability!$G$7=Stability!$X$7,Stability!B551,"-")</f>
        <v>-</v>
      </c>
      <c r="AJ520" s="127" t="str">
        <f>IF(Stability!$G$7=Stability!$X$7,Stability!E551,"-")</f>
        <v>-</v>
      </c>
      <c r="AK520" s="103" t="str">
        <f>IF(Stability!$G$7=Stability!$X$7,Stability!H551,"-")</f>
        <v>-</v>
      </c>
      <c r="AL520" s="103" t="str">
        <f>IF(Stability!$G$7=Stability!$X$7,Stability!G551,"-")</f>
        <v>-</v>
      </c>
      <c r="AM520" s="103" t="str">
        <f>IF(Stability!$G$7=Stability!$X$7,Stability!F551,"-")</f>
        <v>-</v>
      </c>
      <c r="AN520" s="127" t="str">
        <f>IF(Stability!$G$7=Stability!$X$7,Stability!I551,"-")</f>
        <v>-</v>
      </c>
      <c r="AO520" s="103" t="str">
        <f>IF(Stability!$G$7=Stability!$X$7,Stability!L551,"-")</f>
        <v>-</v>
      </c>
      <c r="AP520" s="103" t="str">
        <f>IF(Stability!$G$7=Stability!$X$7,Stability!K551,"-")</f>
        <v>-</v>
      </c>
      <c r="AQ520" s="103" t="str">
        <f>IF(Stability!$G$7=Stability!$X$7,Stability!J551,"-")</f>
        <v>-</v>
      </c>
      <c r="AR520" s="127" t="str">
        <f>IF(Stability!$G$7=Stability!$X$7,Stability!M551,"-")</f>
        <v>-</v>
      </c>
    </row>
    <row r="521" spans="32:44" ht="15" customHeight="1">
      <c r="AF521" s="12">
        <v>520</v>
      </c>
      <c r="AG521" s="103" t="str">
        <f>IF(Stability!$G$7=Stability!$X$7,Stability!D552,"-")</f>
        <v>-</v>
      </c>
      <c r="AH521" s="103" t="str">
        <f>IF(Stability!$G$7=Stability!$X$7,Stability!C552,"-")</f>
        <v>-</v>
      </c>
      <c r="AI521" s="103" t="str">
        <f>IF(Stability!$G$7=Stability!$X$7,Stability!B552,"-")</f>
        <v>-</v>
      </c>
      <c r="AJ521" s="127" t="str">
        <f>IF(Stability!$G$7=Stability!$X$7,Stability!E552,"-")</f>
        <v>-</v>
      </c>
      <c r="AK521" s="103" t="str">
        <f>IF(Stability!$G$7=Stability!$X$7,Stability!H552,"-")</f>
        <v>-</v>
      </c>
      <c r="AL521" s="103" t="str">
        <f>IF(Stability!$G$7=Stability!$X$7,Stability!G552,"-")</f>
        <v>-</v>
      </c>
      <c r="AM521" s="103" t="str">
        <f>IF(Stability!$G$7=Stability!$X$7,Stability!F552,"-")</f>
        <v>-</v>
      </c>
      <c r="AN521" s="127" t="str">
        <f>IF(Stability!$G$7=Stability!$X$7,Stability!I552,"-")</f>
        <v>-</v>
      </c>
      <c r="AO521" s="103" t="str">
        <f>IF(Stability!$G$7=Stability!$X$7,Stability!L552,"-")</f>
        <v>-</v>
      </c>
      <c r="AP521" s="103" t="str">
        <f>IF(Stability!$G$7=Stability!$X$7,Stability!K552,"-")</f>
        <v>-</v>
      </c>
      <c r="AQ521" s="103" t="str">
        <f>IF(Stability!$G$7=Stability!$X$7,Stability!J552,"-")</f>
        <v>-</v>
      </c>
      <c r="AR521" s="127" t="str">
        <f>IF(Stability!$G$7=Stability!$X$7,Stability!M552,"-")</f>
        <v>-</v>
      </c>
    </row>
    <row r="522" spans="32:44" ht="15" customHeight="1">
      <c r="AF522" s="12">
        <v>521</v>
      </c>
      <c r="AG522" s="103" t="str">
        <f>IF(Stability!$G$7=Stability!$X$7,Stability!D553,"-")</f>
        <v>-</v>
      </c>
      <c r="AH522" s="103" t="str">
        <f>IF(Stability!$G$7=Stability!$X$7,Stability!C553,"-")</f>
        <v>-</v>
      </c>
      <c r="AI522" s="103" t="str">
        <f>IF(Stability!$G$7=Stability!$X$7,Stability!B553,"-")</f>
        <v>-</v>
      </c>
      <c r="AJ522" s="127" t="str">
        <f>IF(Stability!$G$7=Stability!$X$7,Stability!E553,"-")</f>
        <v>-</v>
      </c>
      <c r="AK522" s="103" t="str">
        <f>IF(Stability!$G$7=Stability!$X$7,Stability!H553,"-")</f>
        <v>-</v>
      </c>
      <c r="AL522" s="103" t="str">
        <f>IF(Stability!$G$7=Stability!$X$7,Stability!G553,"-")</f>
        <v>-</v>
      </c>
      <c r="AM522" s="103" t="str">
        <f>IF(Stability!$G$7=Stability!$X$7,Stability!F553,"-")</f>
        <v>-</v>
      </c>
      <c r="AN522" s="127" t="str">
        <f>IF(Stability!$G$7=Stability!$X$7,Stability!I553,"-")</f>
        <v>-</v>
      </c>
      <c r="AO522" s="103" t="str">
        <f>IF(Stability!$G$7=Stability!$X$7,Stability!L553,"-")</f>
        <v>-</v>
      </c>
      <c r="AP522" s="103" t="str">
        <f>IF(Stability!$G$7=Stability!$X$7,Stability!K553,"-")</f>
        <v>-</v>
      </c>
      <c r="AQ522" s="103" t="str">
        <f>IF(Stability!$G$7=Stability!$X$7,Stability!J553,"-")</f>
        <v>-</v>
      </c>
      <c r="AR522" s="127" t="str">
        <f>IF(Stability!$G$7=Stability!$X$7,Stability!M553,"-")</f>
        <v>-</v>
      </c>
    </row>
    <row r="523" spans="32:44" ht="15" customHeight="1">
      <c r="AF523" s="12">
        <v>522</v>
      </c>
      <c r="AG523" s="103" t="str">
        <f>IF(Stability!$G$7=Stability!$X$7,Stability!D554,"-")</f>
        <v>-</v>
      </c>
      <c r="AH523" s="103" t="str">
        <f>IF(Stability!$G$7=Stability!$X$7,Stability!C554,"-")</f>
        <v>-</v>
      </c>
      <c r="AI523" s="103" t="str">
        <f>IF(Stability!$G$7=Stability!$X$7,Stability!B554,"-")</f>
        <v>-</v>
      </c>
      <c r="AJ523" s="127" t="str">
        <f>IF(Stability!$G$7=Stability!$X$7,Stability!E554,"-")</f>
        <v>-</v>
      </c>
      <c r="AK523" s="103" t="str">
        <f>IF(Stability!$G$7=Stability!$X$7,Stability!H554,"-")</f>
        <v>-</v>
      </c>
      <c r="AL523" s="103" t="str">
        <f>IF(Stability!$G$7=Stability!$X$7,Stability!G554,"-")</f>
        <v>-</v>
      </c>
      <c r="AM523" s="103" t="str">
        <f>IF(Stability!$G$7=Stability!$X$7,Stability!F554,"-")</f>
        <v>-</v>
      </c>
      <c r="AN523" s="127" t="str">
        <f>IF(Stability!$G$7=Stability!$X$7,Stability!I554,"-")</f>
        <v>-</v>
      </c>
      <c r="AO523" s="103" t="str">
        <f>IF(Stability!$G$7=Stability!$X$7,Stability!L554,"-")</f>
        <v>-</v>
      </c>
      <c r="AP523" s="103" t="str">
        <f>IF(Stability!$G$7=Stability!$X$7,Stability!K554,"-")</f>
        <v>-</v>
      </c>
      <c r="AQ523" s="103" t="str">
        <f>IF(Stability!$G$7=Stability!$X$7,Stability!J554,"-")</f>
        <v>-</v>
      </c>
      <c r="AR523" s="127" t="str">
        <f>IF(Stability!$G$7=Stability!$X$7,Stability!M554,"-")</f>
        <v>-</v>
      </c>
    </row>
    <row r="524" spans="32:44" ht="15" customHeight="1">
      <c r="AF524" s="12">
        <v>523</v>
      </c>
      <c r="AG524" s="103" t="str">
        <f>IF(Stability!$G$7=Stability!$X$7,Stability!D555,"-")</f>
        <v>-</v>
      </c>
      <c r="AH524" s="103" t="str">
        <f>IF(Stability!$G$7=Stability!$X$7,Stability!C555,"-")</f>
        <v>-</v>
      </c>
      <c r="AI524" s="103" t="str">
        <f>IF(Stability!$G$7=Stability!$X$7,Stability!B555,"-")</f>
        <v>-</v>
      </c>
      <c r="AJ524" s="127" t="str">
        <f>IF(Stability!$G$7=Stability!$X$7,Stability!E555,"-")</f>
        <v>-</v>
      </c>
      <c r="AK524" s="103" t="str">
        <f>IF(Stability!$G$7=Stability!$X$7,Stability!H555,"-")</f>
        <v>-</v>
      </c>
      <c r="AL524" s="103" t="str">
        <f>IF(Stability!$G$7=Stability!$X$7,Stability!G555,"-")</f>
        <v>-</v>
      </c>
      <c r="AM524" s="103" t="str">
        <f>IF(Stability!$G$7=Stability!$X$7,Stability!F555,"-")</f>
        <v>-</v>
      </c>
      <c r="AN524" s="127" t="str">
        <f>IF(Stability!$G$7=Stability!$X$7,Stability!I555,"-")</f>
        <v>-</v>
      </c>
      <c r="AO524" s="103" t="str">
        <f>IF(Stability!$G$7=Stability!$X$7,Stability!L555,"-")</f>
        <v>-</v>
      </c>
      <c r="AP524" s="103" t="str">
        <f>IF(Stability!$G$7=Stability!$X$7,Stability!K555,"-")</f>
        <v>-</v>
      </c>
      <c r="AQ524" s="103" t="str">
        <f>IF(Stability!$G$7=Stability!$X$7,Stability!J555,"-")</f>
        <v>-</v>
      </c>
      <c r="AR524" s="127" t="str">
        <f>IF(Stability!$G$7=Stability!$X$7,Stability!M555,"-")</f>
        <v>-</v>
      </c>
    </row>
    <row r="525" spans="32:44" ht="15" customHeight="1">
      <c r="AF525" s="12">
        <v>524</v>
      </c>
      <c r="AG525" s="103" t="str">
        <f>IF(Stability!$G$7=Stability!$X$7,Stability!D556,"-")</f>
        <v>-</v>
      </c>
      <c r="AH525" s="103" t="str">
        <f>IF(Stability!$G$7=Stability!$X$7,Stability!C556,"-")</f>
        <v>-</v>
      </c>
      <c r="AI525" s="103" t="str">
        <f>IF(Stability!$G$7=Stability!$X$7,Stability!B556,"-")</f>
        <v>-</v>
      </c>
      <c r="AJ525" s="127" t="str">
        <f>IF(Stability!$G$7=Stability!$X$7,Stability!E556,"-")</f>
        <v>-</v>
      </c>
      <c r="AK525" s="103" t="str">
        <f>IF(Stability!$G$7=Stability!$X$7,Stability!H556,"-")</f>
        <v>-</v>
      </c>
      <c r="AL525" s="103" t="str">
        <f>IF(Stability!$G$7=Stability!$X$7,Stability!G556,"-")</f>
        <v>-</v>
      </c>
      <c r="AM525" s="103" t="str">
        <f>IF(Stability!$G$7=Stability!$X$7,Stability!F556,"-")</f>
        <v>-</v>
      </c>
      <c r="AN525" s="127" t="str">
        <f>IF(Stability!$G$7=Stability!$X$7,Stability!I556,"-")</f>
        <v>-</v>
      </c>
      <c r="AO525" s="103" t="str">
        <f>IF(Stability!$G$7=Stability!$X$7,Stability!L556,"-")</f>
        <v>-</v>
      </c>
      <c r="AP525" s="103" t="str">
        <f>IF(Stability!$G$7=Stability!$X$7,Stability!K556,"-")</f>
        <v>-</v>
      </c>
      <c r="AQ525" s="103" t="str">
        <f>IF(Stability!$G$7=Stability!$X$7,Stability!J556,"-")</f>
        <v>-</v>
      </c>
      <c r="AR525" s="127" t="str">
        <f>IF(Stability!$G$7=Stability!$X$7,Stability!M556,"-")</f>
        <v>-</v>
      </c>
    </row>
    <row r="526" spans="32:44" ht="15" customHeight="1">
      <c r="AF526" s="12">
        <v>525</v>
      </c>
      <c r="AG526" s="103" t="str">
        <f>IF(Stability!$G$7=Stability!$X$7,Stability!D557,"-")</f>
        <v>-</v>
      </c>
      <c r="AH526" s="103" t="str">
        <f>IF(Stability!$G$7=Stability!$X$7,Stability!C557,"-")</f>
        <v>-</v>
      </c>
      <c r="AI526" s="103" t="str">
        <f>IF(Stability!$G$7=Stability!$X$7,Stability!B557,"-")</f>
        <v>-</v>
      </c>
      <c r="AJ526" s="127" t="str">
        <f>IF(Stability!$G$7=Stability!$X$7,Stability!E557,"-")</f>
        <v>-</v>
      </c>
      <c r="AK526" s="103" t="str">
        <f>IF(Stability!$G$7=Stability!$X$7,Stability!H557,"-")</f>
        <v>-</v>
      </c>
      <c r="AL526" s="103" t="str">
        <f>IF(Stability!$G$7=Stability!$X$7,Stability!G557,"-")</f>
        <v>-</v>
      </c>
      <c r="AM526" s="103" t="str">
        <f>IF(Stability!$G$7=Stability!$X$7,Stability!F557,"-")</f>
        <v>-</v>
      </c>
      <c r="AN526" s="127" t="str">
        <f>IF(Stability!$G$7=Stability!$X$7,Stability!I557,"-")</f>
        <v>-</v>
      </c>
      <c r="AO526" s="103" t="str">
        <f>IF(Stability!$G$7=Stability!$X$7,Stability!L557,"-")</f>
        <v>-</v>
      </c>
      <c r="AP526" s="103" t="str">
        <f>IF(Stability!$G$7=Stability!$X$7,Stability!K557,"-")</f>
        <v>-</v>
      </c>
      <c r="AQ526" s="103" t="str">
        <f>IF(Stability!$G$7=Stability!$X$7,Stability!J557,"-")</f>
        <v>-</v>
      </c>
      <c r="AR526" s="127" t="str">
        <f>IF(Stability!$G$7=Stability!$X$7,Stability!M557,"-")</f>
        <v>-</v>
      </c>
    </row>
    <row r="527" spans="32:44" ht="15" customHeight="1">
      <c r="AF527" s="12">
        <v>526</v>
      </c>
      <c r="AG527" s="103" t="str">
        <f>IF(Stability!$G$7=Stability!$X$7,Stability!D558,"-")</f>
        <v>-</v>
      </c>
      <c r="AH527" s="103" t="str">
        <f>IF(Stability!$G$7=Stability!$X$7,Stability!C558,"-")</f>
        <v>-</v>
      </c>
      <c r="AI527" s="103" t="str">
        <f>IF(Stability!$G$7=Stability!$X$7,Stability!B558,"-")</f>
        <v>-</v>
      </c>
      <c r="AJ527" s="127" t="str">
        <f>IF(Stability!$G$7=Stability!$X$7,Stability!E558,"-")</f>
        <v>-</v>
      </c>
      <c r="AK527" s="103" t="str">
        <f>IF(Stability!$G$7=Stability!$X$7,Stability!H558,"-")</f>
        <v>-</v>
      </c>
      <c r="AL527" s="103" t="str">
        <f>IF(Stability!$G$7=Stability!$X$7,Stability!G558,"-")</f>
        <v>-</v>
      </c>
      <c r="AM527" s="103" t="str">
        <f>IF(Stability!$G$7=Stability!$X$7,Stability!F558,"-")</f>
        <v>-</v>
      </c>
      <c r="AN527" s="127" t="str">
        <f>IF(Stability!$G$7=Stability!$X$7,Stability!I558,"-")</f>
        <v>-</v>
      </c>
      <c r="AO527" s="103" t="str">
        <f>IF(Stability!$G$7=Stability!$X$7,Stability!L558,"-")</f>
        <v>-</v>
      </c>
      <c r="AP527" s="103" t="str">
        <f>IF(Stability!$G$7=Stability!$X$7,Stability!K558,"-")</f>
        <v>-</v>
      </c>
      <c r="AQ527" s="103" t="str">
        <f>IF(Stability!$G$7=Stability!$X$7,Stability!J558,"-")</f>
        <v>-</v>
      </c>
      <c r="AR527" s="127" t="str">
        <f>IF(Stability!$G$7=Stability!$X$7,Stability!M558,"-")</f>
        <v>-</v>
      </c>
    </row>
    <row r="528" spans="32:44" ht="15" customHeight="1">
      <c r="AF528" s="12">
        <v>527</v>
      </c>
      <c r="AG528" s="103" t="str">
        <f>IF(Stability!$G$7=Stability!$X$7,Stability!D559,"-")</f>
        <v>-</v>
      </c>
      <c r="AH528" s="103" t="str">
        <f>IF(Stability!$G$7=Stability!$X$7,Stability!C559,"-")</f>
        <v>-</v>
      </c>
      <c r="AI528" s="103" t="str">
        <f>IF(Stability!$G$7=Stability!$X$7,Stability!B559,"-")</f>
        <v>-</v>
      </c>
      <c r="AJ528" s="127" t="str">
        <f>IF(Stability!$G$7=Stability!$X$7,Stability!E559,"-")</f>
        <v>-</v>
      </c>
      <c r="AK528" s="103" t="str">
        <f>IF(Stability!$G$7=Stability!$X$7,Stability!H559,"-")</f>
        <v>-</v>
      </c>
      <c r="AL528" s="103" t="str">
        <f>IF(Stability!$G$7=Stability!$X$7,Stability!G559,"-")</f>
        <v>-</v>
      </c>
      <c r="AM528" s="103" t="str">
        <f>IF(Stability!$G$7=Stability!$X$7,Stability!F559,"-")</f>
        <v>-</v>
      </c>
      <c r="AN528" s="127" t="str">
        <f>IF(Stability!$G$7=Stability!$X$7,Stability!I559,"-")</f>
        <v>-</v>
      </c>
      <c r="AO528" s="103" t="str">
        <f>IF(Stability!$G$7=Stability!$X$7,Stability!L559,"-")</f>
        <v>-</v>
      </c>
      <c r="AP528" s="103" t="str">
        <f>IF(Stability!$G$7=Stability!$X$7,Stability!K559,"-")</f>
        <v>-</v>
      </c>
      <c r="AQ528" s="103" t="str">
        <f>IF(Stability!$G$7=Stability!$X$7,Stability!J559,"-")</f>
        <v>-</v>
      </c>
      <c r="AR528" s="127" t="str">
        <f>IF(Stability!$G$7=Stability!$X$7,Stability!M559,"-")</f>
        <v>-</v>
      </c>
    </row>
    <row r="529" spans="32:44" ht="15" customHeight="1">
      <c r="AF529" s="12">
        <v>528</v>
      </c>
      <c r="AG529" s="103" t="str">
        <f>IF(Stability!$G$7=Stability!$X$7,Stability!D560,"-")</f>
        <v>-</v>
      </c>
      <c r="AH529" s="103" t="str">
        <f>IF(Stability!$G$7=Stability!$X$7,Stability!C560,"-")</f>
        <v>-</v>
      </c>
      <c r="AI529" s="103" t="str">
        <f>IF(Stability!$G$7=Stability!$X$7,Stability!B560,"-")</f>
        <v>-</v>
      </c>
      <c r="AJ529" s="127" t="str">
        <f>IF(Stability!$G$7=Stability!$X$7,Stability!E560,"-")</f>
        <v>-</v>
      </c>
      <c r="AK529" s="103" t="str">
        <f>IF(Stability!$G$7=Stability!$X$7,Stability!H560,"-")</f>
        <v>-</v>
      </c>
      <c r="AL529" s="103" t="str">
        <f>IF(Stability!$G$7=Stability!$X$7,Stability!G560,"-")</f>
        <v>-</v>
      </c>
      <c r="AM529" s="103" t="str">
        <f>IF(Stability!$G$7=Stability!$X$7,Stability!F560,"-")</f>
        <v>-</v>
      </c>
      <c r="AN529" s="127" t="str">
        <f>IF(Stability!$G$7=Stability!$X$7,Stability!I560,"-")</f>
        <v>-</v>
      </c>
      <c r="AO529" s="103" t="str">
        <f>IF(Stability!$G$7=Stability!$X$7,Stability!L560,"-")</f>
        <v>-</v>
      </c>
      <c r="AP529" s="103" t="str">
        <f>IF(Stability!$G$7=Stability!$X$7,Stability!K560,"-")</f>
        <v>-</v>
      </c>
      <c r="AQ529" s="103" t="str">
        <f>IF(Stability!$G$7=Stability!$X$7,Stability!J560,"-")</f>
        <v>-</v>
      </c>
      <c r="AR529" s="127" t="str">
        <f>IF(Stability!$G$7=Stability!$X$7,Stability!M560,"-")</f>
        <v>-</v>
      </c>
    </row>
    <row r="530" spans="32:44" ht="15" customHeight="1">
      <c r="AF530" s="12">
        <v>529</v>
      </c>
      <c r="AG530" s="103" t="str">
        <f>IF(Stability!$G$7=Stability!$X$7,Stability!D561,"-")</f>
        <v>-</v>
      </c>
      <c r="AH530" s="103" t="str">
        <f>IF(Stability!$G$7=Stability!$X$7,Stability!C561,"-")</f>
        <v>-</v>
      </c>
      <c r="AI530" s="103" t="str">
        <f>IF(Stability!$G$7=Stability!$X$7,Stability!B561,"-")</f>
        <v>-</v>
      </c>
      <c r="AJ530" s="127" t="str">
        <f>IF(Stability!$G$7=Stability!$X$7,Stability!E561,"-")</f>
        <v>-</v>
      </c>
      <c r="AK530" s="103" t="str">
        <f>IF(Stability!$G$7=Stability!$X$7,Stability!H561,"-")</f>
        <v>-</v>
      </c>
      <c r="AL530" s="103" t="str">
        <f>IF(Stability!$G$7=Stability!$X$7,Stability!G561,"-")</f>
        <v>-</v>
      </c>
      <c r="AM530" s="103" t="str">
        <f>IF(Stability!$G$7=Stability!$X$7,Stability!F561,"-")</f>
        <v>-</v>
      </c>
      <c r="AN530" s="127" t="str">
        <f>IF(Stability!$G$7=Stability!$X$7,Stability!I561,"-")</f>
        <v>-</v>
      </c>
      <c r="AO530" s="103" t="str">
        <f>IF(Stability!$G$7=Stability!$X$7,Stability!L561,"-")</f>
        <v>-</v>
      </c>
      <c r="AP530" s="103" t="str">
        <f>IF(Stability!$G$7=Stability!$X$7,Stability!K561,"-")</f>
        <v>-</v>
      </c>
      <c r="AQ530" s="103" t="str">
        <f>IF(Stability!$G$7=Stability!$X$7,Stability!J561,"-")</f>
        <v>-</v>
      </c>
      <c r="AR530" s="127" t="str">
        <f>IF(Stability!$G$7=Stability!$X$7,Stability!M561,"-")</f>
        <v>-</v>
      </c>
    </row>
    <row r="531" spans="32:44" ht="15" customHeight="1">
      <c r="AF531" s="12">
        <v>530</v>
      </c>
      <c r="AG531" s="103" t="str">
        <f>IF(Stability!$G$7=Stability!$X$7,Stability!D562,"-")</f>
        <v>-</v>
      </c>
      <c r="AH531" s="103" t="str">
        <f>IF(Stability!$G$7=Stability!$X$7,Stability!C562,"-")</f>
        <v>-</v>
      </c>
      <c r="AI531" s="103" t="str">
        <f>IF(Stability!$G$7=Stability!$X$7,Stability!B562,"-")</f>
        <v>-</v>
      </c>
      <c r="AJ531" s="127" t="str">
        <f>IF(Stability!$G$7=Stability!$X$7,Stability!E562,"-")</f>
        <v>-</v>
      </c>
      <c r="AK531" s="103" t="str">
        <f>IF(Stability!$G$7=Stability!$X$7,Stability!H562,"-")</f>
        <v>-</v>
      </c>
      <c r="AL531" s="103" t="str">
        <f>IF(Stability!$G$7=Stability!$X$7,Stability!G562,"-")</f>
        <v>-</v>
      </c>
      <c r="AM531" s="103" t="str">
        <f>IF(Stability!$G$7=Stability!$X$7,Stability!F562,"-")</f>
        <v>-</v>
      </c>
      <c r="AN531" s="127" t="str">
        <f>IF(Stability!$G$7=Stability!$X$7,Stability!I562,"-")</f>
        <v>-</v>
      </c>
      <c r="AO531" s="103" t="str">
        <f>IF(Stability!$G$7=Stability!$X$7,Stability!L562,"-")</f>
        <v>-</v>
      </c>
      <c r="AP531" s="103" t="str">
        <f>IF(Stability!$G$7=Stability!$X$7,Stability!K562,"-")</f>
        <v>-</v>
      </c>
      <c r="AQ531" s="103" t="str">
        <f>IF(Stability!$G$7=Stability!$X$7,Stability!J562,"-")</f>
        <v>-</v>
      </c>
      <c r="AR531" s="127" t="str">
        <f>IF(Stability!$G$7=Stability!$X$7,Stability!M562,"-")</f>
        <v>-</v>
      </c>
    </row>
    <row r="532" spans="32:44" ht="15" customHeight="1">
      <c r="AF532" s="12">
        <v>531</v>
      </c>
      <c r="AG532" s="103" t="str">
        <f>IF(Stability!$G$7=Stability!$X$7,Stability!D563,"-")</f>
        <v>-</v>
      </c>
      <c r="AH532" s="103" t="str">
        <f>IF(Stability!$G$7=Stability!$X$7,Stability!C563,"-")</f>
        <v>-</v>
      </c>
      <c r="AI532" s="103" t="str">
        <f>IF(Stability!$G$7=Stability!$X$7,Stability!B563,"-")</f>
        <v>-</v>
      </c>
      <c r="AJ532" s="127" t="str">
        <f>IF(Stability!$G$7=Stability!$X$7,Stability!E563,"-")</f>
        <v>-</v>
      </c>
      <c r="AK532" s="103" t="str">
        <f>IF(Stability!$G$7=Stability!$X$7,Stability!H563,"-")</f>
        <v>-</v>
      </c>
      <c r="AL532" s="103" t="str">
        <f>IF(Stability!$G$7=Stability!$X$7,Stability!G563,"-")</f>
        <v>-</v>
      </c>
      <c r="AM532" s="103" t="str">
        <f>IF(Stability!$G$7=Stability!$X$7,Stability!F563,"-")</f>
        <v>-</v>
      </c>
      <c r="AN532" s="127" t="str">
        <f>IF(Stability!$G$7=Stability!$X$7,Stability!I563,"-")</f>
        <v>-</v>
      </c>
      <c r="AO532" s="103" t="str">
        <f>IF(Stability!$G$7=Stability!$X$7,Stability!L563,"-")</f>
        <v>-</v>
      </c>
      <c r="AP532" s="103" t="str">
        <f>IF(Stability!$G$7=Stability!$X$7,Stability!K563,"-")</f>
        <v>-</v>
      </c>
      <c r="AQ532" s="103" t="str">
        <f>IF(Stability!$G$7=Stability!$X$7,Stability!J563,"-")</f>
        <v>-</v>
      </c>
      <c r="AR532" s="127" t="str">
        <f>IF(Stability!$G$7=Stability!$X$7,Stability!M563,"-")</f>
        <v>-</v>
      </c>
    </row>
    <row r="533" spans="32:44" ht="15" customHeight="1">
      <c r="AF533" s="12">
        <v>532</v>
      </c>
      <c r="AG533" s="103" t="str">
        <f>IF(Stability!$G$7=Stability!$X$7,Stability!D564,"-")</f>
        <v>-</v>
      </c>
      <c r="AH533" s="103" t="str">
        <f>IF(Stability!$G$7=Stability!$X$7,Stability!C564,"-")</f>
        <v>-</v>
      </c>
      <c r="AI533" s="103" t="str">
        <f>IF(Stability!$G$7=Stability!$X$7,Stability!B564,"-")</f>
        <v>-</v>
      </c>
      <c r="AJ533" s="127" t="str">
        <f>IF(Stability!$G$7=Stability!$X$7,Stability!E564,"-")</f>
        <v>-</v>
      </c>
      <c r="AK533" s="103" t="str">
        <f>IF(Stability!$G$7=Stability!$X$7,Stability!H564,"-")</f>
        <v>-</v>
      </c>
      <c r="AL533" s="103" t="str">
        <f>IF(Stability!$G$7=Stability!$X$7,Stability!G564,"-")</f>
        <v>-</v>
      </c>
      <c r="AM533" s="103" t="str">
        <f>IF(Stability!$G$7=Stability!$X$7,Stability!F564,"-")</f>
        <v>-</v>
      </c>
      <c r="AN533" s="127" t="str">
        <f>IF(Stability!$G$7=Stability!$X$7,Stability!I564,"-")</f>
        <v>-</v>
      </c>
      <c r="AO533" s="103" t="str">
        <f>IF(Stability!$G$7=Stability!$X$7,Stability!L564,"-")</f>
        <v>-</v>
      </c>
      <c r="AP533" s="103" t="str">
        <f>IF(Stability!$G$7=Stability!$X$7,Stability!K564,"-")</f>
        <v>-</v>
      </c>
      <c r="AQ533" s="103" t="str">
        <f>IF(Stability!$G$7=Stability!$X$7,Stability!J564,"-")</f>
        <v>-</v>
      </c>
      <c r="AR533" s="127" t="str">
        <f>IF(Stability!$G$7=Stability!$X$7,Stability!M564,"-")</f>
        <v>-</v>
      </c>
    </row>
    <row r="534" spans="32:44" ht="15" customHeight="1">
      <c r="AF534" s="12">
        <v>533</v>
      </c>
      <c r="AG534" s="103" t="str">
        <f>IF(Stability!$G$7=Stability!$X$7,Stability!D565,"-")</f>
        <v>-</v>
      </c>
      <c r="AH534" s="103" t="str">
        <f>IF(Stability!$G$7=Stability!$X$7,Stability!C565,"-")</f>
        <v>-</v>
      </c>
      <c r="AI534" s="103" t="str">
        <f>IF(Stability!$G$7=Stability!$X$7,Stability!B565,"-")</f>
        <v>-</v>
      </c>
      <c r="AJ534" s="127" t="str">
        <f>IF(Stability!$G$7=Stability!$X$7,Stability!E565,"-")</f>
        <v>-</v>
      </c>
      <c r="AK534" s="103" t="str">
        <f>IF(Stability!$G$7=Stability!$X$7,Stability!H565,"-")</f>
        <v>-</v>
      </c>
      <c r="AL534" s="103" t="str">
        <f>IF(Stability!$G$7=Stability!$X$7,Stability!G565,"-")</f>
        <v>-</v>
      </c>
      <c r="AM534" s="103" t="str">
        <f>IF(Stability!$G$7=Stability!$X$7,Stability!F565,"-")</f>
        <v>-</v>
      </c>
      <c r="AN534" s="127" t="str">
        <f>IF(Stability!$G$7=Stability!$X$7,Stability!I565,"-")</f>
        <v>-</v>
      </c>
      <c r="AO534" s="103" t="str">
        <f>IF(Stability!$G$7=Stability!$X$7,Stability!L565,"-")</f>
        <v>-</v>
      </c>
      <c r="AP534" s="103" t="str">
        <f>IF(Stability!$G$7=Stability!$X$7,Stability!K565,"-")</f>
        <v>-</v>
      </c>
      <c r="AQ534" s="103" t="str">
        <f>IF(Stability!$G$7=Stability!$X$7,Stability!J565,"-")</f>
        <v>-</v>
      </c>
      <c r="AR534" s="127" t="str">
        <f>IF(Stability!$G$7=Stability!$X$7,Stability!M565,"-")</f>
        <v>-</v>
      </c>
    </row>
    <row r="535" spans="32:44" ht="15" customHeight="1">
      <c r="AF535" s="12">
        <v>534</v>
      </c>
      <c r="AG535" s="103" t="str">
        <f>IF(Stability!$G$7=Stability!$X$7,Stability!D566,"-")</f>
        <v>-</v>
      </c>
      <c r="AH535" s="103" t="str">
        <f>IF(Stability!$G$7=Stability!$X$7,Stability!C566,"-")</f>
        <v>-</v>
      </c>
      <c r="AI535" s="103" t="str">
        <f>IF(Stability!$G$7=Stability!$X$7,Stability!B566,"-")</f>
        <v>-</v>
      </c>
      <c r="AJ535" s="127" t="str">
        <f>IF(Stability!$G$7=Stability!$X$7,Stability!E566,"-")</f>
        <v>-</v>
      </c>
      <c r="AK535" s="103" t="str">
        <f>IF(Stability!$G$7=Stability!$X$7,Stability!H566,"-")</f>
        <v>-</v>
      </c>
      <c r="AL535" s="103" t="str">
        <f>IF(Stability!$G$7=Stability!$X$7,Stability!G566,"-")</f>
        <v>-</v>
      </c>
      <c r="AM535" s="103" t="str">
        <f>IF(Stability!$G$7=Stability!$X$7,Stability!F566,"-")</f>
        <v>-</v>
      </c>
      <c r="AN535" s="127" t="str">
        <f>IF(Stability!$G$7=Stability!$X$7,Stability!I566,"-")</f>
        <v>-</v>
      </c>
      <c r="AO535" s="103" t="str">
        <f>IF(Stability!$G$7=Stability!$X$7,Stability!L566,"-")</f>
        <v>-</v>
      </c>
      <c r="AP535" s="103" t="str">
        <f>IF(Stability!$G$7=Stability!$X$7,Stability!K566,"-")</f>
        <v>-</v>
      </c>
      <c r="AQ535" s="103" t="str">
        <f>IF(Stability!$G$7=Stability!$X$7,Stability!J566,"-")</f>
        <v>-</v>
      </c>
      <c r="AR535" s="127" t="str">
        <f>IF(Stability!$G$7=Stability!$X$7,Stability!M566,"-")</f>
        <v>-</v>
      </c>
    </row>
    <row r="536" spans="32:44" ht="15" customHeight="1">
      <c r="AF536" s="12">
        <v>535</v>
      </c>
      <c r="AG536" s="103" t="str">
        <f>IF(Stability!$G$7=Stability!$X$7,Stability!D567,"-")</f>
        <v>-</v>
      </c>
      <c r="AH536" s="103" t="str">
        <f>IF(Stability!$G$7=Stability!$X$7,Stability!C567,"-")</f>
        <v>-</v>
      </c>
      <c r="AI536" s="103" t="str">
        <f>IF(Stability!$G$7=Stability!$X$7,Stability!B567,"-")</f>
        <v>-</v>
      </c>
      <c r="AJ536" s="127" t="str">
        <f>IF(Stability!$G$7=Stability!$X$7,Stability!E567,"-")</f>
        <v>-</v>
      </c>
      <c r="AK536" s="103" t="str">
        <f>IF(Stability!$G$7=Stability!$X$7,Stability!H567,"-")</f>
        <v>-</v>
      </c>
      <c r="AL536" s="103" t="str">
        <f>IF(Stability!$G$7=Stability!$X$7,Stability!G567,"-")</f>
        <v>-</v>
      </c>
      <c r="AM536" s="103" t="str">
        <f>IF(Stability!$G$7=Stability!$X$7,Stability!F567,"-")</f>
        <v>-</v>
      </c>
      <c r="AN536" s="127" t="str">
        <f>IF(Stability!$G$7=Stability!$X$7,Stability!I567,"-")</f>
        <v>-</v>
      </c>
      <c r="AO536" s="103" t="str">
        <f>IF(Stability!$G$7=Stability!$X$7,Stability!L567,"-")</f>
        <v>-</v>
      </c>
      <c r="AP536" s="103" t="str">
        <f>IF(Stability!$G$7=Stability!$X$7,Stability!K567,"-")</f>
        <v>-</v>
      </c>
      <c r="AQ536" s="103" t="str">
        <f>IF(Stability!$G$7=Stability!$X$7,Stability!J567,"-")</f>
        <v>-</v>
      </c>
      <c r="AR536" s="127" t="str">
        <f>IF(Stability!$G$7=Stability!$X$7,Stability!M567,"-")</f>
        <v>-</v>
      </c>
    </row>
    <row r="537" spans="32:44" ht="15" customHeight="1">
      <c r="AF537" s="12">
        <v>536</v>
      </c>
      <c r="AG537" s="103" t="str">
        <f>IF(Stability!$G$7=Stability!$X$7,Stability!D568,"-")</f>
        <v>-</v>
      </c>
      <c r="AH537" s="103" t="str">
        <f>IF(Stability!$G$7=Stability!$X$7,Stability!C568,"-")</f>
        <v>-</v>
      </c>
      <c r="AI537" s="103" t="str">
        <f>IF(Stability!$G$7=Stability!$X$7,Stability!B568,"-")</f>
        <v>-</v>
      </c>
      <c r="AJ537" s="127" t="str">
        <f>IF(Stability!$G$7=Stability!$X$7,Stability!E568,"-")</f>
        <v>-</v>
      </c>
      <c r="AK537" s="103" t="str">
        <f>IF(Stability!$G$7=Stability!$X$7,Stability!H568,"-")</f>
        <v>-</v>
      </c>
      <c r="AL537" s="103" t="str">
        <f>IF(Stability!$G$7=Stability!$X$7,Stability!G568,"-")</f>
        <v>-</v>
      </c>
      <c r="AM537" s="103" t="str">
        <f>IF(Stability!$G$7=Stability!$X$7,Stability!F568,"-")</f>
        <v>-</v>
      </c>
      <c r="AN537" s="127" t="str">
        <f>IF(Stability!$G$7=Stability!$X$7,Stability!I568,"-")</f>
        <v>-</v>
      </c>
      <c r="AO537" s="103" t="str">
        <f>IF(Stability!$G$7=Stability!$X$7,Stability!L568,"-")</f>
        <v>-</v>
      </c>
      <c r="AP537" s="103" t="str">
        <f>IF(Stability!$G$7=Stability!$X$7,Stability!K568,"-")</f>
        <v>-</v>
      </c>
      <c r="AQ537" s="103" t="str">
        <f>IF(Stability!$G$7=Stability!$X$7,Stability!J568,"-")</f>
        <v>-</v>
      </c>
      <c r="AR537" s="127" t="str">
        <f>IF(Stability!$G$7=Stability!$X$7,Stability!M568,"-")</f>
        <v>-</v>
      </c>
    </row>
    <row r="538" spans="32:44" ht="15" customHeight="1">
      <c r="AF538" s="12">
        <v>537</v>
      </c>
      <c r="AG538" s="103" t="str">
        <f>IF(Stability!$G$7=Stability!$X$7,Stability!D569,"-")</f>
        <v>-</v>
      </c>
      <c r="AH538" s="103" t="str">
        <f>IF(Stability!$G$7=Stability!$X$7,Stability!C569,"-")</f>
        <v>-</v>
      </c>
      <c r="AI538" s="103" t="str">
        <f>IF(Stability!$G$7=Stability!$X$7,Stability!B569,"-")</f>
        <v>-</v>
      </c>
      <c r="AJ538" s="127" t="str">
        <f>IF(Stability!$G$7=Stability!$X$7,Stability!E569,"-")</f>
        <v>-</v>
      </c>
      <c r="AK538" s="103" t="str">
        <f>IF(Stability!$G$7=Stability!$X$7,Stability!H569,"-")</f>
        <v>-</v>
      </c>
      <c r="AL538" s="103" t="str">
        <f>IF(Stability!$G$7=Stability!$X$7,Stability!G569,"-")</f>
        <v>-</v>
      </c>
      <c r="AM538" s="103" t="str">
        <f>IF(Stability!$G$7=Stability!$X$7,Stability!F569,"-")</f>
        <v>-</v>
      </c>
      <c r="AN538" s="127" t="str">
        <f>IF(Stability!$G$7=Stability!$X$7,Stability!I569,"-")</f>
        <v>-</v>
      </c>
      <c r="AO538" s="103" t="str">
        <f>IF(Stability!$G$7=Stability!$X$7,Stability!L569,"-")</f>
        <v>-</v>
      </c>
      <c r="AP538" s="103" t="str">
        <f>IF(Stability!$G$7=Stability!$X$7,Stability!K569,"-")</f>
        <v>-</v>
      </c>
      <c r="AQ538" s="103" t="str">
        <f>IF(Stability!$G$7=Stability!$X$7,Stability!J569,"-")</f>
        <v>-</v>
      </c>
      <c r="AR538" s="127" t="str">
        <f>IF(Stability!$G$7=Stability!$X$7,Stability!M569,"-")</f>
        <v>-</v>
      </c>
    </row>
    <row r="539" spans="32:44" ht="15" customHeight="1">
      <c r="AF539" s="12">
        <v>538</v>
      </c>
      <c r="AG539" s="103" t="str">
        <f>IF(Stability!$G$7=Stability!$X$7,Stability!D570,"-")</f>
        <v>-</v>
      </c>
      <c r="AH539" s="103" t="str">
        <f>IF(Stability!$G$7=Stability!$X$7,Stability!C570,"-")</f>
        <v>-</v>
      </c>
      <c r="AI539" s="103" t="str">
        <f>IF(Stability!$G$7=Stability!$X$7,Stability!B570,"-")</f>
        <v>-</v>
      </c>
      <c r="AJ539" s="127" t="str">
        <f>IF(Stability!$G$7=Stability!$X$7,Stability!E570,"-")</f>
        <v>-</v>
      </c>
      <c r="AK539" s="103" t="str">
        <f>IF(Stability!$G$7=Stability!$X$7,Stability!H570,"-")</f>
        <v>-</v>
      </c>
      <c r="AL539" s="103" t="str">
        <f>IF(Stability!$G$7=Stability!$X$7,Stability!G570,"-")</f>
        <v>-</v>
      </c>
      <c r="AM539" s="103" t="str">
        <f>IF(Stability!$G$7=Stability!$X$7,Stability!F570,"-")</f>
        <v>-</v>
      </c>
      <c r="AN539" s="127" t="str">
        <f>IF(Stability!$G$7=Stability!$X$7,Stability!I570,"-")</f>
        <v>-</v>
      </c>
      <c r="AO539" s="103" t="str">
        <f>IF(Stability!$G$7=Stability!$X$7,Stability!L570,"-")</f>
        <v>-</v>
      </c>
      <c r="AP539" s="103" t="str">
        <f>IF(Stability!$G$7=Stability!$X$7,Stability!K570,"-")</f>
        <v>-</v>
      </c>
      <c r="AQ539" s="103" t="str">
        <f>IF(Stability!$G$7=Stability!$X$7,Stability!J570,"-")</f>
        <v>-</v>
      </c>
      <c r="AR539" s="127" t="str">
        <f>IF(Stability!$G$7=Stability!$X$7,Stability!M570,"-")</f>
        <v>-</v>
      </c>
    </row>
    <row r="540" spans="32:44" ht="15" customHeight="1">
      <c r="AF540" s="12">
        <v>539</v>
      </c>
      <c r="AG540" s="103" t="str">
        <f>IF(Stability!$G$7=Stability!$X$7,Stability!D571,"-")</f>
        <v>-</v>
      </c>
      <c r="AH540" s="103" t="str">
        <f>IF(Stability!$G$7=Stability!$X$7,Stability!C571,"-")</f>
        <v>-</v>
      </c>
      <c r="AI540" s="103" t="str">
        <f>IF(Stability!$G$7=Stability!$X$7,Stability!B571,"-")</f>
        <v>-</v>
      </c>
      <c r="AJ540" s="127" t="str">
        <f>IF(Stability!$G$7=Stability!$X$7,Stability!E571,"-")</f>
        <v>-</v>
      </c>
      <c r="AK540" s="103" t="str">
        <f>IF(Stability!$G$7=Stability!$X$7,Stability!H571,"-")</f>
        <v>-</v>
      </c>
      <c r="AL540" s="103" t="str">
        <f>IF(Stability!$G$7=Stability!$X$7,Stability!G571,"-")</f>
        <v>-</v>
      </c>
      <c r="AM540" s="103" t="str">
        <f>IF(Stability!$G$7=Stability!$X$7,Stability!F571,"-")</f>
        <v>-</v>
      </c>
      <c r="AN540" s="127" t="str">
        <f>IF(Stability!$G$7=Stability!$X$7,Stability!I571,"-")</f>
        <v>-</v>
      </c>
      <c r="AO540" s="103" t="str">
        <f>IF(Stability!$G$7=Stability!$X$7,Stability!L571,"-")</f>
        <v>-</v>
      </c>
      <c r="AP540" s="103" t="str">
        <f>IF(Stability!$G$7=Stability!$X$7,Stability!K571,"-")</f>
        <v>-</v>
      </c>
      <c r="AQ540" s="103" t="str">
        <f>IF(Stability!$G$7=Stability!$X$7,Stability!J571,"-")</f>
        <v>-</v>
      </c>
      <c r="AR540" s="127" t="str">
        <f>IF(Stability!$G$7=Stability!$X$7,Stability!M571,"-")</f>
        <v>-</v>
      </c>
    </row>
    <row r="541" spans="32:44" ht="15" customHeight="1">
      <c r="AF541" s="12">
        <v>540</v>
      </c>
      <c r="AG541" s="103" t="str">
        <f>IF(Stability!$G$7=Stability!$X$7,Stability!D572,"-")</f>
        <v>-</v>
      </c>
      <c r="AH541" s="103" t="str">
        <f>IF(Stability!$G$7=Stability!$X$7,Stability!C572,"-")</f>
        <v>-</v>
      </c>
      <c r="AI541" s="103" t="str">
        <f>IF(Stability!$G$7=Stability!$X$7,Stability!B572,"-")</f>
        <v>-</v>
      </c>
      <c r="AJ541" s="127" t="str">
        <f>IF(Stability!$G$7=Stability!$X$7,Stability!E572,"-")</f>
        <v>-</v>
      </c>
      <c r="AK541" s="103" t="str">
        <f>IF(Stability!$G$7=Stability!$X$7,Stability!H572,"-")</f>
        <v>-</v>
      </c>
      <c r="AL541" s="103" t="str">
        <f>IF(Stability!$G$7=Stability!$X$7,Stability!G572,"-")</f>
        <v>-</v>
      </c>
      <c r="AM541" s="103" t="str">
        <f>IF(Stability!$G$7=Stability!$X$7,Stability!F572,"-")</f>
        <v>-</v>
      </c>
      <c r="AN541" s="127" t="str">
        <f>IF(Stability!$G$7=Stability!$X$7,Stability!I572,"-")</f>
        <v>-</v>
      </c>
      <c r="AO541" s="103" t="str">
        <f>IF(Stability!$G$7=Stability!$X$7,Stability!L572,"-")</f>
        <v>-</v>
      </c>
      <c r="AP541" s="103" t="str">
        <f>IF(Stability!$G$7=Stability!$X$7,Stability!K572,"-")</f>
        <v>-</v>
      </c>
      <c r="AQ541" s="103" t="str">
        <f>IF(Stability!$G$7=Stability!$X$7,Stability!J572,"-")</f>
        <v>-</v>
      </c>
      <c r="AR541" s="127" t="str">
        <f>IF(Stability!$G$7=Stability!$X$7,Stability!M572,"-")</f>
        <v>-</v>
      </c>
    </row>
    <row r="542" spans="32:44" ht="15" customHeight="1">
      <c r="AF542" s="12">
        <v>541</v>
      </c>
      <c r="AG542" s="103" t="str">
        <f>IF(Stability!$G$7=Stability!$X$7,Stability!D573,"-")</f>
        <v>-</v>
      </c>
      <c r="AH542" s="103" t="str">
        <f>IF(Stability!$G$7=Stability!$X$7,Stability!C573,"-")</f>
        <v>-</v>
      </c>
      <c r="AI542" s="103" t="str">
        <f>IF(Stability!$G$7=Stability!$X$7,Stability!B573,"-")</f>
        <v>-</v>
      </c>
      <c r="AJ542" s="127" t="str">
        <f>IF(Stability!$G$7=Stability!$X$7,Stability!E573,"-")</f>
        <v>-</v>
      </c>
      <c r="AK542" s="103" t="str">
        <f>IF(Stability!$G$7=Stability!$X$7,Stability!H573,"-")</f>
        <v>-</v>
      </c>
      <c r="AL542" s="103" t="str">
        <f>IF(Stability!$G$7=Stability!$X$7,Stability!G573,"-")</f>
        <v>-</v>
      </c>
      <c r="AM542" s="103" t="str">
        <f>IF(Stability!$G$7=Stability!$X$7,Stability!F573,"-")</f>
        <v>-</v>
      </c>
      <c r="AN542" s="127" t="str">
        <f>IF(Stability!$G$7=Stability!$X$7,Stability!I573,"-")</f>
        <v>-</v>
      </c>
      <c r="AO542" s="103" t="str">
        <f>IF(Stability!$G$7=Stability!$X$7,Stability!L573,"-")</f>
        <v>-</v>
      </c>
      <c r="AP542" s="103" t="str">
        <f>IF(Stability!$G$7=Stability!$X$7,Stability!K573,"-")</f>
        <v>-</v>
      </c>
      <c r="AQ542" s="103" t="str">
        <f>IF(Stability!$G$7=Stability!$X$7,Stability!J573,"-")</f>
        <v>-</v>
      </c>
      <c r="AR542" s="127" t="str">
        <f>IF(Stability!$G$7=Stability!$X$7,Stability!M573,"-")</f>
        <v>-</v>
      </c>
    </row>
    <row r="543" spans="32:44" ht="15" customHeight="1">
      <c r="AF543" s="12">
        <v>542</v>
      </c>
      <c r="AG543" s="103" t="str">
        <f>IF(Stability!$G$7=Stability!$X$7,Stability!D574,"-")</f>
        <v>-</v>
      </c>
      <c r="AH543" s="103" t="str">
        <f>IF(Stability!$G$7=Stability!$X$7,Stability!C574,"-")</f>
        <v>-</v>
      </c>
      <c r="AI543" s="103" t="str">
        <f>IF(Stability!$G$7=Stability!$X$7,Stability!B574,"-")</f>
        <v>-</v>
      </c>
      <c r="AJ543" s="127" t="str">
        <f>IF(Stability!$G$7=Stability!$X$7,Stability!E574,"-")</f>
        <v>-</v>
      </c>
      <c r="AK543" s="103" t="str">
        <f>IF(Stability!$G$7=Stability!$X$7,Stability!H574,"-")</f>
        <v>-</v>
      </c>
      <c r="AL543" s="103" t="str">
        <f>IF(Stability!$G$7=Stability!$X$7,Stability!G574,"-")</f>
        <v>-</v>
      </c>
      <c r="AM543" s="103" t="str">
        <f>IF(Stability!$G$7=Stability!$X$7,Stability!F574,"-")</f>
        <v>-</v>
      </c>
      <c r="AN543" s="127" t="str">
        <f>IF(Stability!$G$7=Stability!$X$7,Stability!I574,"-")</f>
        <v>-</v>
      </c>
      <c r="AO543" s="103" t="str">
        <f>IF(Stability!$G$7=Stability!$X$7,Stability!L574,"-")</f>
        <v>-</v>
      </c>
      <c r="AP543" s="103" t="str">
        <f>IF(Stability!$G$7=Stability!$X$7,Stability!K574,"-")</f>
        <v>-</v>
      </c>
      <c r="AQ543" s="103" t="str">
        <f>IF(Stability!$G$7=Stability!$X$7,Stability!J574,"-")</f>
        <v>-</v>
      </c>
      <c r="AR543" s="127" t="str">
        <f>IF(Stability!$G$7=Stability!$X$7,Stability!M574,"-")</f>
        <v>-</v>
      </c>
    </row>
    <row r="544" spans="32:44" ht="15" customHeight="1">
      <c r="AF544" s="12">
        <v>543</v>
      </c>
      <c r="AG544" s="103" t="str">
        <f>IF(Stability!$G$7=Stability!$X$7,Stability!D575,"-")</f>
        <v>-</v>
      </c>
      <c r="AH544" s="103" t="str">
        <f>IF(Stability!$G$7=Stability!$X$7,Stability!C575,"-")</f>
        <v>-</v>
      </c>
      <c r="AI544" s="103" t="str">
        <f>IF(Stability!$G$7=Stability!$X$7,Stability!B575,"-")</f>
        <v>-</v>
      </c>
      <c r="AJ544" s="127" t="str">
        <f>IF(Stability!$G$7=Stability!$X$7,Stability!E575,"-")</f>
        <v>-</v>
      </c>
      <c r="AK544" s="103" t="str">
        <f>IF(Stability!$G$7=Stability!$X$7,Stability!H575,"-")</f>
        <v>-</v>
      </c>
      <c r="AL544" s="103" t="str">
        <f>IF(Stability!$G$7=Stability!$X$7,Stability!G575,"-")</f>
        <v>-</v>
      </c>
      <c r="AM544" s="103" t="str">
        <f>IF(Stability!$G$7=Stability!$X$7,Stability!F575,"-")</f>
        <v>-</v>
      </c>
      <c r="AN544" s="127" t="str">
        <f>IF(Stability!$G$7=Stability!$X$7,Stability!I575,"-")</f>
        <v>-</v>
      </c>
      <c r="AO544" s="103" t="str">
        <f>IF(Stability!$G$7=Stability!$X$7,Stability!L575,"-")</f>
        <v>-</v>
      </c>
      <c r="AP544" s="103" t="str">
        <f>IF(Stability!$G$7=Stability!$X$7,Stability!K575,"-")</f>
        <v>-</v>
      </c>
      <c r="AQ544" s="103" t="str">
        <f>IF(Stability!$G$7=Stability!$X$7,Stability!J575,"-")</f>
        <v>-</v>
      </c>
      <c r="AR544" s="127" t="str">
        <f>IF(Stability!$G$7=Stability!$X$7,Stability!M575,"-")</f>
        <v>-</v>
      </c>
    </row>
    <row r="545" spans="32:44" ht="15" customHeight="1">
      <c r="AF545" s="12">
        <v>544</v>
      </c>
      <c r="AG545" s="103" t="str">
        <f>IF(Stability!$G$7=Stability!$X$7,Stability!D576,"-")</f>
        <v>-</v>
      </c>
      <c r="AH545" s="103" t="str">
        <f>IF(Stability!$G$7=Stability!$X$7,Stability!C576,"-")</f>
        <v>-</v>
      </c>
      <c r="AI545" s="103" t="str">
        <f>IF(Stability!$G$7=Stability!$X$7,Stability!B576,"-")</f>
        <v>-</v>
      </c>
      <c r="AJ545" s="127" t="str">
        <f>IF(Stability!$G$7=Stability!$X$7,Stability!E576,"-")</f>
        <v>-</v>
      </c>
      <c r="AK545" s="103" t="str">
        <f>IF(Stability!$G$7=Stability!$X$7,Stability!H576,"-")</f>
        <v>-</v>
      </c>
      <c r="AL545" s="103" t="str">
        <f>IF(Stability!$G$7=Stability!$X$7,Stability!G576,"-")</f>
        <v>-</v>
      </c>
      <c r="AM545" s="103" t="str">
        <f>IF(Stability!$G$7=Stability!$X$7,Stability!F576,"-")</f>
        <v>-</v>
      </c>
      <c r="AN545" s="127" t="str">
        <f>IF(Stability!$G$7=Stability!$X$7,Stability!I576,"-")</f>
        <v>-</v>
      </c>
      <c r="AO545" s="103" t="str">
        <f>IF(Stability!$G$7=Stability!$X$7,Stability!L576,"-")</f>
        <v>-</v>
      </c>
      <c r="AP545" s="103" t="str">
        <f>IF(Stability!$G$7=Stability!$X$7,Stability!K576,"-")</f>
        <v>-</v>
      </c>
      <c r="AQ545" s="103" t="str">
        <f>IF(Stability!$G$7=Stability!$X$7,Stability!J576,"-")</f>
        <v>-</v>
      </c>
      <c r="AR545" s="127" t="str">
        <f>IF(Stability!$G$7=Stability!$X$7,Stability!M576,"-")</f>
        <v>-</v>
      </c>
    </row>
    <row r="546" spans="32:44" ht="15" customHeight="1">
      <c r="AF546" s="12">
        <v>545</v>
      </c>
      <c r="AG546" s="103" t="str">
        <f>IF(Stability!$G$7=Stability!$X$7,Stability!D577,"-")</f>
        <v>-</v>
      </c>
      <c r="AH546" s="103" t="str">
        <f>IF(Stability!$G$7=Stability!$X$7,Stability!C577,"-")</f>
        <v>-</v>
      </c>
      <c r="AI546" s="103" t="str">
        <f>IF(Stability!$G$7=Stability!$X$7,Stability!B577,"-")</f>
        <v>-</v>
      </c>
      <c r="AJ546" s="127" t="str">
        <f>IF(Stability!$G$7=Stability!$X$7,Stability!E577,"-")</f>
        <v>-</v>
      </c>
      <c r="AK546" s="103" t="str">
        <f>IF(Stability!$G$7=Stability!$X$7,Stability!H577,"-")</f>
        <v>-</v>
      </c>
      <c r="AL546" s="103" t="str">
        <f>IF(Stability!$G$7=Stability!$X$7,Stability!G577,"-")</f>
        <v>-</v>
      </c>
      <c r="AM546" s="103" t="str">
        <f>IF(Stability!$G$7=Stability!$X$7,Stability!F577,"-")</f>
        <v>-</v>
      </c>
      <c r="AN546" s="127" t="str">
        <f>IF(Stability!$G$7=Stability!$X$7,Stability!I577,"-")</f>
        <v>-</v>
      </c>
      <c r="AO546" s="103" t="str">
        <f>IF(Stability!$G$7=Stability!$X$7,Stability!L577,"-")</f>
        <v>-</v>
      </c>
      <c r="AP546" s="103" t="str">
        <f>IF(Stability!$G$7=Stability!$X$7,Stability!K577,"-")</f>
        <v>-</v>
      </c>
      <c r="AQ546" s="103" t="str">
        <f>IF(Stability!$G$7=Stability!$X$7,Stability!J577,"-")</f>
        <v>-</v>
      </c>
      <c r="AR546" s="127" t="str">
        <f>IF(Stability!$G$7=Stability!$X$7,Stability!M577,"-")</f>
        <v>-</v>
      </c>
    </row>
    <row r="547" spans="32:44" ht="15" customHeight="1">
      <c r="AF547" s="12">
        <v>546</v>
      </c>
      <c r="AG547" s="103" t="str">
        <f>IF(Stability!$G$7=Stability!$X$7,Stability!D578,"-")</f>
        <v>-</v>
      </c>
      <c r="AH547" s="103" t="str">
        <f>IF(Stability!$G$7=Stability!$X$7,Stability!C578,"-")</f>
        <v>-</v>
      </c>
      <c r="AI547" s="103" t="str">
        <f>IF(Stability!$G$7=Stability!$X$7,Stability!B578,"-")</f>
        <v>-</v>
      </c>
      <c r="AJ547" s="127" t="str">
        <f>IF(Stability!$G$7=Stability!$X$7,Stability!E578,"-")</f>
        <v>-</v>
      </c>
      <c r="AK547" s="103" t="str">
        <f>IF(Stability!$G$7=Stability!$X$7,Stability!H578,"-")</f>
        <v>-</v>
      </c>
      <c r="AL547" s="103" t="str">
        <f>IF(Stability!$G$7=Stability!$X$7,Stability!G578,"-")</f>
        <v>-</v>
      </c>
      <c r="AM547" s="103" t="str">
        <f>IF(Stability!$G$7=Stability!$X$7,Stability!F578,"-")</f>
        <v>-</v>
      </c>
      <c r="AN547" s="127" t="str">
        <f>IF(Stability!$G$7=Stability!$X$7,Stability!I578,"-")</f>
        <v>-</v>
      </c>
      <c r="AO547" s="103" t="str">
        <f>IF(Stability!$G$7=Stability!$X$7,Stability!L578,"-")</f>
        <v>-</v>
      </c>
      <c r="AP547" s="103" t="str">
        <f>IF(Stability!$G$7=Stability!$X$7,Stability!K578,"-")</f>
        <v>-</v>
      </c>
      <c r="AQ547" s="103" t="str">
        <f>IF(Stability!$G$7=Stability!$X$7,Stability!J578,"-")</f>
        <v>-</v>
      </c>
      <c r="AR547" s="127" t="str">
        <f>IF(Stability!$G$7=Stability!$X$7,Stability!M578,"-")</f>
        <v>-</v>
      </c>
    </row>
    <row r="548" spans="32:44" ht="15" customHeight="1">
      <c r="AF548" s="12">
        <v>547</v>
      </c>
      <c r="AG548" s="103" t="str">
        <f>IF(Stability!$G$7=Stability!$X$7,Stability!D579,"-")</f>
        <v>-</v>
      </c>
      <c r="AH548" s="103" t="str">
        <f>IF(Stability!$G$7=Stability!$X$7,Stability!C579,"-")</f>
        <v>-</v>
      </c>
      <c r="AI548" s="103" t="str">
        <f>IF(Stability!$G$7=Stability!$X$7,Stability!B579,"-")</f>
        <v>-</v>
      </c>
      <c r="AJ548" s="127" t="str">
        <f>IF(Stability!$G$7=Stability!$X$7,Stability!E579,"-")</f>
        <v>-</v>
      </c>
      <c r="AK548" s="103" t="str">
        <f>IF(Stability!$G$7=Stability!$X$7,Stability!H579,"-")</f>
        <v>-</v>
      </c>
      <c r="AL548" s="103" t="str">
        <f>IF(Stability!$G$7=Stability!$X$7,Stability!G579,"-")</f>
        <v>-</v>
      </c>
      <c r="AM548" s="103" t="str">
        <f>IF(Stability!$G$7=Stability!$X$7,Stability!F579,"-")</f>
        <v>-</v>
      </c>
      <c r="AN548" s="127" t="str">
        <f>IF(Stability!$G$7=Stability!$X$7,Stability!I579,"-")</f>
        <v>-</v>
      </c>
      <c r="AO548" s="103" t="str">
        <f>IF(Stability!$G$7=Stability!$X$7,Stability!L579,"-")</f>
        <v>-</v>
      </c>
      <c r="AP548" s="103" t="str">
        <f>IF(Stability!$G$7=Stability!$X$7,Stability!K579,"-")</f>
        <v>-</v>
      </c>
      <c r="AQ548" s="103" t="str">
        <f>IF(Stability!$G$7=Stability!$X$7,Stability!J579,"-")</f>
        <v>-</v>
      </c>
      <c r="AR548" s="127" t="str">
        <f>IF(Stability!$G$7=Stability!$X$7,Stability!M579,"-")</f>
        <v>-</v>
      </c>
    </row>
    <row r="549" spans="32:44" ht="15" customHeight="1">
      <c r="AF549" s="12">
        <v>548</v>
      </c>
      <c r="AG549" s="103" t="str">
        <f>IF(Stability!$G$7=Stability!$X$7,Stability!D580,"-")</f>
        <v>-</v>
      </c>
      <c r="AH549" s="103" t="str">
        <f>IF(Stability!$G$7=Stability!$X$7,Stability!C580,"-")</f>
        <v>-</v>
      </c>
      <c r="AI549" s="103" t="str">
        <f>IF(Stability!$G$7=Stability!$X$7,Stability!B580,"-")</f>
        <v>-</v>
      </c>
      <c r="AJ549" s="127" t="str">
        <f>IF(Stability!$G$7=Stability!$X$7,Stability!E580,"-")</f>
        <v>-</v>
      </c>
      <c r="AK549" s="103" t="str">
        <f>IF(Stability!$G$7=Stability!$X$7,Stability!H580,"-")</f>
        <v>-</v>
      </c>
      <c r="AL549" s="103" t="str">
        <f>IF(Stability!$G$7=Stability!$X$7,Stability!G580,"-")</f>
        <v>-</v>
      </c>
      <c r="AM549" s="103" t="str">
        <f>IF(Stability!$G$7=Stability!$X$7,Stability!F580,"-")</f>
        <v>-</v>
      </c>
      <c r="AN549" s="127" t="str">
        <f>IF(Stability!$G$7=Stability!$X$7,Stability!I580,"-")</f>
        <v>-</v>
      </c>
      <c r="AO549" s="103" t="str">
        <f>IF(Stability!$G$7=Stability!$X$7,Stability!L580,"-")</f>
        <v>-</v>
      </c>
      <c r="AP549" s="103" t="str">
        <f>IF(Stability!$G$7=Stability!$X$7,Stability!K580,"-")</f>
        <v>-</v>
      </c>
      <c r="AQ549" s="103" t="str">
        <f>IF(Stability!$G$7=Stability!$X$7,Stability!J580,"-")</f>
        <v>-</v>
      </c>
      <c r="AR549" s="127" t="str">
        <f>IF(Stability!$G$7=Stability!$X$7,Stability!M580,"-")</f>
        <v>-</v>
      </c>
    </row>
    <row r="550" spans="32:44" ht="15" customHeight="1">
      <c r="AF550" s="12">
        <v>549</v>
      </c>
      <c r="AG550" s="103" t="str">
        <f>IF(Stability!$G$7=Stability!$X$7,Stability!D581,"-")</f>
        <v>-</v>
      </c>
      <c r="AH550" s="103" t="str">
        <f>IF(Stability!$G$7=Stability!$X$7,Stability!C581,"-")</f>
        <v>-</v>
      </c>
      <c r="AI550" s="103" t="str">
        <f>IF(Stability!$G$7=Stability!$X$7,Stability!B581,"-")</f>
        <v>-</v>
      </c>
      <c r="AJ550" s="127" t="str">
        <f>IF(Stability!$G$7=Stability!$X$7,Stability!E581,"-")</f>
        <v>-</v>
      </c>
      <c r="AK550" s="103" t="str">
        <f>IF(Stability!$G$7=Stability!$X$7,Stability!H581,"-")</f>
        <v>-</v>
      </c>
      <c r="AL550" s="103" t="str">
        <f>IF(Stability!$G$7=Stability!$X$7,Stability!G581,"-")</f>
        <v>-</v>
      </c>
      <c r="AM550" s="103" t="str">
        <f>IF(Stability!$G$7=Stability!$X$7,Stability!F581,"-")</f>
        <v>-</v>
      </c>
      <c r="AN550" s="127" t="str">
        <f>IF(Stability!$G$7=Stability!$X$7,Stability!I581,"-")</f>
        <v>-</v>
      </c>
      <c r="AO550" s="103" t="str">
        <f>IF(Stability!$G$7=Stability!$X$7,Stability!L581,"-")</f>
        <v>-</v>
      </c>
      <c r="AP550" s="103" t="str">
        <f>IF(Stability!$G$7=Stability!$X$7,Stability!K581,"-")</f>
        <v>-</v>
      </c>
      <c r="AQ550" s="103" t="str">
        <f>IF(Stability!$G$7=Stability!$X$7,Stability!J581,"-")</f>
        <v>-</v>
      </c>
      <c r="AR550" s="127" t="str">
        <f>IF(Stability!$G$7=Stability!$X$7,Stability!M581,"-")</f>
        <v>-</v>
      </c>
    </row>
    <row r="551" spans="32:44" ht="15" customHeight="1">
      <c r="AF551" s="12">
        <v>550</v>
      </c>
      <c r="AG551" s="103" t="str">
        <f>IF(Stability!$G$7=Stability!$X$7,Stability!D582,"-")</f>
        <v>-</v>
      </c>
      <c r="AH551" s="103" t="str">
        <f>IF(Stability!$G$7=Stability!$X$7,Stability!C582,"-")</f>
        <v>-</v>
      </c>
      <c r="AI551" s="103" t="str">
        <f>IF(Stability!$G$7=Stability!$X$7,Stability!B582,"-")</f>
        <v>-</v>
      </c>
      <c r="AJ551" s="127" t="str">
        <f>IF(Stability!$G$7=Stability!$X$7,Stability!E582,"-")</f>
        <v>-</v>
      </c>
      <c r="AK551" s="103" t="str">
        <f>IF(Stability!$G$7=Stability!$X$7,Stability!H582,"-")</f>
        <v>-</v>
      </c>
      <c r="AL551" s="103" t="str">
        <f>IF(Stability!$G$7=Stability!$X$7,Stability!G582,"-")</f>
        <v>-</v>
      </c>
      <c r="AM551" s="103" t="str">
        <f>IF(Stability!$G$7=Stability!$X$7,Stability!F582,"-")</f>
        <v>-</v>
      </c>
      <c r="AN551" s="127" t="str">
        <f>IF(Stability!$G$7=Stability!$X$7,Stability!I582,"-")</f>
        <v>-</v>
      </c>
      <c r="AO551" s="103" t="str">
        <f>IF(Stability!$G$7=Stability!$X$7,Stability!L582,"-")</f>
        <v>-</v>
      </c>
      <c r="AP551" s="103" t="str">
        <f>IF(Stability!$G$7=Stability!$X$7,Stability!K582,"-")</f>
        <v>-</v>
      </c>
      <c r="AQ551" s="103" t="str">
        <f>IF(Stability!$G$7=Stability!$X$7,Stability!J582,"-")</f>
        <v>-</v>
      </c>
      <c r="AR551" s="127" t="str">
        <f>IF(Stability!$G$7=Stability!$X$7,Stability!M582,"-")</f>
        <v>-</v>
      </c>
    </row>
    <row r="552" spans="32:44" ht="15" customHeight="1">
      <c r="AF552" s="12">
        <v>551</v>
      </c>
      <c r="AG552" s="103" t="str">
        <f>IF(Stability!$G$7=Stability!$X$7,Stability!D583,"-")</f>
        <v>-</v>
      </c>
      <c r="AH552" s="103" t="str">
        <f>IF(Stability!$G$7=Stability!$X$7,Stability!C583,"-")</f>
        <v>-</v>
      </c>
      <c r="AI552" s="103" t="str">
        <f>IF(Stability!$G$7=Stability!$X$7,Stability!B583,"-")</f>
        <v>-</v>
      </c>
      <c r="AJ552" s="127" t="str">
        <f>IF(Stability!$G$7=Stability!$X$7,Stability!E583,"-")</f>
        <v>-</v>
      </c>
      <c r="AK552" s="103" t="str">
        <f>IF(Stability!$G$7=Stability!$X$7,Stability!H583,"-")</f>
        <v>-</v>
      </c>
      <c r="AL552" s="103" t="str">
        <f>IF(Stability!$G$7=Stability!$X$7,Stability!G583,"-")</f>
        <v>-</v>
      </c>
      <c r="AM552" s="103" t="str">
        <f>IF(Stability!$G$7=Stability!$X$7,Stability!F583,"-")</f>
        <v>-</v>
      </c>
      <c r="AN552" s="127" t="str">
        <f>IF(Stability!$G$7=Stability!$X$7,Stability!I583,"-")</f>
        <v>-</v>
      </c>
      <c r="AO552" s="103" t="str">
        <f>IF(Stability!$G$7=Stability!$X$7,Stability!L583,"-")</f>
        <v>-</v>
      </c>
      <c r="AP552" s="103" t="str">
        <f>IF(Stability!$G$7=Stability!$X$7,Stability!K583,"-")</f>
        <v>-</v>
      </c>
      <c r="AQ552" s="103" t="str">
        <f>IF(Stability!$G$7=Stability!$X$7,Stability!J583,"-")</f>
        <v>-</v>
      </c>
      <c r="AR552" s="127" t="str">
        <f>IF(Stability!$G$7=Stability!$X$7,Stability!M583,"-")</f>
        <v>-</v>
      </c>
    </row>
    <row r="553" spans="32:44" ht="15" customHeight="1">
      <c r="AF553" s="12">
        <v>552</v>
      </c>
      <c r="AG553" s="103" t="str">
        <f>IF(Stability!$G$7=Stability!$X$7,Stability!D584,"-")</f>
        <v>-</v>
      </c>
      <c r="AH553" s="103" t="str">
        <f>IF(Stability!$G$7=Stability!$X$7,Stability!C584,"-")</f>
        <v>-</v>
      </c>
      <c r="AI553" s="103" t="str">
        <f>IF(Stability!$G$7=Stability!$X$7,Stability!B584,"-")</f>
        <v>-</v>
      </c>
      <c r="AJ553" s="127" t="str">
        <f>IF(Stability!$G$7=Stability!$X$7,Stability!E584,"-")</f>
        <v>-</v>
      </c>
      <c r="AK553" s="103" t="str">
        <f>IF(Stability!$G$7=Stability!$X$7,Stability!H584,"-")</f>
        <v>-</v>
      </c>
      <c r="AL553" s="103" t="str">
        <f>IF(Stability!$G$7=Stability!$X$7,Stability!G584,"-")</f>
        <v>-</v>
      </c>
      <c r="AM553" s="103" t="str">
        <f>IF(Stability!$G$7=Stability!$X$7,Stability!F584,"-")</f>
        <v>-</v>
      </c>
      <c r="AN553" s="127" t="str">
        <f>IF(Stability!$G$7=Stability!$X$7,Stability!I584,"-")</f>
        <v>-</v>
      </c>
      <c r="AO553" s="103" t="str">
        <f>IF(Stability!$G$7=Stability!$X$7,Stability!L584,"-")</f>
        <v>-</v>
      </c>
      <c r="AP553" s="103" t="str">
        <f>IF(Stability!$G$7=Stability!$X$7,Stability!K584,"-")</f>
        <v>-</v>
      </c>
      <c r="AQ553" s="103" t="str">
        <f>IF(Stability!$G$7=Stability!$X$7,Stability!J584,"-")</f>
        <v>-</v>
      </c>
      <c r="AR553" s="127" t="str">
        <f>IF(Stability!$G$7=Stability!$X$7,Stability!M584,"-")</f>
        <v>-</v>
      </c>
    </row>
    <row r="554" spans="32:44" ht="15" customHeight="1">
      <c r="AF554" s="12">
        <v>553</v>
      </c>
      <c r="AG554" s="103" t="str">
        <f>IF(Stability!$G$7=Stability!$X$7,Stability!D585,"-")</f>
        <v>-</v>
      </c>
      <c r="AH554" s="103" t="str">
        <f>IF(Stability!$G$7=Stability!$X$7,Stability!C585,"-")</f>
        <v>-</v>
      </c>
      <c r="AI554" s="103" t="str">
        <f>IF(Stability!$G$7=Stability!$X$7,Stability!B585,"-")</f>
        <v>-</v>
      </c>
      <c r="AJ554" s="127" t="str">
        <f>IF(Stability!$G$7=Stability!$X$7,Stability!E585,"-")</f>
        <v>-</v>
      </c>
      <c r="AK554" s="103" t="str">
        <f>IF(Stability!$G$7=Stability!$X$7,Stability!H585,"-")</f>
        <v>-</v>
      </c>
      <c r="AL554" s="103" t="str">
        <f>IF(Stability!$G$7=Stability!$X$7,Stability!G585,"-")</f>
        <v>-</v>
      </c>
      <c r="AM554" s="103" t="str">
        <f>IF(Stability!$G$7=Stability!$X$7,Stability!F585,"-")</f>
        <v>-</v>
      </c>
      <c r="AN554" s="127" t="str">
        <f>IF(Stability!$G$7=Stability!$X$7,Stability!I585,"-")</f>
        <v>-</v>
      </c>
      <c r="AO554" s="103" t="str">
        <f>IF(Stability!$G$7=Stability!$X$7,Stability!L585,"-")</f>
        <v>-</v>
      </c>
      <c r="AP554" s="103" t="str">
        <f>IF(Stability!$G$7=Stability!$X$7,Stability!K585,"-")</f>
        <v>-</v>
      </c>
      <c r="AQ554" s="103" t="str">
        <f>IF(Stability!$G$7=Stability!$X$7,Stability!J585,"-")</f>
        <v>-</v>
      </c>
      <c r="AR554" s="127" t="str">
        <f>IF(Stability!$G$7=Stability!$X$7,Stability!M585,"-")</f>
        <v>-</v>
      </c>
    </row>
    <row r="555" spans="32:44" ht="15" customHeight="1">
      <c r="AF555" s="12">
        <v>554</v>
      </c>
      <c r="AG555" s="103" t="str">
        <f>IF(Stability!$G$7=Stability!$X$7,Stability!D586,"-")</f>
        <v>-</v>
      </c>
      <c r="AH555" s="103" t="str">
        <f>IF(Stability!$G$7=Stability!$X$7,Stability!C586,"-")</f>
        <v>-</v>
      </c>
      <c r="AI555" s="103" t="str">
        <f>IF(Stability!$G$7=Stability!$X$7,Stability!B586,"-")</f>
        <v>-</v>
      </c>
      <c r="AJ555" s="127" t="str">
        <f>IF(Stability!$G$7=Stability!$X$7,Stability!E586,"-")</f>
        <v>-</v>
      </c>
      <c r="AK555" s="103" t="str">
        <f>IF(Stability!$G$7=Stability!$X$7,Stability!H586,"-")</f>
        <v>-</v>
      </c>
      <c r="AL555" s="103" t="str">
        <f>IF(Stability!$G$7=Stability!$X$7,Stability!G586,"-")</f>
        <v>-</v>
      </c>
      <c r="AM555" s="103" t="str">
        <f>IF(Stability!$G$7=Stability!$X$7,Stability!F586,"-")</f>
        <v>-</v>
      </c>
      <c r="AN555" s="127" t="str">
        <f>IF(Stability!$G$7=Stability!$X$7,Stability!I586,"-")</f>
        <v>-</v>
      </c>
      <c r="AO555" s="103" t="str">
        <f>IF(Stability!$G$7=Stability!$X$7,Stability!L586,"-")</f>
        <v>-</v>
      </c>
      <c r="AP555" s="103" t="str">
        <f>IF(Stability!$G$7=Stability!$X$7,Stability!K586,"-")</f>
        <v>-</v>
      </c>
      <c r="AQ555" s="103" t="str">
        <f>IF(Stability!$G$7=Stability!$X$7,Stability!J586,"-")</f>
        <v>-</v>
      </c>
      <c r="AR555" s="127" t="str">
        <f>IF(Stability!$G$7=Stability!$X$7,Stability!M586,"-")</f>
        <v>-</v>
      </c>
    </row>
    <row r="556" spans="32:44" ht="15" customHeight="1">
      <c r="AF556" s="12">
        <v>555</v>
      </c>
      <c r="AG556" s="103" t="str">
        <f>IF(Stability!$G$7=Stability!$X$7,Stability!D587,"-")</f>
        <v>-</v>
      </c>
      <c r="AH556" s="103" t="str">
        <f>IF(Stability!$G$7=Stability!$X$7,Stability!C587,"-")</f>
        <v>-</v>
      </c>
      <c r="AI556" s="103" t="str">
        <f>IF(Stability!$G$7=Stability!$X$7,Stability!B587,"-")</f>
        <v>-</v>
      </c>
      <c r="AJ556" s="127" t="str">
        <f>IF(Stability!$G$7=Stability!$X$7,Stability!E587,"-")</f>
        <v>-</v>
      </c>
      <c r="AK556" s="103" t="str">
        <f>IF(Stability!$G$7=Stability!$X$7,Stability!H587,"-")</f>
        <v>-</v>
      </c>
      <c r="AL556" s="103" t="str">
        <f>IF(Stability!$G$7=Stability!$X$7,Stability!G587,"-")</f>
        <v>-</v>
      </c>
      <c r="AM556" s="103" t="str">
        <f>IF(Stability!$G$7=Stability!$X$7,Stability!F587,"-")</f>
        <v>-</v>
      </c>
      <c r="AN556" s="127" t="str">
        <f>IF(Stability!$G$7=Stability!$X$7,Stability!I587,"-")</f>
        <v>-</v>
      </c>
      <c r="AO556" s="103" t="str">
        <f>IF(Stability!$G$7=Stability!$X$7,Stability!L587,"-")</f>
        <v>-</v>
      </c>
      <c r="AP556" s="103" t="str">
        <f>IF(Stability!$G$7=Stability!$X$7,Stability!K587,"-")</f>
        <v>-</v>
      </c>
      <c r="AQ556" s="103" t="str">
        <f>IF(Stability!$G$7=Stability!$X$7,Stability!J587,"-")</f>
        <v>-</v>
      </c>
      <c r="AR556" s="127" t="str">
        <f>IF(Stability!$G$7=Stability!$X$7,Stability!M587,"-")</f>
        <v>-</v>
      </c>
    </row>
    <row r="557" spans="32:44" ht="15" customHeight="1">
      <c r="AF557" s="12">
        <v>556</v>
      </c>
      <c r="AG557" s="103" t="str">
        <f>IF(Stability!$G$7=Stability!$X$7,Stability!D588,"-")</f>
        <v>-</v>
      </c>
      <c r="AH557" s="103" t="str">
        <f>IF(Stability!$G$7=Stability!$X$7,Stability!C588,"-")</f>
        <v>-</v>
      </c>
      <c r="AI557" s="103" t="str">
        <f>IF(Stability!$G$7=Stability!$X$7,Stability!B588,"-")</f>
        <v>-</v>
      </c>
      <c r="AJ557" s="127" t="str">
        <f>IF(Stability!$G$7=Stability!$X$7,Stability!E588,"-")</f>
        <v>-</v>
      </c>
      <c r="AK557" s="103" t="str">
        <f>IF(Stability!$G$7=Stability!$X$7,Stability!H588,"-")</f>
        <v>-</v>
      </c>
      <c r="AL557" s="103" t="str">
        <f>IF(Stability!$G$7=Stability!$X$7,Stability!G588,"-")</f>
        <v>-</v>
      </c>
      <c r="AM557" s="103" t="str">
        <f>IF(Stability!$G$7=Stability!$X$7,Stability!F588,"-")</f>
        <v>-</v>
      </c>
      <c r="AN557" s="127" t="str">
        <f>IF(Stability!$G$7=Stability!$X$7,Stability!I588,"-")</f>
        <v>-</v>
      </c>
      <c r="AO557" s="103" t="str">
        <f>IF(Stability!$G$7=Stability!$X$7,Stability!L588,"-")</f>
        <v>-</v>
      </c>
      <c r="AP557" s="103" t="str">
        <f>IF(Stability!$G$7=Stability!$X$7,Stability!K588,"-")</f>
        <v>-</v>
      </c>
      <c r="AQ557" s="103" t="str">
        <f>IF(Stability!$G$7=Stability!$X$7,Stability!J588,"-")</f>
        <v>-</v>
      </c>
      <c r="AR557" s="127" t="str">
        <f>IF(Stability!$G$7=Stability!$X$7,Stability!M588,"-")</f>
        <v>-</v>
      </c>
    </row>
    <row r="558" spans="32:44" ht="15" customHeight="1">
      <c r="AF558" s="12">
        <v>557</v>
      </c>
      <c r="AG558" s="103" t="str">
        <f>IF(Stability!$G$7=Stability!$X$7,Stability!D589,"-")</f>
        <v>-</v>
      </c>
      <c r="AH558" s="103" t="str">
        <f>IF(Stability!$G$7=Stability!$X$7,Stability!C589,"-")</f>
        <v>-</v>
      </c>
      <c r="AI558" s="103" t="str">
        <f>IF(Stability!$G$7=Stability!$X$7,Stability!B589,"-")</f>
        <v>-</v>
      </c>
      <c r="AJ558" s="127" t="str">
        <f>IF(Stability!$G$7=Stability!$X$7,Stability!E589,"-")</f>
        <v>-</v>
      </c>
      <c r="AK558" s="103" t="str">
        <f>IF(Stability!$G$7=Stability!$X$7,Stability!H589,"-")</f>
        <v>-</v>
      </c>
      <c r="AL558" s="103" t="str">
        <f>IF(Stability!$G$7=Stability!$X$7,Stability!G589,"-")</f>
        <v>-</v>
      </c>
      <c r="AM558" s="103" t="str">
        <f>IF(Stability!$G$7=Stability!$X$7,Stability!F589,"-")</f>
        <v>-</v>
      </c>
      <c r="AN558" s="127" t="str">
        <f>IF(Stability!$G$7=Stability!$X$7,Stability!I589,"-")</f>
        <v>-</v>
      </c>
      <c r="AO558" s="103" t="str">
        <f>IF(Stability!$G$7=Stability!$X$7,Stability!L589,"-")</f>
        <v>-</v>
      </c>
      <c r="AP558" s="103" t="str">
        <f>IF(Stability!$G$7=Stability!$X$7,Stability!K589,"-")</f>
        <v>-</v>
      </c>
      <c r="AQ558" s="103" t="str">
        <f>IF(Stability!$G$7=Stability!$X$7,Stability!J589,"-")</f>
        <v>-</v>
      </c>
      <c r="AR558" s="127" t="str">
        <f>IF(Stability!$G$7=Stability!$X$7,Stability!M589,"-")</f>
        <v>-</v>
      </c>
    </row>
    <row r="559" spans="32:44" ht="15" customHeight="1">
      <c r="AF559" s="12">
        <v>558</v>
      </c>
      <c r="AG559" s="103" t="str">
        <f>IF(Stability!$G$7=Stability!$X$7,Stability!D590,"-")</f>
        <v>-</v>
      </c>
      <c r="AH559" s="103" t="str">
        <f>IF(Stability!$G$7=Stability!$X$7,Stability!C590,"-")</f>
        <v>-</v>
      </c>
      <c r="AI559" s="103" t="str">
        <f>IF(Stability!$G$7=Stability!$X$7,Stability!B590,"-")</f>
        <v>-</v>
      </c>
      <c r="AJ559" s="127" t="str">
        <f>IF(Stability!$G$7=Stability!$X$7,Stability!E590,"-")</f>
        <v>-</v>
      </c>
      <c r="AK559" s="103" t="str">
        <f>IF(Stability!$G$7=Stability!$X$7,Stability!H590,"-")</f>
        <v>-</v>
      </c>
      <c r="AL559" s="103" t="str">
        <f>IF(Stability!$G$7=Stability!$X$7,Stability!G590,"-")</f>
        <v>-</v>
      </c>
      <c r="AM559" s="103" t="str">
        <f>IF(Stability!$G$7=Stability!$X$7,Stability!F590,"-")</f>
        <v>-</v>
      </c>
      <c r="AN559" s="127" t="str">
        <f>IF(Stability!$G$7=Stability!$X$7,Stability!I590,"-")</f>
        <v>-</v>
      </c>
      <c r="AO559" s="103" t="str">
        <f>IF(Stability!$G$7=Stability!$X$7,Stability!L590,"-")</f>
        <v>-</v>
      </c>
      <c r="AP559" s="103" t="str">
        <f>IF(Stability!$G$7=Stability!$X$7,Stability!K590,"-")</f>
        <v>-</v>
      </c>
      <c r="AQ559" s="103" t="str">
        <f>IF(Stability!$G$7=Stability!$X$7,Stability!J590,"-")</f>
        <v>-</v>
      </c>
      <c r="AR559" s="127" t="str">
        <f>IF(Stability!$G$7=Stability!$X$7,Stability!M590,"-")</f>
        <v>-</v>
      </c>
    </row>
    <row r="560" spans="32:44" ht="15" customHeight="1">
      <c r="AF560" s="12">
        <v>559</v>
      </c>
      <c r="AG560" s="103" t="str">
        <f>IF(Stability!$G$7=Stability!$X$7,Stability!D591,"-")</f>
        <v>-</v>
      </c>
      <c r="AH560" s="103" t="str">
        <f>IF(Stability!$G$7=Stability!$X$7,Stability!C591,"-")</f>
        <v>-</v>
      </c>
      <c r="AI560" s="103" t="str">
        <f>IF(Stability!$G$7=Stability!$X$7,Stability!B591,"-")</f>
        <v>-</v>
      </c>
      <c r="AJ560" s="127" t="str">
        <f>IF(Stability!$G$7=Stability!$X$7,Stability!E591,"-")</f>
        <v>-</v>
      </c>
      <c r="AK560" s="103" t="str">
        <f>IF(Stability!$G$7=Stability!$X$7,Stability!H591,"-")</f>
        <v>-</v>
      </c>
      <c r="AL560" s="103" t="str">
        <f>IF(Stability!$G$7=Stability!$X$7,Stability!G591,"-")</f>
        <v>-</v>
      </c>
      <c r="AM560" s="103" t="str">
        <f>IF(Stability!$G$7=Stability!$X$7,Stability!F591,"-")</f>
        <v>-</v>
      </c>
      <c r="AN560" s="127" t="str">
        <f>IF(Stability!$G$7=Stability!$X$7,Stability!I591,"-")</f>
        <v>-</v>
      </c>
      <c r="AO560" s="103" t="str">
        <f>IF(Stability!$G$7=Stability!$X$7,Stability!L591,"-")</f>
        <v>-</v>
      </c>
      <c r="AP560" s="103" t="str">
        <f>IF(Stability!$G$7=Stability!$X$7,Stability!K591,"-")</f>
        <v>-</v>
      </c>
      <c r="AQ560" s="103" t="str">
        <f>IF(Stability!$G$7=Stability!$X$7,Stability!J591,"-")</f>
        <v>-</v>
      </c>
      <c r="AR560" s="127" t="str">
        <f>IF(Stability!$G$7=Stability!$X$7,Stability!M591,"-")</f>
        <v>-</v>
      </c>
    </row>
    <row r="561" spans="32:44" ht="15" customHeight="1">
      <c r="AF561" s="12">
        <v>560</v>
      </c>
      <c r="AG561" s="103" t="str">
        <f>IF(Stability!$G$7=Stability!$X$7,Stability!D592,"-")</f>
        <v>-</v>
      </c>
      <c r="AH561" s="103" t="str">
        <f>IF(Stability!$G$7=Stability!$X$7,Stability!C592,"-")</f>
        <v>-</v>
      </c>
      <c r="AI561" s="103" t="str">
        <f>IF(Stability!$G$7=Stability!$X$7,Stability!B592,"-")</f>
        <v>-</v>
      </c>
      <c r="AJ561" s="127" t="str">
        <f>IF(Stability!$G$7=Stability!$X$7,Stability!E592,"-")</f>
        <v>-</v>
      </c>
      <c r="AK561" s="103" t="str">
        <f>IF(Stability!$G$7=Stability!$X$7,Stability!H592,"-")</f>
        <v>-</v>
      </c>
      <c r="AL561" s="103" t="str">
        <f>IF(Stability!$G$7=Stability!$X$7,Stability!G592,"-")</f>
        <v>-</v>
      </c>
      <c r="AM561" s="103" t="str">
        <f>IF(Stability!$G$7=Stability!$X$7,Stability!F592,"-")</f>
        <v>-</v>
      </c>
      <c r="AN561" s="127" t="str">
        <f>IF(Stability!$G$7=Stability!$X$7,Stability!I592,"-")</f>
        <v>-</v>
      </c>
      <c r="AO561" s="103" t="str">
        <f>IF(Stability!$G$7=Stability!$X$7,Stability!L592,"-")</f>
        <v>-</v>
      </c>
      <c r="AP561" s="103" t="str">
        <f>IF(Stability!$G$7=Stability!$X$7,Stability!K592,"-")</f>
        <v>-</v>
      </c>
      <c r="AQ561" s="103" t="str">
        <f>IF(Stability!$G$7=Stability!$X$7,Stability!J592,"-")</f>
        <v>-</v>
      </c>
      <c r="AR561" s="127" t="str">
        <f>IF(Stability!$G$7=Stability!$X$7,Stability!M592,"-")</f>
        <v>-</v>
      </c>
    </row>
    <row r="562" spans="32:44" ht="15" customHeight="1">
      <c r="AF562" s="12">
        <v>561</v>
      </c>
      <c r="AG562" s="103" t="str">
        <f>IF(Stability!$G$7=Stability!$X$7,Stability!D593,"-")</f>
        <v>-</v>
      </c>
      <c r="AH562" s="103" t="str">
        <f>IF(Stability!$G$7=Stability!$X$7,Stability!C593,"-")</f>
        <v>-</v>
      </c>
      <c r="AI562" s="103" t="str">
        <f>IF(Stability!$G$7=Stability!$X$7,Stability!B593,"-")</f>
        <v>-</v>
      </c>
      <c r="AJ562" s="127" t="str">
        <f>IF(Stability!$G$7=Stability!$X$7,Stability!E593,"-")</f>
        <v>-</v>
      </c>
      <c r="AK562" s="103" t="str">
        <f>IF(Stability!$G$7=Stability!$X$7,Stability!H593,"-")</f>
        <v>-</v>
      </c>
      <c r="AL562" s="103" t="str">
        <f>IF(Stability!$G$7=Stability!$X$7,Stability!G593,"-")</f>
        <v>-</v>
      </c>
      <c r="AM562" s="103" t="str">
        <f>IF(Stability!$G$7=Stability!$X$7,Stability!F593,"-")</f>
        <v>-</v>
      </c>
      <c r="AN562" s="127" t="str">
        <f>IF(Stability!$G$7=Stability!$X$7,Stability!I593,"-")</f>
        <v>-</v>
      </c>
      <c r="AO562" s="103" t="str">
        <f>IF(Stability!$G$7=Stability!$X$7,Stability!L593,"-")</f>
        <v>-</v>
      </c>
      <c r="AP562" s="103" t="str">
        <f>IF(Stability!$G$7=Stability!$X$7,Stability!K593,"-")</f>
        <v>-</v>
      </c>
      <c r="AQ562" s="103" t="str">
        <f>IF(Stability!$G$7=Stability!$X$7,Stability!J593,"-")</f>
        <v>-</v>
      </c>
      <c r="AR562" s="127" t="str">
        <f>IF(Stability!$G$7=Stability!$X$7,Stability!M593,"-")</f>
        <v>-</v>
      </c>
    </row>
    <row r="563" spans="32:44" ht="15" customHeight="1">
      <c r="AF563" s="12">
        <v>562</v>
      </c>
      <c r="AG563" s="103" t="str">
        <f>IF(Stability!$G$7=Stability!$X$7,Stability!D594,"-")</f>
        <v>-</v>
      </c>
      <c r="AH563" s="103" t="str">
        <f>IF(Stability!$G$7=Stability!$X$7,Stability!C594,"-")</f>
        <v>-</v>
      </c>
      <c r="AI563" s="103" t="str">
        <f>IF(Stability!$G$7=Stability!$X$7,Stability!B594,"-")</f>
        <v>-</v>
      </c>
      <c r="AJ563" s="127" t="str">
        <f>IF(Stability!$G$7=Stability!$X$7,Stability!E594,"-")</f>
        <v>-</v>
      </c>
      <c r="AK563" s="103" t="str">
        <f>IF(Stability!$G$7=Stability!$X$7,Stability!H594,"-")</f>
        <v>-</v>
      </c>
      <c r="AL563" s="103" t="str">
        <f>IF(Stability!$G$7=Stability!$X$7,Stability!G594,"-")</f>
        <v>-</v>
      </c>
      <c r="AM563" s="103" t="str">
        <f>IF(Stability!$G$7=Stability!$X$7,Stability!F594,"-")</f>
        <v>-</v>
      </c>
      <c r="AN563" s="127" t="str">
        <f>IF(Stability!$G$7=Stability!$X$7,Stability!I594,"-")</f>
        <v>-</v>
      </c>
      <c r="AO563" s="103" t="str">
        <f>IF(Stability!$G$7=Stability!$X$7,Stability!L594,"-")</f>
        <v>-</v>
      </c>
      <c r="AP563" s="103" t="str">
        <f>IF(Stability!$G$7=Stability!$X$7,Stability!K594,"-")</f>
        <v>-</v>
      </c>
      <c r="AQ563" s="103" t="str">
        <f>IF(Stability!$G$7=Stability!$X$7,Stability!J594,"-")</f>
        <v>-</v>
      </c>
      <c r="AR563" s="127" t="str">
        <f>IF(Stability!$G$7=Stability!$X$7,Stability!M594,"-")</f>
        <v>-</v>
      </c>
    </row>
    <row r="564" spans="32:44" ht="15" customHeight="1">
      <c r="AF564" s="12">
        <v>563</v>
      </c>
      <c r="AG564" s="103" t="str">
        <f>IF(Stability!$G$7=Stability!$X$7,Stability!D595,"-")</f>
        <v>-</v>
      </c>
      <c r="AH564" s="103" t="str">
        <f>IF(Stability!$G$7=Stability!$X$7,Stability!C595,"-")</f>
        <v>-</v>
      </c>
      <c r="AI564" s="103" t="str">
        <f>IF(Stability!$G$7=Stability!$X$7,Stability!B595,"-")</f>
        <v>-</v>
      </c>
      <c r="AJ564" s="127" t="str">
        <f>IF(Stability!$G$7=Stability!$X$7,Stability!E595,"-")</f>
        <v>-</v>
      </c>
      <c r="AK564" s="103" t="str">
        <f>IF(Stability!$G$7=Stability!$X$7,Stability!H595,"-")</f>
        <v>-</v>
      </c>
      <c r="AL564" s="103" t="str">
        <f>IF(Stability!$G$7=Stability!$X$7,Stability!G595,"-")</f>
        <v>-</v>
      </c>
      <c r="AM564" s="103" t="str">
        <f>IF(Stability!$G$7=Stability!$X$7,Stability!F595,"-")</f>
        <v>-</v>
      </c>
      <c r="AN564" s="127" t="str">
        <f>IF(Stability!$G$7=Stability!$X$7,Stability!I595,"-")</f>
        <v>-</v>
      </c>
      <c r="AO564" s="103" t="str">
        <f>IF(Stability!$G$7=Stability!$X$7,Stability!L595,"-")</f>
        <v>-</v>
      </c>
      <c r="AP564" s="103" t="str">
        <f>IF(Stability!$G$7=Stability!$X$7,Stability!K595,"-")</f>
        <v>-</v>
      </c>
      <c r="AQ564" s="103" t="str">
        <f>IF(Stability!$G$7=Stability!$X$7,Stability!J595,"-")</f>
        <v>-</v>
      </c>
      <c r="AR564" s="127" t="str">
        <f>IF(Stability!$G$7=Stability!$X$7,Stability!M595,"-")</f>
        <v>-</v>
      </c>
    </row>
    <row r="565" spans="32:44" ht="15" customHeight="1">
      <c r="AF565" s="12">
        <v>564</v>
      </c>
      <c r="AG565" s="103" t="str">
        <f>IF(Stability!$G$7=Stability!$X$7,Stability!D596,"-")</f>
        <v>-</v>
      </c>
      <c r="AH565" s="103" t="str">
        <f>IF(Stability!$G$7=Stability!$X$7,Stability!C596,"-")</f>
        <v>-</v>
      </c>
      <c r="AI565" s="103" t="str">
        <f>IF(Stability!$G$7=Stability!$X$7,Stability!B596,"-")</f>
        <v>-</v>
      </c>
      <c r="AJ565" s="127" t="str">
        <f>IF(Stability!$G$7=Stability!$X$7,Stability!E596,"-")</f>
        <v>-</v>
      </c>
      <c r="AK565" s="103" t="str">
        <f>IF(Stability!$G$7=Stability!$X$7,Stability!H596,"-")</f>
        <v>-</v>
      </c>
      <c r="AL565" s="103" t="str">
        <f>IF(Stability!$G$7=Stability!$X$7,Stability!G596,"-")</f>
        <v>-</v>
      </c>
      <c r="AM565" s="103" t="str">
        <f>IF(Stability!$G$7=Stability!$X$7,Stability!F596,"-")</f>
        <v>-</v>
      </c>
      <c r="AN565" s="127" t="str">
        <f>IF(Stability!$G$7=Stability!$X$7,Stability!I596,"-")</f>
        <v>-</v>
      </c>
      <c r="AO565" s="103" t="str">
        <f>IF(Stability!$G$7=Stability!$X$7,Stability!L596,"-")</f>
        <v>-</v>
      </c>
      <c r="AP565" s="103" t="str">
        <f>IF(Stability!$G$7=Stability!$X$7,Stability!K596,"-")</f>
        <v>-</v>
      </c>
      <c r="AQ565" s="103" t="str">
        <f>IF(Stability!$G$7=Stability!$X$7,Stability!J596,"-")</f>
        <v>-</v>
      </c>
      <c r="AR565" s="127" t="str">
        <f>IF(Stability!$G$7=Stability!$X$7,Stability!M596,"-")</f>
        <v>-</v>
      </c>
    </row>
    <row r="566" spans="32:44" ht="15" customHeight="1">
      <c r="AF566" s="12">
        <v>565</v>
      </c>
      <c r="AG566" s="103" t="str">
        <f>IF(Stability!$G$7=Stability!$X$7,Stability!D597,"-")</f>
        <v>-</v>
      </c>
      <c r="AH566" s="103" t="str">
        <f>IF(Stability!$G$7=Stability!$X$7,Stability!C597,"-")</f>
        <v>-</v>
      </c>
      <c r="AI566" s="103" t="str">
        <f>IF(Stability!$G$7=Stability!$X$7,Stability!B597,"-")</f>
        <v>-</v>
      </c>
      <c r="AJ566" s="127" t="str">
        <f>IF(Stability!$G$7=Stability!$X$7,Stability!E597,"-")</f>
        <v>-</v>
      </c>
      <c r="AK566" s="103" t="str">
        <f>IF(Stability!$G$7=Stability!$X$7,Stability!H597,"-")</f>
        <v>-</v>
      </c>
      <c r="AL566" s="103" t="str">
        <f>IF(Stability!$G$7=Stability!$X$7,Stability!G597,"-")</f>
        <v>-</v>
      </c>
      <c r="AM566" s="103" t="str">
        <f>IF(Stability!$G$7=Stability!$X$7,Stability!F597,"-")</f>
        <v>-</v>
      </c>
      <c r="AN566" s="127" t="str">
        <f>IF(Stability!$G$7=Stability!$X$7,Stability!I597,"-")</f>
        <v>-</v>
      </c>
      <c r="AO566" s="103" t="str">
        <f>IF(Stability!$G$7=Stability!$X$7,Stability!L597,"-")</f>
        <v>-</v>
      </c>
      <c r="AP566" s="103" t="str">
        <f>IF(Stability!$G$7=Stability!$X$7,Stability!K597,"-")</f>
        <v>-</v>
      </c>
      <c r="AQ566" s="103" t="str">
        <f>IF(Stability!$G$7=Stability!$X$7,Stability!J597,"-")</f>
        <v>-</v>
      </c>
      <c r="AR566" s="127" t="str">
        <f>IF(Stability!$G$7=Stability!$X$7,Stability!M597,"-")</f>
        <v>-</v>
      </c>
    </row>
    <row r="567" spans="32:44" ht="15" customHeight="1">
      <c r="AF567" s="12">
        <v>566</v>
      </c>
      <c r="AG567" s="103" t="str">
        <f>IF(Stability!$G$7=Stability!$X$7,Stability!D598,"-")</f>
        <v>-</v>
      </c>
      <c r="AH567" s="103" t="str">
        <f>IF(Stability!$G$7=Stability!$X$7,Stability!C598,"-")</f>
        <v>-</v>
      </c>
      <c r="AI567" s="103" t="str">
        <f>IF(Stability!$G$7=Stability!$X$7,Stability!B598,"-")</f>
        <v>-</v>
      </c>
      <c r="AJ567" s="127" t="str">
        <f>IF(Stability!$G$7=Stability!$X$7,Stability!E598,"-")</f>
        <v>-</v>
      </c>
      <c r="AK567" s="103" t="str">
        <f>IF(Stability!$G$7=Stability!$X$7,Stability!H598,"-")</f>
        <v>-</v>
      </c>
      <c r="AL567" s="103" t="str">
        <f>IF(Stability!$G$7=Stability!$X$7,Stability!G598,"-")</f>
        <v>-</v>
      </c>
      <c r="AM567" s="103" t="str">
        <f>IF(Stability!$G$7=Stability!$X$7,Stability!F598,"-")</f>
        <v>-</v>
      </c>
      <c r="AN567" s="127" t="str">
        <f>IF(Stability!$G$7=Stability!$X$7,Stability!I598,"-")</f>
        <v>-</v>
      </c>
      <c r="AO567" s="103" t="str">
        <f>IF(Stability!$G$7=Stability!$X$7,Stability!L598,"-")</f>
        <v>-</v>
      </c>
      <c r="AP567" s="103" t="str">
        <f>IF(Stability!$G$7=Stability!$X$7,Stability!K598,"-")</f>
        <v>-</v>
      </c>
      <c r="AQ567" s="103" t="str">
        <f>IF(Stability!$G$7=Stability!$X$7,Stability!J598,"-")</f>
        <v>-</v>
      </c>
      <c r="AR567" s="127" t="str">
        <f>IF(Stability!$G$7=Stability!$X$7,Stability!M598,"-")</f>
        <v>-</v>
      </c>
    </row>
    <row r="568" spans="32:44" ht="15" customHeight="1">
      <c r="AF568" s="12">
        <v>567</v>
      </c>
      <c r="AG568" s="103" t="str">
        <f>IF(Stability!$G$7=Stability!$X$7,Stability!D599,"-")</f>
        <v>-</v>
      </c>
      <c r="AH568" s="103" t="str">
        <f>IF(Stability!$G$7=Stability!$X$7,Stability!C599,"-")</f>
        <v>-</v>
      </c>
      <c r="AI568" s="103" t="str">
        <f>IF(Stability!$G$7=Stability!$X$7,Stability!B599,"-")</f>
        <v>-</v>
      </c>
      <c r="AJ568" s="127" t="str">
        <f>IF(Stability!$G$7=Stability!$X$7,Stability!E599,"-")</f>
        <v>-</v>
      </c>
      <c r="AK568" s="103" t="str">
        <f>IF(Stability!$G$7=Stability!$X$7,Stability!H599,"-")</f>
        <v>-</v>
      </c>
      <c r="AL568" s="103" t="str">
        <f>IF(Stability!$G$7=Stability!$X$7,Stability!G599,"-")</f>
        <v>-</v>
      </c>
      <c r="AM568" s="103" t="str">
        <f>IF(Stability!$G$7=Stability!$X$7,Stability!F599,"-")</f>
        <v>-</v>
      </c>
      <c r="AN568" s="127" t="str">
        <f>IF(Stability!$G$7=Stability!$X$7,Stability!I599,"-")</f>
        <v>-</v>
      </c>
      <c r="AO568" s="103" t="str">
        <f>IF(Stability!$G$7=Stability!$X$7,Stability!L599,"-")</f>
        <v>-</v>
      </c>
      <c r="AP568" s="103" t="str">
        <f>IF(Stability!$G$7=Stability!$X$7,Stability!K599,"-")</f>
        <v>-</v>
      </c>
      <c r="AQ568" s="103" t="str">
        <f>IF(Stability!$G$7=Stability!$X$7,Stability!J599,"-")</f>
        <v>-</v>
      </c>
      <c r="AR568" s="127" t="str">
        <f>IF(Stability!$G$7=Stability!$X$7,Stability!M599,"-")</f>
        <v>-</v>
      </c>
    </row>
    <row r="569" spans="32:44" ht="15" customHeight="1">
      <c r="AF569" s="12">
        <v>568</v>
      </c>
      <c r="AG569" s="103" t="str">
        <f>IF(Stability!$G$7=Stability!$X$7,Stability!D600,"-")</f>
        <v>-</v>
      </c>
      <c r="AH569" s="103" t="str">
        <f>IF(Stability!$G$7=Stability!$X$7,Stability!C600,"-")</f>
        <v>-</v>
      </c>
      <c r="AI569" s="103" t="str">
        <f>IF(Stability!$G$7=Stability!$X$7,Stability!B600,"-")</f>
        <v>-</v>
      </c>
      <c r="AJ569" s="127" t="str">
        <f>IF(Stability!$G$7=Stability!$X$7,Stability!E600,"-")</f>
        <v>-</v>
      </c>
      <c r="AK569" s="103" t="str">
        <f>IF(Stability!$G$7=Stability!$X$7,Stability!H600,"-")</f>
        <v>-</v>
      </c>
      <c r="AL569" s="103" t="str">
        <f>IF(Stability!$G$7=Stability!$X$7,Stability!G600,"-")</f>
        <v>-</v>
      </c>
      <c r="AM569" s="103" t="str">
        <f>IF(Stability!$G$7=Stability!$X$7,Stability!F600,"-")</f>
        <v>-</v>
      </c>
      <c r="AN569" s="127" t="str">
        <f>IF(Stability!$G$7=Stability!$X$7,Stability!I600,"-")</f>
        <v>-</v>
      </c>
      <c r="AO569" s="103" t="str">
        <f>IF(Stability!$G$7=Stability!$X$7,Stability!L600,"-")</f>
        <v>-</v>
      </c>
      <c r="AP569" s="103" t="str">
        <f>IF(Stability!$G$7=Stability!$X$7,Stability!K600,"-")</f>
        <v>-</v>
      </c>
      <c r="AQ569" s="103" t="str">
        <f>IF(Stability!$G$7=Stability!$X$7,Stability!J600,"-")</f>
        <v>-</v>
      </c>
      <c r="AR569" s="127" t="str">
        <f>IF(Stability!$G$7=Stability!$X$7,Stability!M600,"-")</f>
        <v>-</v>
      </c>
    </row>
    <row r="570" spans="32:44" ht="15" customHeight="1">
      <c r="AF570" s="12">
        <v>569</v>
      </c>
      <c r="AG570" s="103" t="str">
        <f>IF(Stability!$G$7=Stability!$X$7,Stability!D601,"-")</f>
        <v>-</v>
      </c>
      <c r="AH570" s="103" t="str">
        <f>IF(Stability!$G$7=Stability!$X$7,Stability!C601,"-")</f>
        <v>-</v>
      </c>
      <c r="AI570" s="103" t="str">
        <f>IF(Stability!$G$7=Stability!$X$7,Stability!B601,"-")</f>
        <v>-</v>
      </c>
      <c r="AJ570" s="127" t="str">
        <f>IF(Stability!$G$7=Stability!$X$7,Stability!E601,"-")</f>
        <v>-</v>
      </c>
      <c r="AK570" s="103" t="str">
        <f>IF(Stability!$G$7=Stability!$X$7,Stability!H601,"-")</f>
        <v>-</v>
      </c>
      <c r="AL570" s="103" t="str">
        <f>IF(Stability!$G$7=Stability!$X$7,Stability!G601,"-")</f>
        <v>-</v>
      </c>
      <c r="AM570" s="103" t="str">
        <f>IF(Stability!$G$7=Stability!$X$7,Stability!F601,"-")</f>
        <v>-</v>
      </c>
      <c r="AN570" s="127" t="str">
        <f>IF(Stability!$G$7=Stability!$X$7,Stability!I601,"-")</f>
        <v>-</v>
      </c>
      <c r="AO570" s="103" t="str">
        <f>IF(Stability!$G$7=Stability!$X$7,Stability!L601,"-")</f>
        <v>-</v>
      </c>
      <c r="AP570" s="103" t="str">
        <f>IF(Stability!$G$7=Stability!$X$7,Stability!K601,"-")</f>
        <v>-</v>
      </c>
      <c r="AQ570" s="103" t="str">
        <f>IF(Stability!$G$7=Stability!$X$7,Stability!J601,"-")</f>
        <v>-</v>
      </c>
      <c r="AR570" s="127" t="str">
        <f>IF(Stability!$G$7=Stability!$X$7,Stability!M601,"-")</f>
        <v>-</v>
      </c>
    </row>
    <row r="571" spans="32:44" ht="15" customHeight="1">
      <c r="AF571" s="12">
        <v>570</v>
      </c>
      <c r="AG571" s="103" t="str">
        <f>IF(Stability!$G$7=Stability!$X$7,Stability!D602,"-")</f>
        <v>-</v>
      </c>
      <c r="AH571" s="103" t="str">
        <f>IF(Stability!$G$7=Stability!$X$7,Stability!C602,"-")</f>
        <v>-</v>
      </c>
      <c r="AI571" s="103" t="str">
        <f>IF(Stability!$G$7=Stability!$X$7,Stability!B602,"-")</f>
        <v>-</v>
      </c>
      <c r="AJ571" s="127" t="str">
        <f>IF(Stability!$G$7=Stability!$X$7,Stability!E602,"-")</f>
        <v>-</v>
      </c>
      <c r="AK571" s="103" t="str">
        <f>IF(Stability!$G$7=Stability!$X$7,Stability!H602,"-")</f>
        <v>-</v>
      </c>
      <c r="AL571" s="103" t="str">
        <f>IF(Stability!$G$7=Stability!$X$7,Stability!G602,"-")</f>
        <v>-</v>
      </c>
      <c r="AM571" s="103" t="str">
        <f>IF(Stability!$G$7=Stability!$X$7,Stability!F602,"-")</f>
        <v>-</v>
      </c>
      <c r="AN571" s="127" t="str">
        <f>IF(Stability!$G$7=Stability!$X$7,Stability!I602,"-")</f>
        <v>-</v>
      </c>
      <c r="AO571" s="103" t="str">
        <f>IF(Stability!$G$7=Stability!$X$7,Stability!L602,"-")</f>
        <v>-</v>
      </c>
      <c r="AP571" s="103" t="str">
        <f>IF(Stability!$G$7=Stability!$X$7,Stability!K602,"-")</f>
        <v>-</v>
      </c>
      <c r="AQ571" s="103" t="str">
        <f>IF(Stability!$G$7=Stability!$X$7,Stability!J602,"-")</f>
        <v>-</v>
      </c>
      <c r="AR571" s="127" t="str">
        <f>IF(Stability!$G$7=Stability!$X$7,Stability!M602,"-")</f>
        <v>-</v>
      </c>
    </row>
    <row r="572" spans="32:44" ht="15" customHeight="1">
      <c r="AF572" s="12">
        <v>571</v>
      </c>
      <c r="AG572" s="103" t="str">
        <f>IF(Stability!$G$7=Stability!$X$7,Stability!D603,"-")</f>
        <v>-</v>
      </c>
      <c r="AH572" s="103" t="str">
        <f>IF(Stability!$G$7=Stability!$X$7,Stability!C603,"-")</f>
        <v>-</v>
      </c>
      <c r="AI572" s="103" t="str">
        <f>IF(Stability!$G$7=Stability!$X$7,Stability!B603,"-")</f>
        <v>-</v>
      </c>
      <c r="AJ572" s="127" t="str">
        <f>IF(Stability!$G$7=Stability!$X$7,Stability!E603,"-")</f>
        <v>-</v>
      </c>
      <c r="AK572" s="103" t="str">
        <f>IF(Stability!$G$7=Stability!$X$7,Stability!H603,"-")</f>
        <v>-</v>
      </c>
      <c r="AL572" s="103" t="str">
        <f>IF(Stability!$G$7=Stability!$X$7,Stability!G603,"-")</f>
        <v>-</v>
      </c>
      <c r="AM572" s="103" t="str">
        <f>IF(Stability!$G$7=Stability!$X$7,Stability!F603,"-")</f>
        <v>-</v>
      </c>
      <c r="AN572" s="127" t="str">
        <f>IF(Stability!$G$7=Stability!$X$7,Stability!I603,"-")</f>
        <v>-</v>
      </c>
      <c r="AO572" s="103" t="str">
        <f>IF(Stability!$G$7=Stability!$X$7,Stability!L603,"-")</f>
        <v>-</v>
      </c>
      <c r="AP572" s="103" t="str">
        <f>IF(Stability!$G$7=Stability!$X$7,Stability!K603,"-")</f>
        <v>-</v>
      </c>
      <c r="AQ572" s="103" t="str">
        <f>IF(Stability!$G$7=Stability!$X$7,Stability!J603,"-")</f>
        <v>-</v>
      </c>
      <c r="AR572" s="127" t="str">
        <f>IF(Stability!$G$7=Stability!$X$7,Stability!M603,"-")</f>
        <v>-</v>
      </c>
    </row>
    <row r="573" spans="32:44" ht="15" customHeight="1">
      <c r="AF573" s="12">
        <v>572</v>
      </c>
      <c r="AG573" s="103" t="str">
        <f>IF(Stability!$G$7=Stability!$X$7,Stability!D604,"-")</f>
        <v>-</v>
      </c>
      <c r="AH573" s="103" t="str">
        <f>IF(Stability!$G$7=Stability!$X$7,Stability!C604,"-")</f>
        <v>-</v>
      </c>
      <c r="AI573" s="103" t="str">
        <f>IF(Stability!$G$7=Stability!$X$7,Stability!B604,"-")</f>
        <v>-</v>
      </c>
      <c r="AJ573" s="127" t="str">
        <f>IF(Stability!$G$7=Stability!$X$7,Stability!E604,"-")</f>
        <v>-</v>
      </c>
      <c r="AK573" s="103" t="str">
        <f>IF(Stability!$G$7=Stability!$X$7,Stability!H604,"-")</f>
        <v>-</v>
      </c>
      <c r="AL573" s="103" t="str">
        <f>IF(Stability!$G$7=Stability!$X$7,Stability!G604,"-")</f>
        <v>-</v>
      </c>
      <c r="AM573" s="103" t="str">
        <f>IF(Stability!$G$7=Stability!$X$7,Stability!F604,"-")</f>
        <v>-</v>
      </c>
      <c r="AN573" s="127" t="str">
        <f>IF(Stability!$G$7=Stability!$X$7,Stability!I604,"-")</f>
        <v>-</v>
      </c>
      <c r="AO573" s="103" t="str">
        <f>IF(Stability!$G$7=Stability!$X$7,Stability!L604,"-")</f>
        <v>-</v>
      </c>
      <c r="AP573" s="103" t="str">
        <f>IF(Stability!$G$7=Stability!$X$7,Stability!K604,"-")</f>
        <v>-</v>
      </c>
      <c r="AQ573" s="103" t="str">
        <f>IF(Stability!$G$7=Stability!$X$7,Stability!J604,"-")</f>
        <v>-</v>
      </c>
      <c r="AR573" s="127" t="str">
        <f>IF(Stability!$G$7=Stability!$X$7,Stability!M604,"-")</f>
        <v>-</v>
      </c>
    </row>
    <row r="574" spans="32:44" ht="15" customHeight="1">
      <c r="AF574" s="12">
        <v>573</v>
      </c>
      <c r="AG574" s="103" t="str">
        <f>IF(Stability!$G$7=Stability!$X$7,Stability!D605,"-")</f>
        <v>-</v>
      </c>
      <c r="AH574" s="103" t="str">
        <f>IF(Stability!$G$7=Stability!$X$7,Stability!C605,"-")</f>
        <v>-</v>
      </c>
      <c r="AI574" s="103" t="str">
        <f>IF(Stability!$G$7=Stability!$X$7,Stability!B605,"-")</f>
        <v>-</v>
      </c>
      <c r="AJ574" s="127" t="str">
        <f>IF(Stability!$G$7=Stability!$X$7,Stability!E605,"-")</f>
        <v>-</v>
      </c>
      <c r="AK574" s="103" t="str">
        <f>IF(Stability!$G$7=Stability!$X$7,Stability!H605,"-")</f>
        <v>-</v>
      </c>
      <c r="AL574" s="103" t="str">
        <f>IF(Stability!$G$7=Stability!$X$7,Stability!G605,"-")</f>
        <v>-</v>
      </c>
      <c r="AM574" s="103" t="str">
        <f>IF(Stability!$G$7=Stability!$X$7,Stability!F605,"-")</f>
        <v>-</v>
      </c>
      <c r="AN574" s="127" t="str">
        <f>IF(Stability!$G$7=Stability!$X$7,Stability!I605,"-")</f>
        <v>-</v>
      </c>
      <c r="AO574" s="103" t="str">
        <f>IF(Stability!$G$7=Stability!$X$7,Stability!L605,"-")</f>
        <v>-</v>
      </c>
      <c r="AP574" s="103" t="str">
        <f>IF(Stability!$G$7=Stability!$X$7,Stability!K605,"-")</f>
        <v>-</v>
      </c>
      <c r="AQ574" s="103" t="str">
        <f>IF(Stability!$G$7=Stability!$X$7,Stability!J605,"-")</f>
        <v>-</v>
      </c>
      <c r="AR574" s="127" t="str">
        <f>IF(Stability!$G$7=Stability!$X$7,Stability!M605,"-")</f>
        <v>-</v>
      </c>
    </row>
    <row r="575" spans="32:44" ht="15" customHeight="1">
      <c r="AF575" s="12">
        <v>574</v>
      </c>
      <c r="AG575" s="103" t="str">
        <f>IF(Stability!$G$7=Stability!$X$7,Stability!D606,"-")</f>
        <v>-</v>
      </c>
      <c r="AH575" s="103" t="str">
        <f>IF(Stability!$G$7=Stability!$X$7,Stability!C606,"-")</f>
        <v>-</v>
      </c>
      <c r="AI575" s="103" t="str">
        <f>IF(Stability!$G$7=Stability!$X$7,Stability!B606,"-")</f>
        <v>-</v>
      </c>
      <c r="AJ575" s="127" t="str">
        <f>IF(Stability!$G$7=Stability!$X$7,Stability!E606,"-")</f>
        <v>-</v>
      </c>
      <c r="AK575" s="103" t="str">
        <f>IF(Stability!$G$7=Stability!$X$7,Stability!H606,"-")</f>
        <v>-</v>
      </c>
      <c r="AL575" s="103" t="str">
        <f>IF(Stability!$G$7=Stability!$X$7,Stability!G606,"-")</f>
        <v>-</v>
      </c>
      <c r="AM575" s="103" t="str">
        <f>IF(Stability!$G$7=Stability!$X$7,Stability!F606,"-")</f>
        <v>-</v>
      </c>
      <c r="AN575" s="127" t="str">
        <f>IF(Stability!$G$7=Stability!$X$7,Stability!I606,"-")</f>
        <v>-</v>
      </c>
      <c r="AO575" s="103" t="str">
        <f>IF(Stability!$G$7=Stability!$X$7,Stability!L606,"-")</f>
        <v>-</v>
      </c>
      <c r="AP575" s="103" t="str">
        <f>IF(Stability!$G$7=Stability!$X$7,Stability!K606,"-")</f>
        <v>-</v>
      </c>
      <c r="AQ575" s="103" t="str">
        <f>IF(Stability!$G$7=Stability!$X$7,Stability!J606,"-")</f>
        <v>-</v>
      </c>
      <c r="AR575" s="127" t="str">
        <f>IF(Stability!$G$7=Stability!$X$7,Stability!M606,"-")</f>
        <v>-</v>
      </c>
    </row>
    <row r="576" spans="32:44" ht="15" customHeight="1">
      <c r="AF576" s="12">
        <v>575</v>
      </c>
      <c r="AG576" s="103" t="str">
        <f>IF(Stability!$G$7=Stability!$X$7,Stability!D607,"-")</f>
        <v>-</v>
      </c>
      <c r="AH576" s="103" t="str">
        <f>IF(Stability!$G$7=Stability!$X$7,Stability!C607,"-")</f>
        <v>-</v>
      </c>
      <c r="AI576" s="103" t="str">
        <f>IF(Stability!$G$7=Stability!$X$7,Stability!B607,"-")</f>
        <v>-</v>
      </c>
      <c r="AJ576" s="127" t="str">
        <f>IF(Stability!$G$7=Stability!$X$7,Stability!E607,"-")</f>
        <v>-</v>
      </c>
      <c r="AK576" s="103" t="str">
        <f>IF(Stability!$G$7=Stability!$X$7,Stability!H607,"-")</f>
        <v>-</v>
      </c>
      <c r="AL576" s="103" t="str">
        <f>IF(Stability!$G$7=Stability!$X$7,Stability!G607,"-")</f>
        <v>-</v>
      </c>
      <c r="AM576" s="103" t="str">
        <f>IF(Stability!$G$7=Stability!$X$7,Stability!F607,"-")</f>
        <v>-</v>
      </c>
      <c r="AN576" s="127" t="str">
        <f>IF(Stability!$G$7=Stability!$X$7,Stability!I607,"-")</f>
        <v>-</v>
      </c>
      <c r="AO576" s="103" t="str">
        <f>IF(Stability!$G$7=Stability!$X$7,Stability!L607,"-")</f>
        <v>-</v>
      </c>
      <c r="AP576" s="103" t="str">
        <f>IF(Stability!$G$7=Stability!$X$7,Stability!K607,"-")</f>
        <v>-</v>
      </c>
      <c r="AQ576" s="103" t="str">
        <f>IF(Stability!$G$7=Stability!$X$7,Stability!J607,"-")</f>
        <v>-</v>
      </c>
      <c r="AR576" s="127" t="str">
        <f>IF(Stability!$G$7=Stability!$X$7,Stability!M607,"-")</f>
        <v>-</v>
      </c>
    </row>
    <row r="577" spans="32:44" ht="15" customHeight="1">
      <c r="AF577" s="12">
        <v>576</v>
      </c>
      <c r="AG577" s="103" t="str">
        <f>IF(Stability!$G$7=Stability!$X$7,Stability!D608,"-")</f>
        <v>-</v>
      </c>
      <c r="AH577" s="103" t="str">
        <f>IF(Stability!$G$7=Stability!$X$7,Stability!C608,"-")</f>
        <v>-</v>
      </c>
      <c r="AI577" s="103" t="str">
        <f>IF(Stability!$G$7=Stability!$X$7,Stability!B608,"-")</f>
        <v>-</v>
      </c>
      <c r="AJ577" s="127" t="str">
        <f>IF(Stability!$G$7=Stability!$X$7,Stability!E608,"-")</f>
        <v>-</v>
      </c>
      <c r="AK577" s="103" t="str">
        <f>IF(Stability!$G$7=Stability!$X$7,Stability!H608,"-")</f>
        <v>-</v>
      </c>
      <c r="AL577" s="103" t="str">
        <f>IF(Stability!$G$7=Stability!$X$7,Stability!G608,"-")</f>
        <v>-</v>
      </c>
      <c r="AM577" s="103" t="str">
        <f>IF(Stability!$G$7=Stability!$X$7,Stability!F608,"-")</f>
        <v>-</v>
      </c>
      <c r="AN577" s="127" t="str">
        <f>IF(Stability!$G$7=Stability!$X$7,Stability!I608,"-")</f>
        <v>-</v>
      </c>
      <c r="AO577" s="103" t="str">
        <f>IF(Stability!$G$7=Stability!$X$7,Stability!L608,"-")</f>
        <v>-</v>
      </c>
      <c r="AP577" s="103" t="str">
        <f>IF(Stability!$G$7=Stability!$X$7,Stability!K608,"-")</f>
        <v>-</v>
      </c>
      <c r="AQ577" s="103" t="str">
        <f>IF(Stability!$G$7=Stability!$X$7,Stability!J608,"-")</f>
        <v>-</v>
      </c>
      <c r="AR577" s="127" t="str">
        <f>IF(Stability!$G$7=Stability!$X$7,Stability!M608,"-")</f>
        <v>-</v>
      </c>
    </row>
    <row r="578" spans="32:44" ht="15" customHeight="1">
      <c r="AF578" s="12">
        <v>577</v>
      </c>
      <c r="AG578" s="103" t="str">
        <f>IF(Stability!$G$7=Stability!$X$7,Stability!D609,"-")</f>
        <v>-</v>
      </c>
      <c r="AH578" s="103" t="str">
        <f>IF(Stability!$G$7=Stability!$X$7,Stability!C609,"-")</f>
        <v>-</v>
      </c>
      <c r="AI578" s="103" t="str">
        <f>IF(Stability!$G$7=Stability!$X$7,Stability!B609,"-")</f>
        <v>-</v>
      </c>
      <c r="AJ578" s="127" t="str">
        <f>IF(Stability!$G$7=Stability!$X$7,Stability!E609,"-")</f>
        <v>-</v>
      </c>
      <c r="AK578" s="103" t="str">
        <f>IF(Stability!$G$7=Stability!$X$7,Stability!H609,"-")</f>
        <v>-</v>
      </c>
      <c r="AL578" s="103" t="str">
        <f>IF(Stability!$G$7=Stability!$X$7,Stability!G609,"-")</f>
        <v>-</v>
      </c>
      <c r="AM578" s="103" t="str">
        <f>IF(Stability!$G$7=Stability!$X$7,Stability!F609,"-")</f>
        <v>-</v>
      </c>
      <c r="AN578" s="127" t="str">
        <f>IF(Stability!$G$7=Stability!$X$7,Stability!I609,"-")</f>
        <v>-</v>
      </c>
      <c r="AO578" s="103" t="str">
        <f>IF(Stability!$G$7=Stability!$X$7,Stability!L609,"-")</f>
        <v>-</v>
      </c>
      <c r="AP578" s="103" t="str">
        <f>IF(Stability!$G$7=Stability!$X$7,Stability!K609,"-")</f>
        <v>-</v>
      </c>
      <c r="AQ578" s="103" t="str">
        <f>IF(Stability!$G$7=Stability!$X$7,Stability!J609,"-")</f>
        <v>-</v>
      </c>
      <c r="AR578" s="127" t="str">
        <f>IF(Stability!$G$7=Stability!$X$7,Stability!M609,"-")</f>
        <v>-</v>
      </c>
    </row>
    <row r="579" spans="32:44" ht="15" customHeight="1">
      <c r="AF579" s="12">
        <v>578</v>
      </c>
      <c r="AG579" s="103" t="str">
        <f>IF(Stability!$G$7=Stability!$X$7,Stability!D610,"-")</f>
        <v>-</v>
      </c>
      <c r="AH579" s="103" t="str">
        <f>IF(Stability!$G$7=Stability!$X$7,Stability!C610,"-")</f>
        <v>-</v>
      </c>
      <c r="AI579" s="103" t="str">
        <f>IF(Stability!$G$7=Stability!$X$7,Stability!B610,"-")</f>
        <v>-</v>
      </c>
      <c r="AJ579" s="127" t="str">
        <f>IF(Stability!$G$7=Stability!$X$7,Stability!E610,"-")</f>
        <v>-</v>
      </c>
      <c r="AK579" s="103" t="str">
        <f>IF(Stability!$G$7=Stability!$X$7,Stability!H610,"-")</f>
        <v>-</v>
      </c>
      <c r="AL579" s="103" t="str">
        <f>IF(Stability!$G$7=Stability!$X$7,Stability!G610,"-")</f>
        <v>-</v>
      </c>
      <c r="AM579" s="103" t="str">
        <f>IF(Stability!$G$7=Stability!$X$7,Stability!F610,"-")</f>
        <v>-</v>
      </c>
      <c r="AN579" s="127" t="str">
        <f>IF(Stability!$G$7=Stability!$X$7,Stability!I610,"-")</f>
        <v>-</v>
      </c>
      <c r="AO579" s="103" t="str">
        <f>IF(Stability!$G$7=Stability!$X$7,Stability!L610,"-")</f>
        <v>-</v>
      </c>
      <c r="AP579" s="103" t="str">
        <f>IF(Stability!$G$7=Stability!$X$7,Stability!K610,"-")</f>
        <v>-</v>
      </c>
      <c r="AQ579" s="103" t="str">
        <f>IF(Stability!$G$7=Stability!$X$7,Stability!J610,"-")</f>
        <v>-</v>
      </c>
      <c r="AR579" s="127" t="str">
        <f>IF(Stability!$G$7=Stability!$X$7,Stability!M610,"-")</f>
        <v>-</v>
      </c>
    </row>
    <row r="580" spans="32:44" ht="15" customHeight="1">
      <c r="AF580" s="12">
        <v>579</v>
      </c>
      <c r="AG580" s="103" t="str">
        <f>IF(Stability!$G$7=Stability!$X$7,Stability!D611,"-")</f>
        <v>-</v>
      </c>
      <c r="AH580" s="103" t="str">
        <f>IF(Stability!$G$7=Stability!$X$7,Stability!C611,"-")</f>
        <v>-</v>
      </c>
      <c r="AI580" s="103" t="str">
        <f>IF(Stability!$G$7=Stability!$X$7,Stability!B611,"-")</f>
        <v>-</v>
      </c>
      <c r="AJ580" s="127" t="str">
        <f>IF(Stability!$G$7=Stability!$X$7,Stability!E611,"-")</f>
        <v>-</v>
      </c>
      <c r="AK580" s="103" t="str">
        <f>IF(Stability!$G$7=Stability!$X$7,Stability!H611,"-")</f>
        <v>-</v>
      </c>
      <c r="AL580" s="103" t="str">
        <f>IF(Stability!$G$7=Stability!$X$7,Stability!G611,"-")</f>
        <v>-</v>
      </c>
      <c r="AM580" s="103" t="str">
        <f>IF(Stability!$G$7=Stability!$X$7,Stability!F611,"-")</f>
        <v>-</v>
      </c>
      <c r="AN580" s="127" t="str">
        <f>IF(Stability!$G$7=Stability!$X$7,Stability!I611,"-")</f>
        <v>-</v>
      </c>
      <c r="AO580" s="103" t="str">
        <f>IF(Stability!$G$7=Stability!$X$7,Stability!L611,"-")</f>
        <v>-</v>
      </c>
      <c r="AP580" s="103" t="str">
        <f>IF(Stability!$G$7=Stability!$X$7,Stability!K611,"-")</f>
        <v>-</v>
      </c>
      <c r="AQ580" s="103" t="str">
        <f>IF(Stability!$G$7=Stability!$X$7,Stability!J611,"-")</f>
        <v>-</v>
      </c>
      <c r="AR580" s="127" t="str">
        <f>IF(Stability!$G$7=Stability!$X$7,Stability!M611,"-")</f>
        <v>-</v>
      </c>
    </row>
    <row r="581" spans="32:44" ht="15" customHeight="1">
      <c r="AF581" s="12">
        <v>580</v>
      </c>
      <c r="AG581" s="103" t="str">
        <f>IF(Stability!$G$7=Stability!$X$7,Stability!D612,"-")</f>
        <v>-</v>
      </c>
      <c r="AH581" s="103" t="str">
        <f>IF(Stability!$G$7=Stability!$X$7,Stability!C612,"-")</f>
        <v>-</v>
      </c>
      <c r="AI581" s="103" t="str">
        <f>IF(Stability!$G$7=Stability!$X$7,Stability!B612,"-")</f>
        <v>-</v>
      </c>
      <c r="AJ581" s="127" t="str">
        <f>IF(Stability!$G$7=Stability!$X$7,Stability!E612,"-")</f>
        <v>-</v>
      </c>
      <c r="AK581" s="103" t="str">
        <f>IF(Stability!$G$7=Stability!$X$7,Stability!H612,"-")</f>
        <v>-</v>
      </c>
      <c r="AL581" s="103" t="str">
        <f>IF(Stability!$G$7=Stability!$X$7,Stability!G612,"-")</f>
        <v>-</v>
      </c>
      <c r="AM581" s="103" t="str">
        <f>IF(Stability!$G$7=Stability!$X$7,Stability!F612,"-")</f>
        <v>-</v>
      </c>
      <c r="AN581" s="127" t="str">
        <f>IF(Stability!$G$7=Stability!$X$7,Stability!I612,"-")</f>
        <v>-</v>
      </c>
      <c r="AO581" s="103" t="str">
        <f>IF(Stability!$G$7=Stability!$X$7,Stability!L612,"-")</f>
        <v>-</v>
      </c>
      <c r="AP581" s="103" t="str">
        <f>IF(Stability!$G$7=Stability!$X$7,Stability!K612,"-")</f>
        <v>-</v>
      </c>
      <c r="AQ581" s="103" t="str">
        <f>IF(Stability!$G$7=Stability!$X$7,Stability!J612,"-")</f>
        <v>-</v>
      </c>
      <c r="AR581" s="127" t="str">
        <f>IF(Stability!$G$7=Stability!$X$7,Stability!M612,"-")</f>
        <v>-</v>
      </c>
    </row>
    <row r="582" spans="32:44" ht="15" customHeight="1">
      <c r="AF582" s="12">
        <v>581</v>
      </c>
      <c r="AG582" s="103" t="str">
        <f>IF(Stability!$G$7=Stability!$X$7,Stability!D613,"-")</f>
        <v>-</v>
      </c>
      <c r="AH582" s="103" t="str">
        <f>IF(Stability!$G$7=Stability!$X$7,Stability!C613,"-")</f>
        <v>-</v>
      </c>
      <c r="AI582" s="103" t="str">
        <f>IF(Stability!$G$7=Stability!$X$7,Stability!B613,"-")</f>
        <v>-</v>
      </c>
      <c r="AJ582" s="127" t="str">
        <f>IF(Stability!$G$7=Stability!$X$7,Stability!E613,"-")</f>
        <v>-</v>
      </c>
      <c r="AK582" s="103" t="str">
        <f>IF(Stability!$G$7=Stability!$X$7,Stability!H613,"-")</f>
        <v>-</v>
      </c>
      <c r="AL582" s="103" t="str">
        <f>IF(Stability!$G$7=Stability!$X$7,Stability!G613,"-")</f>
        <v>-</v>
      </c>
      <c r="AM582" s="103" t="str">
        <f>IF(Stability!$G$7=Stability!$X$7,Stability!F613,"-")</f>
        <v>-</v>
      </c>
      <c r="AN582" s="127" t="str">
        <f>IF(Stability!$G$7=Stability!$X$7,Stability!I613,"-")</f>
        <v>-</v>
      </c>
      <c r="AO582" s="103" t="str">
        <f>IF(Stability!$G$7=Stability!$X$7,Stability!L613,"-")</f>
        <v>-</v>
      </c>
      <c r="AP582" s="103" t="str">
        <f>IF(Stability!$G$7=Stability!$X$7,Stability!K613,"-")</f>
        <v>-</v>
      </c>
      <c r="AQ582" s="103" t="str">
        <f>IF(Stability!$G$7=Stability!$X$7,Stability!J613,"-")</f>
        <v>-</v>
      </c>
      <c r="AR582" s="127" t="str">
        <f>IF(Stability!$G$7=Stability!$X$7,Stability!M613,"-")</f>
        <v>-</v>
      </c>
    </row>
    <row r="583" spans="32:44" ht="15" customHeight="1">
      <c r="AF583" s="12">
        <v>582</v>
      </c>
      <c r="AG583" s="103" t="str">
        <f>IF(Stability!$G$7=Stability!$X$7,Stability!D614,"-")</f>
        <v>-</v>
      </c>
      <c r="AH583" s="103" t="str">
        <f>IF(Stability!$G$7=Stability!$X$7,Stability!C614,"-")</f>
        <v>-</v>
      </c>
      <c r="AI583" s="103" t="str">
        <f>IF(Stability!$G$7=Stability!$X$7,Stability!B614,"-")</f>
        <v>-</v>
      </c>
      <c r="AJ583" s="127" t="str">
        <f>IF(Stability!$G$7=Stability!$X$7,Stability!E614,"-")</f>
        <v>-</v>
      </c>
      <c r="AK583" s="103" t="str">
        <f>IF(Stability!$G$7=Stability!$X$7,Stability!H614,"-")</f>
        <v>-</v>
      </c>
      <c r="AL583" s="103" t="str">
        <f>IF(Stability!$G$7=Stability!$X$7,Stability!G614,"-")</f>
        <v>-</v>
      </c>
      <c r="AM583" s="103" t="str">
        <f>IF(Stability!$G$7=Stability!$X$7,Stability!F614,"-")</f>
        <v>-</v>
      </c>
      <c r="AN583" s="127" t="str">
        <f>IF(Stability!$G$7=Stability!$X$7,Stability!I614,"-")</f>
        <v>-</v>
      </c>
      <c r="AO583" s="103" t="str">
        <f>IF(Stability!$G$7=Stability!$X$7,Stability!L614,"-")</f>
        <v>-</v>
      </c>
      <c r="AP583" s="103" t="str">
        <f>IF(Stability!$G$7=Stability!$X$7,Stability!K614,"-")</f>
        <v>-</v>
      </c>
      <c r="AQ583" s="103" t="str">
        <f>IF(Stability!$G$7=Stability!$X$7,Stability!J614,"-")</f>
        <v>-</v>
      </c>
      <c r="AR583" s="127" t="str">
        <f>IF(Stability!$G$7=Stability!$X$7,Stability!M614,"-")</f>
        <v>-</v>
      </c>
    </row>
    <row r="584" spans="32:44" ht="15" customHeight="1">
      <c r="AF584" s="12">
        <v>583</v>
      </c>
      <c r="AG584" s="103" t="str">
        <f>IF(Stability!$G$7=Stability!$X$7,Stability!D615,"-")</f>
        <v>-</v>
      </c>
      <c r="AH584" s="103" t="str">
        <f>IF(Stability!$G$7=Stability!$X$7,Stability!C615,"-")</f>
        <v>-</v>
      </c>
      <c r="AI584" s="103" t="str">
        <f>IF(Stability!$G$7=Stability!$X$7,Stability!B615,"-")</f>
        <v>-</v>
      </c>
      <c r="AJ584" s="127" t="str">
        <f>IF(Stability!$G$7=Stability!$X$7,Stability!E615,"-")</f>
        <v>-</v>
      </c>
      <c r="AK584" s="103" t="str">
        <f>IF(Stability!$G$7=Stability!$X$7,Stability!H615,"-")</f>
        <v>-</v>
      </c>
      <c r="AL584" s="103" t="str">
        <f>IF(Stability!$G$7=Stability!$X$7,Stability!G615,"-")</f>
        <v>-</v>
      </c>
      <c r="AM584" s="103" t="str">
        <f>IF(Stability!$G$7=Stability!$X$7,Stability!F615,"-")</f>
        <v>-</v>
      </c>
      <c r="AN584" s="127" t="str">
        <f>IF(Stability!$G$7=Stability!$X$7,Stability!I615,"-")</f>
        <v>-</v>
      </c>
      <c r="AO584" s="103" t="str">
        <f>IF(Stability!$G$7=Stability!$X$7,Stability!L615,"-")</f>
        <v>-</v>
      </c>
      <c r="AP584" s="103" t="str">
        <f>IF(Stability!$G$7=Stability!$X$7,Stability!K615,"-")</f>
        <v>-</v>
      </c>
      <c r="AQ584" s="103" t="str">
        <f>IF(Stability!$G$7=Stability!$X$7,Stability!J615,"-")</f>
        <v>-</v>
      </c>
      <c r="AR584" s="127" t="str">
        <f>IF(Stability!$G$7=Stability!$X$7,Stability!M615,"-")</f>
        <v>-</v>
      </c>
    </row>
    <row r="585" spans="32:44" ht="15" customHeight="1">
      <c r="AF585" s="12">
        <v>584</v>
      </c>
      <c r="AG585" s="103" t="str">
        <f>IF(Stability!$G$7=Stability!$X$7,Stability!D616,"-")</f>
        <v>-</v>
      </c>
      <c r="AH585" s="103" t="str">
        <f>IF(Stability!$G$7=Stability!$X$7,Stability!C616,"-")</f>
        <v>-</v>
      </c>
      <c r="AI585" s="103" t="str">
        <f>IF(Stability!$G$7=Stability!$X$7,Stability!B616,"-")</f>
        <v>-</v>
      </c>
      <c r="AJ585" s="127" t="str">
        <f>IF(Stability!$G$7=Stability!$X$7,Stability!E616,"-")</f>
        <v>-</v>
      </c>
      <c r="AK585" s="103" t="str">
        <f>IF(Stability!$G$7=Stability!$X$7,Stability!H616,"-")</f>
        <v>-</v>
      </c>
      <c r="AL585" s="103" t="str">
        <f>IF(Stability!$G$7=Stability!$X$7,Stability!G616,"-")</f>
        <v>-</v>
      </c>
      <c r="AM585" s="103" t="str">
        <f>IF(Stability!$G$7=Stability!$X$7,Stability!F616,"-")</f>
        <v>-</v>
      </c>
      <c r="AN585" s="127" t="str">
        <f>IF(Stability!$G$7=Stability!$X$7,Stability!I616,"-")</f>
        <v>-</v>
      </c>
      <c r="AO585" s="103" t="str">
        <f>IF(Stability!$G$7=Stability!$X$7,Stability!L616,"-")</f>
        <v>-</v>
      </c>
      <c r="AP585" s="103" t="str">
        <f>IF(Stability!$G$7=Stability!$X$7,Stability!K616,"-")</f>
        <v>-</v>
      </c>
      <c r="AQ585" s="103" t="str">
        <f>IF(Stability!$G$7=Stability!$X$7,Stability!J616,"-")</f>
        <v>-</v>
      </c>
      <c r="AR585" s="127" t="str">
        <f>IF(Stability!$G$7=Stability!$X$7,Stability!M616,"-")</f>
        <v>-</v>
      </c>
    </row>
    <row r="586" spans="32:44" ht="15" customHeight="1">
      <c r="AF586" s="12">
        <v>585</v>
      </c>
      <c r="AG586" s="103" t="str">
        <f>IF(Stability!$G$7=Stability!$X$7,Stability!D617,"-")</f>
        <v>-</v>
      </c>
      <c r="AH586" s="103" t="str">
        <f>IF(Stability!$G$7=Stability!$X$7,Stability!C617,"-")</f>
        <v>-</v>
      </c>
      <c r="AI586" s="103" t="str">
        <f>IF(Stability!$G$7=Stability!$X$7,Stability!B617,"-")</f>
        <v>-</v>
      </c>
      <c r="AJ586" s="127" t="str">
        <f>IF(Stability!$G$7=Stability!$X$7,Stability!E617,"-")</f>
        <v>-</v>
      </c>
      <c r="AK586" s="103" t="str">
        <f>IF(Stability!$G$7=Stability!$X$7,Stability!H617,"-")</f>
        <v>-</v>
      </c>
      <c r="AL586" s="103" t="str">
        <f>IF(Stability!$G$7=Stability!$X$7,Stability!G617,"-")</f>
        <v>-</v>
      </c>
      <c r="AM586" s="103" t="str">
        <f>IF(Stability!$G$7=Stability!$X$7,Stability!F617,"-")</f>
        <v>-</v>
      </c>
      <c r="AN586" s="127" t="str">
        <f>IF(Stability!$G$7=Stability!$X$7,Stability!I617,"-")</f>
        <v>-</v>
      </c>
      <c r="AO586" s="103" t="str">
        <f>IF(Stability!$G$7=Stability!$X$7,Stability!L617,"-")</f>
        <v>-</v>
      </c>
      <c r="AP586" s="103" t="str">
        <f>IF(Stability!$G$7=Stability!$X$7,Stability!K617,"-")</f>
        <v>-</v>
      </c>
      <c r="AQ586" s="103" t="str">
        <f>IF(Stability!$G$7=Stability!$X$7,Stability!J617,"-")</f>
        <v>-</v>
      </c>
      <c r="AR586" s="127" t="str">
        <f>IF(Stability!$G$7=Stability!$X$7,Stability!M617,"-")</f>
        <v>-</v>
      </c>
    </row>
    <row r="587" spans="32:44" ht="15" customHeight="1">
      <c r="AF587" s="12">
        <v>586</v>
      </c>
      <c r="AG587" s="103" t="str">
        <f>IF(Stability!$G$7=Stability!$X$7,Stability!D618,"-")</f>
        <v>-</v>
      </c>
      <c r="AH587" s="103" t="str">
        <f>IF(Stability!$G$7=Stability!$X$7,Stability!C618,"-")</f>
        <v>-</v>
      </c>
      <c r="AI587" s="103" t="str">
        <f>IF(Stability!$G$7=Stability!$X$7,Stability!B618,"-")</f>
        <v>-</v>
      </c>
      <c r="AJ587" s="127" t="str">
        <f>IF(Stability!$G$7=Stability!$X$7,Stability!E618,"-")</f>
        <v>-</v>
      </c>
      <c r="AK587" s="103" t="str">
        <f>IF(Stability!$G$7=Stability!$X$7,Stability!H618,"-")</f>
        <v>-</v>
      </c>
      <c r="AL587" s="103" t="str">
        <f>IF(Stability!$G$7=Stability!$X$7,Stability!G618,"-")</f>
        <v>-</v>
      </c>
      <c r="AM587" s="103" t="str">
        <f>IF(Stability!$G$7=Stability!$X$7,Stability!F618,"-")</f>
        <v>-</v>
      </c>
      <c r="AN587" s="127" t="str">
        <f>IF(Stability!$G$7=Stability!$X$7,Stability!I618,"-")</f>
        <v>-</v>
      </c>
      <c r="AO587" s="103" t="str">
        <f>IF(Stability!$G$7=Stability!$X$7,Stability!L618,"-")</f>
        <v>-</v>
      </c>
      <c r="AP587" s="103" t="str">
        <f>IF(Stability!$G$7=Stability!$X$7,Stability!K618,"-")</f>
        <v>-</v>
      </c>
      <c r="AQ587" s="103" t="str">
        <f>IF(Stability!$G$7=Stability!$X$7,Stability!J618,"-")</f>
        <v>-</v>
      </c>
      <c r="AR587" s="127" t="str">
        <f>IF(Stability!$G$7=Stability!$X$7,Stability!M618,"-")</f>
        <v>-</v>
      </c>
    </row>
    <row r="588" spans="32:44" ht="15" customHeight="1">
      <c r="AF588" s="12">
        <v>587</v>
      </c>
      <c r="AG588" s="103" t="str">
        <f>IF(Stability!$G$7=Stability!$X$7,Stability!D619,"-")</f>
        <v>-</v>
      </c>
      <c r="AH588" s="103" t="str">
        <f>IF(Stability!$G$7=Stability!$X$7,Stability!C619,"-")</f>
        <v>-</v>
      </c>
      <c r="AI588" s="103" t="str">
        <f>IF(Stability!$G$7=Stability!$X$7,Stability!B619,"-")</f>
        <v>-</v>
      </c>
      <c r="AJ588" s="127" t="str">
        <f>IF(Stability!$G$7=Stability!$X$7,Stability!E619,"-")</f>
        <v>-</v>
      </c>
      <c r="AK588" s="103" t="str">
        <f>IF(Stability!$G$7=Stability!$X$7,Stability!H619,"-")</f>
        <v>-</v>
      </c>
      <c r="AL588" s="103" t="str">
        <f>IF(Stability!$G$7=Stability!$X$7,Stability!G619,"-")</f>
        <v>-</v>
      </c>
      <c r="AM588" s="103" t="str">
        <f>IF(Stability!$G$7=Stability!$X$7,Stability!F619,"-")</f>
        <v>-</v>
      </c>
      <c r="AN588" s="127" t="str">
        <f>IF(Stability!$G$7=Stability!$X$7,Stability!I619,"-")</f>
        <v>-</v>
      </c>
      <c r="AO588" s="103" t="str">
        <f>IF(Stability!$G$7=Stability!$X$7,Stability!L619,"-")</f>
        <v>-</v>
      </c>
      <c r="AP588" s="103" t="str">
        <f>IF(Stability!$G$7=Stability!$X$7,Stability!K619,"-")</f>
        <v>-</v>
      </c>
      <c r="AQ588" s="103" t="str">
        <f>IF(Stability!$G$7=Stability!$X$7,Stability!J619,"-")</f>
        <v>-</v>
      </c>
      <c r="AR588" s="127" t="str">
        <f>IF(Stability!$G$7=Stability!$X$7,Stability!M619,"-")</f>
        <v>-</v>
      </c>
    </row>
    <row r="589" spans="32:44" ht="15" customHeight="1">
      <c r="AF589" s="12">
        <v>588</v>
      </c>
      <c r="AG589" s="103" t="str">
        <f>IF(Stability!$G$7=Stability!$X$7,Stability!D620,"-")</f>
        <v>-</v>
      </c>
      <c r="AH589" s="103" t="str">
        <f>IF(Stability!$G$7=Stability!$X$7,Stability!C620,"-")</f>
        <v>-</v>
      </c>
      <c r="AI589" s="103" t="str">
        <f>IF(Stability!$G$7=Stability!$X$7,Stability!B620,"-")</f>
        <v>-</v>
      </c>
      <c r="AJ589" s="127" t="str">
        <f>IF(Stability!$G$7=Stability!$X$7,Stability!E620,"-")</f>
        <v>-</v>
      </c>
      <c r="AK589" s="103" t="str">
        <f>IF(Stability!$G$7=Stability!$X$7,Stability!H620,"-")</f>
        <v>-</v>
      </c>
      <c r="AL589" s="103" t="str">
        <f>IF(Stability!$G$7=Stability!$X$7,Stability!G620,"-")</f>
        <v>-</v>
      </c>
      <c r="AM589" s="103" t="str">
        <f>IF(Stability!$G$7=Stability!$X$7,Stability!F620,"-")</f>
        <v>-</v>
      </c>
      <c r="AN589" s="127" t="str">
        <f>IF(Stability!$G$7=Stability!$X$7,Stability!I620,"-")</f>
        <v>-</v>
      </c>
      <c r="AO589" s="103" t="str">
        <f>IF(Stability!$G$7=Stability!$X$7,Stability!L620,"-")</f>
        <v>-</v>
      </c>
      <c r="AP589" s="103" t="str">
        <f>IF(Stability!$G$7=Stability!$X$7,Stability!K620,"-")</f>
        <v>-</v>
      </c>
      <c r="AQ589" s="103" t="str">
        <f>IF(Stability!$G$7=Stability!$X$7,Stability!J620,"-")</f>
        <v>-</v>
      </c>
      <c r="AR589" s="127" t="str">
        <f>IF(Stability!$G$7=Stability!$X$7,Stability!M620,"-")</f>
        <v>-</v>
      </c>
    </row>
    <row r="590" spans="32:44" ht="15" customHeight="1">
      <c r="AF590" s="12">
        <v>589</v>
      </c>
      <c r="AG590" s="103" t="str">
        <f>IF(Stability!$G$7=Stability!$X$7,Stability!D621,"-")</f>
        <v>-</v>
      </c>
      <c r="AH590" s="103" t="str">
        <f>IF(Stability!$G$7=Stability!$X$7,Stability!C621,"-")</f>
        <v>-</v>
      </c>
      <c r="AI590" s="103" t="str">
        <f>IF(Stability!$G$7=Stability!$X$7,Stability!B621,"-")</f>
        <v>-</v>
      </c>
      <c r="AJ590" s="127" t="str">
        <f>IF(Stability!$G$7=Stability!$X$7,Stability!E621,"-")</f>
        <v>-</v>
      </c>
      <c r="AK590" s="103" t="str">
        <f>IF(Stability!$G$7=Stability!$X$7,Stability!H621,"-")</f>
        <v>-</v>
      </c>
      <c r="AL590" s="103" t="str">
        <f>IF(Stability!$G$7=Stability!$X$7,Stability!G621,"-")</f>
        <v>-</v>
      </c>
      <c r="AM590" s="103" t="str">
        <f>IF(Stability!$G$7=Stability!$X$7,Stability!F621,"-")</f>
        <v>-</v>
      </c>
      <c r="AN590" s="127" t="str">
        <f>IF(Stability!$G$7=Stability!$X$7,Stability!I621,"-")</f>
        <v>-</v>
      </c>
      <c r="AO590" s="103" t="str">
        <f>IF(Stability!$G$7=Stability!$X$7,Stability!L621,"-")</f>
        <v>-</v>
      </c>
      <c r="AP590" s="103" t="str">
        <f>IF(Stability!$G$7=Stability!$X$7,Stability!K621,"-")</f>
        <v>-</v>
      </c>
      <c r="AQ590" s="103" t="str">
        <f>IF(Stability!$G$7=Stability!$X$7,Stability!J621,"-")</f>
        <v>-</v>
      </c>
      <c r="AR590" s="127" t="str">
        <f>IF(Stability!$G$7=Stability!$X$7,Stability!M621,"-")</f>
        <v>-</v>
      </c>
    </row>
    <row r="591" spans="32:44" ht="15" customHeight="1">
      <c r="AF591" s="12">
        <v>590</v>
      </c>
      <c r="AG591" s="103" t="str">
        <f>IF(Stability!$G$7=Stability!$X$7,Stability!D622,"-")</f>
        <v>-</v>
      </c>
      <c r="AH591" s="103" t="str">
        <f>IF(Stability!$G$7=Stability!$X$7,Stability!C622,"-")</f>
        <v>-</v>
      </c>
      <c r="AI591" s="103" t="str">
        <f>IF(Stability!$G$7=Stability!$X$7,Stability!B622,"-")</f>
        <v>-</v>
      </c>
      <c r="AJ591" s="127" t="str">
        <f>IF(Stability!$G$7=Stability!$X$7,Stability!E622,"-")</f>
        <v>-</v>
      </c>
      <c r="AK591" s="103" t="str">
        <f>IF(Stability!$G$7=Stability!$X$7,Stability!H622,"-")</f>
        <v>-</v>
      </c>
      <c r="AL591" s="103" t="str">
        <f>IF(Stability!$G$7=Stability!$X$7,Stability!G622,"-")</f>
        <v>-</v>
      </c>
      <c r="AM591" s="103" t="str">
        <f>IF(Stability!$G$7=Stability!$X$7,Stability!F622,"-")</f>
        <v>-</v>
      </c>
      <c r="AN591" s="127" t="str">
        <f>IF(Stability!$G$7=Stability!$X$7,Stability!I622,"-")</f>
        <v>-</v>
      </c>
      <c r="AO591" s="103" t="str">
        <f>IF(Stability!$G$7=Stability!$X$7,Stability!L622,"-")</f>
        <v>-</v>
      </c>
      <c r="AP591" s="103" t="str">
        <f>IF(Stability!$G$7=Stability!$X$7,Stability!K622,"-")</f>
        <v>-</v>
      </c>
      <c r="AQ591" s="103" t="str">
        <f>IF(Stability!$G$7=Stability!$X$7,Stability!J622,"-")</f>
        <v>-</v>
      </c>
      <c r="AR591" s="127" t="str">
        <f>IF(Stability!$G$7=Stability!$X$7,Stability!M622,"-")</f>
        <v>-</v>
      </c>
    </row>
    <row r="592" spans="32:44" ht="15" customHeight="1">
      <c r="AF592" s="12">
        <v>591</v>
      </c>
      <c r="AG592" s="103" t="str">
        <f>IF(Stability!$G$7=Stability!$X$7,Stability!D623,"-")</f>
        <v>-</v>
      </c>
      <c r="AH592" s="103" t="str">
        <f>IF(Stability!$G$7=Stability!$X$7,Stability!C623,"-")</f>
        <v>-</v>
      </c>
      <c r="AI592" s="103" t="str">
        <f>IF(Stability!$G$7=Stability!$X$7,Stability!B623,"-")</f>
        <v>-</v>
      </c>
      <c r="AJ592" s="127" t="str">
        <f>IF(Stability!$G$7=Stability!$X$7,Stability!E623,"-")</f>
        <v>-</v>
      </c>
      <c r="AK592" s="103" t="str">
        <f>IF(Stability!$G$7=Stability!$X$7,Stability!H623,"-")</f>
        <v>-</v>
      </c>
      <c r="AL592" s="103" t="str">
        <f>IF(Stability!$G$7=Stability!$X$7,Stability!G623,"-")</f>
        <v>-</v>
      </c>
      <c r="AM592" s="103" t="str">
        <f>IF(Stability!$G$7=Stability!$X$7,Stability!F623,"-")</f>
        <v>-</v>
      </c>
      <c r="AN592" s="127" t="str">
        <f>IF(Stability!$G$7=Stability!$X$7,Stability!I623,"-")</f>
        <v>-</v>
      </c>
      <c r="AO592" s="103" t="str">
        <f>IF(Stability!$G$7=Stability!$X$7,Stability!L623,"-")</f>
        <v>-</v>
      </c>
      <c r="AP592" s="103" t="str">
        <f>IF(Stability!$G$7=Stability!$X$7,Stability!K623,"-")</f>
        <v>-</v>
      </c>
      <c r="AQ592" s="103" t="str">
        <f>IF(Stability!$G$7=Stability!$X$7,Stability!J623,"-")</f>
        <v>-</v>
      </c>
      <c r="AR592" s="127" t="str">
        <f>IF(Stability!$G$7=Stability!$X$7,Stability!M623,"-")</f>
        <v>-</v>
      </c>
    </row>
    <row r="593" spans="32:44" ht="15" customHeight="1">
      <c r="AF593" s="12">
        <v>592</v>
      </c>
      <c r="AG593" s="103" t="str">
        <f>IF(Stability!$G$7=Stability!$X$7,Stability!D624,"-")</f>
        <v>-</v>
      </c>
      <c r="AH593" s="103" t="str">
        <f>IF(Stability!$G$7=Stability!$X$7,Stability!C624,"-")</f>
        <v>-</v>
      </c>
      <c r="AI593" s="103" t="str">
        <f>IF(Stability!$G$7=Stability!$X$7,Stability!B624,"-")</f>
        <v>-</v>
      </c>
      <c r="AJ593" s="127" t="str">
        <f>IF(Stability!$G$7=Stability!$X$7,Stability!E624,"-")</f>
        <v>-</v>
      </c>
      <c r="AK593" s="103" t="str">
        <f>IF(Stability!$G$7=Stability!$X$7,Stability!H624,"-")</f>
        <v>-</v>
      </c>
      <c r="AL593" s="103" t="str">
        <f>IF(Stability!$G$7=Stability!$X$7,Stability!G624,"-")</f>
        <v>-</v>
      </c>
      <c r="AM593" s="103" t="str">
        <f>IF(Stability!$G$7=Stability!$X$7,Stability!F624,"-")</f>
        <v>-</v>
      </c>
      <c r="AN593" s="127" t="str">
        <f>IF(Stability!$G$7=Stability!$X$7,Stability!I624,"-")</f>
        <v>-</v>
      </c>
      <c r="AO593" s="103" t="str">
        <f>IF(Stability!$G$7=Stability!$X$7,Stability!L624,"-")</f>
        <v>-</v>
      </c>
      <c r="AP593" s="103" t="str">
        <f>IF(Stability!$G$7=Stability!$X$7,Stability!K624,"-")</f>
        <v>-</v>
      </c>
      <c r="AQ593" s="103" t="str">
        <f>IF(Stability!$G$7=Stability!$X$7,Stability!J624,"-")</f>
        <v>-</v>
      </c>
      <c r="AR593" s="127" t="str">
        <f>IF(Stability!$G$7=Stability!$X$7,Stability!M624,"-")</f>
        <v>-</v>
      </c>
    </row>
    <row r="594" spans="32:44" ht="15" customHeight="1">
      <c r="AF594" s="12">
        <v>593</v>
      </c>
      <c r="AG594" s="103" t="str">
        <f>IF(Stability!$G$7=Stability!$X$7,Stability!D625,"-")</f>
        <v>-</v>
      </c>
      <c r="AH594" s="103" t="str">
        <f>IF(Stability!$G$7=Stability!$X$7,Stability!C625,"-")</f>
        <v>-</v>
      </c>
      <c r="AI594" s="103" t="str">
        <f>IF(Stability!$G$7=Stability!$X$7,Stability!B625,"-")</f>
        <v>-</v>
      </c>
      <c r="AJ594" s="127" t="str">
        <f>IF(Stability!$G$7=Stability!$X$7,Stability!E625,"-")</f>
        <v>-</v>
      </c>
      <c r="AK594" s="103" t="str">
        <f>IF(Stability!$G$7=Stability!$X$7,Stability!H625,"-")</f>
        <v>-</v>
      </c>
      <c r="AL594" s="103" t="str">
        <f>IF(Stability!$G$7=Stability!$X$7,Stability!G625,"-")</f>
        <v>-</v>
      </c>
      <c r="AM594" s="103" t="str">
        <f>IF(Stability!$G$7=Stability!$X$7,Stability!F625,"-")</f>
        <v>-</v>
      </c>
      <c r="AN594" s="127" t="str">
        <f>IF(Stability!$G$7=Stability!$X$7,Stability!I625,"-")</f>
        <v>-</v>
      </c>
      <c r="AO594" s="103" t="str">
        <f>IF(Stability!$G$7=Stability!$X$7,Stability!L625,"-")</f>
        <v>-</v>
      </c>
      <c r="AP594" s="103" t="str">
        <f>IF(Stability!$G$7=Stability!$X$7,Stability!K625,"-")</f>
        <v>-</v>
      </c>
      <c r="AQ594" s="103" t="str">
        <f>IF(Stability!$G$7=Stability!$X$7,Stability!J625,"-")</f>
        <v>-</v>
      </c>
      <c r="AR594" s="127" t="str">
        <f>IF(Stability!$G$7=Stability!$X$7,Stability!M625,"-")</f>
        <v>-</v>
      </c>
    </row>
    <row r="595" spans="32:44" ht="15" customHeight="1">
      <c r="AF595" s="12">
        <v>594</v>
      </c>
      <c r="AG595" s="103" t="str">
        <f>IF(Stability!$G$7=Stability!$X$7,Stability!D626,"-")</f>
        <v>-</v>
      </c>
      <c r="AH595" s="103" t="str">
        <f>IF(Stability!$G$7=Stability!$X$7,Stability!C626,"-")</f>
        <v>-</v>
      </c>
      <c r="AI595" s="103" t="str">
        <f>IF(Stability!$G$7=Stability!$X$7,Stability!B626,"-")</f>
        <v>-</v>
      </c>
      <c r="AJ595" s="127" t="str">
        <f>IF(Stability!$G$7=Stability!$X$7,Stability!E626,"-")</f>
        <v>-</v>
      </c>
      <c r="AK595" s="103" t="str">
        <f>IF(Stability!$G$7=Stability!$X$7,Stability!H626,"-")</f>
        <v>-</v>
      </c>
      <c r="AL595" s="103" t="str">
        <f>IF(Stability!$G$7=Stability!$X$7,Stability!G626,"-")</f>
        <v>-</v>
      </c>
      <c r="AM595" s="103" t="str">
        <f>IF(Stability!$G$7=Stability!$X$7,Stability!F626,"-")</f>
        <v>-</v>
      </c>
      <c r="AN595" s="127" t="str">
        <f>IF(Stability!$G$7=Stability!$X$7,Stability!I626,"-")</f>
        <v>-</v>
      </c>
      <c r="AO595" s="103" t="str">
        <f>IF(Stability!$G$7=Stability!$X$7,Stability!L626,"-")</f>
        <v>-</v>
      </c>
      <c r="AP595" s="103" t="str">
        <f>IF(Stability!$G$7=Stability!$X$7,Stability!K626,"-")</f>
        <v>-</v>
      </c>
      <c r="AQ595" s="103" t="str">
        <f>IF(Stability!$G$7=Stability!$X$7,Stability!J626,"-")</f>
        <v>-</v>
      </c>
      <c r="AR595" s="127" t="str">
        <f>IF(Stability!$G$7=Stability!$X$7,Stability!M626,"-")</f>
        <v>-</v>
      </c>
    </row>
    <row r="596" spans="32:44" ht="15" customHeight="1">
      <c r="AF596" s="12">
        <v>595</v>
      </c>
      <c r="AG596" s="103" t="str">
        <f>IF(Stability!$G$7=Stability!$X$7,Stability!D627,"-")</f>
        <v>-</v>
      </c>
      <c r="AH596" s="103" t="str">
        <f>IF(Stability!$G$7=Stability!$X$7,Stability!C627,"-")</f>
        <v>-</v>
      </c>
      <c r="AI596" s="103" t="str">
        <f>IF(Stability!$G$7=Stability!$X$7,Stability!B627,"-")</f>
        <v>-</v>
      </c>
      <c r="AJ596" s="127" t="str">
        <f>IF(Stability!$G$7=Stability!$X$7,Stability!E627,"-")</f>
        <v>-</v>
      </c>
      <c r="AK596" s="103" t="str">
        <f>IF(Stability!$G$7=Stability!$X$7,Stability!H627,"-")</f>
        <v>-</v>
      </c>
      <c r="AL596" s="103" t="str">
        <f>IF(Stability!$G$7=Stability!$X$7,Stability!G627,"-")</f>
        <v>-</v>
      </c>
      <c r="AM596" s="103" t="str">
        <f>IF(Stability!$G$7=Stability!$X$7,Stability!F627,"-")</f>
        <v>-</v>
      </c>
      <c r="AN596" s="127" t="str">
        <f>IF(Stability!$G$7=Stability!$X$7,Stability!I627,"-")</f>
        <v>-</v>
      </c>
      <c r="AO596" s="103" t="str">
        <f>IF(Stability!$G$7=Stability!$X$7,Stability!L627,"-")</f>
        <v>-</v>
      </c>
      <c r="AP596" s="103" t="str">
        <f>IF(Stability!$G$7=Stability!$X$7,Stability!K627,"-")</f>
        <v>-</v>
      </c>
      <c r="AQ596" s="103" t="str">
        <f>IF(Stability!$G$7=Stability!$X$7,Stability!J627,"-")</f>
        <v>-</v>
      </c>
      <c r="AR596" s="127" t="str">
        <f>IF(Stability!$G$7=Stability!$X$7,Stability!M627,"-")</f>
        <v>-</v>
      </c>
    </row>
    <row r="597" spans="32:44" ht="15" customHeight="1">
      <c r="AF597" s="12">
        <v>596</v>
      </c>
      <c r="AG597" s="103" t="str">
        <f>IF(Stability!$G$7=Stability!$X$7,Stability!D628,"-")</f>
        <v>-</v>
      </c>
      <c r="AH597" s="103" t="str">
        <f>IF(Stability!$G$7=Stability!$X$7,Stability!C628,"-")</f>
        <v>-</v>
      </c>
      <c r="AI597" s="103" t="str">
        <f>IF(Stability!$G$7=Stability!$X$7,Stability!B628,"-")</f>
        <v>-</v>
      </c>
      <c r="AJ597" s="127" t="str">
        <f>IF(Stability!$G$7=Stability!$X$7,Stability!E628,"-")</f>
        <v>-</v>
      </c>
      <c r="AK597" s="103" t="str">
        <f>IF(Stability!$G$7=Stability!$X$7,Stability!H628,"-")</f>
        <v>-</v>
      </c>
      <c r="AL597" s="103" t="str">
        <f>IF(Stability!$G$7=Stability!$X$7,Stability!G628,"-")</f>
        <v>-</v>
      </c>
      <c r="AM597" s="103" t="str">
        <f>IF(Stability!$G$7=Stability!$X$7,Stability!F628,"-")</f>
        <v>-</v>
      </c>
      <c r="AN597" s="127" t="str">
        <f>IF(Stability!$G$7=Stability!$X$7,Stability!I628,"-")</f>
        <v>-</v>
      </c>
      <c r="AO597" s="103" t="str">
        <f>IF(Stability!$G$7=Stability!$X$7,Stability!L628,"-")</f>
        <v>-</v>
      </c>
      <c r="AP597" s="103" t="str">
        <f>IF(Stability!$G$7=Stability!$X$7,Stability!K628,"-")</f>
        <v>-</v>
      </c>
      <c r="AQ597" s="103" t="str">
        <f>IF(Stability!$G$7=Stability!$X$7,Stability!J628,"-")</f>
        <v>-</v>
      </c>
      <c r="AR597" s="127" t="str">
        <f>IF(Stability!$G$7=Stability!$X$7,Stability!M628,"-")</f>
        <v>-</v>
      </c>
    </row>
    <row r="598" spans="32:44" ht="15" customHeight="1">
      <c r="AF598" s="12">
        <v>597</v>
      </c>
      <c r="AG598" s="103" t="str">
        <f>IF(Stability!$G$7=Stability!$X$7,Stability!D629,"-")</f>
        <v>-</v>
      </c>
      <c r="AH598" s="103" t="str">
        <f>IF(Stability!$G$7=Stability!$X$7,Stability!C629,"-")</f>
        <v>-</v>
      </c>
      <c r="AI598" s="103" t="str">
        <f>IF(Stability!$G$7=Stability!$X$7,Stability!B629,"-")</f>
        <v>-</v>
      </c>
      <c r="AJ598" s="127" t="str">
        <f>IF(Stability!$G$7=Stability!$X$7,Stability!E629,"-")</f>
        <v>-</v>
      </c>
      <c r="AK598" s="103" t="str">
        <f>IF(Stability!$G$7=Stability!$X$7,Stability!H629,"-")</f>
        <v>-</v>
      </c>
      <c r="AL598" s="103" t="str">
        <f>IF(Stability!$G$7=Stability!$X$7,Stability!G629,"-")</f>
        <v>-</v>
      </c>
      <c r="AM598" s="103" t="str">
        <f>IF(Stability!$G$7=Stability!$X$7,Stability!F629,"-")</f>
        <v>-</v>
      </c>
      <c r="AN598" s="127" t="str">
        <f>IF(Stability!$G$7=Stability!$X$7,Stability!I629,"-")</f>
        <v>-</v>
      </c>
      <c r="AO598" s="103" t="str">
        <f>IF(Stability!$G$7=Stability!$X$7,Stability!L629,"-")</f>
        <v>-</v>
      </c>
      <c r="AP598" s="103" t="str">
        <f>IF(Stability!$G$7=Stability!$X$7,Stability!K629,"-")</f>
        <v>-</v>
      </c>
      <c r="AQ598" s="103" t="str">
        <f>IF(Stability!$G$7=Stability!$X$7,Stability!J629,"-")</f>
        <v>-</v>
      </c>
      <c r="AR598" s="127" t="str">
        <f>IF(Stability!$G$7=Stability!$X$7,Stability!M629,"-")</f>
        <v>-</v>
      </c>
    </row>
    <row r="599" spans="32:44" ht="15" customHeight="1">
      <c r="AF599" s="12">
        <v>598</v>
      </c>
      <c r="AG599" s="103" t="str">
        <f>IF(Stability!$G$7=Stability!$X$7,Stability!D630,"-")</f>
        <v>-</v>
      </c>
      <c r="AH599" s="103" t="str">
        <f>IF(Stability!$G$7=Stability!$X$7,Stability!C630,"-")</f>
        <v>-</v>
      </c>
      <c r="AI599" s="103" t="str">
        <f>IF(Stability!$G$7=Stability!$X$7,Stability!B630,"-")</f>
        <v>-</v>
      </c>
      <c r="AJ599" s="127" t="str">
        <f>IF(Stability!$G$7=Stability!$X$7,Stability!E630,"-")</f>
        <v>-</v>
      </c>
      <c r="AK599" s="103" t="str">
        <f>IF(Stability!$G$7=Stability!$X$7,Stability!H630,"-")</f>
        <v>-</v>
      </c>
      <c r="AL599" s="103" t="str">
        <f>IF(Stability!$G$7=Stability!$X$7,Stability!G630,"-")</f>
        <v>-</v>
      </c>
      <c r="AM599" s="103" t="str">
        <f>IF(Stability!$G$7=Stability!$X$7,Stability!F630,"-")</f>
        <v>-</v>
      </c>
      <c r="AN599" s="127" t="str">
        <f>IF(Stability!$G$7=Stability!$X$7,Stability!I630,"-")</f>
        <v>-</v>
      </c>
      <c r="AO599" s="103" t="str">
        <f>IF(Stability!$G$7=Stability!$X$7,Stability!L630,"-")</f>
        <v>-</v>
      </c>
      <c r="AP599" s="103" t="str">
        <f>IF(Stability!$G$7=Stability!$X$7,Stability!K630,"-")</f>
        <v>-</v>
      </c>
      <c r="AQ599" s="103" t="str">
        <f>IF(Stability!$G$7=Stability!$X$7,Stability!J630,"-")</f>
        <v>-</v>
      </c>
      <c r="AR599" s="127" t="str">
        <f>IF(Stability!$G$7=Stability!$X$7,Stability!M630,"-")</f>
        <v>-</v>
      </c>
    </row>
    <row r="600" spans="32:44" ht="15" customHeight="1">
      <c r="AF600" s="12">
        <v>599</v>
      </c>
      <c r="AG600" s="103" t="str">
        <f>IF(Stability!$G$7=Stability!$X$7,Stability!D631,"-")</f>
        <v>-</v>
      </c>
      <c r="AH600" s="103" t="str">
        <f>IF(Stability!$G$7=Stability!$X$7,Stability!C631,"-")</f>
        <v>-</v>
      </c>
      <c r="AI600" s="103" t="str">
        <f>IF(Stability!$G$7=Stability!$X$7,Stability!B631,"-")</f>
        <v>-</v>
      </c>
      <c r="AJ600" s="127" t="str">
        <f>IF(Stability!$G$7=Stability!$X$7,Stability!E631,"-")</f>
        <v>-</v>
      </c>
      <c r="AK600" s="103" t="str">
        <f>IF(Stability!$G$7=Stability!$X$7,Stability!H631,"-")</f>
        <v>-</v>
      </c>
      <c r="AL600" s="103" t="str">
        <f>IF(Stability!$G$7=Stability!$X$7,Stability!G631,"-")</f>
        <v>-</v>
      </c>
      <c r="AM600" s="103" t="str">
        <f>IF(Stability!$G$7=Stability!$X$7,Stability!F631,"-")</f>
        <v>-</v>
      </c>
      <c r="AN600" s="127" t="str">
        <f>IF(Stability!$G$7=Stability!$X$7,Stability!I631,"-")</f>
        <v>-</v>
      </c>
      <c r="AO600" s="103" t="str">
        <f>IF(Stability!$G$7=Stability!$X$7,Stability!L631,"-")</f>
        <v>-</v>
      </c>
      <c r="AP600" s="103" t="str">
        <f>IF(Stability!$G$7=Stability!$X$7,Stability!K631,"-")</f>
        <v>-</v>
      </c>
      <c r="AQ600" s="103" t="str">
        <f>IF(Stability!$G$7=Stability!$X$7,Stability!J631,"-")</f>
        <v>-</v>
      </c>
      <c r="AR600" s="127" t="str">
        <f>IF(Stability!$G$7=Stability!$X$7,Stability!M631,"-")</f>
        <v>-</v>
      </c>
    </row>
    <row r="601" spans="32:44" ht="15" customHeight="1">
      <c r="AF601" s="12">
        <v>600</v>
      </c>
      <c r="AG601" s="103" t="str">
        <f>IF(Stability!$G$7=Stability!$X$7,Stability!D632,"-")</f>
        <v>-</v>
      </c>
      <c r="AH601" s="103" t="str">
        <f>IF(Stability!$G$7=Stability!$X$7,Stability!C632,"-")</f>
        <v>-</v>
      </c>
      <c r="AI601" s="103" t="str">
        <f>IF(Stability!$G$7=Stability!$X$7,Stability!B632,"-")</f>
        <v>-</v>
      </c>
      <c r="AJ601" s="127" t="str">
        <f>IF(Stability!$G$7=Stability!$X$7,Stability!E632,"-")</f>
        <v>-</v>
      </c>
      <c r="AK601" s="103" t="str">
        <f>IF(Stability!$G$7=Stability!$X$7,Stability!H632,"-")</f>
        <v>-</v>
      </c>
      <c r="AL601" s="103" t="str">
        <f>IF(Stability!$G$7=Stability!$X$7,Stability!G632,"-")</f>
        <v>-</v>
      </c>
      <c r="AM601" s="103" t="str">
        <f>IF(Stability!$G$7=Stability!$X$7,Stability!F632,"-")</f>
        <v>-</v>
      </c>
      <c r="AN601" s="127" t="str">
        <f>IF(Stability!$G$7=Stability!$X$7,Stability!I632,"-")</f>
        <v>-</v>
      </c>
      <c r="AO601" s="103" t="str">
        <f>IF(Stability!$G$7=Stability!$X$7,Stability!L632,"-")</f>
        <v>-</v>
      </c>
      <c r="AP601" s="103" t="str">
        <f>IF(Stability!$G$7=Stability!$X$7,Stability!K632,"-")</f>
        <v>-</v>
      </c>
      <c r="AQ601" s="103" t="str">
        <f>IF(Stability!$G$7=Stability!$X$7,Stability!J632,"-")</f>
        <v>-</v>
      </c>
      <c r="AR601" s="127" t="str">
        <f>IF(Stability!$G$7=Stability!$X$7,Stability!M632,"-")</f>
        <v>-</v>
      </c>
    </row>
  </sheetData>
  <mergeCells count="61">
    <mergeCell ref="A43:A50"/>
    <mergeCell ref="T4:X4"/>
    <mergeCell ref="T5:X5"/>
    <mergeCell ref="T6:X6"/>
    <mergeCell ref="Q9:R10"/>
    <mergeCell ref="R4:S6"/>
    <mergeCell ref="L4:P4"/>
    <mergeCell ref="L5:P5"/>
    <mergeCell ref="L6:P6"/>
    <mergeCell ref="B4:C4"/>
    <mergeCell ref="B5:C5"/>
    <mergeCell ref="B6:C6"/>
    <mergeCell ref="D4:H4"/>
    <mergeCell ref="D5:H5"/>
    <mergeCell ref="D6:H6"/>
    <mergeCell ref="A25:A32"/>
    <mergeCell ref="A1:I1"/>
    <mergeCell ref="K11:L11"/>
    <mergeCell ref="I11:J11"/>
    <mergeCell ref="M11:N11"/>
    <mergeCell ref="O11:P11"/>
    <mergeCell ref="O9:P10"/>
    <mergeCell ref="M9:N10"/>
    <mergeCell ref="I8:X8"/>
    <mergeCell ref="C8:H8"/>
    <mergeCell ref="Q11:R11"/>
    <mergeCell ref="C11:D11"/>
    <mergeCell ref="W9:X10"/>
    <mergeCell ref="K9:L10"/>
    <mergeCell ref="I9:J10"/>
    <mergeCell ref="G9:H10"/>
    <mergeCell ref="J4:K6"/>
    <mergeCell ref="A16:A23"/>
    <mergeCell ref="G11:H13"/>
    <mergeCell ref="W11:X13"/>
    <mergeCell ref="U11:V11"/>
    <mergeCell ref="C12:D12"/>
    <mergeCell ref="K12:L12"/>
    <mergeCell ref="I12:J12"/>
    <mergeCell ref="J15:P15"/>
    <mergeCell ref="R15:X15"/>
    <mergeCell ref="U13:V13"/>
    <mergeCell ref="M13:N13"/>
    <mergeCell ref="K13:L13"/>
    <mergeCell ref="I13:J13"/>
    <mergeCell ref="A52:A59"/>
    <mergeCell ref="U12:V12"/>
    <mergeCell ref="C13:D13"/>
    <mergeCell ref="C9:F9"/>
    <mergeCell ref="C10:D10"/>
    <mergeCell ref="E11:E13"/>
    <mergeCell ref="F11:F13"/>
    <mergeCell ref="Q12:R12"/>
    <mergeCell ref="Q13:R13"/>
    <mergeCell ref="O13:P13"/>
    <mergeCell ref="M12:N12"/>
    <mergeCell ref="O12:P12"/>
    <mergeCell ref="S11:S13"/>
    <mergeCell ref="S9:V9"/>
    <mergeCell ref="A34:A41"/>
    <mergeCell ref="B15:H15"/>
  </mergeCells>
  <conditionalFormatting sqref="W11">
    <cfRule type="cellIs" dxfId="3" priority="5" operator="equal">
      <formula>"Stability in acceptable range"</formula>
    </cfRule>
  </conditionalFormatting>
  <conditionalFormatting sqref="G11">
    <cfRule type="expression" dxfId="2" priority="3">
      <formula>$G$11="Accuracy in acceptable range"</formula>
    </cfRule>
  </conditionalFormatting>
  <conditionalFormatting sqref="G11:H13">
    <cfRule type="cellIs" dxfId="1" priority="2" operator="equal">
      <formula>"-"</formula>
    </cfRule>
  </conditionalFormatting>
  <conditionalFormatting sqref="W11:X13">
    <cfRule type="cellIs" dxfId="0" priority="1" operator="equal">
      <formula>"-"</formula>
    </cfRule>
  </conditionalFormatting>
  <printOptions horizontalCentered="1" verticalCentered="1"/>
  <pageMargins left="0" right="0" top="0" bottom="0" header="0.31496062992125984" footer="0.31496062992125984"/>
  <pageSetup paperSize="9" scale="95" orientation="landscape" r:id="rId1"/>
  <drawing r:id="rId2"/>
</worksheet>
</file>

<file path=xl/worksheets/sheet5.xml><?xml version="1.0" encoding="utf-8"?>
<worksheet xmlns="http://schemas.openxmlformats.org/spreadsheetml/2006/main" xmlns:r="http://schemas.openxmlformats.org/officeDocument/2006/relationships">
  <dimension ref="C2:N28"/>
  <sheetViews>
    <sheetView showGridLines="0" workbookViewId="0">
      <selection activeCell="H33" sqref="H33"/>
    </sheetView>
  </sheetViews>
  <sheetFormatPr defaultRowHeight="12.75"/>
  <cols>
    <col min="1" max="1" width="3" style="9" customWidth="1"/>
    <col min="2" max="2" width="1.42578125" style="9" customWidth="1"/>
    <col min="3" max="16384" width="9.140625" style="9"/>
  </cols>
  <sheetData>
    <row r="2" spans="3:14">
      <c r="C2" s="338" t="s">
        <v>193</v>
      </c>
      <c r="D2" s="339"/>
      <c r="E2" s="339"/>
      <c r="F2" s="339"/>
      <c r="G2" s="339"/>
      <c r="H2" s="339"/>
      <c r="I2" s="339"/>
      <c r="J2" s="339"/>
      <c r="K2" s="339"/>
      <c r="L2" s="339"/>
      <c r="M2" s="339"/>
      <c r="N2" s="340"/>
    </row>
    <row r="3" spans="3:14">
      <c r="C3" s="341"/>
      <c r="D3" s="342"/>
      <c r="E3" s="342"/>
      <c r="F3" s="342"/>
      <c r="G3" s="342"/>
      <c r="H3" s="342"/>
      <c r="I3" s="342"/>
      <c r="J3" s="342"/>
      <c r="K3" s="342"/>
      <c r="L3" s="342"/>
      <c r="M3" s="342"/>
      <c r="N3" s="343"/>
    </row>
    <row r="4" spans="3:14">
      <c r="C4" s="89"/>
      <c r="D4" s="90"/>
      <c r="E4" s="90"/>
      <c r="F4" s="90"/>
      <c r="G4" s="90"/>
      <c r="H4" s="90"/>
      <c r="I4" s="90"/>
      <c r="J4" s="90"/>
      <c r="K4" s="90"/>
      <c r="L4" s="90"/>
      <c r="M4" s="90"/>
      <c r="N4" s="91"/>
    </row>
    <row r="5" spans="3:14">
      <c r="C5" s="89"/>
      <c r="D5" s="90"/>
      <c r="E5" s="90"/>
      <c r="F5" s="90"/>
      <c r="G5" s="90"/>
      <c r="H5" s="90"/>
      <c r="I5" s="90"/>
      <c r="J5" s="90"/>
      <c r="K5" s="90"/>
      <c r="L5" s="90"/>
      <c r="M5" s="90"/>
      <c r="N5" s="91"/>
    </row>
    <row r="6" spans="3:14">
      <c r="C6" s="89"/>
      <c r="D6" s="90"/>
      <c r="E6" s="90"/>
      <c r="F6" s="90"/>
      <c r="G6" s="90"/>
      <c r="H6" s="90"/>
      <c r="I6" s="90"/>
      <c r="J6" s="90"/>
      <c r="K6" s="90"/>
      <c r="L6" s="90"/>
      <c r="M6" s="90"/>
      <c r="N6" s="91"/>
    </row>
    <row r="7" spans="3:14">
      <c r="C7" s="89"/>
      <c r="D7" s="90"/>
      <c r="E7" s="90"/>
      <c r="F7" s="90"/>
      <c r="G7" s="90"/>
      <c r="H7" s="90"/>
      <c r="I7" s="90"/>
      <c r="J7" s="90"/>
      <c r="K7" s="90"/>
      <c r="L7" s="90"/>
      <c r="M7" s="90"/>
      <c r="N7" s="91"/>
    </row>
    <row r="8" spans="3:14">
      <c r="C8" s="89"/>
      <c r="D8" s="90"/>
      <c r="E8" s="90"/>
      <c r="F8" s="90"/>
      <c r="G8" s="90"/>
      <c r="H8" s="90"/>
      <c r="I8" s="90"/>
      <c r="J8" s="90"/>
      <c r="K8" s="90"/>
      <c r="L8" s="90"/>
      <c r="M8" s="90"/>
      <c r="N8" s="91"/>
    </row>
    <row r="9" spans="3:14">
      <c r="C9" s="89"/>
      <c r="D9" s="90"/>
      <c r="E9" s="90"/>
      <c r="F9" s="90"/>
      <c r="G9" s="90"/>
      <c r="H9" s="90"/>
      <c r="I9" s="90"/>
      <c r="J9" s="90"/>
      <c r="K9" s="90"/>
      <c r="L9" s="90"/>
      <c r="M9" s="90"/>
      <c r="N9" s="91"/>
    </row>
    <row r="10" spans="3:14">
      <c r="C10" s="89"/>
      <c r="D10" s="90"/>
      <c r="E10" s="90"/>
      <c r="F10" s="90"/>
      <c r="G10" s="90"/>
      <c r="H10" s="90"/>
      <c r="I10" s="90"/>
      <c r="J10" s="90"/>
      <c r="K10" s="90"/>
      <c r="L10" s="90"/>
      <c r="M10" s="90"/>
      <c r="N10" s="91"/>
    </row>
    <row r="11" spans="3:14">
      <c r="C11" s="89"/>
      <c r="D11" s="90"/>
      <c r="E11" s="90"/>
      <c r="F11" s="90"/>
      <c r="G11" s="90"/>
      <c r="H11" s="90"/>
      <c r="I11" s="90"/>
      <c r="J11" s="90"/>
      <c r="K11" s="90"/>
      <c r="L11" s="90"/>
      <c r="M11" s="90"/>
      <c r="N11" s="91"/>
    </row>
    <row r="12" spans="3:14">
      <c r="C12" s="89"/>
      <c r="D12" s="90"/>
      <c r="E12" s="90"/>
      <c r="F12" s="90"/>
      <c r="G12" s="90"/>
      <c r="H12" s="90"/>
      <c r="I12" s="90"/>
      <c r="J12" s="90"/>
      <c r="K12" s="90"/>
      <c r="L12" s="90"/>
      <c r="M12" s="90"/>
      <c r="N12" s="91"/>
    </row>
    <row r="13" spans="3:14">
      <c r="C13" s="89"/>
      <c r="D13" s="90"/>
      <c r="E13" s="90"/>
      <c r="F13" s="90"/>
      <c r="G13" s="90"/>
      <c r="H13" s="90"/>
      <c r="I13" s="90"/>
      <c r="J13" s="90"/>
      <c r="K13" s="90"/>
      <c r="L13" s="90"/>
      <c r="M13" s="90"/>
      <c r="N13" s="91"/>
    </row>
    <row r="14" spans="3:14">
      <c r="C14" s="89"/>
      <c r="D14" s="90"/>
      <c r="E14" s="90"/>
      <c r="F14" s="90"/>
      <c r="G14" s="90"/>
      <c r="H14" s="90"/>
      <c r="I14" s="90"/>
      <c r="J14" s="90"/>
      <c r="K14" s="90"/>
      <c r="L14" s="90"/>
      <c r="M14" s="90"/>
      <c r="N14" s="91"/>
    </row>
    <row r="15" spans="3:14">
      <c r="C15" s="89"/>
      <c r="D15" s="90"/>
      <c r="E15" s="90"/>
      <c r="F15" s="90"/>
      <c r="G15" s="90"/>
      <c r="H15" s="90"/>
      <c r="I15" s="90"/>
      <c r="J15" s="90"/>
      <c r="K15" s="90"/>
      <c r="L15" s="90"/>
      <c r="M15" s="90"/>
      <c r="N15" s="91"/>
    </row>
    <row r="16" spans="3:14">
      <c r="C16" s="89"/>
      <c r="D16" s="90"/>
      <c r="E16" s="90"/>
      <c r="F16" s="90"/>
      <c r="G16" s="90"/>
      <c r="H16" s="90"/>
      <c r="I16" s="90"/>
      <c r="J16" s="90"/>
      <c r="K16" s="90"/>
      <c r="L16" s="90"/>
      <c r="M16" s="90"/>
      <c r="N16" s="91"/>
    </row>
    <row r="17" spans="3:14">
      <c r="C17" s="89"/>
      <c r="D17" s="90"/>
      <c r="E17" s="90"/>
      <c r="F17" s="90"/>
      <c r="G17" s="90"/>
      <c r="H17" s="90"/>
      <c r="I17" s="90"/>
      <c r="J17" s="90"/>
      <c r="K17" s="90"/>
      <c r="L17" s="90"/>
      <c r="M17" s="90"/>
      <c r="N17" s="91"/>
    </row>
    <row r="18" spans="3:14">
      <c r="C18" s="89"/>
      <c r="D18" s="90"/>
      <c r="E18" s="90"/>
      <c r="F18" s="90"/>
      <c r="G18" s="90"/>
      <c r="H18" s="90"/>
      <c r="I18" s="90"/>
      <c r="J18" s="90"/>
      <c r="K18" s="90"/>
      <c r="L18" s="90"/>
      <c r="M18" s="90"/>
      <c r="N18" s="91"/>
    </row>
    <row r="19" spans="3:14">
      <c r="C19" s="89"/>
      <c r="D19" s="90"/>
      <c r="E19" s="90"/>
      <c r="F19" s="90"/>
      <c r="G19" s="90"/>
      <c r="H19" s="90"/>
      <c r="I19" s="90"/>
      <c r="J19" s="90"/>
      <c r="K19" s="90"/>
      <c r="L19" s="90"/>
      <c r="M19" s="90"/>
      <c r="N19" s="91"/>
    </row>
    <row r="20" spans="3:14">
      <c r="C20" s="89"/>
      <c r="D20" s="90"/>
      <c r="E20" s="90"/>
      <c r="F20" s="90"/>
      <c r="G20" s="90"/>
      <c r="H20" s="90"/>
      <c r="I20" s="90"/>
      <c r="J20" s="90"/>
      <c r="K20" s="90"/>
      <c r="L20" s="90"/>
      <c r="M20" s="90"/>
      <c r="N20" s="91"/>
    </row>
    <row r="21" spans="3:14">
      <c r="C21" s="89"/>
      <c r="D21" s="90"/>
      <c r="E21" s="90"/>
      <c r="F21" s="90"/>
      <c r="G21" s="90"/>
      <c r="H21" s="90"/>
      <c r="I21" s="90"/>
      <c r="J21" s="90"/>
      <c r="K21" s="90"/>
      <c r="L21" s="90"/>
      <c r="M21" s="90"/>
      <c r="N21" s="91"/>
    </row>
    <row r="22" spans="3:14">
      <c r="C22" s="89"/>
      <c r="D22" s="90"/>
      <c r="E22" s="90"/>
      <c r="F22" s="90"/>
      <c r="G22" s="90"/>
      <c r="H22" s="90"/>
      <c r="I22" s="90"/>
      <c r="J22" s="90"/>
      <c r="K22" s="90"/>
      <c r="L22" s="90"/>
      <c r="M22" s="90"/>
      <c r="N22" s="91"/>
    </row>
    <row r="23" spans="3:14">
      <c r="C23" s="89"/>
      <c r="D23" s="90"/>
      <c r="E23" s="90"/>
      <c r="F23" s="90"/>
      <c r="G23" s="90"/>
      <c r="H23" s="90"/>
      <c r="I23" s="90"/>
      <c r="J23" s="90"/>
      <c r="K23" s="90"/>
      <c r="L23" s="90"/>
      <c r="M23" s="90"/>
      <c r="N23" s="91"/>
    </row>
    <row r="24" spans="3:14">
      <c r="C24" s="89"/>
      <c r="D24" s="90"/>
      <c r="E24" s="90"/>
      <c r="F24" s="90"/>
      <c r="G24" s="90"/>
      <c r="H24" s="90"/>
      <c r="I24" s="90"/>
      <c r="J24" s="90"/>
      <c r="K24" s="90"/>
      <c r="L24" s="90"/>
      <c r="M24" s="90"/>
      <c r="N24" s="91"/>
    </row>
    <row r="25" spans="3:14">
      <c r="C25" s="89"/>
      <c r="D25" s="90"/>
      <c r="E25" s="90"/>
      <c r="F25" s="90"/>
      <c r="G25" s="90"/>
      <c r="H25" s="90"/>
      <c r="I25" s="90"/>
      <c r="J25" s="90"/>
      <c r="K25" s="90"/>
      <c r="L25" s="90"/>
      <c r="M25" s="90"/>
      <c r="N25" s="91"/>
    </row>
    <row r="26" spans="3:14">
      <c r="C26" s="89"/>
      <c r="D26" s="90"/>
      <c r="E26" s="90"/>
      <c r="F26" s="90"/>
      <c r="G26" s="90"/>
      <c r="H26" s="90"/>
      <c r="I26" s="90"/>
      <c r="J26" s="90"/>
      <c r="K26" s="90"/>
      <c r="L26" s="90"/>
      <c r="M26" s="90"/>
      <c r="N26" s="91"/>
    </row>
    <row r="27" spans="3:14">
      <c r="C27" s="89"/>
      <c r="D27" s="90"/>
      <c r="E27" s="90"/>
      <c r="F27" s="90"/>
      <c r="G27" s="90"/>
      <c r="H27" s="90"/>
      <c r="I27" s="90"/>
      <c r="J27" s="90"/>
      <c r="K27" s="90"/>
      <c r="L27" s="90"/>
      <c r="M27" s="90"/>
      <c r="N27" s="91"/>
    </row>
    <row r="28" spans="3:14">
      <c r="C28" s="92"/>
      <c r="D28" s="93"/>
      <c r="E28" s="93"/>
      <c r="F28" s="93"/>
      <c r="G28" s="93"/>
      <c r="H28" s="93"/>
      <c r="I28" s="93"/>
      <c r="J28" s="93"/>
      <c r="K28" s="93"/>
      <c r="L28" s="93"/>
      <c r="M28" s="93"/>
      <c r="N28" s="94"/>
    </row>
  </sheetData>
  <mergeCells count="1">
    <mergeCell ref="C2:N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Help</vt:lpstr>
      <vt:lpstr>Accuracy</vt:lpstr>
      <vt:lpstr>Stability</vt:lpstr>
      <vt:lpstr>Summary</vt:lpstr>
      <vt:lpstr>Flowsheet</vt:lpstr>
      <vt:lpstr>Accuracy!Print_Area</vt:lpstr>
      <vt:lpstr>Help!Print_Area</vt:lpstr>
      <vt:lpstr>Stability!Print_Area</vt:lpstr>
      <vt:lpstr>Summary!Print_Area</vt:lpstr>
    </vt:vector>
  </TitlesOfParts>
  <Company>Holcim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Rupinder Phougat</dc:creator>
  <cp:lastModifiedBy>template</cp:lastModifiedBy>
  <cp:lastPrinted>2014-12-23T09:43:18Z</cp:lastPrinted>
  <dcterms:created xsi:type="dcterms:W3CDTF">2014-03-18T07:15:27Z</dcterms:created>
  <dcterms:modified xsi:type="dcterms:W3CDTF">2016-05-02T07:25:42Z</dcterms:modified>
</cp:coreProperties>
</file>