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16" i="1" l="1"/>
  <c r="K15" i="1"/>
  <c r="K5" i="1"/>
  <c r="K6" i="1"/>
  <c r="K7" i="1"/>
  <c r="K8" i="1"/>
  <c r="G13" i="1"/>
  <c r="L20" i="1"/>
  <c r="M20" i="1" s="1"/>
  <c r="K20" i="1"/>
  <c r="I20" i="1"/>
  <c r="G20" i="1"/>
  <c r="E20" i="1"/>
  <c r="I8" i="1"/>
  <c r="G8" i="1"/>
  <c r="E8" i="1"/>
  <c r="L19" i="1"/>
  <c r="M19" i="1" s="1"/>
  <c r="K17" i="1"/>
  <c r="L17" i="1" s="1"/>
  <c r="M17" i="1" s="1"/>
  <c r="K18" i="1"/>
  <c r="K19" i="1"/>
  <c r="I17" i="1"/>
  <c r="I18" i="1"/>
  <c r="I19" i="1"/>
  <c r="G17" i="1"/>
  <c r="G18" i="1"/>
  <c r="G19" i="1"/>
  <c r="E17" i="1"/>
  <c r="E18" i="1"/>
  <c r="E19" i="1"/>
  <c r="I16" i="1"/>
  <c r="G16" i="1"/>
  <c r="E16" i="1"/>
  <c r="I15" i="1"/>
  <c r="G15" i="1"/>
  <c r="E15" i="1"/>
  <c r="K14" i="1"/>
  <c r="I14" i="1"/>
  <c r="G14" i="1"/>
  <c r="E14" i="1"/>
  <c r="K13" i="1"/>
  <c r="I13" i="1"/>
  <c r="E13" i="1"/>
  <c r="I6" i="1"/>
  <c r="I7" i="1"/>
  <c r="G6" i="1"/>
  <c r="G7" i="1"/>
  <c r="E6" i="1"/>
  <c r="L6" i="1" s="1"/>
  <c r="M6" i="1" s="1"/>
  <c r="E7" i="1"/>
  <c r="I5" i="1"/>
  <c r="G5" i="1"/>
  <c r="E5" i="1"/>
  <c r="L5" i="1" s="1"/>
  <c r="M5" i="1" s="1"/>
  <c r="K4" i="1"/>
  <c r="I4" i="1"/>
  <c r="G4" i="1"/>
  <c r="E4" i="1"/>
  <c r="L8" i="1" l="1"/>
  <c r="M8" i="1" s="1"/>
  <c r="L18" i="1"/>
  <c r="M18" i="1" s="1"/>
  <c r="L16" i="1"/>
  <c r="M16" i="1" s="1"/>
  <c r="L4" i="1"/>
  <c r="M4" i="1" s="1"/>
  <c r="L7" i="1"/>
  <c r="M7" i="1" s="1"/>
  <c r="L15" i="1"/>
  <c r="M15" i="1" s="1"/>
  <c r="L13" i="1"/>
  <c r="M13" i="1" s="1"/>
  <c r="L14" i="1"/>
  <c r="M14" i="1" s="1"/>
</calcChain>
</file>

<file path=xl/sharedStrings.xml><?xml version="1.0" encoding="utf-8"?>
<sst xmlns="http://schemas.openxmlformats.org/spreadsheetml/2006/main" count="32" uniqueCount="17">
  <si>
    <t>II</t>
  </si>
  <si>
    <t>Interval</t>
  </si>
  <si>
    <t>ap_clk</t>
  </si>
  <si>
    <t>Solution 1 (Inner Loop pipelined)</t>
  </si>
  <si>
    <t>Utilization</t>
  </si>
  <si>
    <t>BRAM</t>
  </si>
  <si>
    <t>DSP</t>
  </si>
  <si>
    <t>FF</t>
  </si>
  <si>
    <t>LUT</t>
  </si>
  <si>
    <t>BRAM %</t>
  </si>
  <si>
    <t>DSP %</t>
  </si>
  <si>
    <t>FF %</t>
  </si>
  <si>
    <t>LUT %</t>
  </si>
  <si>
    <t>Limiting percentage</t>
  </si>
  <si>
    <t>NONE</t>
  </si>
  <si>
    <t>Theoretical N</t>
  </si>
  <si>
    <t>Solution 2 (Outer Loop Pipelined - II of inner loop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</si>
</sst>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0.0000%"/>
    <numFmt numFmtId="168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168" fontId="0" fillId="0" borderId="1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8" fontId="0" fillId="0" borderId="6" xfId="1" applyNumberFormat="1" applyFont="1" applyBorder="1" applyAlignment="1">
      <alignment horizontal="center"/>
    </xf>
    <xf numFmtId="166" fontId="0" fillId="0" borderId="6" xfId="2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/>
    <xf numFmtId="43" fontId="0" fillId="0" borderId="6" xfId="1" applyNumberFormat="1" applyFont="1" applyBorder="1" applyAlignment="1">
      <alignment horizontal="center"/>
    </xf>
    <xf numFmtId="43" fontId="0" fillId="0" borderId="1" xfId="1" applyNumberFormat="1" applyFont="1" applyBorder="1" applyAlignment="1">
      <alignment horizontal="center"/>
    </xf>
    <xf numFmtId="166" fontId="0" fillId="0" borderId="6" xfId="2" applyNumberFormat="1" applyFont="1" applyBorder="1" applyAlignment="1">
      <alignment horizontal="right"/>
    </xf>
    <xf numFmtId="166" fontId="0" fillId="0" borderId="1" xfId="2" applyNumberFormat="1" applyFont="1" applyBorder="1" applyAlignment="1">
      <alignment horizontal="right"/>
    </xf>
    <xf numFmtId="0" fontId="2" fillId="2" borderId="5" xfId="3" applyBorder="1" applyAlignment="1">
      <alignment horizontal="center"/>
    </xf>
  </cellXfs>
  <cellStyles count="4">
    <cellStyle name="Bad" xfId="3" builtinId="27"/>
    <cellStyle name="Comma" xfId="1" builtinId="3"/>
    <cellStyle name="Normal" xfId="0" builtinId="0"/>
    <cellStyle name="Percent" xfId="2" builtinId="5"/>
  </cellStyles>
  <dxfs count="494"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P14" sqref="P14"/>
    </sheetView>
  </sheetViews>
  <sheetFormatPr defaultRowHeight="15" x14ac:dyDescent="0.25"/>
  <cols>
    <col min="2" max="2" width="15.28515625" bestFit="1" customWidth="1"/>
    <col min="3" max="3" width="7.140625" customWidth="1"/>
    <col min="12" max="12" width="19" customWidth="1"/>
    <col min="13" max="13" width="14.42578125" customWidth="1"/>
  </cols>
  <sheetData>
    <row r="1" spans="1:13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3" t="s">
        <v>0</v>
      </c>
      <c r="B2" s="2"/>
      <c r="C2" s="2"/>
      <c r="D2" s="6" t="s">
        <v>4</v>
      </c>
      <c r="E2" s="7"/>
      <c r="F2" s="7"/>
      <c r="G2" s="7"/>
      <c r="H2" s="7"/>
      <c r="I2" s="7"/>
      <c r="J2" s="7"/>
      <c r="K2" s="7"/>
      <c r="L2" s="8"/>
      <c r="M2" s="2"/>
    </row>
    <row r="3" spans="1:13" ht="15.75" thickBot="1" x14ac:dyDescent="0.3">
      <c r="A3" s="12"/>
      <c r="B3" s="12" t="s">
        <v>1</v>
      </c>
      <c r="C3" s="12" t="s">
        <v>2</v>
      </c>
      <c r="D3" s="12" t="s">
        <v>5</v>
      </c>
      <c r="E3" s="12" t="s">
        <v>9</v>
      </c>
      <c r="F3" s="12" t="s">
        <v>6</v>
      </c>
      <c r="G3" s="12" t="s">
        <v>10</v>
      </c>
      <c r="H3" s="12" t="s">
        <v>7</v>
      </c>
      <c r="I3" s="12" t="s">
        <v>11</v>
      </c>
      <c r="J3" s="12" t="s">
        <v>8</v>
      </c>
      <c r="K3" s="19" t="s">
        <v>12</v>
      </c>
      <c r="L3" s="13" t="s">
        <v>13</v>
      </c>
      <c r="M3" s="13" t="s">
        <v>15</v>
      </c>
    </row>
    <row r="4" spans="1:13" x14ac:dyDescent="0.25">
      <c r="A4" s="9">
        <v>1</v>
      </c>
      <c r="B4" s="10">
        <v>110000002</v>
      </c>
      <c r="C4" s="15">
        <v>7.83</v>
      </c>
      <c r="D4" s="9">
        <v>4</v>
      </c>
      <c r="E4" s="11">
        <f>D4/280</f>
        <v>1.4285714285714285E-2</v>
      </c>
      <c r="F4" s="9">
        <v>0</v>
      </c>
      <c r="G4" s="11">
        <f>F4/220</f>
        <v>0</v>
      </c>
      <c r="H4" s="9">
        <v>668</v>
      </c>
      <c r="I4" s="11">
        <f>H4/106400</f>
        <v>6.2781954887218046E-3</v>
      </c>
      <c r="J4" s="9">
        <v>1296</v>
      </c>
      <c r="K4" s="11">
        <f>J4/53200</f>
        <v>2.4360902255639097E-2</v>
      </c>
      <c r="L4" s="17">
        <f>MAX(K4,I4,G4,E4)</f>
        <v>2.4360902255639097E-2</v>
      </c>
      <c r="M4" s="14">
        <f>FLOOR(1/L4, 1)</f>
        <v>41</v>
      </c>
    </row>
    <row r="5" spans="1:13" x14ac:dyDescent="0.25">
      <c r="A5" s="3">
        <v>2</v>
      </c>
      <c r="B5" s="5">
        <v>209000002</v>
      </c>
      <c r="C5" s="16">
        <v>4.74</v>
      </c>
      <c r="D5" s="3">
        <v>4</v>
      </c>
      <c r="E5" s="4">
        <f>D5/280</f>
        <v>1.4285714285714285E-2</v>
      </c>
      <c r="F5" s="3">
        <v>0</v>
      </c>
      <c r="G5" s="4">
        <f>F5/220</f>
        <v>0</v>
      </c>
      <c r="H5" s="3">
        <v>755</v>
      </c>
      <c r="I5" s="4">
        <f>H5/106400</f>
        <v>7.0958646616541355E-3</v>
      </c>
      <c r="J5" s="3">
        <v>1209</v>
      </c>
      <c r="K5" s="4">
        <f t="shared" ref="K5:K8" si="0">J5/53200</f>
        <v>2.2725563909774437E-2</v>
      </c>
      <c r="L5" s="18">
        <f t="shared" ref="L5:L8" si="1">MAX(K5,I5,G5,E5)</f>
        <v>2.2725563909774437E-2</v>
      </c>
      <c r="M5" s="2">
        <f t="shared" ref="M5:M8" si="2">FLOOR(1/L5, 1)</f>
        <v>44</v>
      </c>
    </row>
    <row r="6" spans="1:13" x14ac:dyDescent="0.25">
      <c r="A6" s="3">
        <v>3</v>
      </c>
      <c r="B6" s="5">
        <v>307000002</v>
      </c>
      <c r="C6" s="16">
        <v>4.1500000000000004</v>
      </c>
      <c r="D6" s="3">
        <v>2</v>
      </c>
      <c r="E6" s="4">
        <f t="shared" ref="E6:E8" si="3">D6/280</f>
        <v>7.1428571428571426E-3</v>
      </c>
      <c r="F6" s="3">
        <v>0</v>
      </c>
      <c r="G6" s="4">
        <f t="shared" ref="G6:G8" si="4">F6/220</f>
        <v>0</v>
      </c>
      <c r="H6" s="3">
        <v>744</v>
      </c>
      <c r="I6" s="4">
        <f t="shared" ref="I6:I8" si="5">H6/106400</f>
        <v>6.9924812030075188E-3</v>
      </c>
      <c r="J6" s="3">
        <v>1200</v>
      </c>
      <c r="K6" s="4">
        <f t="shared" si="0"/>
        <v>2.2556390977443608E-2</v>
      </c>
      <c r="L6" s="18">
        <f t="shared" si="1"/>
        <v>2.2556390977443608E-2</v>
      </c>
      <c r="M6" s="2">
        <f t="shared" si="2"/>
        <v>44</v>
      </c>
    </row>
    <row r="7" spans="1:13" x14ac:dyDescent="0.25">
      <c r="A7" s="3">
        <v>4</v>
      </c>
      <c r="B7" s="5">
        <v>406000002</v>
      </c>
      <c r="C7" s="16">
        <v>4.1500000000000004</v>
      </c>
      <c r="D7" s="3">
        <v>2</v>
      </c>
      <c r="E7" s="4">
        <f t="shared" si="3"/>
        <v>7.1428571428571426E-3</v>
      </c>
      <c r="F7" s="3">
        <v>0</v>
      </c>
      <c r="G7" s="4">
        <f t="shared" si="4"/>
        <v>0</v>
      </c>
      <c r="H7" s="3">
        <v>731</v>
      </c>
      <c r="I7" s="4">
        <f t="shared" si="5"/>
        <v>6.8703007518796993E-3</v>
      </c>
      <c r="J7" s="3">
        <v>1194</v>
      </c>
      <c r="K7" s="4">
        <f t="shared" si="0"/>
        <v>2.2443609022556391E-2</v>
      </c>
      <c r="L7" s="18">
        <f t="shared" si="1"/>
        <v>2.2443609022556391E-2</v>
      </c>
      <c r="M7" s="2">
        <f t="shared" si="2"/>
        <v>44</v>
      </c>
    </row>
    <row r="8" spans="1:13" x14ac:dyDescent="0.25">
      <c r="A8" s="3" t="s">
        <v>14</v>
      </c>
      <c r="B8" s="5">
        <v>703000002</v>
      </c>
      <c r="C8" s="16">
        <v>4.1100000000000003</v>
      </c>
      <c r="D8" s="3">
        <v>2</v>
      </c>
      <c r="E8" s="4">
        <f t="shared" si="3"/>
        <v>7.1428571428571426E-3</v>
      </c>
      <c r="F8" s="3">
        <v>0</v>
      </c>
      <c r="G8" s="4">
        <f t="shared" si="4"/>
        <v>0</v>
      </c>
      <c r="H8" s="3">
        <v>711</v>
      </c>
      <c r="I8" s="4">
        <f t="shared" si="5"/>
        <v>6.6823308270676689E-3</v>
      </c>
      <c r="J8" s="3">
        <v>1181</v>
      </c>
      <c r="K8" s="4">
        <f t="shared" si="0"/>
        <v>2.2199248120300753E-2</v>
      </c>
      <c r="L8" s="18">
        <f t="shared" si="1"/>
        <v>2.2199248120300753E-2</v>
      </c>
      <c r="M8" s="2">
        <f t="shared" si="2"/>
        <v>45</v>
      </c>
    </row>
    <row r="10" spans="1:13" x14ac:dyDescent="0.25">
      <c r="A10" s="6" t="s">
        <v>16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1:13" x14ac:dyDescent="0.25">
      <c r="A11" s="3" t="s">
        <v>0</v>
      </c>
      <c r="B11" s="2"/>
      <c r="C11" s="6" t="s">
        <v>4</v>
      </c>
      <c r="D11" s="7"/>
      <c r="E11" s="7"/>
      <c r="F11" s="7"/>
      <c r="G11" s="7"/>
      <c r="H11" s="7"/>
      <c r="I11" s="7"/>
      <c r="J11" s="7"/>
      <c r="K11" s="7"/>
      <c r="L11" s="8"/>
      <c r="M11" s="2"/>
    </row>
    <row r="12" spans="1:13" ht="15.75" thickBot="1" x14ac:dyDescent="0.3">
      <c r="A12" s="12"/>
      <c r="B12" s="12" t="s">
        <v>1</v>
      </c>
      <c r="C12" s="12" t="s">
        <v>2</v>
      </c>
      <c r="D12" s="12" t="s">
        <v>5</v>
      </c>
      <c r="E12" s="12" t="s">
        <v>9</v>
      </c>
      <c r="F12" s="12" t="s">
        <v>6</v>
      </c>
      <c r="G12" s="12" t="s">
        <v>10</v>
      </c>
      <c r="H12" s="12" t="s">
        <v>7</v>
      </c>
      <c r="I12" s="12" t="s">
        <v>11</v>
      </c>
      <c r="J12" s="12" t="s">
        <v>8</v>
      </c>
      <c r="K12" s="19" t="s">
        <v>12</v>
      </c>
      <c r="L12" s="13" t="s">
        <v>13</v>
      </c>
      <c r="M12" s="13" t="s">
        <v>15</v>
      </c>
    </row>
    <row r="13" spans="1:13" x14ac:dyDescent="0.25">
      <c r="A13" s="9">
        <v>100</v>
      </c>
      <c r="B13" s="10">
        <v>50000106</v>
      </c>
      <c r="C13" s="15">
        <v>4.1500000000000004</v>
      </c>
      <c r="D13" s="9">
        <v>3</v>
      </c>
      <c r="E13" s="11">
        <f>D13/280</f>
        <v>1.0714285714285714E-2</v>
      </c>
      <c r="F13" s="9">
        <v>0</v>
      </c>
      <c r="G13" s="11">
        <f>F13/220</f>
        <v>0</v>
      </c>
      <c r="H13" s="9">
        <v>14626</v>
      </c>
      <c r="I13" s="11">
        <f>H13/106400</f>
        <v>0.13746240601503759</v>
      </c>
      <c r="J13" s="9">
        <v>26009</v>
      </c>
      <c r="K13" s="11">
        <f>J13/53200</f>
        <v>0.48889097744360904</v>
      </c>
      <c r="L13" s="17">
        <f>MAX(K13,I13,G13,E13)</f>
        <v>0.48889097744360904</v>
      </c>
      <c r="M13" s="14">
        <f>FLOOR(1/L13, 1)</f>
        <v>2</v>
      </c>
    </row>
    <row r="14" spans="1:13" x14ac:dyDescent="0.25">
      <c r="A14" s="3">
        <v>120</v>
      </c>
      <c r="B14" s="5">
        <v>60000086</v>
      </c>
      <c r="C14" s="16">
        <v>4.1500000000000004</v>
      </c>
      <c r="D14" s="3">
        <v>3</v>
      </c>
      <c r="E14" s="4">
        <f>D14/280</f>
        <v>1.0714285714285714E-2</v>
      </c>
      <c r="F14" s="3">
        <v>0</v>
      </c>
      <c r="G14" s="4">
        <f>F14/220</f>
        <v>0</v>
      </c>
      <c r="H14" s="3">
        <v>14692</v>
      </c>
      <c r="I14" s="4">
        <f>H14/106400</f>
        <v>0.13808270676691731</v>
      </c>
      <c r="J14" s="3">
        <v>25891</v>
      </c>
      <c r="K14" s="4">
        <f>J14/53200</f>
        <v>0.48667293233082709</v>
      </c>
      <c r="L14" s="18">
        <f t="shared" ref="L14:L16" si="6">MAX(K14,I14,G14,E14)</f>
        <v>0.48667293233082709</v>
      </c>
      <c r="M14" s="2">
        <f t="shared" ref="M14:M20" si="7">FLOOR(1/L14, 1)</f>
        <v>2</v>
      </c>
    </row>
    <row r="15" spans="1:13" x14ac:dyDescent="0.25">
      <c r="A15" s="3">
        <v>140</v>
      </c>
      <c r="B15" s="5">
        <v>70000066</v>
      </c>
      <c r="C15" s="16">
        <v>4.1500000000000004</v>
      </c>
      <c r="D15" s="3">
        <v>3</v>
      </c>
      <c r="E15" s="4">
        <f t="shared" ref="E15:E20" si="8">D15/280</f>
        <v>1.0714285714285714E-2</v>
      </c>
      <c r="F15" s="3">
        <v>0</v>
      </c>
      <c r="G15" s="4">
        <f t="shared" ref="G15:G20" si="9">F15/220</f>
        <v>0</v>
      </c>
      <c r="H15" s="3">
        <v>14656</v>
      </c>
      <c r="I15" s="4">
        <f t="shared" ref="I15:I20" si="10">H15/106400</f>
        <v>0.13774436090225564</v>
      </c>
      <c r="J15" s="3">
        <v>25811</v>
      </c>
      <c r="K15" s="4">
        <f>J15/53200</f>
        <v>0.48516917293233081</v>
      </c>
      <c r="L15" s="18">
        <f t="shared" si="6"/>
        <v>0.48516917293233081</v>
      </c>
      <c r="M15" s="2">
        <f t="shared" si="7"/>
        <v>2</v>
      </c>
    </row>
    <row r="16" spans="1:13" x14ac:dyDescent="0.25">
      <c r="A16" s="3">
        <v>160</v>
      </c>
      <c r="B16" s="5">
        <v>80000046</v>
      </c>
      <c r="C16" s="16">
        <v>4.1500000000000004</v>
      </c>
      <c r="D16" s="3">
        <v>3</v>
      </c>
      <c r="E16" s="4">
        <f t="shared" si="8"/>
        <v>1.0714285714285714E-2</v>
      </c>
      <c r="F16" s="3">
        <v>0</v>
      </c>
      <c r="G16" s="4">
        <f t="shared" si="9"/>
        <v>0</v>
      </c>
      <c r="H16" s="3">
        <v>14492</v>
      </c>
      <c r="I16" s="4">
        <f t="shared" si="10"/>
        <v>0.13620300751879699</v>
      </c>
      <c r="J16" s="3">
        <v>25663</v>
      </c>
      <c r="K16" s="4">
        <f>J16/53200</f>
        <v>0.48238721804511281</v>
      </c>
      <c r="L16" s="18">
        <f>MAX(K16,I16,G16,E16)</f>
        <v>0.48238721804511281</v>
      </c>
      <c r="M16" s="2">
        <f t="shared" si="7"/>
        <v>2</v>
      </c>
    </row>
    <row r="17" spans="1:13" x14ac:dyDescent="0.25">
      <c r="A17" s="9">
        <v>180</v>
      </c>
      <c r="B17" s="5">
        <v>90000026</v>
      </c>
      <c r="C17" s="16">
        <v>4.1500000000000004</v>
      </c>
      <c r="D17" s="9">
        <v>3</v>
      </c>
      <c r="E17" s="4">
        <f t="shared" si="8"/>
        <v>1.0714285714285714E-2</v>
      </c>
      <c r="F17" s="9">
        <v>0</v>
      </c>
      <c r="G17" s="4">
        <f t="shared" si="9"/>
        <v>0</v>
      </c>
      <c r="H17" s="9">
        <v>14514</v>
      </c>
      <c r="I17" s="4">
        <f t="shared" si="10"/>
        <v>0.13640977443609023</v>
      </c>
      <c r="J17" s="9">
        <v>25629</v>
      </c>
      <c r="K17" s="4">
        <f t="shared" ref="K15:K20" si="11">J17/53200</f>
        <v>0.48174812030075187</v>
      </c>
      <c r="L17" s="18">
        <f t="shared" ref="L17:L20" si="12">MAX(K17,I17,G17,E17)</f>
        <v>0.48174812030075187</v>
      </c>
      <c r="M17" s="2">
        <f t="shared" si="7"/>
        <v>2</v>
      </c>
    </row>
    <row r="18" spans="1:13" x14ac:dyDescent="0.25">
      <c r="A18" s="3">
        <v>200</v>
      </c>
      <c r="B18" s="10">
        <v>100000006</v>
      </c>
      <c r="C18" s="15">
        <v>4.1500000000000004</v>
      </c>
      <c r="D18" s="3">
        <v>3</v>
      </c>
      <c r="E18" s="11">
        <f t="shared" si="8"/>
        <v>1.0714285714285714E-2</v>
      </c>
      <c r="F18" s="3">
        <v>0</v>
      </c>
      <c r="G18" s="11">
        <f t="shared" si="9"/>
        <v>0</v>
      </c>
      <c r="H18" s="3">
        <v>14639</v>
      </c>
      <c r="I18" s="11">
        <f t="shared" si="10"/>
        <v>0.13758458646616542</v>
      </c>
      <c r="J18" s="3">
        <v>25635</v>
      </c>
      <c r="K18" s="11">
        <f t="shared" si="11"/>
        <v>0.4818609022556391</v>
      </c>
      <c r="L18" s="17">
        <f t="shared" si="12"/>
        <v>0.4818609022556391</v>
      </c>
      <c r="M18" s="14">
        <f t="shared" si="7"/>
        <v>2</v>
      </c>
    </row>
    <row r="19" spans="1:13" x14ac:dyDescent="0.25">
      <c r="A19" s="3">
        <v>220</v>
      </c>
      <c r="B19" s="5">
        <v>103000002</v>
      </c>
      <c r="C19" s="16">
        <v>4.1500000000000004</v>
      </c>
      <c r="D19" s="3">
        <v>3</v>
      </c>
      <c r="E19" s="4">
        <f t="shared" si="8"/>
        <v>1.0714285714285714E-2</v>
      </c>
      <c r="F19" s="3">
        <v>0</v>
      </c>
      <c r="G19" s="4">
        <f t="shared" si="9"/>
        <v>0</v>
      </c>
      <c r="H19" s="3">
        <v>14788</v>
      </c>
      <c r="I19" s="4">
        <f t="shared" si="10"/>
        <v>0.13898496240601504</v>
      </c>
      <c r="J19" s="3">
        <v>25708</v>
      </c>
      <c r="K19" s="4">
        <f t="shared" si="11"/>
        <v>0.4832330827067669</v>
      </c>
      <c r="L19" s="18">
        <f t="shared" si="12"/>
        <v>0.4832330827067669</v>
      </c>
      <c r="M19" s="2">
        <f t="shared" si="7"/>
        <v>2</v>
      </c>
    </row>
    <row r="20" spans="1:13" x14ac:dyDescent="0.25">
      <c r="A20" s="3" t="s">
        <v>14</v>
      </c>
      <c r="B20" s="5">
        <v>110000002</v>
      </c>
      <c r="C20" s="16">
        <v>7.83</v>
      </c>
      <c r="D20" s="3">
        <v>4</v>
      </c>
      <c r="E20" s="4">
        <f t="shared" si="8"/>
        <v>1.4285714285714285E-2</v>
      </c>
      <c r="F20" s="3">
        <v>0</v>
      </c>
      <c r="G20" s="4">
        <f t="shared" si="9"/>
        <v>0</v>
      </c>
      <c r="H20" s="3">
        <v>688</v>
      </c>
      <c r="I20" s="4">
        <f t="shared" si="10"/>
        <v>6.4661654135338342E-3</v>
      </c>
      <c r="J20" s="3">
        <v>1296</v>
      </c>
      <c r="K20" s="4">
        <f t="shared" si="11"/>
        <v>2.4360902255639097E-2</v>
      </c>
      <c r="L20" s="18">
        <f t="shared" si="12"/>
        <v>2.4360902255639097E-2</v>
      </c>
      <c r="M20" s="2">
        <f t="shared" si="7"/>
        <v>41</v>
      </c>
    </row>
  </sheetData>
  <mergeCells count="4">
    <mergeCell ref="C11:L11"/>
    <mergeCell ref="A10:M10"/>
    <mergeCell ref="A1:M1"/>
    <mergeCell ref="D2:L2"/>
  </mergeCells>
  <conditionalFormatting sqref="B4:B8">
    <cfRule type="top10" dxfId="106" priority="17" percent="1" bottom="1" rank="1"/>
  </conditionalFormatting>
  <conditionalFormatting sqref="B13:B20">
    <cfRule type="top10" dxfId="35" priority="16" percent="1" bottom="1" rank="1"/>
  </conditionalFormatting>
  <conditionalFormatting sqref="C4:C8">
    <cfRule type="top10" dxfId="28" priority="14" percent="1" bottom="1" rank="1"/>
  </conditionalFormatting>
  <conditionalFormatting sqref="E4:E8">
    <cfRule type="top10" dxfId="25" priority="13" percent="1" bottom="1" rank="1"/>
  </conditionalFormatting>
  <conditionalFormatting sqref="G4:G8">
    <cfRule type="top10" dxfId="23" priority="12" percent="1" bottom="1" rank="1"/>
  </conditionalFormatting>
  <conditionalFormatting sqref="I4:I8">
    <cfRule type="top10" dxfId="21" priority="11" percent="1" bottom="1" rank="1"/>
  </conditionalFormatting>
  <conditionalFormatting sqref="K4:K8">
    <cfRule type="top10" dxfId="19" priority="10" percent="1" bottom="1" rank="1"/>
  </conditionalFormatting>
  <conditionalFormatting sqref="L4:L8">
    <cfRule type="top10" dxfId="17" priority="9" percent="1" bottom="1" rank="1"/>
  </conditionalFormatting>
  <conditionalFormatting sqref="M4:M8">
    <cfRule type="top10" dxfId="15" priority="8" percent="1" rank="1"/>
  </conditionalFormatting>
  <conditionalFormatting sqref="M13:M20">
    <cfRule type="top10" dxfId="13" priority="7" percent="1" rank="1"/>
  </conditionalFormatting>
  <conditionalFormatting sqref="L13:L20">
    <cfRule type="top10" dxfId="11" priority="6" percent="1" bottom="1" rank="1"/>
  </conditionalFormatting>
  <conditionalFormatting sqref="C13:C20">
    <cfRule type="top10" dxfId="9" priority="5" percent="1" bottom="1" rank="1"/>
  </conditionalFormatting>
  <conditionalFormatting sqref="E13:E20">
    <cfRule type="top10" dxfId="7" priority="4" percent="1" bottom="1" rank="1"/>
  </conditionalFormatting>
  <conditionalFormatting sqref="G13:G20">
    <cfRule type="top10" dxfId="5" priority="3" percent="1" bottom="1" rank="1"/>
  </conditionalFormatting>
  <conditionalFormatting sqref="I13:I20">
    <cfRule type="top10" dxfId="3" priority="2" percent="1" bottom="1" rank="1"/>
  </conditionalFormatting>
  <conditionalFormatting sqref="K13:K20">
    <cfRule type="top10" dxfId="1" priority="1" percent="1" bottom="1" rank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</dc:creator>
  <cp:lastModifiedBy>Nathaniel</cp:lastModifiedBy>
  <dcterms:created xsi:type="dcterms:W3CDTF">2015-11-19T00:41:00Z</dcterms:created>
  <dcterms:modified xsi:type="dcterms:W3CDTF">2015-11-19T01:58:12Z</dcterms:modified>
</cp:coreProperties>
</file>