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4.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Noah\Documents\GitHub\energy-insights-dashboard\dashboards\with-temperature\"/>
    </mc:Choice>
  </mc:AlternateContent>
  <xr:revisionPtr revIDLastSave="0" documentId="13_ncr:1_{B90352D8-F6C7-4CCD-BE35-CF6EDDC67D43}" xr6:coauthVersionLast="47" xr6:coauthVersionMax="47" xr10:uidLastSave="{00000000-0000-0000-0000-000000000000}"/>
  <bookViews>
    <workbookView xWindow="-120" yWindow="-120" windowWidth="51840" windowHeight="21120" tabRatio="756" xr2:uid="{E133809F-78DB-451B-9819-13C706CED3D5}"/>
  </bookViews>
  <sheets>
    <sheet name="Dashboard Overview" sheetId="1" r:id="rId1"/>
    <sheet name="Chart - Avg kWh Per Device" sheetId="28" r:id="rId2"/>
    <sheet name="avg_kwh_per_device" sheetId="22" r:id="rId3"/>
    <sheet name="Chart - Total Energy By Region" sheetId="29" r:id="rId4"/>
    <sheet name="total_energy_by_region" sheetId="26" r:id="rId5"/>
    <sheet name="Chart - Top Usage Days" sheetId="30" r:id="rId6"/>
    <sheet name="top_5_usage_days" sheetId="25" r:id="rId7"/>
    <sheet name="Chart - kWH Temp Correlation" sheetId="31" r:id="rId8"/>
    <sheet name="kwh_temperature_correlation" sheetId="24" r:id="rId9"/>
    <sheet name="Chart - Growth By Region" sheetId="33" r:id="rId10"/>
    <sheet name="energy_growth_by_region" sheetId="23" r:id="rId11"/>
  </sheets>
  <definedNames>
    <definedName name="ExternalData_1" localSheetId="2" hidden="1">avg_kwh_per_device!$A$1:$C$5</definedName>
    <definedName name="ExternalData_2" localSheetId="10" hidden="1">energy_growth_by_region!$A$1:$F$5</definedName>
    <definedName name="ExternalData_3" localSheetId="8" hidden="1">kwh_temperature_correlation!$A$1:$B$5</definedName>
    <definedName name="ExternalData_4" localSheetId="6" hidden="1">top_5_usage_days!$A$1:$D$21</definedName>
    <definedName name="ExternalData_5" localSheetId="4" hidden="1">total_energy_by_region!$A$1:$C$5</definedName>
    <definedName name="Slicer_region">#N/A</definedName>
  </definedNames>
  <calcPr calcId="191029"/>
  <pivotCaches>
    <pivotCache cacheId="0" r:id="rId12"/>
    <pivotCache cacheId="1" r:id="rId13"/>
    <pivotCache cacheId="2" r:id="rId14"/>
    <pivotCache cacheId="3" r:id="rId15"/>
    <pivotCache cacheId="4"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 i="1" l="1"/>
  <c r="H7" i="1"/>
  <c r="E7" i="1"/>
  <c r="C7" i="1"/>
  <c r="A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A5FDE01-D0C3-4E67-8FFF-B7DB0AC62C93}" keepAlive="1" name="Query - avg_kwh_per_device" description="Connection to the 'avg_kwh_per_device' query in the workbook." type="5" refreshedVersion="8" background="1" saveData="1">
    <dbPr connection="Provider=Microsoft.Mashup.OleDb.1;Data Source=$Workbook$;Location=avg_kwh_per_device;Extended Properties=&quot;&quot;" command="SELECT * FROM [avg_kwh_per_device]"/>
  </connection>
  <connection id="2" xr16:uid="{5B749745-946F-4B80-A416-5AE4743C4A29}" keepAlive="1" name="Query - energy_growth_by_region" description="Connection to the 'energy_growth_by_region' query in the workbook." type="5" refreshedVersion="8" background="1" saveData="1">
    <dbPr connection="Provider=Microsoft.Mashup.OleDb.1;Data Source=$Workbook$;Location=energy_growth_by_region;Extended Properties=&quot;&quot;" command="SELECT * FROM [energy_growth_by_region]"/>
  </connection>
  <connection id="3" xr16:uid="{E7049BF4-E3CE-4267-876C-CB7EE94107AF}" keepAlive="1" name="Query - kwh_temperature_correlation" description="Connection to the 'kwh_temperature_correlation' query in the workbook." type="5" refreshedVersion="8" background="1" saveData="1">
    <dbPr connection="Provider=Microsoft.Mashup.OleDb.1;Data Source=$Workbook$;Location=kwh_temperature_correlation;Extended Properties=&quot;&quot;" command="SELECT * FROM [kwh_temperature_correlation]"/>
  </connection>
  <connection id="4" xr16:uid="{9BB29572-9494-431A-8296-DE7DC717BD1B}" keepAlive="1" name="Query - top_5_usage_days" description="Connection to the 'top_5_usage_days' query in the workbook." type="5" refreshedVersion="8" background="1" saveData="1">
    <dbPr connection="Provider=Microsoft.Mashup.OleDb.1;Data Source=$Workbook$;Location=top_5_usage_days;Extended Properties=&quot;&quot;" command="SELECT * FROM [top_5_usage_days]"/>
  </connection>
  <connection id="5" xr16:uid="{318D08B0-0B22-4E22-9BE0-A4FF254EA371}" keepAlive="1" name="Query - total_energy_by_region" description="Connection to the 'total_energy_by_region' query in the workbook." type="5" refreshedVersion="8" background="1" saveData="1">
    <dbPr connection="Provider=Microsoft.Mashup.OleDb.1;Data Source=$Workbook$;Location=total_energy_by_region;Extended Properties=&quot;&quot;" command="SELECT * FROM [total_energy_by_region]"/>
  </connection>
</connections>
</file>

<file path=xl/sharedStrings.xml><?xml version="1.0" encoding="utf-8"?>
<sst xmlns="http://schemas.openxmlformats.org/spreadsheetml/2006/main" count="105" uniqueCount="36">
  <si>
    <t>region</t>
  </si>
  <si>
    <t>avg_kWh_per_device</t>
  </si>
  <si>
    <t>Melbourne</t>
  </si>
  <si>
    <t>Perth</t>
  </si>
  <si>
    <t>Brisbane</t>
  </si>
  <si>
    <t>Sydney</t>
  </si>
  <si>
    <t>start_kWh</t>
  </si>
  <si>
    <t>end_kWh</t>
  </si>
  <si>
    <t>percent_growth</t>
  </si>
  <si>
    <t>date</t>
  </si>
  <si>
    <t>kWh</t>
  </si>
  <si>
    <t>total_energy_kWh</t>
  </si>
  <si>
    <t>Row Labels</t>
  </si>
  <si>
    <t>Grand Total</t>
  </si>
  <si>
    <t>Sum of total_energy_kWh</t>
  </si>
  <si>
    <t>Apr</t>
  </si>
  <si>
    <t>Sum of kWh</t>
  </si>
  <si>
    <t>Sum of avg_kWh_per_device</t>
  </si>
  <si>
    <t>⚡ Energy Insights Dashboard</t>
  </si>
  <si>
    <t>Total Energy (kWh)</t>
  </si>
  <si>
    <t>Avg kWh per Device</t>
  </si>
  <si>
    <t>% Growth (this month)</t>
  </si>
  <si>
    <t>Top Usage Day</t>
  </si>
  <si>
    <t>May</t>
  </si>
  <si>
    <t>avg_temperature</t>
  </si>
  <si>
    <t>start_temperature</t>
  </si>
  <si>
    <t>end_temperature</t>
  </si>
  <si>
    <t>kwh_temperature_correlation</t>
  </si>
  <si>
    <t>temperature_2m_max</t>
  </si>
  <si>
    <t>Sum of avg_temperature</t>
  </si>
  <si>
    <t>Sum of temperature_2m_max</t>
  </si>
  <si>
    <t>Sum of kwh_temperature_correlation</t>
  </si>
  <si>
    <t>Temp Correlation</t>
  </si>
  <si>
    <t>start_temp</t>
  </si>
  <si>
    <t>end_temp</t>
  </si>
  <si>
    <t>percent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</si>
</sst>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24"/>
      <color rgb="FFE82127"/>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2" fillId="0" borderId="0" xfId="0" applyFont="1"/>
    <xf numFmtId="0" fontId="0" fillId="2" borderId="0" xfId="0" applyFill="1" applyAlignment="1">
      <alignment horizontal="center"/>
    </xf>
    <xf numFmtId="0" fontId="1" fillId="2" borderId="0" xfId="0" applyFont="1" applyFill="1" applyAlignment="1">
      <alignment horizontal="center"/>
    </xf>
    <xf numFmtId="0" fontId="0" fillId="0" borderId="0" xfId="0" applyNumberFormat="1"/>
  </cellXfs>
  <cellStyles count="1">
    <cellStyle name="Normal" xfId="0" builtinId="0"/>
  </cellStyles>
  <dxfs count="6">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colors>
    <mruColors>
      <color rgb="FFE82127"/>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[with_temp_data_overview.xlsx]Chart - Growth By Region!PivotTable6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 Growth By Region'!$B$3</c:f>
              <c:strCache>
                <c:ptCount val="1"/>
                <c:pt idx="0">
                  <c:v>percent growth</c:v>
                </c:pt>
              </c:strCache>
            </c:strRef>
          </c:tx>
          <c:spPr>
            <a:solidFill>
              <a:schemeClr val="accent1"/>
            </a:solidFill>
            <a:ln>
              <a:noFill/>
            </a:ln>
            <a:effectLst/>
          </c:spPr>
          <c:invertIfNegative val="0"/>
          <c:cat>
            <c:strRef>
              <c:f>'Chart - Growth By Region'!$A$4:$A$5</c:f>
              <c:strCache>
                <c:ptCount val="1"/>
                <c:pt idx="0">
                  <c:v>Brisbane</c:v>
                </c:pt>
              </c:strCache>
            </c:strRef>
          </c:cat>
          <c:val>
            <c:numRef>
              <c:f>'Chart - Growth By Region'!$B$4:$B$5</c:f>
              <c:numCache>
                <c:formatCode>General</c:formatCode>
                <c:ptCount val="1"/>
                <c:pt idx="0">
                  <c:v>-1.21</c:v>
                </c:pt>
              </c:numCache>
            </c:numRef>
          </c:val>
          <c:extLst>
            <c:ext xmlns:c16="http://schemas.microsoft.com/office/drawing/2014/chart" uri="{C3380CC4-5D6E-409C-BE32-E72D297353CC}">
              <c16:uniqueId val="{00000000-1227-4F06-9DAF-4B07129EE02F}"/>
            </c:ext>
          </c:extLst>
        </c:ser>
        <c:ser>
          <c:idx val="1"/>
          <c:order val="1"/>
          <c:tx>
            <c:strRef>
              <c:f>'Chart - Growth By Region'!$C$3</c:f>
              <c:strCache>
                <c:ptCount val="1"/>
                <c:pt idx="0">
                  <c:v>start_temp</c:v>
                </c:pt>
              </c:strCache>
            </c:strRef>
          </c:tx>
          <c:spPr>
            <a:solidFill>
              <a:schemeClr val="accent2"/>
            </a:solidFill>
            <a:ln>
              <a:noFill/>
            </a:ln>
            <a:effectLst/>
          </c:spPr>
          <c:invertIfNegative val="0"/>
          <c:cat>
            <c:strRef>
              <c:f>'Chart - Growth By Region'!$A$4:$A$5</c:f>
              <c:strCache>
                <c:ptCount val="1"/>
                <c:pt idx="0">
                  <c:v>Brisbane</c:v>
                </c:pt>
              </c:strCache>
            </c:strRef>
          </c:cat>
          <c:val>
            <c:numRef>
              <c:f>'Chart - Growth By Region'!$C$4:$C$5</c:f>
              <c:numCache>
                <c:formatCode>General</c:formatCode>
                <c:ptCount val="1"/>
                <c:pt idx="0">
                  <c:v>25.4</c:v>
                </c:pt>
              </c:numCache>
            </c:numRef>
          </c:val>
          <c:extLst>
            <c:ext xmlns:c16="http://schemas.microsoft.com/office/drawing/2014/chart" uri="{C3380CC4-5D6E-409C-BE32-E72D297353CC}">
              <c16:uniqueId val="{00000001-1227-4F06-9DAF-4B07129EE02F}"/>
            </c:ext>
          </c:extLst>
        </c:ser>
        <c:ser>
          <c:idx val="2"/>
          <c:order val="2"/>
          <c:tx>
            <c:strRef>
              <c:f>'Chart - Growth By Region'!$D$3</c:f>
              <c:strCache>
                <c:ptCount val="1"/>
                <c:pt idx="0">
                  <c:v>end_temp</c:v>
                </c:pt>
              </c:strCache>
            </c:strRef>
          </c:tx>
          <c:spPr>
            <a:solidFill>
              <a:schemeClr val="accent3"/>
            </a:solidFill>
            <a:ln>
              <a:noFill/>
            </a:ln>
            <a:effectLst/>
          </c:spPr>
          <c:invertIfNegative val="0"/>
          <c:cat>
            <c:strRef>
              <c:f>'Chart - Growth By Region'!$A$4:$A$5</c:f>
              <c:strCache>
                <c:ptCount val="1"/>
                <c:pt idx="0">
                  <c:v>Brisbane</c:v>
                </c:pt>
              </c:strCache>
            </c:strRef>
          </c:cat>
          <c:val>
            <c:numRef>
              <c:f>'Chart - Growth By Region'!$D$4:$D$5</c:f>
              <c:numCache>
                <c:formatCode>General</c:formatCode>
                <c:ptCount val="1"/>
                <c:pt idx="0">
                  <c:v>30.4</c:v>
                </c:pt>
              </c:numCache>
            </c:numRef>
          </c:val>
          <c:extLst>
            <c:ext xmlns:c16="http://schemas.microsoft.com/office/drawing/2014/chart" uri="{C3380CC4-5D6E-409C-BE32-E72D297353CC}">
              <c16:uniqueId val="{00000002-1227-4F06-9DAF-4B07129EE02F}"/>
            </c:ext>
          </c:extLst>
        </c:ser>
        <c:dLbls>
          <c:showLegendKey val="0"/>
          <c:showVal val="0"/>
          <c:showCatName val="0"/>
          <c:showSerName val="0"/>
          <c:showPercent val="0"/>
          <c:showBubbleSize val="0"/>
        </c:dLbls>
        <c:gapWidth val="219"/>
        <c:overlap val="-27"/>
        <c:axId val="196149071"/>
        <c:axId val="196150511"/>
      </c:barChart>
      <c:catAx>
        <c:axId val="19614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50511"/>
        <c:crosses val="autoZero"/>
        <c:auto val="1"/>
        <c:lblAlgn val="ctr"/>
        <c:lblOffset val="100"/>
        <c:noMultiLvlLbl val="0"/>
      </c:catAx>
      <c:valAx>
        <c:axId val="19615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[with_temp_data_overview.xlsx]Chart - Avg kWh Per Device!PivotTable2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 Avg kWh Per Device'!$B$3</c:f>
              <c:strCache>
                <c:ptCount val="1"/>
                <c:pt idx="0">
                  <c:v>Sum of avg_kWh_per_device</c:v>
                </c:pt>
              </c:strCache>
            </c:strRef>
          </c:tx>
          <c:spPr>
            <a:solidFill>
              <a:schemeClr val="accent1"/>
            </a:solidFill>
            <a:ln>
              <a:noFill/>
            </a:ln>
            <a:effectLst/>
          </c:spPr>
          <c:invertIfNegative val="0"/>
          <c:cat>
            <c:strRef>
              <c:f>'Chart - Avg kWh Per Device'!$A$4:$A$8</c:f>
              <c:strCache>
                <c:ptCount val="4"/>
                <c:pt idx="0">
                  <c:v>Brisbane</c:v>
                </c:pt>
                <c:pt idx="1">
                  <c:v>Melbourne</c:v>
                </c:pt>
                <c:pt idx="2">
                  <c:v>Perth</c:v>
                </c:pt>
                <c:pt idx="3">
                  <c:v>Sydney</c:v>
                </c:pt>
              </c:strCache>
            </c:strRef>
          </c:cat>
          <c:val>
            <c:numRef>
              <c:f>'Chart - Avg kWh Per Device'!$B$4:$B$8</c:f>
              <c:numCache>
                <c:formatCode>General</c:formatCode>
                <c:ptCount val="4"/>
                <c:pt idx="0">
                  <c:v>25.15</c:v>
                </c:pt>
                <c:pt idx="1">
                  <c:v>35.1</c:v>
                </c:pt>
                <c:pt idx="2">
                  <c:v>26.43</c:v>
                </c:pt>
                <c:pt idx="3">
                  <c:v>21.37</c:v>
                </c:pt>
              </c:numCache>
            </c:numRef>
          </c:val>
          <c:extLst>
            <c:ext xmlns:c16="http://schemas.microsoft.com/office/drawing/2014/chart" uri="{C3380CC4-5D6E-409C-BE32-E72D297353CC}">
              <c16:uniqueId val="{00000000-43B8-4778-9311-D9DFD4BAB210}"/>
            </c:ext>
          </c:extLst>
        </c:ser>
        <c:ser>
          <c:idx val="1"/>
          <c:order val="1"/>
          <c:tx>
            <c:strRef>
              <c:f>'Chart - Avg kWh Per Device'!$C$3</c:f>
              <c:strCache>
                <c:ptCount val="1"/>
                <c:pt idx="0">
                  <c:v>Sum of avg_temperature</c:v>
                </c:pt>
              </c:strCache>
            </c:strRef>
          </c:tx>
          <c:spPr>
            <a:solidFill>
              <a:schemeClr val="accent2"/>
            </a:solidFill>
            <a:ln>
              <a:noFill/>
            </a:ln>
            <a:effectLst/>
          </c:spPr>
          <c:invertIfNegative val="0"/>
          <c:cat>
            <c:strRef>
              <c:f>'Chart - Avg kWh Per Device'!$A$4:$A$8</c:f>
              <c:strCache>
                <c:ptCount val="4"/>
                <c:pt idx="0">
                  <c:v>Brisbane</c:v>
                </c:pt>
                <c:pt idx="1">
                  <c:v>Melbourne</c:v>
                </c:pt>
                <c:pt idx="2">
                  <c:v>Perth</c:v>
                </c:pt>
                <c:pt idx="3">
                  <c:v>Sydney</c:v>
                </c:pt>
              </c:strCache>
            </c:strRef>
          </c:cat>
          <c:val>
            <c:numRef>
              <c:f>'Chart - Avg kWh Per Device'!$C$4:$C$8</c:f>
              <c:numCache>
                <c:formatCode>General</c:formatCode>
                <c:ptCount val="4"/>
                <c:pt idx="0">
                  <c:v>25.72</c:v>
                </c:pt>
                <c:pt idx="1">
                  <c:v>21.51</c:v>
                </c:pt>
                <c:pt idx="2">
                  <c:v>27.5</c:v>
                </c:pt>
                <c:pt idx="3">
                  <c:v>22.27</c:v>
                </c:pt>
              </c:numCache>
            </c:numRef>
          </c:val>
          <c:extLst>
            <c:ext xmlns:c16="http://schemas.microsoft.com/office/drawing/2014/chart" uri="{C3380CC4-5D6E-409C-BE32-E72D297353CC}">
              <c16:uniqueId val="{00000002-43B8-4778-9311-D9DFD4BAB210}"/>
            </c:ext>
          </c:extLst>
        </c:ser>
        <c:dLbls>
          <c:showLegendKey val="0"/>
          <c:showVal val="0"/>
          <c:showCatName val="0"/>
          <c:showSerName val="0"/>
          <c:showPercent val="0"/>
          <c:showBubbleSize val="0"/>
        </c:dLbls>
        <c:gapWidth val="219"/>
        <c:overlap val="-27"/>
        <c:axId val="605076623"/>
        <c:axId val="605077103"/>
      </c:barChart>
      <c:catAx>
        <c:axId val="60507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77103"/>
        <c:crosses val="autoZero"/>
        <c:auto val="1"/>
        <c:lblAlgn val="ctr"/>
        <c:lblOffset val="100"/>
        <c:noMultiLvlLbl val="0"/>
      </c:catAx>
      <c:valAx>
        <c:axId val="60507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7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[with_temp_data_overview.xlsx]Chart - Total Energy By Region!PivotTable3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 Total Energy By Region'!$B$3</c:f>
              <c:strCache>
                <c:ptCount val="1"/>
                <c:pt idx="0">
                  <c:v>Sum of total_energy_kWh</c:v>
                </c:pt>
              </c:strCache>
            </c:strRef>
          </c:tx>
          <c:spPr>
            <a:solidFill>
              <a:schemeClr val="accent1"/>
            </a:solidFill>
            <a:ln>
              <a:noFill/>
            </a:ln>
            <a:effectLst/>
          </c:spPr>
          <c:invertIfNegative val="0"/>
          <c:cat>
            <c:strRef>
              <c:f>'Chart - Total Energy By Region'!$A$4:$A$8</c:f>
              <c:strCache>
                <c:ptCount val="4"/>
                <c:pt idx="0">
                  <c:v>Brisbane</c:v>
                </c:pt>
                <c:pt idx="1">
                  <c:v>Melbourne</c:v>
                </c:pt>
                <c:pt idx="2">
                  <c:v>Perth</c:v>
                </c:pt>
                <c:pt idx="3">
                  <c:v>Sydney</c:v>
                </c:pt>
              </c:strCache>
            </c:strRef>
          </c:cat>
          <c:val>
            <c:numRef>
              <c:f>'Chart - Total Energy By Region'!$B$4:$B$8</c:f>
              <c:numCache>
                <c:formatCode>General</c:formatCode>
                <c:ptCount val="4"/>
                <c:pt idx="0">
                  <c:v>66421</c:v>
                </c:pt>
                <c:pt idx="1">
                  <c:v>80514</c:v>
                </c:pt>
                <c:pt idx="2">
                  <c:v>61498</c:v>
                </c:pt>
                <c:pt idx="3">
                  <c:v>57303</c:v>
                </c:pt>
              </c:numCache>
            </c:numRef>
          </c:val>
          <c:extLst>
            <c:ext xmlns:c16="http://schemas.microsoft.com/office/drawing/2014/chart" uri="{C3380CC4-5D6E-409C-BE32-E72D297353CC}">
              <c16:uniqueId val="{00000000-F928-4A40-B511-0BDFE92AC64C}"/>
            </c:ext>
          </c:extLst>
        </c:ser>
        <c:ser>
          <c:idx val="1"/>
          <c:order val="1"/>
          <c:tx>
            <c:strRef>
              <c:f>'Chart - Total Energy By Region'!$C$3</c:f>
              <c:strCache>
                <c:ptCount val="1"/>
                <c:pt idx="0">
                  <c:v>Sum of avg_temperature</c:v>
                </c:pt>
              </c:strCache>
            </c:strRef>
          </c:tx>
          <c:spPr>
            <a:solidFill>
              <a:schemeClr val="accent2"/>
            </a:solidFill>
            <a:ln>
              <a:noFill/>
            </a:ln>
            <a:effectLst/>
          </c:spPr>
          <c:invertIfNegative val="0"/>
          <c:cat>
            <c:strRef>
              <c:f>'Chart - Total Energy By Region'!$A$4:$A$8</c:f>
              <c:strCache>
                <c:ptCount val="4"/>
                <c:pt idx="0">
                  <c:v>Brisbane</c:v>
                </c:pt>
                <c:pt idx="1">
                  <c:v>Melbourne</c:v>
                </c:pt>
                <c:pt idx="2">
                  <c:v>Perth</c:v>
                </c:pt>
                <c:pt idx="3">
                  <c:v>Sydney</c:v>
                </c:pt>
              </c:strCache>
            </c:strRef>
          </c:cat>
          <c:val>
            <c:numRef>
              <c:f>'Chart - Total Energy By Region'!$C$4:$C$8</c:f>
              <c:numCache>
                <c:formatCode>General</c:formatCode>
                <c:ptCount val="4"/>
                <c:pt idx="0">
                  <c:v>25.72</c:v>
                </c:pt>
                <c:pt idx="1">
                  <c:v>21.51</c:v>
                </c:pt>
                <c:pt idx="2">
                  <c:v>27.5</c:v>
                </c:pt>
                <c:pt idx="3">
                  <c:v>22.27</c:v>
                </c:pt>
              </c:numCache>
            </c:numRef>
          </c:val>
          <c:extLst>
            <c:ext xmlns:c16="http://schemas.microsoft.com/office/drawing/2014/chart" uri="{C3380CC4-5D6E-409C-BE32-E72D297353CC}">
              <c16:uniqueId val="{00000007-F928-4A40-B511-0BDFE92AC64C}"/>
            </c:ext>
          </c:extLst>
        </c:ser>
        <c:dLbls>
          <c:showLegendKey val="0"/>
          <c:showVal val="0"/>
          <c:showCatName val="0"/>
          <c:showSerName val="0"/>
          <c:showPercent val="0"/>
          <c:showBubbleSize val="0"/>
        </c:dLbls>
        <c:gapWidth val="219"/>
        <c:overlap val="-27"/>
        <c:axId val="605103983"/>
        <c:axId val="605094383"/>
      </c:barChart>
      <c:catAx>
        <c:axId val="60510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094383"/>
        <c:crosses val="autoZero"/>
        <c:auto val="1"/>
        <c:lblAlgn val="ctr"/>
        <c:lblOffset val="100"/>
        <c:noMultiLvlLbl val="0"/>
      </c:catAx>
      <c:valAx>
        <c:axId val="605094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0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[with_temp_data_overview.xlsx]Chart - Top Usage Days!PivotTable4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'Chart - Top Usage Days'!$C$3</c:f>
              <c:strCache>
                <c:ptCount val="1"/>
                <c:pt idx="0">
                  <c:v>Sum of kWh</c:v>
                </c:pt>
              </c:strCache>
            </c:strRef>
          </c:tx>
          <c:spPr>
            <a:solidFill>
              <a:schemeClr val="accent2"/>
            </a:solidFill>
            <a:ln>
              <a:noFill/>
            </a:ln>
            <a:effectLst/>
          </c:spPr>
          <c:invertIfNegative val="0"/>
          <c:cat>
            <c:multiLvlStrRef>
              <c:f>'Chart - Top Usage Days'!$A$4:$A$16</c:f>
              <c:multiLvlStrCache>
                <c:ptCount val="8"/>
                <c:lvl>
                  <c:pt idx="0">
                    <c:v>Apr</c:v>
                  </c:pt>
                  <c:pt idx="1">
                    <c:v>May</c:v>
                  </c:pt>
                  <c:pt idx="2">
                    <c:v>Apr</c:v>
                  </c:pt>
                  <c:pt idx="3">
                    <c:v>May</c:v>
                  </c:pt>
                  <c:pt idx="4">
                    <c:v>Apr</c:v>
                  </c:pt>
                  <c:pt idx="5">
                    <c:v>May</c:v>
                  </c:pt>
                  <c:pt idx="6">
                    <c:v>Apr</c:v>
                  </c:pt>
                  <c:pt idx="7">
                    <c:v>May</c:v>
                  </c:pt>
                </c:lvl>
                <c:lvl>
                  <c:pt idx="0">
                    <c:v>Brisbane</c:v>
                  </c:pt>
                  <c:pt idx="2">
                    <c:v>Melbourne</c:v>
                  </c:pt>
                  <c:pt idx="4">
                    <c:v>Perth</c:v>
                  </c:pt>
                  <c:pt idx="6">
                    <c:v>Sydney</c:v>
                  </c:pt>
                </c:lvl>
              </c:multiLvlStrCache>
            </c:multiLvlStrRef>
          </c:cat>
          <c:val>
            <c:numRef>
              <c:f>'Chart - Top Usage Days'!$C$4:$C$16</c:f>
              <c:numCache>
                <c:formatCode>General</c:formatCode>
                <c:ptCount val="8"/>
                <c:pt idx="0">
                  <c:v>4167</c:v>
                </c:pt>
                <c:pt idx="1">
                  <c:v>1035</c:v>
                </c:pt>
                <c:pt idx="2">
                  <c:v>3716</c:v>
                </c:pt>
                <c:pt idx="3">
                  <c:v>2409</c:v>
                </c:pt>
                <c:pt idx="4">
                  <c:v>931</c:v>
                </c:pt>
                <c:pt idx="5">
                  <c:v>3829</c:v>
                </c:pt>
                <c:pt idx="6">
                  <c:v>2689</c:v>
                </c:pt>
                <c:pt idx="7">
                  <c:v>1762</c:v>
                </c:pt>
              </c:numCache>
            </c:numRef>
          </c:val>
          <c:extLst>
            <c:ext xmlns:c16="http://schemas.microsoft.com/office/drawing/2014/chart" uri="{C3380CC4-5D6E-409C-BE32-E72D297353CC}">
              <c16:uniqueId val="{00000003-F535-4200-9B60-508EF1F99757}"/>
            </c:ext>
          </c:extLst>
        </c:ser>
        <c:dLbls>
          <c:showLegendKey val="0"/>
          <c:showVal val="0"/>
          <c:showCatName val="0"/>
          <c:showSerName val="0"/>
          <c:showPercent val="0"/>
          <c:showBubbleSize val="0"/>
        </c:dLbls>
        <c:gapWidth val="219"/>
        <c:overlap val="100"/>
        <c:axId val="605133743"/>
        <c:axId val="605126543"/>
      </c:barChart>
      <c:barChart>
        <c:barDir val="col"/>
        <c:grouping val="clustered"/>
        <c:varyColors val="0"/>
        <c:ser>
          <c:idx val="0"/>
          <c:order val="0"/>
          <c:tx>
            <c:strRef>
              <c:f>'Chart - Top Usage Days'!$B$3</c:f>
              <c:strCache>
                <c:ptCount val="1"/>
                <c:pt idx="0">
                  <c:v>Sum of temperature_2m_max</c:v>
                </c:pt>
              </c:strCache>
            </c:strRef>
          </c:tx>
          <c:spPr>
            <a:solidFill>
              <a:schemeClr val="accent1"/>
            </a:solidFill>
            <a:ln>
              <a:noFill/>
            </a:ln>
            <a:effectLst/>
          </c:spPr>
          <c:invertIfNegative val="0"/>
          <c:cat>
            <c:multiLvlStrRef>
              <c:f>'Chart - Top Usage Days'!$A$4:$A$16</c:f>
              <c:multiLvlStrCache>
                <c:ptCount val="8"/>
                <c:lvl>
                  <c:pt idx="0">
                    <c:v>Apr</c:v>
                  </c:pt>
                  <c:pt idx="1">
                    <c:v>May</c:v>
                  </c:pt>
                  <c:pt idx="2">
                    <c:v>Apr</c:v>
                  </c:pt>
                  <c:pt idx="3">
                    <c:v>May</c:v>
                  </c:pt>
                  <c:pt idx="4">
                    <c:v>Apr</c:v>
                  </c:pt>
                  <c:pt idx="5">
                    <c:v>May</c:v>
                  </c:pt>
                  <c:pt idx="6">
                    <c:v>Apr</c:v>
                  </c:pt>
                  <c:pt idx="7">
                    <c:v>May</c:v>
                  </c:pt>
                </c:lvl>
                <c:lvl>
                  <c:pt idx="0">
                    <c:v>Brisbane</c:v>
                  </c:pt>
                  <c:pt idx="2">
                    <c:v>Melbourne</c:v>
                  </c:pt>
                  <c:pt idx="4">
                    <c:v>Perth</c:v>
                  </c:pt>
                  <c:pt idx="6">
                    <c:v>Sydney</c:v>
                  </c:pt>
                </c:lvl>
              </c:multiLvlStrCache>
            </c:multiLvlStrRef>
          </c:cat>
          <c:val>
            <c:numRef>
              <c:f>'Chart - Top Usage Days'!$B$4:$B$16</c:f>
              <c:numCache>
                <c:formatCode>General</c:formatCode>
                <c:ptCount val="8"/>
                <c:pt idx="0">
                  <c:v>103.1</c:v>
                </c:pt>
                <c:pt idx="1">
                  <c:v>28.2</c:v>
                </c:pt>
                <c:pt idx="2">
                  <c:v>68.099999999999994</c:v>
                </c:pt>
                <c:pt idx="3">
                  <c:v>40.599999999999994</c:v>
                </c:pt>
                <c:pt idx="4">
                  <c:v>28.1</c:v>
                </c:pt>
                <c:pt idx="5">
                  <c:v>104.69999999999999</c:v>
                </c:pt>
                <c:pt idx="6">
                  <c:v>70.300000000000011</c:v>
                </c:pt>
                <c:pt idx="7">
                  <c:v>42.900000000000006</c:v>
                </c:pt>
              </c:numCache>
            </c:numRef>
          </c:val>
          <c:extLst>
            <c:ext xmlns:c16="http://schemas.microsoft.com/office/drawing/2014/chart" uri="{C3380CC4-5D6E-409C-BE32-E72D297353CC}">
              <c16:uniqueId val="{00000000-F535-4200-9B60-508EF1F99757}"/>
            </c:ext>
          </c:extLst>
        </c:ser>
        <c:dLbls>
          <c:showLegendKey val="0"/>
          <c:showVal val="0"/>
          <c:showCatName val="0"/>
          <c:showSerName val="0"/>
          <c:showPercent val="0"/>
          <c:showBubbleSize val="0"/>
        </c:dLbls>
        <c:gapWidth val="500"/>
        <c:overlap val="-100"/>
        <c:axId val="196139471"/>
        <c:axId val="196110191"/>
      </c:barChart>
      <c:catAx>
        <c:axId val="60513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26543"/>
        <c:crosses val="autoZero"/>
        <c:auto val="1"/>
        <c:lblAlgn val="ctr"/>
        <c:lblOffset val="100"/>
        <c:noMultiLvlLbl val="0"/>
      </c:catAx>
      <c:valAx>
        <c:axId val="60512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133743"/>
        <c:crosses val="autoZero"/>
        <c:crossBetween val="between"/>
      </c:valAx>
      <c:valAx>
        <c:axId val="19611019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39471"/>
        <c:crosses val="max"/>
        <c:crossBetween val="between"/>
      </c:valAx>
      <c:catAx>
        <c:axId val="196139471"/>
        <c:scaling>
          <c:orientation val="minMax"/>
        </c:scaling>
        <c:delete val="1"/>
        <c:axPos val="b"/>
        <c:numFmt formatCode="General" sourceLinked="1"/>
        <c:majorTickMark val="out"/>
        <c:minorTickMark val="none"/>
        <c:tickLblPos val="nextTo"/>
        <c:crossAx val="19611019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[with_temp_data_overview.xlsx]Chart - kWH Temp Correlation!PivotTable5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 kWH Temp Correlation'!$B$3</c:f>
              <c:strCache>
                <c:ptCount val="1"/>
                <c:pt idx="0">
                  <c:v>Total</c:v>
                </c:pt>
              </c:strCache>
            </c:strRef>
          </c:tx>
          <c:spPr>
            <a:solidFill>
              <a:schemeClr val="accent1"/>
            </a:solidFill>
            <a:ln>
              <a:noFill/>
            </a:ln>
            <a:effectLst/>
          </c:spPr>
          <c:invertIfNegative val="0"/>
          <c:cat>
            <c:strRef>
              <c:f>'Chart - kWH Temp Correlation'!$A$4:$A$8</c:f>
              <c:strCache>
                <c:ptCount val="4"/>
                <c:pt idx="0">
                  <c:v>Brisbane</c:v>
                </c:pt>
                <c:pt idx="1">
                  <c:v>Melbourne</c:v>
                </c:pt>
                <c:pt idx="2">
                  <c:v>Perth</c:v>
                </c:pt>
                <c:pt idx="3">
                  <c:v>Sydney</c:v>
                </c:pt>
              </c:strCache>
            </c:strRef>
          </c:cat>
          <c:val>
            <c:numRef>
              <c:f>'Chart - kWH Temp Correlation'!$B$4:$B$8</c:f>
              <c:numCache>
                <c:formatCode>General</c:formatCode>
                <c:ptCount val="4"/>
                <c:pt idx="0">
                  <c:v>0.13200000000000001</c:v>
                </c:pt>
                <c:pt idx="1">
                  <c:v>-0.109</c:v>
                </c:pt>
                <c:pt idx="2">
                  <c:v>1.2999999999999999E-2</c:v>
                </c:pt>
                <c:pt idx="3">
                  <c:v>2.4E-2</c:v>
                </c:pt>
              </c:numCache>
            </c:numRef>
          </c:val>
          <c:extLst>
            <c:ext xmlns:c16="http://schemas.microsoft.com/office/drawing/2014/chart" uri="{C3380CC4-5D6E-409C-BE32-E72D297353CC}">
              <c16:uniqueId val="{00000000-814A-490A-822C-36C55B518F72}"/>
            </c:ext>
          </c:extLst>
        </c:ser>
        <c:dLbls>
          <c:showLegendKey val="0"/>
          <c:showVal val="0"/>
          <c:showCatName val="0"/>
          <c:showSerName val="0"/>
          <c:showPercent val="0"/>
          <c:showBubbleSize val="0"/>
        </c:dLbls>
        <c:gapWidth val="219"/>
        <c:overlap val="-27"/>
        <c:axId val="196147151"/>
        <c:axId val="196153391"/>
      </c:barChart>
      <c:catAx>
        <c:axId val="196147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53391"/>
        <c:crosses val="autoZero"/>
        <c:auto val="1"/>
        <c:lblAlgn val="ctr"/>
        <c:lblOffset val="100"/>
        <c:noMultiLvlLbl val="0"/>
      </c:catAx>
      <c:valAx>
        <c:axId val="19615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7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[with_temp_data_overview.xlsx]Chart - Growth By Region!PivotTable6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 - Growth By Region'!$B$3</c:f>
              <c:strCache>
                <c:ptCount val="1"/>
                <c:pt idx="0">
                  <c:v>percent growth</c:v>
                </c:pt>
              </c:strCache>
            </c:strRef>
          </c:tx>
          <c:spPr>
            <a:solidFill>
              <a:schemeClr val="accent1"/>
            </a:solidFill>
            <a:ln>
              <a:noFill/>
            </a:ln>
            <a:effectLst/>
          </c:spPr>
          <c:invertIfNegative val="0"/>
          <c:cat>
            <c:strRef>
              <c:f>'Chart - Growth By Region'!$A$4:$A$5</c:f>
              <c:strCache>
                <c:ptCount val="1"/>
                <c:pt idx="0">
                  <c:v>Brisbane</c:v>
                </c:pt>
              </c:strCache>
            </c:strRef>
          </c:cat>
          <c:val>
            <c:numRef>
              <c:f>'Chart - Growth By Region'!$B$4:$B$5</c:f>
              <c:numCache>
                <c:formatCode>General</c:formatCode>
                <c:ptCount val="1"/>
                <c:pt idx="0">
                  <c:v>-1.21</c:v>
                </c:pt>
              </c:numCache>
            </c:numRef>
          </c:val>
          <c:extLst>
            <c:ext xmlns:c16="http://schemas.microsoft.com/office/drawing/2014/chart" uri="{C3380CC4-5D6E-409C-BE32-E72D297353CC}">
              <c16:uniqueId val="{00000004-A647-4F2A-B61B-B404FA8DBB37}"/>
            </c:ext>
          </c:extLst>
        </c:ser>
        <c:ser>
          <c:idx val="1"/>
          <c:order val="1"/>
          <c:tx>
            <c:strRef>
              <c:f>'Chart - Growth By Region'!$C$3</c:f>
              <c:strCache>
                <c:ptCount val="1"/>
                <c:pt idx="0">
                  <c:v>start_temp</c:v>
                </c:pt>
              </c:strCache>
            </c:strRef>
          </c:tx>
          <c:spPr>
            <a:solidFill>
              <a:schemeClr val="accent2"/>
            </a:solidFill>
            <a:ln>
              <a:noFill/>
            </a:ln>
            <a:effectLst/>
          </c:spPr>
          <c:invertIfNegative val="0"/>
          <c:cat>
            <c:strRef>
              <c:f>'Chart - Growth By Region'!$A$4:$A$5</c:f>
              <c:strCache>
                <c:ptCount val="1"/>
                <c:pt idx="0">
                  <c:v>Brisbane</c:v>
                </c:pt>
              </c:strCache>
            </c:strRef>
          </c:cat>
          <c:val>
            <c:numRef>
              <c:f>'Chart - Growth By Region'!$C$4:$C$5</c:f>
              <c:numCache>
                <c:formatCode>General</c:formatCode>
                <c:ptCount val="1"/>
                <c:pt idx="0">
                  <c:v>25.4</c:v>
                </c:pt>
              </c:numCache>
            </c:numRef>
          </c:val>
          <c:extLst>
            <c:ext xmlns:c16="http://schemas.microsoft.com/office/drawing/2014/chart" uri="{C3380CC4-5D6E-409C-BE32-E72D297353CC}">
              <c16:uniqueId val="{00000009-A647-4F2A-B61B-B404FA8DBB37}"/>
            </c:ext>
          </c:extLst>
        </c:ser>
        <c:ser>
          <c:idx val="2"/>
          <c:order val="2"/>
          <c:tx>
            <c:strRef>
              <c:f>'Chart - Growth By Region'!$D$3</c:f>
              <c:strCache>
                <c:ptCount val="1"/>
                <c:pt idx="0">
                  <c:v>end_temp</c:v>
                </c:pt>
              </c:strCache>
            </c:strRef>
          </c:tx>
          <c:spPr>
            <a:solidFill>
              <a:schemeClr val="accent3"/>
            </a:solidFill>
            <a:ln>
              <a:noFill/>
            </a:ln>
            <a:effectLst/>
          </c:spPr>
          <c:invertIfNegative val="0"/>
          <c:cat>
            <c:strRef>
              <c:f>'Chart - Growth By Region'!$A$4:$A$5</c:f>
              <c:strCache>
                <c:ptCount val="1"/>
                <c:pt idx="0">
                  <c:v>Brisbane</c:v>
                </c:pt>
              </c:strCache>
            </c:strRef>
          </c:cat>
          <c:val>
            <c:numRef>
              <c:f>'Chart - Growth By Region'!$D$4:$D$5</c:f>
              <c:numCache>
                <c:formatCode>General</c:formatCode>
                <c:ptCount val="1"/>
                <c:pt idx="0">
                  <c:v>30.4</c:v>
                </c:pt>
              </c:numCache>
            </c:numRef>
          </c:val>
          <c:extLst>
            <c:ext xmlns:c16="http://schemas.microsoft.com/office/drawing/2014/chart" uri="{C3380CC4-5D6E-409C-BE32-E72D297353CC}">
              <c16:uniqueId val="{0000000A-A647-4F2A-B61B-B404FA8DBB37}"/>
            </c:ext>
          </c:extLst>
        </c:ser>
        <c:dLbls>
          <c:showLegendKey val="0"/>
          <c:showVal val="0"/>
          <c:showCatName val="0"/>
          <c:showSerName val="0"/>
          <c:showPercent val="0"/>
          <c:showBubbleSize val="0"/>
        </c:dLbls>
        <c:gapWidth val="219"/>
        <c:overlap val="-27"/>
        <c:axId val="196149071"/>
        <c:axId val="196150511"/>
      </c:barChart>
      <c:catAx>
        <c:axId val="196149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50511"/>
        <c:crosses val="autoZero"/>
        <c:auto val="1"/>
        <c:lblAlgn val="ctr"/>
        <c:lblOffset val="100"/>
        <c:noMultiLvlLbl val="0"/>
      </c:catAx>
      <c:valAx>
        <c:axId val="196150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49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13</xdr:col>
      <xdr:colOff>38100</xdr:colOff>
      <xdr:row>3</xdr:row>
      <xdr:rowOff>0</xdr:rowOff>
    </xdr:from>
    <xdr:to>
      <xdr:col>16</xdr:col>
      <xdr:colOff>38100</xdr:colOff>
      <xdr:row>17</xdr:row>
      <xdr:rowOff>0</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6BCF58BC-531F-4DAA-9418-29BF554CE3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62900" y="7810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85725</xdr:colOff>
      <xdr:row>10</xdr:row>
      <xdr:rowOff>123825</xdr:rowOff>
    </xdr:from>
    <xdr:to>
      <xdr:col>8</xdr:col>
      <xdr:colOff>390525</xdr:colOff>
      <xdr:row>25</xdr:row>
      <xdr:rowOff>9525</xdr:rowOff>
    </xdr:to>
    <xdr:graphicFrame macro="">
      <xdr:nvGraphicFramePr>
        <xdr:cNvPr id="4" name="Chart 3">
          <a:extLst>
            <a:ext uri="{FF2B5EF4-FFF2-40B4-BE49-F238E27FC236}">
              <a16:creationId xmlns:a16="http://schemas.microsoft.com/office/drawing/2014/main" id="{1B16D3DA-84AF-4279-A6EB-99C724BE34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266700</xdr:colOff>
      <xdr:row>2</xdr:row>
      <xdr:rowOff>71437</xdr:rowOff>
    </xdr:from>
    <xdr:to>
      <xdr:col>12</xdr:col>
      <xdr:colOff>571500</xdr:colOff>
      <xdr:row>16</xdr:row>
      <xdr:rowOff>147637</xdr:rowOff>
    </xdr:to>
    <xdr:graphicFrame macro="">
      <xdr:nvGraphicFramePr>
        <xdr:cNvPr id="2" name="Chart 1">
          <a:extLst>
            <a:ext uri="{FF2B5EF4-FFF2-40B4-BE49-F238E27FC236}">
              <a16:creationId xmlns:a16="http://schemas.microsoft.com/office/drawing/2014/main" id="{5AC463F1-7D70-72F6-3A29-EE73D3F5A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438150</xdr:colOff>
      <xdr:row>1</xdr:row>
      <xdr:rowOff>147637</xdr:rowOff>
    </xdr:from>
    <xdr:to>
      <xdr:col>11</xdr:col>
      <xdr:colOff>76200</xdr:colOff>
      <xdr:row>16</xdr:row>
      <xdr:rowOff>33337</xdr:rowOff>
    </xdr:to>
    <xdr:graphicFrame macro="">
      <xdr:nvGraphicFramePr>
        <xdr:cNvPr id="2" name="Chart 1">
          <a:extLst>
            <a:ext uri="{FF2B5EF4-FFF2-40B4-BE49-F238E27FC236}">
              <a16:creationId xmlns:a16="http://schemas.microsoft.com/office/drawing/2014/main" id="{1FE1E27C-BF41-6C70-CA21-5397E2B21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466725</xdr:colOff>
      <xdr:row>2</xdr:row>
      <xdr:rowOff>42862</xdr:rowOff>
    </xdr:from>
    <xdr:to>
      <xdr:col>11</xdr:col>
      <xdr:colOff>161925</xdr:colOff>
      <xdr:row>16</xdr:row>
      <xdr:rowOff>119062</xdr:rowOff>
    </xdr:to>
    <xdr:graphicFrame macro="">
      <xdr:nvGraphicFramePr>
        <xdr:cNvPr id="2" name="Chart 1">
          <a:extLst>
            <a:ext uri="{FF2B5EF4-FFF2-40B4-BE49-F238E27FC236}">
              <a16:creationId xmlns:a16="http://schemas.microsoft.com/office/drawing/2014/main" id="{34F9879A-F9E9-FB06-BEFF-B4F36CF66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385762</xdr:colOff>
      <xdr:row>2</xdr:row>
      <xdr:rowOff>71437</xdr:rowOff>
    </xdr:from>
    <xdr:to>
      <xdr:col>11</xdr:col>
      <xdr:colOff>80962</xdr:colOff>
      <xdr:row>16</xdr:row>
      <xdr:rowOff>147637</xdr:rowOff>
    </xdr:to>
    <xdr:graphicFrame macro="">
      <xdr:nvGraphicFramePr>
        <xdr:cNvPr id="2" name="Chart 1">
          <a:extLst>
            <a:ext uri="{FF2B5EF4-FFF2-40B4-BE49-F238E27FC236}">
              <a16:creationId xmlns:a16="http://schemas.microsoft.com/office/drawing/2014/main" id="{886CF504-5BF5-96BB-0D38-645DCE38A1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419100</xdr:colOff>
      <xdr:row>2</xdr:row>
      <xdr:rowOff>4762</xdr:rowOff>
    </xdr:from>
    <xdr:to>
      <xdr:col>10</xdr:col>
      <xdr:colOff>361950</xdr:colOff>
      <xdr:row>16</xdr:row>
      <xdr:rowOff>80962</xdr:rowOff>
    </xdr:to>
    <xdr:graphicFrame macro="">
      <xdr:nvGraphicFramePr>
        <xdr:cNvPr id="2" name="Chart 1">
          <a:extLst>
            <a:ext uri="{FF2B5EF4-FFF2-40B4-BE49-F238E27FC236}">
              <a16:creationId xmlns:a16="http://schemas.microsoft.com/office/drawing/2014/main" id="{15FF9A62-8048-3AE9-19A2-318B12A0A2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ah" refreshedDate="45804.923220486111" createdVersion="8" refreshedVersion="8" minRefreshableVersion="3" recordCount="4" xr:uid="{55D08FD3-B163-420E-B742-1E2AEF864AC2}">
  <cacheSource type="worksheet">
    <worksheetSource name="avg_kwh_per_device"/>
  </cacheSource>
  <cacheFields count="3">
    <cacheField name="region" numFmtId="0">
      <sharedItems count="4">
        <s v="Melbourne"/>
        <s v="Perth"/>
        <s v="Brisbane"/>
        <s v="Sydney"/>
      </sharedItems>
    </cacheField>
    <cacheField name="avg_kWh_per_device" numFmtId="0">
      <sharedItems containsSemiMixedTypes="0" containsString="0" containsNumber="1" minValue="21.37" maxValue="35.1"/>
    </cacheField>
    <cacheField name="avg_temperature" numFmtId="0">
      <sharedItems containsSemiMixedTypes="0" containsString="0" containsNumber="1" minValue="21.51" maxValue="27.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ah" refreshedDate="45804.923706134257" createdVersion="8" refreshedVersion="8" minRefreshableVersion="3" recordCount="4" xr:uid="{CD198CB5-1913-4135-A024-F94FDF5BCC7F}">
  <cacheSource type="worksheet">
    <worksheetSource name="total_energy_by_region"/>
  </cacheSource>
  <cacheFields count="3">
    <cacheField name="region" numFmtId="0">
      <sharedItems count="4">
        <s v="Melbourne"/>
        <s v="Brisbane"/>
        <s v="Perth"/>
        <s v="Sydney"/>
      </sharedItems>
    </cacheField>
    <cacheField name="total_energy_kWh" numFmtId="0">
      <sharedItems containsSemiMixedTypes="0" containsString="0" containsNumber="1" containsInteger="1" minValue="57303" maxValue="80514"/>
    </cacheField>
    <cacheField name="avg_temperature" numFmtId="0">
      <sharedItems containsSemiMixedTypes="0" containsString="0" containsNumber="1" minValue="21.51" maxValue="27.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ah" refreshedDate="45804.924516319443" createdVersion="8" refreshedVersion="8" minRefreshableVersion="3" recordCount="20" xr:uid="{9C7EA17F-8AC7-4214-85A5-0E1D5FA4EFDD}">
  <cacheSource type="worksheet">
    <worksheetSource name="top_5_usage_days"/>
  </cacheSource>
  <cacheFields count="6">
    <cacheField name="region" numFmtId="0">
      <sharedItems count="4">
        <s v="Brisbane"/>
        <s v="Melbourne"/>
        <s v="Perth"/>
        <s v="Sydney"/>
      </sharedItems>
    </cacheField>
    <cacheField name="date" numFmtId="14">
      <sharedItems containsSemiMixedTypes="0" containsNonDate="0" containsDate="1" containsString="0" minDate="2025-04-08T00:00:00" maxDate="2025-05-27T00:00:00" count="19">
        <d v="2025-04-17T00:00:00"/>
        <d v="2025-04-11T00:00:00"/>
        <d v="2025-04-10T00:00:00"/>
        <d v="2025-04-24T00:00:00"/>
        <d v="2025-05-25T00:00:00"/>
        <d v="2025-04-22T00:00:00"/>
        <d v="2025-04-30T00:00:00"/>
        <d v="2025-05-10T00:00:00"/>
        <d v="2025-04-12T00:00:00"/>
        <d v="2025-05-12T00:00:00"/>
        <d v="2025-05-09T00:00:00"/>
        <d v="2025-05-14T00:00:00"/>
        <d v="2025-05-02T00:00:00"/>
        <d v="2025-05-26T00:00:00"/>
        <d v="2025-04-08T00:00:00"/>
        <d v="2025-04-14T00:00:00"/>
        <d v="2025-05-20T00:00:00"/>
        <d v="2025-05-06T00:00:00"/>
        <d v="2025-04-13T00:00:00"/>
      </sharedItems>
      <fieldGroup par="5"/>
    </cacheField>
    <cacheField name="kWh" numFmtId="0">
      <sharedItems containsSemiMixedTypes="0" containsString="0" containsNumber="1" containsInteger="1" minValue="873" maxValue="1274"/>
    </cacheField>
    <cacheField name="temperature_2m_max" numFmtId="0">
      <sharedItems containsSemiMixedTypes="0" containsString="0" containsNumber="1" minValue="16.600000000000001" maxValue="33.5"/>
    </cacheField>
    <cacheField name="Days (date)" numFmtId="0" databaseField="0">
      <fieldGroup base="1">
        <rangePr groupBy="days" startDate="2025-04-08T00:00:00" endDate="2025-05-27T00:00:00"/>
        <groupItems count="368">
          <s v="&lt;4/8/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27/2025"/>
        </groupItems>
      </fieldGroup>
    </cacheField>
    <cacheField name="Months (date)" numFmtId="0" databaseField="0">
      <fieldGroup base="1">
        <rangePr groupBy="months" startDate="2025-04-08T00:00:00" endDate="2025-05-27T00:00:00"/>
        <groupItems count="14">
          <s v="&lt;4/8/2025"/>
          <s v="Jan"/>
          <s v="Feb"/>
          <s v="Mar"/>
          <s v="Apr"/>
          <s v="May"/>
          <s v="Jun"/>
          <s v="Jul"/>
          <s v="Aug"/>
          <s v="Sep"/>
          <s v="Oct"/>
          <s v="Nov"/>
          <s v="Dec"/>
          <s v="&gt;5/27/2025"/>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ah" refreshedDate="45804.926992824076" createdVersion="8" refreshedVersion="8" minRefreshableVersion="3" recordCount="4" xr:uid="{98E72D0B-3EA5-4C0F-B80F-D154C1DEA025}">
  <cacheSource type="worksheet">
    <worksheetSource name="kwh_temperature_correlation"/>
  </cacheSource>
  <cacheFields count="2">
    <cacheField name="region" numFmtId="0">
      <sharedItems count="4">
        <s v="Brisbane"/>
        <s v="Sydney"/>
        <s v="Perth"/>
        <s v="Melbourne"/>
      </sharedItems>
    </cacheField>
    <cacheField name="kwh_temperature_correlation" numFmtId="0">
      <sharedItems containsSemiMixedTypes="0" containsString="0" containsNumber="1" minValue="-0.109" maxValue="0.1320000000000000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ah" refreshedDate="45804.928449999999" createdVersion="8" refreshedVersion="8" minRefreshableVersion="3" recordCount="4" xr:uid="{85864586-E545-46A8-A634-82F11EC19D91}">
  <cacheSource type="worksheet">
    <worksheetSource name="energy_growth_by_region"/>
  </cacheSource>
  <cacheFields count="6">
    <cacheField name="region" numFmtId="0">
      <sharedItems count="4">
        <s v="Sydney"/>
        <s v="Brisbane"/>
        <s v="Perth"/>
        <s v="Melbourne"/>
      </sharedItems>
    </cacheField>
    <cacheField name="start_kWh" numFmtId="0">
      <sharedItems containsSemiMixedTypes="0" containsString="0" containsNumber="1" containsInteger="1" minValue="731" maxValue="1152"/>
    </cacheField>
    <cacheField name="end_kWh" numFmtId="0">
      <sharedItems containsSemiMixedTypes="0" containsString="0" containsNumber="1" containsInteger="1" minValue="760" maxValue="1068"/>
    </cacheField>
    <cacheField name="percent_growth" numFmtId="0">
      <sharedItems containsSemiMixedTypes="0" containsString="0" containsNumber="1" minValue="-7.29" maxValue="3.97"/>
    </cacheField>
    <cacheField name="start_temperature" numFmtId="0">
      <sharedItems containsSemiMixedTypes="0" containsString="0" containsNumber="1" minValue="24.2" maxValue="32.299999999999997"/>
    </cacheField>
    <cacheField name="end_temperature" numFmtId="0">
      <sharedItems containsSemiMixedTypes="0" containsString="0" containsNumber="1" minValue="15.1" maxValue="30.4"/>
    </cacheField>
  </cacheFields>
  <extLst>
    <ext xmlns:x14="http://schemas.microsoft.com/office/spreadsheetml/2009/9/main" uri="{725AE2AE-9491-48be-B2B4-4EB974FC3084}">
      <x14:pivotCacheDefinition pivotCacheId="17664501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35.1"/>
    <n v="21.51"/>
  </r>
  <r>
    <x v="1"/>
    <n v="26.43"/>
    <n v="27.5"/>
  </r>
  <r>
    <x v="2"/>
    <n v="25.15"/>
    <n v="25.72"/>
  </r>
  <r>
    <x v="3"/>
    <n v="21.37"/>
    <n v="22.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80514"/>
    <n v="21.51"/>
  </r>
  <r>
    <x v="1"/>
    <n v="66421"/>
    <n v="25.72"/>
  </r>
  <r>
    <x v="2"/>
    <n v="61498"/>
    <n v="27.5"/>
  </r>
  <r>
    <x v="3"/>
    <n v="57303"/>
    <n v="22.2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n v="1048"/>
    <n v="26.4"/>
  </r>
  <r>
    <x v="0"/>
    <x v="1"/>
    <n v="1041"/>
    <n v="26.9"/>
  </r>
  <r>
    <x v="0"/>
    <x v="2"/>
    <n v="1040"/>
    <n v="26.7"/>
  </r>
  <r>
    <x v="0"/>
    <x v="3"/>
    <n v="1038"/>
    <n v="23.1"/>
  </r>
  <r>
    <x v="0"/>
    <x v="4"/>
    <n v="1035"/>
    <n v="28.2"/>
  </r>
  <r>
    <x v="1"/>
    <x v="5"/>
    <n v="1274"/>
    <n v="18.5"/>
  </r>
  <r>
    <x v="1"/>
    <x v="6"/>
    <n v="1237"/>
    <n v="18.3"/>
  </r>
  <r>
    <x v="1"/>
    <x v="7"/>
    <n v="1216"/>
    <n v="19.2"/>
  </r>
  <r>
    <x v="1"/>
    <x v="8"/>
    <n v="1205"/>
    <n v="31.3"/>
  </r>
  <r>
    <x v="1"/>
    <x v="9"/>
    <n v="1193"/>
    <n v="21.4"/>
  </r>
  <r>
    <x v="2"/>
    <x v="10"/>
    <n v="985"/>
    <n v="33.5"/>
  </r>
  <r>
    <x v="2"/>
    <x v="11"/>
    <n v="966"/>
    <n v="25.8"/>
  </r>
  <r>
    <x v="2"/>
    <x v="12"/>
    <n v="943"/>
    <n v="27.5"/>
  </r>
  <r>
    <x v="2"/>
    <x v="13"/>
    <n v="935"/>
    <n v="17.899999999999999"/>
  </r>
  <r>
    <x v="2"/>
    <x v="14"/>
    <n v="931"/>
    <n v="28.1"/>
  </r>
  <r>
    <x v="3"/>
    <x v="15"/>
    <n v="939"/>
    <n v="28.5"/>
  </r>
  <r>
    <x v="3"/>
    <x v="16"/>
    <n v="882"/>
    <n v="18.100000000000001"/>
  </r>
  <r>
    <x v="3"/>
    <x v="17"/>
    <n v="880"/>
    <n v="24.8"/>
  </r>
  <r>
    <x v="3"/>
    <x v="18"/>
    <n v="877"/>
    <n v="25.2"/>
  </r>
  <r>
    <x v="3"/>
    <x v="6"/>
    <n v="873"/>
    <n v="16.60000000000000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0.13200000000000001"/>
  </r>
  <r>
    <x v="1"/>
    <n v="2.4E-2"/>
  </r>
  <r>
    <x v="2"/>
    <n v="1.2999999999999999E-2"/>
  </r>
  <r>
    <x v="3"/>
    <n v="-0.10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731"/>
    <n v="760"/>
    <n v="3.97"/>
    <n v="24.2"/>
    <n v="17"/>
  </r>
  <r>
    <x v="1"/>
    <n v="909"/>
    <n v="898"/>
    <n v="-1.21"/>
    <n v="25.4"/>
    <n v="30.4"/>
  </r>
  <r>
    <x v="2"/>
    <n v="896"/>
    <n v="877"/>
    <n v="-2.12"/>
    <n v="32.299999999999997"/>
    <n v="21.1"/>
  </r>
  <r>
    <x v="3"/>
    <n v="1152"/>
    <n v="1068"/>
    <n v="-7.29"/>
    <n v="24.3"/>
    <n v="15.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2C116C-FBBD-40B3-9F0A-89DC1E94871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8" firstHeaderRow="0" firstDataRow="1" firstDataCol="1"/>
  <pivotFields count="3">
    <pivotField axis="axisRow" showAll="0">
      <items count="5">
        <item x="2"/>
        <item x="0"/>
        <item x="1"/>
        <item x="3"/>
        <item t="default"/>
      </items>
    </pivotField>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Sum of avg_kWh_per_device" fld="1" baseField="0" baseItem="0"/>
    <dataField name="Sum of avg_temperature"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9E76BD-F83C-4C86-98B8-A32B523330C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8" firstHeaderRow="0" firstDataRow="1" firstDataCol="1"/>
  <pivotFields count="3">
    <pivotField axis="axisRow" showAll="0">
      <items count="5">
        <item x="1"/>
        <item x="0"/>
        <item x="2"/>
        <item x="3"/>
        <item t="default"/>
      </items>
    </pivotField>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Sum of total_energy_kWh" fld="1" baseField="0" baseItem="0"/>
    <dataField name="Sum of avg_temperature" fld="2" baseField="0" baseItem="0"/>
  </dataFields>
  <chartFormats count="6">
    <chartFormat chart="0" format="2"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0B99F0-14F7-47A7-A448-78E707AED64D}"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16" firstHeaderRow="0" firstDataRow="1" firstDataCol="1"/>
  <pivotFields count="6">
    <pivotField axis="axisRow" showAll="0">
      <items count="5">
        <item x="0"/>
        <item x="1"/>
        <item x="2"/>
        <item x="3"/>
        <item t="default"/>
      </items>
    </pivotField>
    <pivotField axis="axisRow" numFmtId="14" showAll="0">
      <items count="20">
        <item x="14"/>
        <item x="2"/>
        <item x="1"/>
        <item x="8"/>
        <item x="18"/>
        <item x="15"/>
        <item x="0"/>
        <item x="5"/>
        <item x="3"/>
        <item x="6"/>
        <item x="12"/>
        <item x="17"/>
        <item x="10"/>
        <item x="7"/>
        <item x="9"/>
        <item x="11"/>
        <item x="16"/>
        <item x="4"/>
        <item x="13"/>
        <item t="default"/>
      </items>
    </pivotField>
    <pivotField dataField="1"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4">
    <field x="0"/>
    <field x="5"/>
    <field x="4"/>
    <field x="1"/>
  </rowFields>
  <rowItems count="13">
    <i>
      <x/>
    </i>
    <i r="1">
      <x v="4"/>
    </i>
    <i r="1">
      <x v="5"/>
    </i>
    <i>
      <x v="1"/>
    </i>
    <i r="1">
      <x v="4"/>
    </i>
    <i r="1">
      <x v="5"/>
    </i>
    <i>
      <x v="2"/>
    </i>
    <i r="1">
      <x v="4"/>
    </i>
    <i r="1">
      <x v="5"/>
    </i>
    <i>
      <x v="3"/>
    </i>
    <i r="1">
      <x v="4"/>
    </i>
    <i r="1">
      <x v="5"/>
    </i>
    <i t="grand">
      <x/>
    </i>
  </rowItems>
  <colFields count="1">
    <field x="-2"/>
  </colFields>
  <colItems count="2">
    <i>
      <x/>
    </i>
    <i i="1">
      <x v="1"/>
    </i>
  </colItems>
  <dataFields count="2">
    <dataField name="Sum of temperature_2m_max" fld="3" baseField="0" baseItem="0"/>
    <dataField name="Sum of kWh" fld="2" baseField="0" baseItem="0"/>
  </dataFields>
  <chartFormats count="2">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1E7217-1112-4C8C-AD4C-AB6E5E757E0B}"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8" firstHeaderRow="1" firstDataRow="1" firstDataCol="1"/>
  <pivotFields count="2">
    <pivotField axis="axisRow" showAll="0">
      <items count="5">
        <item x="0"/>
        <item x="3"/>
        <item x="2"/>
        <item x="1"/>
        <item t="default"/>
      </items>
    </pivotField>
    <pivotField dataField="1" showAll="0"/>
  </pivotFields>
  <rowFields count="1">
    <field x="0"/>
  </rowFields>
  <rowItems count="5">
    <i>
      <x/>
    </i>
    <i>
      <x v="1"/>
    </i>
    <i>
      <x v="2"/>
    </i>
    <i>
      <x v="3"/>
    </i>
    <i t="grand">
      <x/>
    </i>
  </rowItems>
  <colItems count="1">
    <i/>
  </colItems>
  <dataFields count="1">
    <dataField name="Sum of kwh_temperature_correlation"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46FE60-A63D-4D52-926A-2951178CFB2D}"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5" firstHeaderRow="0" firstDataRow="1" firstDataCol="1"/>
  <pivotFields count="6">
    <pivotField axis="axisRow" showAll="0">
      <items count="5">
        <item x="1"/>
        <item h="1" x="3"/>
        <item h="1" x="2"/>
        <item h="1" x="0"/>
        <item t="default"/>
      </items>
    </pivotField>
    <pivotField showAll="0"/>
    <pivotField showAll="0"/>
    <pivotField dataField="1" showAll="0"/>
    <pivotField dataField="1" showAll="0"/>
    <pivotField dataField="1" showAll="0"/>
  </pivotFields>
  <rowFields count="1">
    <field x="0"/>
  </rowFields>
  <rowItems count="2">
    <i>
      <x/>
    </i>
    <i t="grand">
      <x/>
    </i>
  </rowItems>
  <colFields count="1">
    <field x="-2"/>
  </colFields>
  <colItems count="3">
    <i>
      <x/>
    </i>
    <i i="1">
      <x v="1"/>
    </i>
    <i i="2">
      <x v="2"/>
    </i>
  </colItems>
  <dataFields count="3">
    <dataField name="percent growth" fld="3" baseField="0" baseItem="3"/>
    <dataField name="start_temp" fld="4" baseField="0" baseItem="1"/>
    <dataField name="end_temp" fld="5" baseField="0" baseItem="1"/>
  </dataFields>
  <chartFormats count="9">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1"/>
          </reference>
        </references>
      </pivotArea>
    </chartFormat>
    <chartFormat chart="0" format="9" series="1">
      <pivotArea type="data" outline="0" fieldPosition="0">
        <references count="1">
          <reference field="4294967294" count="1" selected="0">
            <x v="2"/>
          </reference>
        </references>
      </pivotArea>
    </chartFormat>
    <chartFormat chart="1" format="1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1"/>
          </reference>
        </references>
      </pivotArea>
    </chartFormat>
    <chartFormat chart="1" format="12" series="1">
      <pivotArea type="data" outline="0" fieldPosition="0">
        <references count="1">
          <reference field="4294967294" count="1" selected="0">
            <x v="2"/>
          </reference>
        </references>
      </pivotArea>
    </chartFormat>
    <chartFormat chart="2" format="13"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1"/>
          </reference>
        </references>
      </pivotArea>
    </chartFormat>
    <chartFormat chart="2" format="1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6A372F1-3755-41E0-864C-319DBFF7F4C6}" autoFormatId="16" applyNumberFormats="0" applyBorderFormats="0" applyFontFormats="0" applyPatternFormats="0" applyAlignmentFormats="0" applyWidthHeightFormats="0">
  <queryTableRefresh nextId="4">
    <queryTableFields count="3">
      <queryTableField id="1" name="region" tableColumnId="1"/>
      <queryTableField id="2" name="avg_kWh_per_device" tableColumnId="2"/>
      <queryTableField id="3" name="avg_temperature"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5" xr16:uid="{ADD47EF0-1E66-4EBE-94FC-A369DDB6D589}" autoFormatId="16" applyNumberFormats="0" applyBorderFormats="0" applyFontFormats="0" applyPatternFormats="0" applyAlignmentFormats="0" applyWidthHeightFormats="0">
  <queryTableRefresh nextId="4">
    <queryTableFields count="3">
      <queryTableField id="1" name="region" tableColumnId="1"/>
      <queryTableField id="2" name="total_energy_kWh" tableColumnId="2"/>
      <queryTableField id="3" name="avg_temperature"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1DEFAFE0-DD30-4705-AD5A-4943AF4761F8}" autoFormatId="16" applyNumberFormats="0" applyBorderFormats="0" applyFontFormats="0" applyPatternFormats="0" applyAlignmentFormats="0" applyWidthHeightFormats="0">
  <queryTableRefresh nextId="5">
    <queryTableFields count="4">
      <queryTableField id="1" name="region" tableColumnId="1"/>
      <queryTableField id="2" name="date" tableColumnId="2"/>
      <queryTableField id="3" name="kWh" tableColumnId="3"/>
      <queryTableField id="4" name="temperature_2m_max"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3" xr16:uid="{85D85373-A1CA-45A2-9DF9-EE210209934C}" autoFormatId="16" applyNumberFormats="0" applyBorderFormats="0" applyFontFormats="0" applyPatternFormats="0" applyAlignmentFormats="0" applyWidthHeightFormats="0">
  <queryTableRefresh nextId="3">
    <queryTableFields count="2">
      <queryTableField id="1" name="region" tableColumnId="1"/>
      <queryTableField id="2" name="kwh_temperature_correlation"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2" xr16:uid="{313D7216-EB41-45E4-B3C8-F1AD206CA485}" autoFormatId="16" applyNumberFormats="0" applyBorderFormats="0" applyFontFormats="0" applyPatternFormats="0" applyAlignmentFormats="0" applyWidthHeightFormats="0">
  <queryTableRefresh nextId="7">
    <queryTableFields count="6">
      <queryTableField id="1" name="region" tableColumnId="1"/>
      <queryTableField id="2" name="start_kWh" tableColumnId="2"/>
      <queryTableField id="3" name="end_kWh" tableColumnId="3"/>
      <queryTableField id="4" name="percent_growth" tableColumnId="4"/>
      <queryTableField id="5" name="start_temperature" tableColumnId="5"/>
      <queryTableField id="6" name="end_temperature"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0FA3392-7D97-4E7A-B907-3F572F10629E}" sourceName="region">
  <pivotTables>
    <pivotTable tabId="33" name="PivotTable6"/>
  </pivotTables>
  <data>
    <tabular pivotCacheId="1766450148">
      <items count="4">
        <i x="1" s="1"/>
        <i x="3"/>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B8492DC-7F33-4B27-A69C-00068A1AE7A6}" cache="Slicer_region" caption="region"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AE8B9A-6246-4BB1-A3A2-E91D6BC9CAD8}" name="avg_kwh_per_device" displayName="avg_kwh_per_device" ref="A1:C5" tableType="queryTable" totalsRowShown="0">
  <autoFilter ref="A1:C5" xr:uid="{40AE8B9A-6246-4BB1-A3A2-E91D6BC9CAD8}"/>
  <tableColumns count="3">
    <tableColumn id="1" xr3:uid="{1EFD2688-648B-4DC6-96A7-AFA9B8602A00}" uniqueName="1" name="region" queryTableFieldId="1" dataDxfId="5"/>
    <tableColumn id="2" xr3:uid="{676D6152-3B81-418E-96C4-D58918124A2C}" uniqueName="2" name="avg_kWh_per_device" queryTableFieldId="2"/>
    <tableColumn id="3" xr3:uid="{296BA62D-0F6D-4F1D-90F4-62F134B87E83}" uniqueName="3" name="avg_temperature"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F09791D-E65C-476B-8860-2D8F2A10BE7C}" name="total_energy_by_region" displayName="total_energy_by_region" ref="A1:C5" tableType="queryTable" totalsRowShown="0">
  <autoFilter ref="A1:C5" xr:uid="{3F09791D-E65C-476B-8860-2D8F2A10BE7C}"/>
  <tableColumns count="3">
    <tableColumn id="1" xr3:uid="{70A383BC-5317-4AAA-84B1-EE5D77E2F0A9}" uniqueName="1" name="region" queryTableFieldId="1" dataDxfId="4"/>
    <tableColumn id="2" xr3:uid="{E144238F-BB99-42E5-B3C1-FBEA6228897E}" uniqueName="2" name="total_energy_kWh" queryTableFieldId="2"/>
    <tableColumn id="3" xr3:uid="{F7A640F6-EB8B-445F-89EC-F24224C646C6}" uniqueName="3" name="avg_temperature"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45BA28-1331-4DB1-AD3C-A428FADFA796}" name="top_5_usage_days" displayName="top_5_usage_days" ref="A1:D21" tableType="queryTable" totalsRowShown="0">
  <autoFilter ref="A1:D21" xr:uid="{E145BA28-1331-4DB1-AD3C-A428FADFA796}"/>
  <tableColumns count="4">
    <tableColumn id="1" xr3:uid="{95CF4F28-558B-46C1-B109-83EF5F43EBB5}" uniqueName="1" name="region" queryTableFieldId="1" dataDxfId="3"/>
    <tableColumn id="2" xr3:uid="{16860B12-B13E-4122-B632-9F5345E6720E}" uniqueName="2" name="date" queryTableFieldId="2" dataDxfId="2"/>
    <tableColumn id="3" xr3:uid="{3D999D99-9FD9-45E0-931E-6DB8FAF39940}" uniqueName="3" name="kWh" queryTableFieldId="3"/>
    <tableColumn id="4" xr3:uid="{D13AA02E-A383-4834-978F-A42349D6C4E5}" uniqueName="4" name="temperature_2m_max"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35C4442-3DE2-4D74-94C6-0125D274A5C1}" name="kwh_temperature_correlation" displayName="kwh_temperature_correlation" ref="A1:B5" tableType="queryTable" totalsRowShown="0">
  <autoFilter ref="A1:B5" xr:uid="{D35C4442-3DE2-4D74-94C6-0125D274A5C1}"/>
  <tableColumns count="2">
    <tableColumn id="1" xr3:uid="{BC285066-ADEB-43A9-BBEF-8F8205FB846D}" uniqueName="1" name="region" queryTableFieldId="1" dataDxfId="1"/>
    <tableColumn id="2" xr3:uid="{24D40ACE-F5AC-461D-8682-86E5712BDAAA}" uniqueName="2" name="kwh_temperature_correlation" queryTableField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4F696E-CC00-4A92-B5EE-41AF47FD2213}" name="energy_growth_by_region" displayName="energy_growth_by_region" ref="A1:F5" tableType="queryTable" totalsRowShown="0">
  <autoFilter ref="A1:F5" xr:uid="{594F696E-CC00-4A92-B5EE-41AF47FD2213}"/>
  <tableColumns count="6">
    <tableColumn id="1" xr3:uid="{B3C7BAAC-BDC2-4B02-A48E-BA1286BE81AB}" uniqueName="1" name="region" queryTableFieldId="1" dataDxfId="0"/>
    <tableColumn id="2" xr3:uid="{ED8CEE95-0DF7-4D7A-80B8-087DA307117F}" uniqueName="2" name="start_kWh" queryTableFieldId="2"/>
    <tableColumn id="3" xr3:uid="{7C38F231-3574-488C-A5D7-25948785D978}" uniqueName="3" name="end_kWh" queryTableFieldId="3"/>
    <tableColumn id="4" xr3:uid="{5839B5BB-EB57-419B-9D56-BBF1B0AA0F1E}" uniqueName="4" name="percent_growth" queryTableFieldId="4"/>
    <tableColumn id="5" xr3:uid="{E6A03AC7-57C4-42CB-A8B6-6E3CEE759125}" uniqueName="5" name="start_temperature" queryTableFieldId="5"/>
    <tableColumn id="6" xr3:uid="{D2A322BB-2F48-4A3A-B819-3B16488BBE43}" uniqueName="6" name="end_temperature"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1DCAC-9E6D-4BB3-99E1-2DE8CD4F01C8}">
  <dimension ref="A1:K7"/>
  <sheetViews>
    <sheetView tabSelected="1" workbookViewId="0">
      <selection activeCell="Z17" sqref="Z17"/>
    </sheetView>
  </sheetViews>
  <sheetFormatPr defaultRowHeight="15" x14ac:dyDescent="0.25"/>
  <sheetData>
    <row r="1" spans="1:11" ht="31.5" x14ac:dyDescent="0.5">
      <c r="A1" s="6" t="s">
        <v>18</v>
      </c>
      <c r="B1" s="6"/>
      <c r="C1" s="6"/>
      <c r="D1" s="6"/>
      <c r="E1" s="6"/>
    </row>
    <row r="3" spans="1:11" x14ac:dyDescent="0.25">
      <c r="A3" s="5"/>
      <c r="B3" s="5"/>
    </row>
    <row r="6" spans="1:11" x14ac:dyDescent="0.25">
      <c r="A6" s="7" t="s">
        <v>19</v>
      </c>
      <c r="B6" s="7"/>
      <c r="C6" s="7" t="s">
        <v>20</v>
      </c>
      <c r="D6" s="7"/>
      <c r="E6" s="7" t="s">
        <v>21</v>
      </c>
      <c r="F6" s="7"/>
      <c r="G6" s="7"/>
      <c r="H6" s="7" t="s">
        <v>22</v>
      </c>
      <c r="I6" s="7"/>
      <c r="J6" s="7" t="s">
        <v>32</v>
      </c>
      <c r="K6" s="7"/>
    </row>
    <row r="7" spans="1:11" x14ac:dyDescent="0.25">
      <c r="A7" s="8">
        <f>GETPIVOTDATA("total_energy_kWh",'Chart - Total Energy By Region'!$A$3,"region",'Chart - Growth By Region'!A4)</f>
        <v>66421</v>
      </c>
      <c r="B7" s="8"/>
      <c r="C7" s="8">
        <f>GETPIVOTDATA("Sum of avg_kWh_per_device",'Chart - Avg kWh Per Device'!$A$3,"region",'Chart - Growth By Region'!A4)</f>
        <v>25.15</v>
      </c>
      <c r="D7" s="8"/>
      <c r="E7" s="8" t="e">
        <f>GETPIVOTDATA("Sum of percent_growth",'Chart - Growth By Region'!$A$3,"region",'Chart - Growth By Region'!A4)</f>
        <v>#REF!</v>
      </c>
      <c r="F7" s="8"/>
      <c r="G7" s="8"/>
      <c r="H7" s="8">
        <f>GETPIVOTDATA("Sum of kWh",'Chart - Top Usage Days'!$A$3,"region",'Chart - Growth By Region'!A4)</f>
        <v>5202</v>
      </c>
      <c r="I7" s="8"/>
      <c r="J7" s="8">
        <f>GETPIVOTDATA("kwh_temperature_correlation",'Chart - kWH Temp Correlation'!$A$3,"region",'Chart - Growth By Region'!A4)</f>
        <v>0.13200000000000001</v>
      </c>
      <c r="K7" s="8"/>
    </row>
  </sheetData>
  <mergeCells count="10">
    <mergeCell ref="J6:K6"/>
    <mergeCell ref="J7:K7"/>
    <mergeCell ref="A7:B7"/>
    <mergeCell ref="H7:I7"/>
    <mergeCell ref="C7:D7"/>
    <mergeCell ref="E7:G7"/>
    <mergeCell ref="A6:B6"/>
    <mergeCell ref="C6:D6"/>
    <mergeCell ref="E6:G6"/>
    <mergeCell ref="H6:I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94905-614F-4116-97F7-68F9047A7002}">
  <dimension ref="A3:D5"/>
  <sheetViews>
    <sheetView workbookViewId="0">
      <selection activeCell="T26" sqref="T26"/>
    </sheetView>
  </sheetViews>
  <sheetFormatPr defaultRowHeight="15" x14ac:dyDescent="0.25"/>
  <cols>
    <col min="1" max="1" width="13.42578125" bestFit="1" customWidth="1"/>
    <col min="2" max="2" width="14.7109375" bestFit="1" customWidth="1"/>
    <col min="3" max="3" width="10.7109375" bestFit="1" customWidth="1"/>
    <col min="4" max="4" width="10" bestFit="1" customWidth="1"/>
    <col min="5" max="5" width="23.7109375" bestFit="1" customWidth="1"/>
  </cols>
  <sheetData>
    <row r="3" spans="1:4" x14ac:dyDescent="0.25">
      <c r="A3" s="2" t="s">
        <v>12</v>
      </c>
      <c r="B3" t="s">
        <v>35</v>
      </c>
      <c r="C3" t="s">
        <v>33</v>
      </c>
      <c r="D3" t="s">
        <v>34</v>
      </c>
    </row>
    <row r="4" spans="1:4" x14ac:dyDescent="0.25">
      <c r="A4" s="3" t="s">
        <v>4</v>
      </c>
      <c r="B4" s="9">
        <v>-1.21</v>
      </c>
      <c r="C4" s="9">
        <v>25.4</v>
      </c>
      <c r="D4" s="9">
        <v>30.4</v>
      </c>
    </row>
    <row r="5" spans="1:4" x14ac:dyDescent="0.25">
      <c r="A5" s="3" t="s">
        <v>13</v>
      </c>
      <c r="B5" s="9">
        <v>-1.21</v>
      </c>
      <c r="C5" s="9">
        <v>25.4</v>
      </c>
      <c r="D5" s="9">
        <v>30.4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BED78-EFD7-4B5F-84A2-3C133DF49F48}">
  <dimension ref="A1:F5"/>
  <sheetViews>
    <sheetView workbookViewId="0">
      <selection activeCell="G14" sqref="G14"/>
    </sheetView>
  </sheetViews>
  <sheetFormatPr defaultRowHeight="15" x14ac:dyDescent="0.25"/>
  <cols>
    <col min="1" max="1" width="10.42578125" bestFit="1" customWidth="1"/>
    <col min="2" max="2" width="12.28515625" bestFit="1" customWidth="1"/>
    <col min="3" max="3" width="11.5703125" bestFit="1" customWidth="1"/>
    <col min="4" max="4" width="17.42578125" bestFit="1" customWidth="1"/>
    <col min="5" max="5" width="19.85546875" bestFit="1" customWidth="1"/>
    <col min="6" max="6" width="19" bestFit="1" customWidth="1"/>
  </cols>
  <sheetData>
    <row r="1" spans="1:6" x14ac:dyDescent="0.25">
      <c r="A1" t="s">
        <v>0</v>
      </c>
      <c r="B1" t="s">
        <v>6</v>
      </c>
      <c r="C1" t="s">
        <v>7</v>
      </c>
      <c r="D1" t="s">
        <v>8</v>
      </c>
      <c r="E1" t="s">
        <v>25</v>
      </c>
      <c r="F1" t="s">
        <v>26</v>
      </c>
    </row>
    <row r="2" spans="1:6" x14ac:dyDescent="0.25">
      <c r="A2" t="s">
        <v>5</v>
      </c>
      <c r="B2">
        <v>731</v>
      </c>
      <c r="C2">
        <v>760</v>
      </c>
      <c r="D2">
        <v>3.97</v>
      </c>
      <c r="E2">
        <v>24.2</v>
      </c>
      <c r="F2">
        <v>17</v>
      </c>
    </row>
    <row r="3" spans="1:6" x14ac:dyDescent="0.25">
      <c r="A3" t="s">
        <v>4</v>
      </c>
      <c r="B3">
        <v>909</v>
      </c>
      <c r="C3">
        <v>898</v>
      </c>
      <c r="D3">
        <v>-1.21</v>
      </c>
      <c r="E3">
        <v>25.4</v>
      </c>
      <c r="F3">
        <v>30.4</v>
      </c>
    </row>
    <row r="4" spans="1:6" x14ac:dyDescent="0.25">
      <c r="A4" t="s">
        <v>3</v>
      </c>
      <c r="B4">
        <v>896</v>
      </c>
      <c r="C4">
        <v>877</v>
      </c>
      <c r="D4">
        <v>-2.12</v>
      </c>
      <c r="E4">
        <v>32.299999999999997</v>
      </c>
      <c r="F4">
        <v>21.1</v>
      </c>
    </row>
    <row r="5" spans="1:6" x14ac:dyDescent="0.25">
      <c r="A5" t="s">
        <v>2</v>
      </c>
      <c r="B5">
        <v>1152</v>
      </c>
      <c r="C5">
        <v>1068</v>
      </c>
      <c r="D5">
        <v>-7.29</v>
      </c>
      <c r="E5">
        <v>24.3</v>
      </c>
      <c r="F5">
        <v>15.1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03391-344C-4948-9EBE-C509F37A2B8D}">
  <dimension ref="A3:C8"/>
  <sheetViews>
    <sheetView workbookViewId="0">
      <selection activeCell="A3" sqref="A3"/>
    </sheetView>
  </sheetViews>
  <sheetFormatPr defaultRowHeight="15" x14ac:dyDescent="0.25"/>
  <cols>
    <col min="1" max="1" width="13.42578125" bestFit="1" customWidth="1"/>
    <col min="2" max="2" width="26.85546875" bestFit="1" customWidth="1"/>
    <col min="3" max="3" width="23.28515625" bestFit="1" customWidth="1"/>
  </cols>
  <sheetData>
    <row r="3" spans="1:3" x14ac:dyDescent="0.25">
      <c r="A3" s="2" t="s">
        <v>12</v>
      </c>
      <c r="B3" t="s">
        <v>17</v>
      </c>
      <c r="C3" t="s">
        <v>29</v>
      </c>
    </row>
    <row r="4" spans="1:3" x14ac:dyDescent="0.25">
      <c r="A4" s="3" t="s">
        <v>4</v>
      </c>
      <c r="B4">
        <v>25.15</v>
      </c>
      <c r="C4">
        <v>25.72</v>
      </c>
    </row>
    <row r="5" spans="1:3" x14ac:dyDescent="0.25">
      <c r="A5" s="3" t="s">
        <v>2</v>
      </c>
      <c r="B5">
        <v>35.1</v>
      </c>
      <c r="C5">
        <v>21.51</v>
      </c>
    </row>
    <row r="6" spans="1:3" x14ac:dyDescent="0.25">
      <c r="A6" s="3" t="s">
        <v>3</v>
      </c>
      <c r="B6">
        <v>26.43</v>
      </c>
      <c r="C6">
        <v>27.5</v>
      </c>
    </row>
    <row r="7" spans="1:3" x14ac:dyDescent="0.25">
      <c r="A7" s="3" t="s">
        <v>5</v>
      </c>
      <c r="B7">
        <v>21.37</v>
      </c>
      <c r="C7">
        <v>22.27</v>
      </c>
    </row>
    <row r="8" spans="1:3" x14ac:dyDescent="0.25">
      <c r="A8" s="3" t="s">
        <v>13</v>
      </c>
      <c r="B8">
        <v>108.05000000000001</v>
      </c>
      <c r="C8">
        <v>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5CCC0-C76B-4DA3-9DE9-FE0CFF5F863C}">
  <dimension ref="A1:C5"/>
  <sheetViews>
    <sheetView workbookViewId="0">
      <selection sqref="A1:C5"/>
    </sheetView>
  </sheetViews>
  <sheetFormatPr defaultRowHeight="15" x14ac:dyDescent="0.25"/>
  <cols>
    <col min="1" max="1" width="10.42578125" bestFit="1" customWidth="1"/>
    <col min="2" max="2" width="22.140625" bestFit="1" customWidth="1"/>
    <col min="3" max="3" width="18.5703125" bestFit="1" customWidth="1"/>
  </cols>
  <sheetData>
    <row r="1" spans="1:3" x14ac:dyDescent="0.25">
      <c r="A1" t="s">
        <v>0</v>
      </c>
      <c r="B1" t="s">
        <v>1</v>
      </c>
      <c r="C1" t="s">
        <v>24</v>
      </c>
    </row>
    <row r="2" spans="1:3" x14ac:dyDescent="0.25">
      <c r="A2" t="s">
        <v>2</v>
      </c>
      <c r="B2">
        <v>35.1</v>
      </c>
      <c r="C2">
        <v>21.51</v>
      </c>
    </row>
    <row r="3" spans="1:3" x14ac:dyDescent="0.25">
      <c r="A3" t="s">
        <v>3</v>
      </c>
      <c r="B3">
        <v>26.43</v>
      </c>
      <c r="C3">
        <v>27.5</v>
      </c>
    </row>
    <row r="4" spans="1:3" x14ac:dyDescent="0.25">
      <c r="A4" t="s">
        <v>4</v>
      </c>
      <c r="B4">
        <v>25.15</v>
      </c>
      <c r="C4">
        <v>25.72</v>
      </c>
    </row>
    <row r="5" spans="1:3" x14ac:dyDescent="0.25">
      <c r="A5" t="s">
        <v>5</v>
      </c>
      <c r="B5">
        <v>21.37</v>
      </c>
      <c r="C5">
        <v>22.27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C9320-5506-4B5B-89A7-0133F187E01D}">
  <dimension ref="A3:C8"/>
  <sheetViews>
    <sheetView workbookViewId="0">
      <selection activeCell="M16" sqref="M16"/>
    </sheetView>
  </sheetViews>
  <sheetFormatPr defaultRowHeight="15" x14ac:dyDescent="0.25"/>
  <cols>
    <col min="1" max="1" width="13.42578125" bestFit="1" customWidth="1"/>
    <col min="2" max="2" width="24.140625" bestFit="1" customWidth="1"/>
    <col min="3" max="3" width="23.28515625" bestFit="1" customWidth="1"/>
  </cols>
  <sheetData>
    <row r="3" spans="1:3" x14ac:dyDescent="0.25">
      <c r="A3" s="2" t="s">
        <v>12</v>
      </c>
      <c r="B3" t="s">
        <v>14</v>
      </c>
      <c r="C3" t="s">
        <v>29</v>
      </c>
    </row>
    <row r="4" spans="1:3" x14ac:dyDescent="0.25">
      <c r="A4" s="3" t="s">
        <v>4</v>
      </c>
      <c r="B4">
        <v>66421</v>
      </c>
      <c r="C4">
        <v>25.72</v>
      </c>
    </row>
    <row r="5" spans="1:3" x14ac:dyDescent="0.25">
      <c r="A5" s="3" t="s">
        <v>2</v>
      </c>
      <c r="B5">
        <v>80514</v>
      </c>
      <c r="C5">
        <v>21.51</v>
      </c>
    </row>
    <row r="6" spans="1:3" x14ac:dyDescent="0.25">
      <c r="A6" s="3" t="s">
        <v>3</v>
      </c>
      <c r="B6">
        <v>61498</v>
      </c>
      <c r="C6">
        <v>27.5</v>
      </c>
    </row>
    <row r="7" spans="1:3" x14ac:dyDescent="0.25">
      <c r="A7" s="3" t="s">
        <v>5</v>
      </c>
      <c r="B7">
        <v>57303</v>
      </c>
      <c r="C7">
        <v>22.27</v>
      </c>
    </row>
    <row r="8" spans="1:3" x14ac:dyDescent="0.25">
      <c r="A8" s="3" t="s">
        <v>13</v>
      </c>
      <c r="B8">
        <v>265736</v>
      </c>
      <c r="C8">
        <v>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0FB56-657B-4C1A-8858-C3F15A676B19}">
  <dimension ref="A1:C5"/>
  <sheetViews>
    <sheetView workbookViewId="0">
      <selection activeCell="H17" sqref="H17"/>
    </sheetView>
  </sheetViews>
  <sheetFormatPr defaultRowHeight="15" x14ac:dyDescent="0.25"/>
  <cols>
    <col min="1" max="1" width="10.42578125" bestFit="1" customWidth="1"/>
    <col min="2" max="2" width="19.5703125" bestFit="1" customWidth="1"/>
    <col min="3" max="3" width="18.5703125" bestFit="1" customWidth="1"/>
  </cols>
  <sheetData>
    <row r="1" spans="1:3" x14ac:dyDescent="0.25">
      <c r="A1" t="s">
        <v>0</v>
      </c>
      <c r="B1" t="s">
        <v>11</v>
      </c>
      <c r="C1" t="s">
        <v>24</v>
      </c>
    </row>
    <row r="2" spans="1:3" x14ac:dyDescent="0.25">
      <c r="A2" t="s">
        <v>2</v>
      </c>
      <c r="B2">
        <v>80514</v>
      </c>
      <c r="C2">
        <v>21.51</v>
      </c>
    </row>
    <row r="3" spans="1:3" x14ac:dyDescent="0.25">
      <c r="A3" t="s">
        <v>4</v>
      </c>
      <c r="B3">
        <v>66421</v>
      </c>
      <c r="C3">
        <v>25.72</v>
      </c>
    </row>
    <row r="4" spans="1:3" x14ac:dyDescent="0.25">
      <c r="A4" t="s">
        <v>3</v>
      </c>
      <c r="B4">
        <v>61498</v>
      </c>
      <c r="C4">
        <v>27.5</v>
      </c>
    </row>
    <row r="5" spans="1:3" x14ac:dyDescent="0.25">
      <c r="A5" t="s">
        <v>5</v>
      </c>
      <c r="B5">
        <v>57303</v>
      </c>
      <c r="C5">
        <v>22.27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86DF5-4A0C-4D29-AF30-F1C66D8718AD}">
  <dimension ref="A3:C16"/>
  <sheetViews>
    <sheetView workbookViewId="0">
      <selection activeCell="A5" sqref="A5"/>
    </sheetView>
  </sheetViews>
  <sheetFormatPr defaultRowHeight="15" x14ac:dyDescent="0.25"/>
  <cols>
    <col min="1" max="1" width="13.42578125" bestFit="1" customWidth="1"/>
    <col min="2" max="2" width="27.7109375" bestFit="1" customWidth="1"/>
    <col min="3" max="3" width="11.7109375" bestFit="1" customWidth="1"/>
  </cols>
  <sheetData>
    <row r="3" spans="1:3" x14ac:dyDescent="0.25">
      <c r="A3" s="2" t="s">
        <v>12</v>
      </c>
      <c r="B3" t="s">
        <v>30</v>
      </c>
      <c r="C3" t="s">
        <v>16</v>
      </c>
    </row>
    <row r="4" spans="1:3" x14ac:dyDescent="0.25">
      <c r="A4" s="3" t="s">
        <v>4</v>
      </c>
      <c r="B4">
        <v>131.29999999999998</v>
      </c>
      <c r="C4">
        <v>5202</v>
      </c>
    </row>
    <row r="5" spans="1:3" x14ac:dyDescent="0.25">
      <c r="A5" s="4" t="s">
        <v>15</v>
      </c>
      <c r="B5">
        <v>103.1</v>
      </c>
      <c r="C5">
        <v>4167</v>
      </c>
    </row>
    <row r="6" spans="1:3" x14ac:dyDescent="0.25">
      <c r="A6" s="4" t="s">
        <v>23</v>
      </c>
      <c r="B6">
        <v>28.2</v>
      </c>
      <c r="C6">
        <v>1035</v>
      </c>
    </row>
    <row r="7" spans="1:3" x14ac:dyDescent="0.25">
      <c r="A7" s="3" t="s">
        <v>2</v>
      </c>
      <c r="B7">
        <v>108.69999999999999</v>
      </c>
      <c r="C7">
        <v>6125</v>
      </c>
    </row>
    <row r="8" spans="1:3" x14ac:dyDescent="0.25">
      <c r="A8" s="4" t="s">
        <v>15</v>
      </c>
      <c r="B8">
        <v>68.099999999999994</v>
      </c>
      <c r="C8">
        <v>3716</v>
      </c>
    </row>
    <row r="9" spans="1:3" x14ac:dyDescent="0.25">
      <c r="A9" s="4" t="s">
        <v>23</v>
      </c>
      <c r="B9">
        <v>40.599999999999994</v>
      </c>
      <c r="C9">
        <v>2409</v>
      </c>
    </row>
    <row r="10" spans="1:3" x14ac:dyDescent="0.25">
      <c r="A10" s="3" t="s">
        <v>3</v>
      </c>
      <c r="B10">
        <v>132.79999999999998</v>
      </c>
      <c r="C10">
        <v>4760</v>
      </c>
    </row>
    <row r="11" spans="1:3" x14ac:dyDescent="0.25">
      <c r="A11" s="4" t="s">
        <v>15</v>
      </c>
      <c r="B11">
        <v>28.1</v>
      </c>
      <c r="C11">
        <v>931</v>
      </c>
    </row>
    <row r="12" spans="1:3" x14ac:dyDescent="0.25">
      <c r="A12" s="4" t="s">
        <v>23</v>
      </c>
      <c r="B12">
        <v>104.69999999999999</v>
      </c>
      <c r="C12">
        <v>3829</v>
      </c>
    </row>
    <row r="13" spans="1:3" x14ac:dyDescent="0.25">
      <c r="A13" s="3" t="s">
        <v>5</v>
      </c>
      <c r="B13">
        <v>113.20000000000002</v>
      </c>
      <c r="C13">
        <v>4451</v>
      </c>
    </row>
    <row r="14" spans="1:3" x14ac:dyDescent="0.25">
      <c r="A14" s="4" t="s">
        <v>15</v>
      </c>
      <c r="B14">
        <v>70.300000000000011</v>
      </c>
      <c r="C14">
        <v>2689</v>
      </c>
    </row>
    <row r="15" spans="1:3" x14ac:dyDescent="0.25">
      <c r="A15" s="4" t="s">
        <v>23</v>
      </c>
      <c r="B15">
        <v>42.900000000000006</v>
      </c>
      <c r="C15">
        <v>1762</v>
      </c>
    </row>
    <row r="16" spans="1:3" x14ac:dyDescent="0.25">
      <c r="A16" s="3" t="s">
        <v>13</v>
      </c>
      <c r="B16">
        <v>486</v>
      </c>
      <c r="C16">
        <v>20538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148-BE47-4097-A71F-ECAD9BDD6726}">
  <dimension ref="A1:D21"/>
  <sheetViews>
    <sheetView workbookViewId="0">
      <selection sqref="A1:D21"/>
    </sheetView>
  </sheetViews>
  <sheetFormatPr defaultRowHeight="15" x14ac:dyDescent="0.25"/>
  <cols>
    <col min="1" max="1" width="10.42578125" bestFit="1" customWidth="1"/>
    <col min="2" max="2" width="9.42578125" bestFit="1" customWidth="1"/>
    <col min="3" max="3" width="7.28515625" bestFit="1" customWidth="1"/>
    <col min="4" max="4" width="23" bestFit="1" customWidth="1"/>
  </cols>
  <sheetData>
    <row r="1" spans="1:4" x14ac:dyDescent="0.25">
      <c r="A1" t="s">
        <v>0</v>
      </c>
      <c r="B1" t="s">
        <v>9</v>
      </c>
      <c r="C1" t="s">
        <v>10</v>
      </c>
      <c r="D1" t="s">
        <v>28</v>
      </c>
    </row>
    <row r="2" spans="1:4" x14ac:dyDescent="0.25">
      <c r="A2" t="s">
        <v>4</v>
      </c>
      <c r="B2" s="1">
        <v>45764</v>
      </c>
      <c r="C2">
        <v>1048</v>
      </c>
      <c r="D2">
        <v>26.4</v>
      </c>
    </row>
    <row r="3" spans="1:4" x14ac:dyDescent="0.25">
      <c r="A3" t="s">
        <v>4</v>
      </c>
      <c r="B3" s="1">
        <v>45758</v>
      </c>
      <c r="C3">
        <v>1041</v>
      </c>
      <c r="D3">
        <v>26.9</v>
      </c>
    </row>
    <row r="4" spans="1:4" x14ac:dyDescent="0.25">
      <c r="A4" t="s">
        <v>4</v>
      </c>
      <c r="B4" s="1">
        <v>45757</v>
      </c>
      <c r="C4">
        <v>1040</v>
      </c>
      <c r="D4">
        <v>26.7</v>
      </c>
    </row>
    <row r="5" spans="1:4" x14ac:dyDescent="0.25">
      <c r="A5" t="s">
        <v>4</v>
      </c>
      <c r="B5" s="1">
        <v>45771</v>
      </c>
      <c r="C5">
        <v>1038</v>
      </c>
      <c r="D5">
        <v>23.1</v>
      </c>
    </row>
    <row r="6" spans="1:4" x14ac:dyDescent="0.25">
      <c r="A6" t="s">
        <v>4</v>
      </c>
      <c r="B6" s="1">
        <v>45802</v>
      </c>
      <c r="C6">
        <v>1035</v>
      </c>
      <c r="D6">
        <v>28.2</v>
      </c>
    </row>
    <row r="7" spans="1:4" x14ac:dyDescent="0.25">
      <c r="A7" t="s">
        <v>2</v>
      </c>
      <c r="B7" s="1">
        <v>45769</v>
      </c>
      <c r="C7">
        <v>1274</v>
      </c>
      <c r="D7">
        <v>18.5</v>
      </c>
    </row>
    <row r="8" spans="1:4" x14ac:dyDescent="0.25">
      <c r="A8" t="s">
        <v>2</v>
      </c>
      <c r="B8" s="1">
        <v>45777</v>
      </c>
      <c r="C8">
        <v>1237</v>
      </c>
      <c r="D8">
        <v>18.3</v>
      </c>
    </row>
    <row r="9" spans="1:4" x14ac:dyDescent="0.25">
      <c r="A9" t="s">
        <v>2</v>
      </c>
      <c r="B9" s="1">
        <v>45787</v>
      </c>
      <c r="C9">
        <v>1216</v>
      </c>
      <c r="D9">
        <v>19.2</v>
      </c>
    </row>
    <row r="10" spans="1:4" x14ac:dyDescent="0.25">
      <c r="A10" t="s">
        <v>2</v>
      </c>
      <c r="B10" s="1">
        <v>45759</v>
      </c>
      <c r="C10">
        <v>1205</v>
      </c>
      <c r="D10">
        <v>31.3</v>
      </c>
    </row>
    <row r="11" spans="1:4" x14ac:dyDescent="0.25">
      <c r="A11" t="s">
        <v>2</v>
      </c>
      <c r="B11" s="1">
        <v>45789</v>
      </c>
      <c r="C11">
        <v>1193</v>
      </c>
      <c r="D11">
        <v>21.4</v>
      </c>
    </row>
    <row r="12" spans="1:4" x14ac:dyDescent="0.25">
      <c r="A12" t="s">
        <v>3</v>
      </c>
      <c r="B12" s="1">
        <v>45786</v>
      </c>
      <c r="C12">
        <v>985</v>
      </c>
      <c r="D12">
        <v>33.5</v>
      </c>
    </row>
    <row r="13" spans="1:4" x14ac:dyDescent="0.25">
      <c r="A13" t="s">
        <v>3</v>
      </c>
      <c r="B13" s="1">
        <v>45791</v>
      </c>
      <c r="C13">
        <v>966</v>
      </c>
      <c r="D13">
        <v>25.8</v>
      </c>
    </row>
    <row r="14" spans="1:4" x14ac:dyDescent="0.25">
      <c r="A14" t="s">
        <v>3</v>
      </c>
      <c r="B14" s="1">
        <v>45779</v>
      </c>
      <c r="C14">
        <v>943</v>
      </c>
      <c r="D14">
        <v>27.5</v>
      </c>
    </row>
    <row r="15" spans="1:4" x14ac:dyDescent="0.25">
      <c r="A15" t="s">
        <v>3</v>
      </c>
      <c r="B15" s="1">
        <v>45803</v>
      </c>
      <c r="C15">
        <v>935</v>
      </c>
      <c r="D15">
        <v>17.899999999999999</v>
      </c>
    </row>
    <row r="16" spans="1:4" x14ac:dyDescent="0.25">
      <c r="A16" t="s">
        <v>3</v>
      </c>
      <c r="B16" s="1">
        <v>45755</v>
      </c>
      <c r="C16">
        <v>931</v>
      </c>
      <c r="D16">
        <v>28.1</v>
      </c>
    </row>
    <row r="17" spans="1:4" x14ac:dyDescent="0.25">
      <c r="A17" t="s">
        <v>5</v>
      </c>
      <c r="B17" s="1">
        <v>45761</v>
      </c>
      <c r="C17">
        <v>939</v>
      </c>
      <c r="D17">
        <v>28.5</v>
      </c>
    </row>
    <row r="18" spans="1:4" x14ac:dyDescent="0.25">
      <c r="A18" t="s">
        <v>5</v>
      </c>
      <c r="B18" s="1">
        <v>45797</v>
      </c>
      <c r="C18">
        <v>882</v>
      </c>
      <c r="D18">
        <v>18.100000000000001</v>
      </c>
    </row>
    <row r="19" spans="1:4" x14ac:dyDescent="0.25">
      <c r="A19" t="s">
        <v>5</v>
      </c>
      <c r="B19" s="1">
        <v>45783</v>
      </c>
      <c r="C19">
        <v>880</v>
      </c>
      <c r="D19">
        <v>24.8</v>
      </c>
    </row>
    <row r="20" spans="1:4" x14ac:dyDescent="0.25">
      <c r="A20" t="s">
        <v>5</v>
      </c>
      <c r="B20" s="1">
        <v>45760</v>
      </c>
      <c r="C20">
        <v>877</v>
      </c>
      <c r="D20">
        <v>25.2</v>
      </c>
    </row>
    <row r="21" spans="1:4" x14ac:dyDescent="0.25">
      <c r="A21" t="s">
        <v>5</v>
      </c>
      <c r="B21" s="1">
        <v>45777</v>
      </c>
      <c r="C21">
        <v>873</v>
      </c>
      <c r="D21">
        <v>16.600000000000001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D1D15-3B5F-40A9-9B78-36A81FB0BE98}">
  <dimension ref="A3:B8"/>
  <sheetViews>
    <sheetView workbookViewId="0">
      <selection activeCell="B6" sqref="B6"/>
    </sheetView>
  </sheetViews>
  <sheetFormatPr defaultRowHeight="15" x14ac:dyDescent="0.25"/>
  <cols>
    <col min="1" max="1" width="13.42578125" bestFit="1" customWidth="1"/>
    <col min="2" max="2" width="35" bestFit="1" customWidth="1"/>
  </cols>
  <sheetData>
    <row r="3" spans="1:2" x14ac:dyDescent="0.25">
      <c r="A3" s="2" t="s">
        <v>12</v>
      </c>
      <c r="B3" t="s">
        <v>31</v>
      </c>
    </row>
    <row r="4" spans="1:2" x14ac:dyDescent="0.25">
      <c r="A4" s="3" t="s">
        <v>4</v>
      </c>
      <c r="B4">
        <v>0.13200000000000001</v>
      </c>
    </row>
    <row r="5" spans="1:2" x14ac:dyDescent="0.25">
      <c r="A5" s="3" t="s">
        <v>2</v>
      </c>
      <c r="B5">
        <v>-0.109</v>
      </c>
    </row>
    <row r="6" spans="1:2" x14ac:dyDescent="0.25">
      <c r="A6" s="3" t="s">
        <v>3</v>
      </c>
      <c r="B6">
        <v>1.2999999999999999E-2</v>
      </c>
    </row>
    <row r="7" spans="1:2" x14ac:dyDescent="0.25">
      <c r="A7" s="3" t="s">
        <v>5</v>
      </c>
      <c r="B7">
        <v>2.4E-2</v>
      </c>
    </row>
    <row r="8" spans="1:2" x14ac:dyDescent="0.25">
      <c r="A8" s="3" t="s">
        <v>13</v>
      </c>
      <c r="B8">
        <v>6.0000000000000005E-2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9FD85-D414-4EB5-84CD-5DAC70FEFD5A}">
  <dimension ref="A1:B5"/>
  <sheetViews>
    <sheetView workbookViewId="0">
      <selection sqref="A1:B5"/>
    </sheetView>
  </sheetViews>
  <sheetFormatPr defaultRowHeight="15" x14ac:dyDescent="0.25"/>
  <cols>
    <col min="1" max="1" width="10.42578125" bestFit="1" customWidth="1"/>
    <col min="2" max="2" width="30.28515625" bestFit="1" customWidth="1"/>
  </cols>
  <sheetData>
    <row r="1" spans="1:2" x14ac:dyDescent="0.25">
      <c r="A1" t="s">
        <v>0</v>
      </c>
      <c r="B1" t="s">
        <v>27</v>
      </c>
    </row>
    <row r="2" spans="1:2" x14ac:dyDescent="0.25">
      <c r="A2" t="s">
        <v>4</v>
      </c>
      <c r="B2">
        <v>0.13200000000000001</v>
      </c>
    </row>
    <row r="3" spans="1:2" x14ac:dyDescent="0.25">
      <c r="A3" t="s">
        <v>5</v>
      </c>
      <c r="B3">
        <v>2.4E-2</v>
      </c>
    </row>
    <row r="4" spans="1:2" x14ac:dyDescent="0.25">
      <c r="A4" t="s">
        <v>3</v>
      </c>
      <c r="B4">
        <v>1.2999999999999999E-2</v>
      </c>
    </row>
    <row r="5" spans="1:2" x14ac:dyDescent="0.25">
      <c r="A5" t="s">
        <v>2</v>
      </c>
      <c r="B5">
        <v>-0.109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g E A A B Q S w M E F A A C A A g A + r C 7 W v q I 3 S a l A A A A 9 w A A A B I A H A B D b 2 5 m a W c v U G F j a 2 F n Z S 5 4 b W w g o h g A K K A U A A A A A A A A A A A A A A A A A A A A A A A A A A A A h Y + x D o I w G I R 3 E 9 + B d K e F q g v 5 K Y O r J C Z E 4 9 p A A 4 3 w Y 2 i x v J u D j + Q r C F H U z f H u v u T u H r c 7 J E N T e 1 f V G d 1 i T E I a E M 9 Y i Y W s W 1 Q x w Z Y k Y r m A v c z P s l T e S K O J B l P E p L L 2 E j H m n K N u R d u u Z D w I Q n Z K d 1 l e q U a S D 6 z / w 7 7 G q T Z X R M D x t U Z w G q 4 5 5 Z t x F L D Z h F T j F + B j N q U / J m z 7 2 v a d E g r 9 Q w Z s l s D e H 8 Q T U E s D B B Q A A g A I A P q w u 1 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D 6 s L t a p 2 y 1 a e o B A A B 7 C g A A E w A c A E Z v c m 1 1 b G F z L 1 N l Y 3 R p b 2 4 x L m 0 g o h g A K K A U A A A A A A A A A A A A A A A A A A A A A A A A A A A A 7 Z Z R a 9 s w E M f f A / k O w n t J w D U 0 a / u w 4 o f h b u t e y k Y y 9 l A X I V s 3 2 0 y W w u m c x o R + 9 y q x 0 3 q d 2 0 A G L Y T 5 x b b u z / m v u 5 9 k W U i p M J p N m / v x + X A w H N h c I E g m F h n / f Z v z O S C X s C h S Y C F T Q M M B c 9 f U V L g Z i e w i u D B p V Y K m 0 e d C Q R A Z T e 7 F j r z o Q / z D A t r 4 y o g 8 3 q p s / K W g y y q J Q Q N m 9 V G h b Z H l Z I + k s H l i B M o Y l n O D T v i 3 h y C 1 C 2 / s X 1 + A K s q C A E P P 9 3 w W G V W V 2 o b v f f Z J p 0 Y W O g u P J 6 c T n 3 2 v D M G U a g X h 4 2 N w Z T T c j P 1 m L u + 8 b 2 h K F 5 P s E o R 0 h j 0 3 s Z l I n L C N t O O j Z t o + u 2 7 H P y o 1 T Y U S a E P C q p s y y o X O X M Z Z P Y f H d D M U 2 v 4 y W D a G 1 0 E 7 6 v m + v 1 p 5 C J n r i Z s c O R U j W N K d z 1 b e p i Y / u z X Z S n R V J o A P I o L S a Q R V + F R x N x 4 O C t 3 r t E t A 0 x + e o b m l n C c 1 b x y 9 P g b P G N n B w t n h s 2 B J I K 1 p c J G v m s 5 O g n W W T Q i 0 7 A 8 4 J l J X / r a a P e w 0 S Z + n Z 5 v 9 n / l a r + x O E p 4 a R F C C 3 o S x F 8 z s 4 G x y + J y 9 U J z 9 W k 9 m z k 9 5 Z U U G X I r a v n 6 / n z r Y 0 e S T w 2 + y F P S w k N f P T e f 7 t p A u C p O S l 2 K 5 L w U k F G 9 3 9 z f 8 v / T 7 + H / U + K M u v S T s f 8 6 4 B 1 B L A Q I t A B Q A A g A I A P q w u 1 r 6 i N 0 m p Q A A A P c A A A A S A A A A A A A A A A A A A A A A A A A A A A B D b 2 5 m a W c v U G F j a 2 F n Z S 5 4 b W x Q S w E C L Q A U A A I A C A D 6 s L t a U 3 I 4 L J s A A A D h A A A A E w A A A A A A A A A A A A A A A A D x A A A A W 0 N v b n R l b n R f V H l w Z X N d L n h t b F B L A Q I t A B Q A A g A I A P q w u 1 q n b L V p 6 g E A A H s K A A A T A A A A A A A A A A A A A A A A A N k B A A B G b 3 J t d W x h c y 9 T Z W N 0 a W 9 u M S 5 t U E s F B g A A A A A D A A M A w g A A A B 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k x A A A A A A A A Z z 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h d m d f a 3 d o X 3 B l c l 9 k Z X Z p Y 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j O W F j N T l h N S 1 j M j N k L T R m N G M t O D R i M y 1 i M 2 Q 3 Z j g w O W M 4 Y T U i I C 8 + P E V u d H J 5 I F R 5 c G U 9 I k 5 h b W V V c G R h d G V k Q W Z 0 Z X J G a W x s I i B W Y W x 1 Z T 0 i b D E i I C 8 + P E V u d H J 5 I F R 5 c G U 9 I l J l c 3 V s d F R 5 c G U i I F Z h b H V l P S J z V G F i b G U i I C 8 + P E V u d H J 5 I F R 5 c G U 9 I k J 1 Z m Z l c k 5 l e H R S Z W Z y Z X N o I i B W Y W x 1 Z T 0 i b D E i I C 8 + P E V u d H J 5 I F R 5 c G U 9 I k Z p b G x U Y X J n Z X Q i I F Z h b H V l P S J z Y X Z n X 2 t 3 a F 9 w Z X J f Z G V 2 a W N l 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U t M D U t M j d U M T I 6 M D U 6 M D c u N T Q z M j U y N 1 o i I C 8 + P E V u d H J 5 I F R 5 c G U 9 I k Z p b G x D b 2 x 1 b W 5 U e X B l c y I g V m F s d W U 9 I n N C Z 1 V G I i A v P j x F b n R y e S B U e X B l P S J G a W x s Q 2 9 s d W 1 u T m F t Z X M i I F Z h b H V l P S J z W y Z x d W 9 0 O 3 J l Z 2 l v b i Z x d W 9 0 O y w m c X V v d D t h d m d f a 1 d o X 3 B l c l 9 k Z X Z p Y 2 U m c X V v d D s s J n F 1 b 3 Q 7 Y X Z n X 3 R l b X B l c m F 0 d X J 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Y X Z n X 2 t 3 a F 9 w Z X J f Z G V 2 a W N l I C g y K S 9 B d X R v U m V t b 3 Z l Z E N v b H V t b n M x L n t y Z W d p b 2 4 s M H 0 m c X V v d D s s J n F 1 b 3 Q 7 U 2 V j d G l v b j E v Y X Z n X 2 t 3 a F 9 w Z X J f Z G V 2 a W N l I C g y K S 9 B d X R v U m V t b 3 Z l Z E N v b H V t b n M x L n t h d m d f a 1 d o X 3 B l c l 9 k Z X Z p Y 2 U s M X 0 m c X V v d D s s J n F 1 b 3 Q 7 U 2 V j d G l v b j E v Y X Z n X 2 t 3 a F 9 w Z X J f Z G V 2 a W N l I C g y K S 9 B d X R v U m V t b 3 Z l Z E N v b H V t b n M x L n t h d m d f d G V t c G V y Y X R 1 c m U s M n 0 m c X V v d D t d L C Z x d W 9 0 O 0 N v b H V t b k N v d W 5 0 J n F 1 b 3 Q 7 O j M s J n F 1 b 3 Q 7 S 2 V 5 Q 2 9 s d W 1 u T m F t Z X M m c X V v d D s 6 W 1 0 s J n F 1 b 3 Q 7 Q 2 9 s d W 1 u S W R l b n R p d G l l c y Z x d W 9 0 O z p b J n F 1 b 3 Q 7 U 2 V j d G l v b j E v Y X Z n X 2 t 3 a F 9 w Z X J f Z G V 2 a W N l I C g y K S 9 B d X R v U m V t b 3 Z l Z E N v b H V t b n M x L n t y Z W d p b 2 4 s M H 0 m c X V v d D s s J n F 1 b 3 Q 7 U 2 V j d G l v b j E v Y X Z n X 2 t 3 a F 9 w Z X J f Z G V 2 a W N l I C g y K S 9 B d X R v U m V t b 3 Z l Z E N v b H V t b n M x L n t h d m d f a 1 d o X 3 B l c l 9 k Z X Z p Y 2 U s M X 0 m c X V v d D s s J n F 1 b 3 Q 7 U 2 V j d G l v b j E v Y X Z n X 2 t 3 a F 9 w Z X J f Z G V 2 a W N l I C g y K S 9 B d X R v U m V t b 3 Z l Z E N v b H V t b n M x L n t h d m d f d G V t c G V y Y X R 1 c m U s M n 0 m c X V v d D t d L C Z x d W 9 0 O 1 J l b G F 0 a W 9 u c 2 h p c E l u Z m 8 m c X V v d D s 6 W 1 1 9 I i A v P j w v U 3 R h Y m x l R W 5 0 c m l l c z 4 8 L 0 l 0 Z W 0 + P E l 0 Z W 0 + P E l 0 Z W 1 M b 2 N h d G l v b j 4 8 S X R l b V R 5 c G U + R m 9 y b X V s Y T w v S X R l b V R 5 c G U + P E l 0 Z W 1 Q Y X R o P l N l Y 3 R p b 2 4 x L 2 F 2 Z 1 9 r d 2 h f c G V y X 2 R l d m l j Z S 9 T b 3 V y Y 2 U 8 L 0 l 0 Z W 1 Q Y X R o P j w v S X R l b U x v Y 2 F 0 a W 9 u P j x T d G F i b G V F b n R y a W V z I C 8 + P C 9 J d G V t P j x J d G V t P j x J d G V t T G 9 j Y X R p b 2 4 + P E l 0 Z W 1 U e X B l P k Z v c m 1 1 b G E 8 L 0 l 0 Z W 1 U e X B l P j x J d G V t U G F 0 a D 5 T Z W N 0 a W 9 u M S 9 h d m d f a 3 d o X 3 B l c l 9 k Z X Z p Y 2 U v U H J v b W 9 0 Z W Q l M j B I Z W F k Z X J z P C 9 J d G V t U G F 0 a D 4 8 L 0 l 0 Z W 1 M b 2 N h d G l v b j 4 8 U 3 R h Y m x l R W 5 0 c m l l c y A v P j w v S X R l b T 4 8 S X R l b T 4 8 S X R l b U x v Y 2 F 0 a W 9 u P j x J d G V t V H l w Z T 5 G b 3 J t d W x h P C 9 J d G V t V H l w Z T 4 8 S X R l b V B h d G g + U 2 V j d G l v b j E v Y X Z n X 2 t 3 a F 9 w Z X J f Z G V 2 a W N l L 0 N o Y W 5 n Z W Q l M j B U e X B l P C 9 J d G V t U G F 0 a D 4 8 L 0 l 0 Z W 1 M b 2 N h d G l v b j 4 8 U 3 R h Y m x l R W 5 0 c m l l c y A v P j w v S X R l b T 4 8 S X R l b T 4 8 S X R l b U x v Y 2 F 0 a W 9 u P j x J d G V t V H l w Z T 5 G b 3 J t d W x h P C 9 J d G V t V H l w Z T 4 8 S X R l b V B h d G g + U 2 V j d G l v b j E v Z W 5 l c m d 5 X 2 d y b 3 d 0 a F 9 i e V 9 y Z W d 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Z T J m N m I 0 N S 1 i Y j E 2 L T R l Z G I t Y T U x Y y 0 5 Z m R m M D U 4 N W Y 2 N m Q i I C 8 + P E V u d H J 5 I F R 5 c G U 9 I k 5 h b W V V c G R h d G V k Q W Z 0 Z X J G a W x s I i B W Y W x 1 Z T 0 i b D E i I C 8 + P E V u d H J 5 I F R 5 c G U 9 I l J l c 3 V s d F R 5 c G U i I F Z h b H V l P S J z V G F i b G U i I C 8 + P E V u d H J 5 I F R 5 c G U 9 I k J 1 Z m Z l c k 5 l e H R S Z W Z y Z X N o I i B W Y W x 1 Z T 0 i b D E i I C 8 + P E V u d H J 5 I F R 5 c G U 9 I k Z p b G x U Y X J n Z X Q i I F Z h b H V l P S J z Z W 5 l c m d 5 X 2 d y b 3 d 0 a F 9 i e V 9 y Z W d p b 2 4 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N S 0 y N 1 Q x M j o w N j o 0 M C 4 5 O D M 2 N j E 2 W i I g L z 4 8 R W 5 0 c n k g V H l w Z T 0 i R m l s b E N v b H V t b l R 5 c G V z I i B W Y W x 1 Z T 0 i c 0 J n T U R C U V V G I i A v P j x F b n R y e S B U e X B l P S J G a W x s Q 2 9 s d W 1 u T m F t Z X M i I F Z h b H V l P S J z W y Z x d W 9 0 O 3 J l Z 2 l v b i Z x d W 9 0 O y w m c X V v d D t z d G F y d F 9 r V 2 g m c X V v d D s s J n F 1 b 3 Q 7 Z W 5 k X 2 t X a C Z x d W 9 0 O y w m c X V v d D t w Z X J j Z W 5 0 X 2 d y b 3 d 0 a C Z x d W 9 0 O y w m c X V v d D t z d G F y d F 9 0 Z W 1 w Z X J h d H V y Z S Z x d W 9 0 O y w m c X V v d D t l b m R f d G V t c G V y Y X R 1 c m 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l b m V y Z 3 l f Z 3 J v d 3 R o X 2 J 5 X 3 J l Z 2 l v b i A o M i k v Q X V 0 b 1 J l b W 9 2 Z W R D b 2 x 1 b W 5 z M S 5 7 c m V n a W 9 u L D B 9 J n F 1 b 3 Q 7 L C Z x d W 9 0 O 1 N l Y 3 R p b 2 4 x L 2 V u Z X J n e V 9 n c m 9 3 d G h f Y n l f c m V n a W 9 u I C g y K S 9 B d X R v U m V t b 3 Z l Z E N v b H V t b n M x L n t z d G F y d F 9 r V 2 g s M X 0 m c X V v d D s s J n F 1 b 3 Q 7 U 2 V j d G l v b j E v Z W 5 l c m d 5 X 2 d y b 3 d 0 a F 9 i e V 9 y Z W d p b 2 4 g K D I p L 0 F 1 d G 9 S Z W 1 v d m V k Q 2 9 s d W 1 u c z E u e 2 V u Z F 9 r V 2 g s M n 0 m c X V v d D s s J n F 1 b 3 Q 7 U 2 V j d G l v b j E v Z W 5 l c m d 5 X 2 d y b 3 d 0 a F 9 i e V 9 y Z W d p b 2 4 g K D I p L 0 F 1 d G 9 S Z W 1 v d m V k Q 2 9 s d W 1 u c z E u e 3 B l c m N l b n R f Z 3 J v d 3 R o L D N 9 J n F 1 b 3 Q 7 L C Z x d W 9 0 O 1 N l Y 3 R p b 2 4 x L 2 V u Z X J n e V 9 n c m 9 3 d G h f Y n l f c m V n a W 9 u I C g y K S 9 B d X R v U m V t b 3 Z l Z E N v b H V t b n M x L n t z d G F y d F 9 0 Z W 1 w Z X J h d H V y Z S w 0 f S Z x d W 9 0 O y w m c X V v d D t T Z W N 0 a W 9 u M S 9 l b m V y Z 3 l f Z 3 J v d 3 R o X 2 J 5 X 3 J l Z 2 l v b i A o M i k v Q X V 0 b 1 J l b W 9 2 Z W R D b 2 x 1 b W 5 z M S 5 7 Z W 5 k X 3 R l b X B l c m F 0 d X J l L D V 9 J n F 1 b 3 Q 7 X S w m c X V v d D t D b 2 x 1 b W 5 D b 3 V u d C Z x d W 9 0 O z o 2 L C Z x d W 9 0 O 0 t l e U N v b H V t b k 5 h b W V z J n F 1 b 3 Q 7 O l t d L C Z x d W 9 0 O 0 N v b H V t b k l k Z W 5 0 a X R p Z X M m c X V v d D s 6 W y Z x d W 9 0 O 1 N l Y 3 R p b 2 4 x L 2 V u Z X J n e V 9 n c m 9 3 d G h f Y n l f c m V n a W 9 u I C g y K S 9 B d X R v U m V t b 3 Z l Z E N v b H V t b n M x L n t y Z W d p b 2 4 s M H 0 m c X V v d D s s J n F 1 b 3 Q 7 U 2 V j d G l v b j E v Z W 5 l c m d 5 X 2 d y b 3 d 0 a F 9 i e V 9 y Z W d p b 2 4 g K D I p L 0 F 1 d G 9 S Z W 1 v d m V k Q 2 9 s d W 1 u c z E u e 3 N 0 Y X J 0 X 2 t X a C w x f S Z x d W 9 0 O y w m c X V v d D t T Z W N 0 a W 9 u M S 9 l b m V y Z 3 l f Z 3 J v d 3 R o X 2 J 5 X 3 J l Z 2 l v b i A o M i k v Q X V 0 b 1 J l b W 9 2 Z W R D b 2 x 1 b W 5 z M S 5 7 Z W 5 k X 2 t X a C w y f S Z x d W 9 0 O y w m c X V v d D t T Z W N 0 a W 9 u M S 9 l b m V y Z 3 l f Z 3 J v d 3 R o X 2 J 5 X 3 J l Z 2 l v b i A o M i k v Q X V 0 b 1 J l b W 9 2 Z W R D b 2 x 1 b W 5 z M S 5 7 c G V y Y 2 V u d F 9 n c m 9 3 d G g s M 3 0 m c X V v d D s s J n F 1 b 3 Q 7 U 2 V j d G l v b j E v Z W 5 l c m d 5 X 2 d y b 3 d 0 a F 9 i e V 9 y Z W d p b 2 4 g K D I p L 0 F 1 d G 9 S Z W 1 v d m V k Q 2 9 s d W 1 u c z E u e 3 N 0 Y X J 0 X 3 R l b X B l c m F 0 d X J l L D R 9 J n F 1 b 3 Q 7 L C Z x d W 9 0 O 1 N l Y 3 R p b 2 4 x L 2 V u Z X J n e V 9 n c m 9 3 d G h f Y n l f c m V n a W 9 u I C g y K S 9 B d X R v U m V t b 3 Z l Z E N v b H V t b n M x L n t l b m R f d G V t c G V y Y X R 1 c m U s N X 0 m c X V v d D t d L C Z x d W 9 0 O 1 J l b G F 0 a W 9 u c 2 h p c E l u Z m 8 m c X V v d D s 6 W 1 1 9 I i A v P j w v U 3 R h Y m x l R W 5 0 c m l l c z 4 8 L 0 l 0 Z W 0 + P E l 0 Z W 0 + P E l 0 Z W 1 M b 2 N h d G l v b j 4 8 S X R l b V R 5 c G U + R m 9 y b X V s Y T w v S X R l b V R 5 c G U + P E l 0 Z W 1 Q Y X R o P l N l Y 3 R p b 2 4 x L 2 V u Z X J n e V 9 n c m 9 3 d G h f Y n l f c m V n a W 9 u L 1 N v d X J j Z T w v S X R l b V B h d G g + P C 9 J d G V t T G 9 j Y X R p b 2 4 + P F N 0 Y W J s Z U V u d H J p Z X M g L z 4 8 L 0 l 0 Z W 0 + P E l 0 Z W 0 + P E l 0 Z W 1 M b 2 N h d G l v b j 4 8 S X R l b V R 5 c G U + R m 9 y b X V s Y T w v S X R l b V R 5 c G U + P E l 0 Z W 1 Q Y X R o P l N l Y 3 R p b 2 4 x L 2 V u Z X J n e V 9 n c m 9 3 d G h f Y n l f c m V n a W 9 u L 1 B y b 2 1 v d G V k J T I w S G V h Z G V y c z w v S X R l b V B h d G g + P C 9 J d G V t T G 9 j Y X R p b 2 4 + P F N 0 Y W J s Z U V u d H J p Z X M g L z 4 8 L 0 l 0 Z W 0 + P E l 0 Z W 0 + P E l 0 Z W 1 M b 2 N h d G l v b j 4 8 S X R l b V R 5 c G U + R m 9 y b X V s Y T w v S X R l b V R 5 c G U + P E l 0 Z W 1 Q Y X R o P l N l Y 3 R p b 2 4 x L 2 V u Z X J n e V 9 n c m 9 3 d G h f Y n l f c m V n a W 9 u L 0 N o Y W 5 n Z W Q l M j B U e X B l P C 9 J d G V t U G F 0 a D 4 8 L 0 l 0 Z W 1 M b 2 N h d G l v b j 4 8 U 3 R h Y m x l R W 5 0 c m l l c y A v P j w v S X R l b T 4 8 S X R l b T 4 8 S X R l b U x v Y 2 F 0 a W 9 u P j x J d G V t V H l w Z T 5 G b 3 J t d W x h P C 9 J d G V t V H l w Z T 4 8 S X R l b V B h d G g + U 2 V j d G l v b j E v a 3 d o X 3 R l b X B l c m F 0 d X J l X 2 N v c n J l b G F 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W Y 3 M j V j Y z c t Z W I 4 Y i 0 0 N m M 0 L T l h Z W M t Z T M 5 Y m J i N D I 4 Z T U w I i A v P j x F b n R y e S B U e X B l P S J C d W Z m Z X J O Z X h 0 U m V m c m V z a C I g V m F s d W U 9 I m w x I i A v P j x F b n R y e S B U e X B l P S J S Z X N 1 b H R U e X B l I i B W Y W x 1 Z T 0 i c 1 R h Y m x l I i A v P j x F b n R y e S B U e X B l P S J O Y W 1 l V X B k Y X R l Z E F m d G V y R m l s b C I g V m F s d W U 9 I m w w I i A v P j x F b n R y e S B U e X B l P S J G a W x s V G F y Z 2 V 0 I i B W Y W x 1 Z T 0 i c 2 t 3 a F 9 0 Z W 1 w Z X J h d H V y Z V 9 j b 3 J y Z W x h d G l v b i 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1 L T A 1 L T I 3 V D E y O j A 3 O j I z L j c 5 N j A 2 M z d a I i A v P j x F b n R y e S B U e X B l P S J G a W x s Q 2 9 s d W 1 u V H l w Z X M i I F Z h b H V l P S J z Q m d V P S I g L z 4 8 R W 5 0 c n k g V H l w Z T 0 i R m l s b E N v b H V t b k 5 h b W V z I i B W Y W x 1 Z T 0 i c 1 s m c X V v d D t y Z W d p b 2 4 m c X V v d D s s J n F 1 b 3 Q 7 a 3 d o X 3 R l b X B l c m F 0 d X J l X 2 N v c n J l b G F 0 a W 9 u 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a 3 d o X 3 R l b X B l c m F 0 d X J l X 2 N v c n J l b G F 0 a W 9 u L 0 F 1 d G 9 S Z W 1 v d m V k Q 2 9 s d W 1 u c z E u e 3 J l Z 2 l v b i w w f S Z x d W 9 0 O y w m c X V v d D t T Z W N 0 a W 9 u M S 9 r d 2 h f d G V t c G V y Y X R 1 c m V f Y 2 9 y c m V s Y X R p b 2 4 v Q X V 0 b 1 J l b W 9 2 Z W R D b 2 x 1 b W 5 z M S 5 7 a 3 d o X 3 R l b X B l c m F 0 d X J l X 2 N v c n J l b G F 0 a W 9 u L D F 9 J n F 1 b 3 Q 7 X S w m c X V v d D t D b 2 x 1 b W 5 D b 3 V u d C Z x d W 9 0 O z o y L C Z x d W 9 0 O 0 t l e U N v b H V t b k 5 h b W V z J n F 1 b 3 Q 7 O l t d L C Z x d W 9 0 O 0 N v b H V t b k l k Z W 5 0 a X R p Z X M m c X V v d D s 6 W y Z x d W 9 0 O 1 N l Y 3 R p b 2 4 x L 2 t 3 a F 9 0 Z W 1 w Z X J h d H V y Z V 9 j b 3 J y Z W x h d G l v b i 9 B d X R v U m V t b 3 Z l Z E N v b H V t b n M x L n t y Z W d p b 2 4 s M H 0 m c X V v d D s s J n F 1 b 3 Q 7 U 2 V j d G l v b j E v a 3 d o X 3 R l b X B l c m F 0 d X J l X 2 N v c n J l b G F 0 a W 9 u L 0 F 1 d G 9 S Z W 1 v d m V k Q 2 9 s d W 1 u c z E u e 2 t 3 a F 9 0 Z W 1 w Z X J h d H V y Z V 9 j b 3 J y Z W x h d G l v b i w x f S Z x d W 9 0 O 1 0 s J n F 1 b 3 Q 7 U m V s Y X R p b 2 5 z a G l w S W 5 m b y Z x d W 9 0 O z p b X X 0 i I C 8 + P C 9 T d G F i b G V F b n R y a W V z P j w v S X R l b T 4 8 S X R l b T 4 8 S X R l b U x v Y 2 F 0 a W 9 u P j x J d G V t V H l w Z T 5 G b 3 J t d W x h P C 9 J d G V t V H l w Z T 4 8 S X R l b V B h d G g + U 2 V j d G l v b j E v a 3 d o X 3 R l b X B l c m F 0 d X J l X 2 N v c n J l b G F 0 a W 9 u L 1 N v d X J j Z T w v S X R l b V B h d G g + P C 9 J d G V t T G 9 j Y X R p b 2 4 + P F N 0 Y W J s Z U V u d H J p Z X M g L z 4 8 L 0 l 0 Z W 0 + P E l 0 Z W 0 + P E l 0 Z W 1 M b 2 N h d G l v b j 4 8 S X R l b V R 5 c G U + R m 9 y b X V s Y T w v S X R l b V R 5 c G U + P E l 0 Z W 1 Q Y X R o P l N l Y 3 R p b 2 4 x L 2 t 3 a F 9 0 Z W 1 w Z X J h d H V y Z V 9 j b 3 J y Z W x h d G l v b i 9 Q c m 9 t b 3 R l Z C U y M E h l Y W R l c n M 8 L 0 l 0 Z W 1 Q Y X R o P j w v S X R l b U x v Y 2 F 0 a W 9 u P j x T d G F i b G V F b n R y a W V z I C 8 + P C 9 J d G V t P j x J d G V t P j x J d G V t T G 9 j Y X R p b 2 4 + P E l 0 Z W 1 U e X B l P k Z v c m 1 1 b G E 8 L 0 l 0 Z W 1 U e X B l P j x J d G V t U G F 0 a D 5 T Z W N 0 a W 9 u M S 9 r d 2 h f d G V t c G V y Y X R 1 c m V f Y 2 9 y c m V s Y X R p b 2 4 v Q 2 h h b m d l Z C U y M F R 5 c G U 8 L 0 l 0 Z W 1 Q Y X R o P j w v S X R l b U x v Y 2 F 0 a W 9 u P j x T d G F i b G V F b n R y a W V z I C 8 + P C 9 J d G V t P j x J d G V t P j x J d G V t T G 9 j Y X R p b 2 4 + P E l 0 Z W 1 U e X B l P k Z v c m 1 1 b G E 8 L 0 l 0 Z W 1 U e X B l P j x J d G V t U G F 0 a D 5 T Z W N 0 a W 9 u M S 9 0 b 3 B f N V 9 1 c 2 F n Z V 9 k Y X l 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z I 5 N 2 U z Z G E t N j c 2 N S 0 0 Z D A 1 L T k 0 Z j k t N z E x N z Z l N T J i Y W J k I i A v P j x F b n R y e S B U e X B l P S J C d W Z m Z X J O Z X h 0 U m V m c m V z a C I g V m F s d W U 9 I m w x I i A v P j x F b n R y e S B U e X B l P S J S Z X N 1 b H R U e X B l I i B W Y W x 1 Z T 0 i c 1 R h Y m x l I i A v P j x F b n R y e S B U e X B l P S J O Y W 1 l V X B k Y X R l Z E F m d G V y R m l s b C I g V m F s d W U 9 I m w w I i A v P j x F b n R y e S B U e X B l P S J G a W x s V G F y Z 2 V 0 I i B W Y W x 1 Z T 0 i c 3 R v c F 8 1 X 3 V z Y W d l X 2 R h e X M i I C 8 + P E V u d H J 5 I F R 5 c G U 9 I k Z p b G x l Z E N v b X B s Z X R l U m V z d W x 0 V G 9 X b 3 J r c 2 h l Z X Q i I F Z h b H V l P S J s M S I g L z 4 8 R W 5 0 c n k g V H l w Z T 0 i Q W R k Z W R U b 0 R h d G F N b 2 R l b C I g V m F s d W U 9 I m w w I i A v P j x F b n R y e S B U e X B l P S J G a W x s Q 2 9 1 b n Q i I F Z h b H V l P S J s M j A i I C 8 + P E V u d H J 5 I F R 5 c G U 9 I k Z p b G x F c n J v c k N v Z G U i I F Z h b H V l P S J z V W 5 r b m 9 3 b i I g L z 4 8 R W 5 0 c n k g V H l w Z T 0 i R m l s b E V y c m 9 y Q 2 9 1 b n Q i I F Z h b H V l P S J s M C I g L z 4 8 R W 5 0 c n k g V H l w Z T 0 i R m l s b E x h c 3 R V c G R h d G V k I i B W Y W x 1 Z T 0 i Z D I w M j U t M D U t M j d U M T I 6 M D c 6 M z E u M z Y y N T E x N F o i I C 8 + P E V u d H J 5 I F R 5 c G U 9 I k Z p b G x D b 2 x 1 b W 5 U e X B l c y I g V m F s d W U 9 I n N C Z 2 t E Q l E 9 P S I g L z 4 8 R W 5 0 c n k g V H l w Z T 0 i R m l s b E N v b H V t b k 5 h b W V z I i B W Y W x 1 Z T 0 i c 1 s m c X V v d D t y Z W d p b 2 4 m c X V v d D s s J n F 1 b 3 Q 7 Z G F 0 Z S Z x d W 9 0 O y w m c X V v d D t r V 2 g m c X V v d D s s J n F 1 b 3 Q 7 d G V t c G V y Y X R 1 c m V f M m 1 f b W F 4 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9 w X z V f d X N h Z 2 V f Z G F 5 c y 9 B d X R v U m V t b 3 Z l Z E N v b H V t b n M x L n t y Z W d p b 2 4 s M H 0 m c X V v d D s s J n F 1 b 3 Q 7 U 2 V j d G l v b j E v d G 9 w X z V f d X N h Z 2 V f Z G F 5 c y 9 B d X R v U m V t b 3 Z l Z E N v b H V t b n M x L n t k Y X R l L D F 9 J n F 1 b 3 Q 7 L C Z x d W 9 0 O 1 N l Y 3 R p b 2 4 x L 3 R v c F 8 1 X 3 V z Y W d l X 2 R h e X M v Q X V 0 b 1 J l b W 9 2 Z W R D b 2 x 1 b W 5 z M S 5 7 a 1 d o L D J 9 J n F 1 b 3 Q 7 L C Z x d W 9 0 O 1 N l Y 3 R p b 2 4 x L 3 R v c F 8 1 X 3 V z Y W d l X 2 R h e X M v Q X V 0 b 1 J l b W 9 2 Z W R D b 2 x 1 b W 5 z M S 5 7 d G V t c G V y Y X R 1 c m V f M m 1 f b W F 4 L D N 9 J n F 1 b 3 Q 7 X S w m c X V v d D t D b 2 x 1 b W 5 D b 3 V u d C Z x d W 9 0 O z o 0 L C Z x d W 9 0 O 0 t l e U N v b H V t b k 5 h b W V z J n F 1 b 3 Q 7 O l t d L C Z x d W 9 0 O 0 N v b H V t b k l k Z W 5 0 a X R p Z X M m c X V v d D s 6 W y Z x d W 9 0 O 1 N l Y 3 R p b 2 4 x L 3 R v c F 8 1 X 3 V z Y W d l X 2 R h e X M v Q X V 0 b 1 J l b W 9 2 Z W R D b 2 x 1 b W 5 z M S 5 7 c m V n a W 9 u L D B 9 J n F 1 b 3 Q 7 L C Z x d W 9 0 O 1 N l Y 3 R p b 2 4 x L 3 R v c F 8 1 X 3 V z Y W d l X 2 R h e X M v Q X V 0 b 1 J l b W 9 2 Z W R D b 2 x 1 b W 5 z M S 5 7 Z G F 0 Z S w x f S Z x d W 9 0 O y w m c X V v d D t T Z W N 0 a W 9 u M S 9 0 b 3 B f N V 9 1 c 2 F n Z V 9 k Y X l z L 0 F 1 d G 9 S Z W 1 v d m V k Q 2 9 s d W 1 u c z E u e 2 t X a C w y f S Z x d W 9 0 O y w m c X V v d D t T Z W N 0 a W 9 u M S 9 0 b 3 B f N V 9 1 c 2 F n Z V 9 k Y X l z L 0 F 1 d G 9 S Z W 1 v d m V k Q 2 9 s d W 1 u c z E u e 3 R l b X B l c m F 0 d X J l X z J t X 2 1 h e C w z f S Z x d W 9 0 O 1 0 s J n F 1 b 3 Q 7 U m V s Y X R p b 2 5 z a G l w S W 5 m b y Z x d W 9 0 O z p b X X 0 i I C 8 + P C 9 T d G F i b G V F b n R y a W V z P j w v S X R l b T 4 8 S X R l b T 4 8 S X R l b U x v Y 2 F 0 a W 9 u P j x J d G V t V H l w Z T 5 G b 3 J t d W x h P C 9 J d G V t V H l w Z T 4 8 S X R l b V B h d G g + U 2 V j d G l v b j E v d G 9 w X z V f d X N h Z 2 V f Z G F 5 c y 9 T b 3 V y Y 2 U 8 L 0 l 0 Z W 1 Q Y X R o P j w v S X R l b U x v Y 2 F 0 a W 9 u P j x T d G F i b G V F b n R y a W V z I C 8 + P C 9 J d G V t P j x J d G V t P j x J d G V t T G 9 j Y X R p b 2 4 + P E l 0 Z W 1 U e X B l P k Z v c m 1 1 b G E 8 L 0 l 0 Z W 1 U e X B l P j x J d G V t U G F 0 a D 5 T Z W N 0 a W 9 u M S 9 0 b 3 B f N V 9 1 c 2 F n Z V 9 k Y X l z L 1 B y b 2 1 v d G V k J T I w S G V h Z G V y c z w v S X R l b V B h d G g + P C 9 J d G V t T G 9 j Y X R p b 2 4 + P F N 0 Y W J s Z U V u d H J p Z X M g L z 4 8 L 0 l 0 Z W 0 + P E l 0 Z W 0 + P E l 0 Z W 1 M b 2 N h d G l v b j 4 8 S X R l b V R 5 c G U + R m 9 y b X V s Y T w v S X R l b V R 5 c G U + P E l 0 Z W 1 Q Y X R o P l N l Y 3 R p b 2 4 x L 3 R v c F 8 1 X 3 V z Y W d l X 2 R h e X M v Q 2 h h b m d l Z C U y M F R 5 c G U 8 L 0 l 0 Z W 1 Q Y X R o P j w v S X R l b U x v Y 2 F 0 a W 9 u P j x T d G F i b G V F b n R y a W V z I C 8 + P C 9 J d G V t P j x J d G V t P j x J d G V t T G 9 j Y X R p b 2 4 + P E l 0 Z W 1 U e X B l P k Z v c m 1 1 b G E 8 L 0 l 0 Z W 1 U e X B l P j x J d G V t U G F 0 a D 5 T Z W N 0 a W 9 u M S 9 0 b 3 R h b F 9 l b m V y Z 3 l f Y n l f c m V n 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G Y w N T h m N G I t O D F h Z C 0 0 N z I z L T g 4 Y T Y t O T M 5 M G I z Z G J i Z T B j I i A v P j x F b n R y e S B U e X B l P S J C d W Z m Z X J O Z X h 0 U m V m c m V z a C I g V m F s d W U 9 I m w x I i A v P j x F b n R y e S B U e X B l P S J S Z X N 1 b H R U e X B l I i B W Y W x 1 Z T 0 i c 1 R h Y m x l I i A v P j x F b n R y e S B U e X B l P S J O Y W 1 l V X B k Y X R l Z E F m d G V y R m l s b C I g V m F s d W U 9 I m w w I i A v P j x F b n R y e S B U e X B l P S J G a W x s V G F y Z 2 V 0 I i B W Y W x 1 Z T 0 i c 3 R v d G F s X 2 V u Z X J n e V 9 i e V 9 y Z W d p b 2 4 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N S 0 y N 1 Q x M j o w N z o 1 M i 4 x N D I x N j U x W i I g L z 4 8 R W 5 0 c n k g V H l w Z T 0 i R m l s b E N v b H V t b l R 5 c G V z I i B W Y W x 1 Z T 0 i c 0 J n T U Y i I C 8 + P E V u d H J 5 I F R 5 c G U 9 I k Z p b G x D b 2 x 1 b W 5 O Y W 1 l c y I g V m F s d W U 9 I n N b J n F 1 b 3 Q 7 c m V n a W 9 u J n F 1 b 3 Q 7 L C Z x d W 9 0 O 3 R v d G F s X 2 V u Z X J n e V 9 r V 2 g m c X V v d D s s J n F 1 b 3 Q 7 Y X Z n X 3 R l b X B l c m F 0 d X J 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d G 9 0 Y W x f Z W 5 l c m d 5 X 2 J 5 X 3 J l Z 2 l v b i 9 B d X R v U m V t b 3 Z l Z E N v b H V t b n M x L n t y Z W d p b 2 4 s M H 0 m c X V v d D s s J n F 1 b 3 Q 7 U 2 V j d G l v b j E v d G 9 0 Y W x f Z W 5 l c m d 5 X 2 J 5 X 3 J l Z 2 l v b i 9 B d X R v U m V t b 3 Z l Z E N v b H V t b n M x L n t 0 b 3 R h b F 9 l b m V y Z 3 l f a 1 d o L D F 9 J n F 1 b 3 Q 7 L C Z x d W 9 0 O 1 N l Y 3 R p b 2 4 x L 3 R v d G F s X 2 V u Z X J n e V 9 i e V 9 y Z W d p b 2 4 v Q X V 0 b 1 J l b W 9 2 Z W R D b 2 x 1 b W 5 z M S 5 7 Y X Z n X 3 R l b X B l c m F 0 d X J l L D J 9 J n F 1 b 3 Q 7 X S w m c X V v d D t D b 2 x 1 b W 5 D b 3 V u d C Z x d W 9 0 O z o z L C Z x d W 9 0 O 0 t l e U N v b H V t b k 5 h b W V z J n F 1 b 3 Q 7 O l t d L C Z x d W 9 0 O 0 N v b H V t b k l k Z W 5 0 a X R p Z X M m c X V v d D s 6 W y Z x d W 9 0 O 1 N l Y 3 R p b 2 4 x L 3 R v d G F s X 2 V u Z X J n e V 9 i e V 9 y Z W d p b 2 4 v Q X V 0 b 1 J l b W 9 2 Z W R D b 2 x 1 b W 5 z M S 5 7 c m V n a W 9 u L D B 9 J n F 1 b 3 Q 7 L C Z x d W 9 0 O 1 N l Y 3 R p b 2 4 x L 3 R v d G F s X 2 V u Z X J n e V 9 i e V 9 y Z W d p b 2 4 v Q X V 0 b 1 J l b W 9 2 Z W R D b 2 x 1 b W 5 z M S 5 7 d G 9 0 Y W x f Z W 5 l c m d 5 X 2 t X a C w x f S Z x d W 9 0 O y w m c X V v d D t T Z W N 0 a W 9 u M S 9 0 b 3 R h b F 9 l b m V y Z 3 l f Y n l f c m V n a W 9 u L 0 F 1 d G 9 S Z W 1 v d m V k Q 2 9 s d W 1 u c z E u e 2 F 2 Z 1 9 0 Z W 1 w Z X J h d H V y Z S w y f S Z x d W 9 0 O 1 0 s J n F 1 b 3 Q 7 U m V s Y X R p b 2 5 z a G l w S W 5 m b y Z x d W 9 0 O z p b X X 0 i I C 8 + P C 9 T d G F i b G V F b n R y a W V z P j w v S X R l b T 4 8 S X R l b T 4 8 S X R l b U x v Y 2 F 0 a W 9 u P j x J d G V t V H l w Z T 5 G b 3 J t d W x h P C 9 J d G V t V H l w Z T 4 8 S X R l b V B h d G g + U 2 V j d G l v b j E v d G 9 0 Y W x f Z W 5 l c m d 5 X 2 J 5 X 3 J l Z 2 l v b i 9 T b 3 V y Y 2 U 8 L 0 l 0 Z W 1 Q Y X R o P j w v S X R l b U x v Y 2 F 0 a W 9 u P j x T d G F i b G V F b n R y a W V z I C 8 + P C 9 J d G V t P j x J d G V t P j x J d G V t T G 9 j Y X R p b 2 4 + P E l 0 Z W 1 U e X B l P k Z v c m 1 1 b G E 8 L 0 l 0 Z W 1 U e X B l P j x J d G V t U G F 0 a D 5 T Z W N 0 a W 9 u M S 9 0 b 3 R h b F 9 l b m V y Z 3 l f Y n l f c m V n a W 9 u L 1 B y b 2 1 v d G V k J T I w S G V h Z G V y c z w v S X R l b V B h d G g + P C 9 J d G V t T G 9 j Y X R p b 2 4 + P F N 0 Y W J s Z U V u d H J p Z X M g L z 4 8 L 0 l 0 Z W 0 + P E l 0 Z W 0 + P E l 0 Z W 1 M b 2 N h d G l v b j 4 8 S X R l b V R 5 c G U + R m 9 y b X V s Y T w v S X R l b V R 5 c G U + P E l 0 Z W 1 Q Y X R o P l N l Y 3 R p b 2 4 x L 3 R v d G F s X 2 V u Z X J n e V 9 i e V 9 y Z W d p b 2 4 v Q 2 h h b m d l Z C U y M F R 5 c G U 8 L 0 l 0 Z W 1 Q Y X R o P j w v S X R l b U x v Y 2 F 0 a W 9 u P j x T d G F i b G V F b n R y a W V z I C 8 + P C 9 J d G V t P j w v S X R l b X M + P C 9 M b 2 N h b F B h Y 2 t h Z 2 V N Z X R h Z G F 0 Y U Z p b G U + F g A A A F B L B Q Y A A A A A A A A A A A A A A A A A A A A A A A A m A Q A A A Q A A A N C M n d 8 B F d E R j H o A w E / C l + s B A A A A C Y r A F l N 7 C U S B c z j U 3 n h j I Q A A A A A C A A A A A A A Q Z g A A A A E A A C A A A A C i U X 2 A X U q 4 h D F K z T j O 6 m y x X U t X S z Y 3 J S u D r I e s 9 S G T K w A A A A A O g A A A A A I A A C A A A A D C 2 4 0 8 K f o V A v u V 5 m h E q b R S E W K x e Z 1 Q k P O j b Q e 8 M x C b y l A A A A D M y v / t t D d 5 G v Y r i X D l e k / 2 R o I o H v D 0 H Q H o G U v / Z i M O p d U + E 7 H U n w f o 1 h x n G R 4 N 0 4 I Q s S o C q k G E / K h T i A s j K H Y + s p 4 Z e c H U 4 5 U Y b H O R u o P k f U A A A A D N D g s + j H k E 3 y e x T J 0 6 + f o 1 b 6 H F c D W V B X S 6 D C g x l L e + g 1 U g g S f + O E q 2 l R g o 2 k 1 S r 4 q F 9 y 0 B 4 0 q V i B P 6 N 7 e G 8 c 1 0 < / D a t a M a s h u p > 
</file>

<file path=customXml/itemProps1.xml><?xml version="1.0" encoding="utf-8"?>
<ds:datastoreItem xmlns:ds="http://schemas.openxmlformats.org/officeDocument/2006/customXml" ds:itemID="{F3356726-E720-4982-9B37-AC89C0F06C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 Overview</vt:lpstr>
      <vt:lpstr>Chart - Avg kWh Per Device</vt:lpstr>
      <vt:lpstr>avg_kwh_per_device</vt:lpstr>
      <vt:lpstr>Chart - Total Energy By Region</vt:lpstr>
      <vt:lpstr>total_energy_by_region</vt:lpstr>
      <vt:lpstr>Chart - Top Usage Days</vt:lpstr>
      <vt:lpstr>top_5_usage_days</vt:lpstr>
      <vt:lpstr>Chart - kWH Temp Correlation</vt:lpstr>
      <vt:lpstr>kwh_temperature_correlation</vt:lpstr>
      <vt:lpstr>Chart - Growth By Region</vt:lpstr>
      <vt:lpstr>energy_growth_by_region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Noah Janssen</dc:creator>
  <cp:lastModifiedBy>Noah Janssen</cp:lastModifiedBy>
  <dcterms:created xsi:type="dcterms:W3CDTF">2025-05-27T01:53:16Z</dcterms:created>
  <dcterms:modified xsi:type="dcterms:W3CDTF">2025-05-27T12:25:16Z</dcterms:modified>
</cp:coreProperties>
</file>