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Noah\Documents\GitHub\energy-insights-dashboard\"/>
    </mc:Choice>
  </mc:AlternateContent>
  <xr:revisionPtr revIDLastSave="0" documentId="13_ncr:1_{2B68B389-59EF-4A31-BF8B-EAC78220AA8B}" xr6:coauthVersionLast="47" xr6:coauthVersionMax="47" xr10:uidLastSave="{00000000-0000-0000-0000-000000000000}"/>
  <bookViews>
    <workbookView xWindow="-120" yWindow="-120" windowWidth="51840" windowHeight="21120" tabRatio="756" xr2:uid="{E133809F-78DB-451B-9819-13C706CED3D5}"/>
  </bookViews>
  <sheets>
    <sheet name="Dashboard Overview" sheetId="1" r:id="rId1"/>
    <sheet name="Chart - Avg kWh Per Device" sheetId="11" r:id="rId2"/>
    <sheet name="avg_kwh_per_device" sheetId="2" r:id="rId3"/>
    <sheet name="Chart - Energy Growth By Region" sheetId="10" r:id="rId4"/>
    <sheet name="energy_growth_by_region" sheetId="3" r:id="rId5"/>
    <sheet name="Chart - Energy by Region" sheetId="8" r:id="rId6"/>
    <sheet name="total_energy_by_region" sheetId="5" r:id="rId7"/>
    <sheet name="Sheet14" sheetId="21" r:id="rId8"/>
    <sheet name="Chart - Top Usage Days" sheetId="18" r:id="rId9"/>
    <sheet name="top_5_usage_days" sheetId="16" r:id="rId10"/>
  </sheets>
  <definedNames>
    <definedName name="ExternalData_1" localSheetId="2" hidden="1">avg_kwh_per_device!$A$1:$B$5</definedName>
    <definedName name="ExternalData_1" localSheetId="4" hidden="1">energy_growth_by_region!$A$1:$D$5</definedName>
    <definedName name="ExternalData_1" localSheetId="9" hidden="1">top_5_usage_days!$A$1:$C$21</definedName>
    <definedName name="ExternalData_1" localSheetId="6" hidden="1">total_energy_by_region!$A$1:$B$5</definedName>
    <definedName name="Slicer_region">#N/A</definedName>
    <definedName name="Slicer_region2">#N/A</definedName>
  </definedNames>
  <calcPr calcId="191029"/>
  <pivotCaches>
    <pivotCache cacheId="3" r:id="rId11"/>
    <pivotCache cacheId="12" r:id="rId12"/>
    <pivotCache cacheId="16" r:id="rId13"/>
    <pivotCache cacheId="36"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6" l="1"/>
  <c r="D3" i="16"/>
  <c r="D4" i="16"/>
  <c r="D5" i="16"/>
  <c r="D6" i="16"/>
  <c r="D7" i="16"/>
  <c r="D8" i="16"/>
  <c r="D9" i="16"/>
  <c r="D10" i="16"/>
  <c r="D11" i="16"/>
  <c r="D12" i="16"/>
  <c r="D13" i="16"/>
  <c r="D14" i="16"/>
  <c r="D15" i="16"/>
  <c r="D16" i="16"/>
  <c r="D17" i="16"/>
  <c r="D18" i="16"/>
  <c r="D19" i="16"/>
  <c r="D20" i="16"/>
  <c r="D21" i="16"/>
  <c r="H7" i="1"/>
  <c r="E7" i="1"/>
  <c r="C7" i="1"/>
  <c r="A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441353-CBB1-48BA-8DBB-BB1FAED42E00}" keepAlive="1" name="Query - avg_kwh_per_device" description="Connection to the 'avg_kwh_per_device' query in the workbook." type="5" refreshedVersion="8" background="1" saveData="1">
    <dbPr connection="Provider=Microsoft.Mashup.OleDb.1;Data Source=$Workbook$;Location=avg_kwh_per_device;Extended Properties=&quot;&quot;" command="SELECT * FROM [avg_kwh_per_device]"/>
  </connection>
  <connection id="2" xr16:uid="{FFAA2BE4-33F6-4EF3-AB1E-352A784B020A}" keepAlive="1" name="Query - energy_growth_by_region" description="Connection to the 'energy_growth_by_region' query in the workbook." type="5" refreshedVersion="8" background="1" saveData="1">
    <dbPr connection="Provider=Microsoft.Mashup.OleDb.1;Data Source=$Workbook$;Location=energy_growth_by_region;Extended Properties=&quot;&quot;" command="SELECT * FROM [energy_growth_by_region]"/>
  </connection>
  <connection id="3" xr16:uid="{0FEC0404-488C-42B2-BC2C-8768C50D6E70}" keepAlive="1" name="Query - top_5_usage_days" description="Connection to the 'top_5_usage_days' query in the workbook." type="5" refreshedVersion="8" background="1" saveData="1">
    <dbPr connection="Provider=Microsoft.Mashup.OleDb.1;Data Source=$Workbook$;Location=top_5_usage_days;Extended Properties=&quot;&quot;" command="SELECT * FROM [top_5_usage_days]"/>
  </connection>
  <connection id="4" xr16:uid="{DBEF218F-CCCC-48B1-BD2C-EAA4CA430FD4}" keepAlive="1" name="Query - total_energy_by_region" description="Connection to the 'total_energy_by_region' query in the workbook." type="5" refreshedVersion="8" background="1" saveData="1">
    <dbPr connection="Provider=Microsoft.Mashup.OleDb.1;Data Source=$Workbook$;Location=total_energy_by_region;Extended Properties=&quot;&quot;" command="SELECT * FROM [total_energy_by_region]"/>
  </connection>
  <connection id="5" xr16:uid="{F0340F4A-8BC9-4798-85D4-A15D8B2B1634}" keepAlive="1" name="Query - total_energy_by_region (3)" description="Connection to the 'total_energy_by_region (3)' query in the workbook." type="5" refreshedVersion="0" background="1">
    <dbPr connection="Provider=Microsoft.Mashup.OleDb.1;Data Source=$Workbook$;Location=&quot;total_energy_by_region (3)&quot;;Extended Properties=&quot;&quot;" command="SELECT * FROM [total_energy_by_region (3)]"/>
  </connection>
</connections>
</file>

<file path=xl/sharedStrings.xml><?xml version="1.0" encoding="utf-8"?>
<sst xmlns="http://schemas.openxmlformats.org/spreadsheetml/2006/main" count="78" uniqueCount="28">
  <si>
    <t>region</t>
  </si>
  <si>
    <t>avg_kWh_per_device</t>
  </si>
  <si>
    <t>Melbourne</t>
  </si>
  <si>
    <t>Perth</t>
  </si>
  <si>
    <t>Brisbane</t>
  </si>
  <si>
    <t>Sydney</t>
  </si>
  <si>
    <t>start_kWh</t>
  </si>
  <si>
    <t>end_kWh</t>
  </si>
  <si>
    <t>percent_growth</t>
  </si>
  <si>
    <t>date</t>
  </si>
  <si>
    <t>kWh</t>
  </si>
  <si>
    <t>total_energy_kWh</t>
  </si>
  <si>
    <t>Row Labels</t>
  </si>
  <si>
    <t>Grand Total</t>
  </si>
  <si>
    <t>Sum of total_energy_kWh</t>
  </si>
  <si>
    <t>Apr</t>
  </si>
  <si>
    <t>Sum of kWh</t>
  </si>
  <si>
    <t>Sum of percent_growth</t>
  </si>
  <si>
    <t>Sum of avg_kWh_per_device</t>
  </si>
  <si>
    <t>⚡ Energy Insights Dashboard</t>
  </si>
  <si>
    <t>Region</t>
  </si>
  <si>
    <t>Total Energy (kWh)</t>
  </si>
  <si>
    <t>Avg kWh per Device</t>
  </si>
  <si>
    <t>% Growth (this month)</t>
  </si>
  <si>
    <t>Top Usage Day</t>
  </si>
  <si>
    <t>May</t>
  </si>
  <si>
    <t>Mar</t>
  </si>
  <si>
    <t>TopDayFlag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</si>
</sst>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sz val="24"/>
      <color rgb="FFE82127"/>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0" borderId="0" xfId="0" applyFont="1" applyAlignmen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8">
    <dxf>
      <numFmt numFmtId="0" formatCode="General"/>
    </dxf>
    <dxf>
      <numFmt numFmtId="0" formatCode="General"/>
    </dxf>
    <dxf>
      <numFmt numFmtId="19" formatCode="m/d/yyyy"/>
    </dxf>
    <dxf>
      <numFmt numFmtId="0" formatCode="General"/>
    </dxf>
    <dxf>
      <font>
        <color rgb="FF9C0006"/>
      </font>
      <fill>
        <patternFill>
          <bgColor rgb="FFFFC7CE"/>
        </patternFill>
      </fill>
    </dxf>
    <dxf>
      <font>
        <color rgb="FF006100"/>
      </font>
      <fill>
        <patternFill>
          <bgColor rgb="FFC6EFCE"/>
        </patternFill>
      </fill>
    </dxf>
    <dxf>
      <numFmt numFmtId="0" formatCode="General"/>
    </dxf>
    <dxf>
      <numFmt numFmtId="0" formatCode="General"/>
    </dxf>
  </dxfs>
  <tableStyles count="0" defaultTableStyle="TableStyleMedium2" defaultPivotStyle="PivotStyleLight16"/>
  <colors>
    <mruColors>
      <color rgb="FFE82127"/>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Overview.xlsx]Chart - Energy by Region!PivotTable1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 by</a:t>
            </a:r>
            <a:r>
              <a:rPr lang="en-US" baseline="0"/>
              <a:t>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Energy by Region'!$B$3</c:f>
              <c:strCache>
                <c:ptCount val="1"/>
                <c:pt idx="0">
                  <c:v>Total</c:v>
                </c:pt>
              </c:strCache>
            </c:strRef>
          </c:tx>
          <c:spPr>
            <a:solidFill>
              <a:schemeClr val="accent1"/>
            </a:solidFill>
            <a:ln>
              <a:noFill/>
            </a:ln>
            <a:effectLst/>
          </c:spPr>
          <c:invertIfNegative val="0"/>
          <c:cat>
            <c:strRef>
              <c:f>'Chart - Energy by Region'!$A$4:$A$5</c:f>
              <c:strCache>
                <c:ptCount val="1"/>
                <c:pt idx="0">
                  <c:v>Brisbane</c:v>
                </c:pt>
              </c:strCache>
            </c:strRef>
          </c:cat>
          <c:val>
            <c:numRef>
              <c:f>'Chart - Energy by Region'!$B$4:$B$5</c:f>
              <c:numCache>
                <c:formatCode>General</c:formatCode>
                <c:ptCount val="1"/>
                <c:pt idx="0">
                  <c:v>168480</c:v>
                </c:pt>
              </c:numCache>
            </c:numRef>
          </c:val>
          <c:extLst>
            <c:ext xmlns:c16="http://schemas.microsoft.com/office/drawing/2014/chart" uri="{C3380CC4-5D6E-409C-BE32-E72D297353CC}">
              <c16:uniqueId val="{00000000-39F0-4396-BB0B-F2AB7D2B993D}"/>
            </c:ext>
          </c:extLst>
        </c:ser>
        <c:dLbls>
          <c:showLegendKey val="0"/>
          <c:showVal val="0"/>
          <c:showCatName val="0"/>
          <c:showSerName val="0"/>
          <c:showPercent val="0"/>
          <c:showBubbleSize val="0"/>
        </c:dLbls>
        <c:gapWidth val="219"/>
        <c:overlap val="-27"/>
        <c:axId val="2843599"/>
        <c:axId val="2841199"/>
      </c:barChart>
      <c:catAx>
        <c:axId val="284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1199"/>
        <c:crosses val="autoZero"/>
        <c:auto val="1"/>
        <c:lblAlgn val="ctr"/>
        <c:lblOffset val="100"/>
        <c:noMultiLvlLbl val="0"/>
      </c:catAx>
      <c:valAx>
        <c:axId val="284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Overview.xlsx]Chart - Avg kWh Per Device!PivotTable4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Avg kWh Per Device'!$B$3</c:f>
              <c:strCache>
                <c:ptCount val="1"/>
                <c:pt idx="0">
                  <c:v>Total</c:v>
                </c:pt>
              </c:strCache>
            </c:strRef>
          </c:tx>
          <c:spPr>
            <a:solidFill>
              <a:schemeClr val="accent1"/>
            </a:solidFill>
            <a:ln>
              <a:noFill/>
            </a:ln>
            <a:effectLst/>
          </c:spPr>
          <c:invertIfNegative val="0"/>
          <c:cat>
            <c:strRef>
              <c:f>'Chart - Avg kWh Per Device'!$A$4:$A$8</c:f>
              <c:strCache>
                <c:ptCount val="4"/>
                <c:pt idx="0">
                  <c:v>Brisbane</c:v>
                </c:pt>
                <c:pt idx="1">
                  <c:v>Melbourne</c:v>
                </c:pt>
                <c:pt idx="2">
                  <c:v>Perth</c:v>
                </c:pt>
                <c:pt idx="3">
                  <c:v>Sydney</c:v>
                </c:pt>
              </c:strCache>
            </c:strRef>
          </c:cat>
          <c:val>
            <c:numRef>
              <c:f>'Chart - Avg kWh Per Device'!$B$4:$B$8</c:f>
              <c:numCache>
                <c:formatCode>General</c:formatCode>
                <c:ptCount val="4"/>
                <c:pt idx="0">
                  <c:v>25.03</c:v>
                </c:pt>
                <c:pt idx="1">
                  <c:v>34.65</c:v>
                </c:pt>
                <c:pt idx="2">
                  <c:v>26.49</c:v>
                </c:pt>
                <c:pt idx="3">
                  <c:v>21.52</c:v>
                </c:pt>
              </c:numCache>
            </c:numRef>
          </c:val>
          <c:extLst>
            <c:ext xmlns:c16="http://schemas.microsoft.com/office/drawing/2014/chart" uri="{C3380CC4-5D6E-409C-BE32-E72D297353CC}">
              <c16:uniqueId val="{00000000-4327-4183-9A71-8B8CB8EC717B}"/>
            </c:ext>
          </c:extLst>
        </c:ser>
        <c:dLbls>
          <c:showLegendKey val="0"/>
          <c:showVal val="0"/>
          <c:showCatName val="0"/>
          <c:showSerName val="0"/>
          <c:showPercent val="0"/>
          <c:showBubbleSize val="0"/>
        </c:dLbls>
        <c:gapWidth val="219"/>
        <c:overlap val="-27"/>
        <c:axId val="151243103"/>
        <c:axId val="151245983"/>
      </c:barChart>
      <c:catAx>
        <c:axId val="15124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5983"/>
        <c:crosses val="autoZero"/>
        <c:auto val="1"/>
        <c:lblAlgn val="ctr"/>
        <c:lblOffset val="100"/>
        <c:noMultiLvlLbl val="0"/>
      </c:catAx>
      <c:valAx>
        <c:axId val="15124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Overview.xlsx]Chart - Energy Growth By Region!PivotTable3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Energy Growth By Region'!$B$3</c:f>
              <c:strCache>
                <c:ptCount val="1"/>
                <c:pt idx="0">
                  <c:v>Total</c:v>
                </c:pt>
              </c:strCache>
            </c:strRef>
          </c:tx>
          <c:spPr>
            <a:solidFill>
              <a:schemeClr val="accent1"/>
            </a:solidFill>
            <a:ln>
              <a:noFill/>
            </a:ln>
            <a:effectLst/>
          </c:spPr>
          <c:invertIfNegative val="0"/>
          <c:cat>
            <c:strRef>
              <c:f>'Chart - Energy Growth By Region'!$A$4:$A$8</c:f>
              <c:strCache>
                <c:ptCount val="4"/>
                <c:pt idx="0">
                  <c:v>Brisbane</c:v>
                </c:pt>
                <c:pt idx="1">
                  <c:v>Melbourne</c:v>
                </c:pt>
                <c:pt idx="2">
                  <c:v>Perth</c:v>
                </c:pt>
                <c:pt idx="3">
                  <c:v>Sydney</c:v>
                </c:pt>
              </c:strCache>
            </c:strRef>
          </c:cat>
          <c:val>
            <c:numRef>
              <c:f>'Chart - Energy Growth By Region'!$B$4:$B$8</c:f>
              <c:numCache>
                <c:formatCode>General</c:formatCode>
                <c:ptCount val="4"/>
                <c:pt idx="0">
                  <c:v>7.48</c:v>
                </c:pt>
                <c:pt idx="1">
                  <c:v>9.9</c:v>
                </c:pt>
                <c:pt idx="2">
                  <c:v>-10.16</c:v>
                </c:pt>
                <c:pt idx="3">
                  <c:v>23.39</c:v>
                </c:pt>
              </c:numCache>
            </c:numRef>
          </c:val>
          <c:extLst>
            <c:ext xmlns:c16="http://schemas.microsoft.com/office/drawing/2014/chart" uri="{C3380CC4-5D6E-409C-BE32-E72D297353CC}">
              <c16:uniqueId val="{0000000A-AEF6-4849-A49D-F38C6A53F5CE}"/>
            </c:ext>
          </c:extLst>
        </c:ser>
        <c:dLbls>
          <c:showLegendKey val="0"/>
          <c:showVal val="0"/>
          <c:showCatName val="0"/>
          <c:showSerName val="0"/>
          <c:showPercent val="0"/>
          <c:showBubbleSize val="0"/>
        </c:dLbls>
        <c:gapWidth val="219"/>
        <c:overlap val="-27"/>
        <c:axId val="149751983"/>
        <c:axId val="149752943"/>
      </c:barChart>
      <c:catAx>
        <c:axId val="149751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52943"/>
        <c:crosses val="autoZero"/>
        <c:auto val="1"/>
        <c:lblAlgn val="ctr"/>
        <c:lblOffset val="100"/>
        <c:noMultiLvlLbl val="0"/>
      </c:catAx>
      <c:valAx>
        <c:axId val="14975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5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Overview.xlsx]Chart - Energy by Region!PivotTable1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Energy by Region'!$B$3</c:f>
              <c:strCache>
                <c:ptCount val="1"/>
                <c:pt idx="0">
                  <c:v>Total</c:v>
                </c:pt>
              </c:strCache>
            </c:strRef>
          </c:tx>
          <c:spPr>
            <a:solidFill>
              <a:schemeClr val="accent1"/>
            </a:solidFill>
            <a:ln>
              <a:noFill/>
            </a:ln>
            <a:effectLst/>
          </c:spPr>
          <c:invertIfNegative val="0"/>
          <c:cat>
            <c:strRef>
              <c:f>'Chart - Energy by Region'!$A$4:$A$5</c:f>
              <c:strCache>
                <c:ptCount val="1"/>
                <c:pt idx="0">
                  <c:v>Brisbane</c:v>
                </c:pt>
              </c:strCache>
            </c:strRef>
          </c:cat>
          <c:val>
            <c:numRef>
              <c:f>'Chart - Energy by Region'!$B$4:$B$5</c:f>
              <c:numCache>
                <c:formatCode>General</c:formatCode>
                <c:ptCount val="1"/>
                <c:pt idx="0">
                  <c:v>168480</c:v>
                </c:pt>
              </c:numCache>
            </c:numRef>
          </c:val>
          <c:extLst>
            <c:ext xmlns:c16="http://schemas.microsoft.com/office/drawing/2014/chart" uri="{C3380CC4-5D6E-409C-BE32-E72D297353CC}">
              <c16:uniqueId val="{00000000-8E1F-4FAE-BD16-7605343C7942}"/>
            </c:ext>
          </c:extLst>
        </c:ser>
        <c:dLbls>
          <c:showLegendKey val="0"/>
          <c:showVal val="0"/>
          <c:showCatName val="0"/>
          <c:showSerName val="0"/>
          <c:showPercent val="0"/>
          <c:showBubbleSize val="0"/>
        </c:dLbls>
        <c:gapWidth val="219"/>
        <c:overlap val="-27"/>
        <c:axId val="2843599"/>
        <c:axId val="2841199"/>
      </c:barChart>
      <c:catAx>
        <c:axId val="284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1199"/>
        <c:crosses val="autoZero"/>
        <c:auto val="1"/>
        <c:lblAlgn val="ctr"/>
        <c:lblOffset val="100"/>
        <c:noMultiLvlLbl val="0"/>
      </c:catAx>
      <c:valAx>
        <c:axId val="284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Overview.xlsx]Chart - Top Usage Days!PivotTable8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Usage Days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Top Usage Days'!$B$3</c:f>
              <c:strCache>
                <c:ptCount val="1"/>
                <c:pt idx="0">
                  <c:v>Total</c:v>
                </c:pt>
              </c:strCache>
            </c:strRef>
          </c:tx>
          <c:spPr>
            <a:solidFill>
              <a:schemeClr val="accent1"/>
            </a:solidFill>
            <a:ln>
              <a:noFill/>
            </a:ln>
            <a:effectLst/>
          </c:spPr>
          <c:invertIfNegative val="0"/>
          <c:cat>
            <c:multiLvlStrRef>
              <c:f>'Chart - Top Usage Days'!$A$4:$A$12</c:f>
              <c:multiLvlStrCache>
                <c:ptCount val="4"/>
                <c:lvl>
                  <c:pt idx="0">
                    <c:v>May</c:v>
                  </c:pt>
                  <c:pt idx="1">
                    <c:v>Apr</c:v>
                  </c:pt>
                  <c:pt idx="2">
                    <c:v>Apr</c:v>
                  </c:pt>
                  <c:pt idx="3">
                    <c:v>Mar</c:v>
                  </c:pt>
                </c:lvl>
                <c:lvl>
                  <c:pt idx="0">
                    <c:v>Brisbane</c:v>
                  </c:pt>
                  <c:pt idx="1">
                    <c:v>Melbourne</c:v>
                  </c:pt>
                  <c:pt idx="2">
                    <c:v>Perth</c:v>
                  </c:pt>
                  <c:pt idx="3">
                    <c:v>Sydney</c:v>
                  </c:pt>
                </c:lvl>
              </c:multiLvlStrCache>
            </c:multiLvlStrRef>
          </c:cat>
          <c:val>
            <c:numRef>
              <c:f>'Chart - Top Usage Days'!$B$4:$B$12</c:f>
              <c:numCache>
                <c:formatCode>General</c:formatCode>
                <c:ptCount val="4"/>
                <c:pt idx="0">
                  <c:v>1055</c:v>
                </c:pt>
                <c:pt idx="1">
                  <c:v>1290</c:v>
                </c:pt>
                <c:pt idx="2">
                  <c:v>1005</c:v>
                </c:pt>
                <c:pt idx="3">
                  <c:v>942</c:v>
                </c:pt>
              </c:numCache>
            </c:numRef>
          </c:val>
          <c:extLst>
            <c:ext xmlns:c16="http://schemas.microsoft.com/office/drawing/2014/chart" uri="{C3380CC4-5D6E-409C-BE32-E72D297353CC}">
              <c16:uniqueId val="{00000000-2E90-4034-A79C-A7B41B454E60}"/>
            </c:ext>
          </c:extLst>
        </c:ser>
        <c:dLbls>
          <c:showLegendKey val="0"/>
          <c:showVal val="0"/>
          <c:showCatName val="0"/>
          <c:showSerName val="0"/>
          <c:showPercent val="0"/>
          <c:showBubbleSize val="0"/>
        </c:dLbls>
        <c:gapWidth val="219"/>
        <c:overlap val="-27"/>
        <c:axId val="155386623"/>
        <c:axId val="155387103"/>
      </c:barChart>
      <c:catAx>
        <c:axId val="15538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7103"/>
        <c:crosses val="autoZero"/>
        <c:auto val="1"/>
        <c:lblAlgn val="ctr"/>
        <c:lblOffset val="100"/>
        <c:noMultiLvlLbl val="0"/>
      </c:catAx>
      <c:valAx>
        <c:axId val="15538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9</xdr:col>
      <xdr:colOff>581025</xdr:colOff>
      <xdr:row>0</xdr:row>
      <xdr:rowOff>104776</xdr:rowOff>
    </xdr:from>
    <xdr:to>
      <xdr:col>12</xdr:col>
      <xdr:colOff>352425</xdr:colOff>
      <xdr:row>8</xdr:row>
      <xdr:rowOff>38101</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37ACEF1B-83CA-4FC0-958D-4D6810E0659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6753225" y="104776"/>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9</xdr:row>
      <xdr:rowOff>142876</xdr:rowOff>
    </xdr:from>
    <xdr:to>
      <xdr:col>8</xdr:col>
      <xdr:colOff>114300</xdr:colOff>
      <xdr:row>26</xdr:row>
      <xdr:rowOff>152401</xdr:rowOff>
    </xdr:to>
    <xdr:graphicFrame macro="">
      <xdr:nvGraphicFramePr>
        <xdr:cNvPr id="6" name="Chart 5">
          <a:extLst>
            <a:ext uri="{FF2B5EF4-FFF2-40B4-BE49-F238E27FC236}">
              <a16:creationId xmlns:a16="http://schemas.microsoft.com/office/drawing/2014/main" id="{C0A4671C-DC37-46D2-AAF0-5E660307A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438150</xdr:colOff>
      <xdr:row>2</xdr:row>
      <xdr:rowOff>4762</xdr:rowOff>
    </xdr:from>
    <xdr:to>
      <xdr:col>10</xdr:col>
      <xdr:colOff>209550</xdr:colOff>
      <xdr:row>17</xdr:row>
      <xdr:rowOff>33337</xdr:rowOff>
    </xdr:to>
    <xdr:graphicFrame macro="">
      <xdr:nvGraphicFramePr>
        <xdr:cNvPr id="2" name="Chart 1">
          <a:extLst>
            <a:ext uri="{FF2B5EF4-FFF2-40B4-BE49-F238E27FC236}">
              <a16:creationId xmlns:a16="http://schemas.microsoft.com/office/drawing/2014/main" id="{89BF5D70-0699-BFE4-FBA7-BB0AEB054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1209675</xdr:colOff>
      <xdr:row>1</xdr:row>
      <xdr:rowOff>128587</xdr:rowOff>
    </xdr:from>
    <xdr:to>
      <xdr:col>8</xdr:col>
      <xdr:colOff>123825</xdr:colOff>
      <xdr:row>16</xdr:row>
      <xdr:rowOff>157162</xdr:rowOff>
    </xdr:to>
    <xdr:graphicFrame macro="">
      <xdr:nvGraphicFramePr>
        <xdr:cNvPr id="2" name="Chart 1">
          <a:extLst>
            <a:ext uri="{FF2B5EF4-FFF2-40B4-BE49-F238E27FC236}">
              <a16:creationId xmlns:a16="http://schemas.microsoft.com/office/drawing/2014/main" id="{F205024C-16F0-A0A9-4508-8BF6A8A52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419100</xdr:colOff>
      <xdr:row>1</xdr:row>
      <xdr:rowOff>133350</xdr:rowOff>
    </xdr:from>
    <xdr:to>
      <xdr:col>11</xdr:col>
      <xdr:colOff>190500</xdr:colOff>
      <xdr:row>15</xdr:row>
      <xdr:rowOff>123825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63559683-8A29-98EE-49A2-F607850B40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43950" y="314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538161</xdr:colOff>
      <xdr:row>2</xdr:row>
      <xdr:rowOff>52386</xdr:rowOff>
    </xdr:from>
    <xdr:to>
      <xdr:col>13</xdr:col>
      <xdr:colOff>161924</xdr:colOff>
      <xdr:row>28</xdr:row>
      <xdr:rowOff>114299</xdr:rowOff>
    </xdr:to>
    <xdr:graphicFrame macro="">
      <xdr:nvGraphicFramePr>
        <xdr:cNvPr id="3" name="Chart 2">
          <a:extLst>
            <a:ext uri="{FF2B5EF4-FFF2-40B4-BE49-F238E27FC236}">
              <a16:creationId xmlns:a16="http://schemas.microsoft.com/office/drawing/2014/main" id="{E06A1C78-A221-E314-2716-460A16A8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414337</xdr:colOff>
      <xdr:row>1</xdr:row>
      <xdr:rowOff>166687</xdr:rowOff>
    </xdr:from>
    <xdr:to>
      <xdr:col>10</xdr:col>
      <xdr:colOff>185737</xdr:colOff>
      <xdr:row>17</xdr:row>
      <xdr:rowOff>14287</xdr:rowOff>
    </xdr:to>
    <xdr:graphicFrame macro="">
      <xdr:nvGraphicFramePr>
        <xdr:cNvPr id="2" name="Chart 1">
          <a:extLst>
            <a:ext uri="{FF2B5EF4-FFF2-40B4-BE49-F238E27FC236}">
              <a16:creationId xmlns:a16="http://schemas.microsoft.com/office/drawing/2014/main" id="{D8692C67-700B-FC88-3CB6-97CB0E6AA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refreshedDate="45804.499221180558" createdVersion="8" refreshedVersion="8" minRefreshableVersion="3" recordCount="4" xr:uid="{0D30FD36-A362-452F-82F4-B5D89E5A0F84}">
  <cacheSource type="worksheet">
    <worksheetSource name="total_energy_by_region"/>
  </cacheSource>
  <cacheFields count="2">
    <cacheField name="region" numFmtId="0">
      <sharedItems count="4">
        <s v="Melbourne"/>
        <s v="Brisbane"/>
        <s v="Perth"/>
        <s v="Sydney"/>
      </sharedItems>
    </cacheField>
    <cacheField name="total_energy_kWh" numFmtId="0">
      <sharedItems containsSemiMixedTypes="0" containsString="0" containsNumber="1" containsInteger="1" minValue="147422" maxValue="205299"/>
    </cacheField>
  </cacheFields>
  <extLst>
    <ext xmlns:x14="http://schemas.microsoft.com/office/spreadsheetml/2009/9/main" uri="{725AE2AE-9491-48be-B2B4-4EB974FC3084}">
      <x14:pivotCacheDefinition pivotCacheId="19935244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refreshedDate="45804.52808611111" createdVersion="8" refreshedVersion="8" minRefreshableVersion="3" recordCount="4" xr:uid="{F52AAC04-07CD-4941-AF7A-46FF4BD48585}">
  <cacheSource type="worksheet">
    <worksheetSource name="energy_growth_by_region"/>
  </cacheSource>
  <cacheFields count="4">
    <cacheField name="region" numFmtId="0">
      <sharedItems count="4">
        <s v="Sydney"/>
        <s v="Melbourne"/>
        <s v="Brisbane"/>
        <s v="Perth"/>
      </sharedItems>
    </cacheField>
    <cacheField name="start_kWh" numFmtId="0">
      <sharedItems containsSemiMixedTypes="0" containsString="0" containsNumber="1" containsInteger="1" minValue="731" maxValue="1152"/>
    </cacheField>
    <cacheField name="end_kWh" numFmtId="0">
      <sharedItems containsSemiMixedTypes="0" containsString="0" containsNumber="1" containsInteger="1" minValue="805" maxValue="1266"/>
    </cacheField>
    <cacheField name="percent_growth" numFmtId="0">
      <sharedItems containsSemiMixedTypes="0" containsString="0" containsNumber="1" minValue="-10.16" maxValue="23.39"/>
    </cacheField>
  </cacheFields>
  <extLst>
    <ext xmlns:x14="http://schemas.microsoft.com/office/spreadsheetml/2009/9/main" uri="{725AE2AE-9491-48be-B2B4-4EB974FC3084}">
      <x14:pivotCacheDefinition pivotCacheId="17468305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refreshedDate="45804.528600578706" createdVersion="8" refreshedVersion="8" minRefreshableVersion="3" recordCount="4" xr:uid="{8A601BBB-DE6B-4736-86CC-4B2E6C38E83E}">
  <cacheSource type="worksheet">
    <worksheetSource name="avg_kwh_per_device"/>
  </cacheSource>
  <cacheFields count="2">
    <cacheField name="region" numFmtId="0">
      <sharedItems count="4">
        <s v="Melbourne"/>
        <s v="Perth"/>
        <s v="Brisbane"/>
        <s v="Sydney"/>
      </sharedItems>
    </cacheField>
    <cacheField name="avg_kWh_per_device" numFmtId="0">
      <sharedItems containsSemiMixedTypes="0" containsString="0" containsNumber="1" minValue="21.52" maxValue="34.6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refreshedDate="45804.556462152781" createdVersion="8" refreshedVersion="8" minRefreshableVersion="3" recordCount="20" xr:uid="{F82627EE-DBA6-4B8D-942C-5DBB5BBD9928}">
  <cacheSource type="worksheet">
    <worksheetSource name="top_5_usage_days"/>
  </cacheSource>
  <cacheFields count="6">
    <cacheField name="region" numFmtId="0">
      <sharedItems count="4">
        <s v="Brisbane"/>
        <s v="Melbourne"/>
        <s v="Perth"/>
        <s v="Sydney"/>
      </sharedItems>
    </cacheField>
    <cacheField name="date" numFmtId="14">
      <sharedItems containsSemiMixedTypes="0" containsNonDate="0" containsDate="1" containsString="0" minDate="2024-01-24T00:00:00" maxDate="2024-06-30T00:00:00" count="20">
        <d v="2024-05-03T00:00:00"/>
        <d v="2024-05-17T00:00:00"/>
        <d v="2024-01-31T00:00:00"/>
        <d v="2024-01-25T00:00:00"/>
        <d v="2024-01-24T00:00:00"/>
        <d v="2024-04-13T00:00:00"/>
        <d v="2024-02-05T00:00:00"/>
        <d v="2024-06-29T00:00:00"/>
        <d v="2024-02-13T00:00:00"/>
        <d v="2024-06-25T00:00:00"/>
        <d v="2024-04-15T00:00:00"/>
        <d v="2024-04-01T00:00:00"/>
        <d v="2024-02-22T00:00:00"/>
        <d v="2024-04-29T00:00:00"/>
        <d v="2024-05-09T00:00:00"/>
        <d v="2024-03-21T00:00:00"/>
        <d v="2024-01-28T00:00:00"/>
        <d v="2024-06-03T00:00:00"/>
        <d v="2024-05-25T00:00:00"/>
        <d v="2024-03-13T00:00:00"/>
      </sharedItems>
      <fieldGroup par="5"/>
    </cacheField>
    <cacheField name="kWh" numFmtId="0">
      <sharedItems containsSemiMixedTypes="0" containsString="0" containsNumber="1" containsInteger="1" minValue="927" maxValue="1290"/>
    </cacheField>
    <cacheField name="TopDayFlag" numFmtId="0">
      <sharedItems count="2">
        <s v="Top"/>
        <s v=""/>
      </sharedItems>
    </cacheField>
    <cacheField name="Days (date)" numFmtId="0" databaseField="0">
      <fieldGroup base="1">
        <rangePr groupBy="days" startDate="2024-01-24T00:00:00" endDate="2024-06-30T00:00:00"/>
        <groupItems count="368">
          <s v="&lt;1/24/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30/2024"/>
        </groupItems>
      </fieldGroup>
    </cacheField>
    <cacheField name="Months (date)" numFmtId="0" databaseField="0">
      <fieldGroup base="1">
        <rangePr groupBy="months" startDate="2024-01-24T00:00:00" endDate="2024-06-30T00:00:00"/>
        <groupItems count="14">
          <s v="&lt;1/24/2024"/>
          <s v="Jan"/>
          <s v="Feb"/>
          <s v="Mar"/>
          <s v="Apr"/>
          <s v="May"/>
          <s v="Jun"/>
          <s v="Jul"/>
          <s v="Aug"/>
          <s v="Sep"/>
          <s v="Oct"/>
          <s v="Nov"/>
          <s v="Dec"/>
          <s v="&gt;6/30/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05299"/>
  </r>
  <r>
    <x v="1"/>
    <n v="168480"/>
  </r>
  <r>
    <x v="2"/>
    <n v="157655"/>
  </r>
  <r>
    <x v="3"/>
    <n v="1474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731"/>
    <n v="902"/>
    <n v="23.39"/>
  </r>
  <r>
    <x v="1"/>
    <n v="1152"/>
    <n v="1266"/>
    <n v="9.9"/>
  </r>
  <r>
    <x v="2"/>
    <n v="909"/>
    <n v="977"/>
    <n v="7.48"/>
  </r>
  <r>
    <x v="3"/>
    <n v="896"/>
    <n v="805"/>
    <n v="-10.1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4.65"/>
  </r>
  <r>
    <x v="1"/>
    <n v="26.49"/>
  </r>
  <r>
    <x v="2"/>
    <n v="25.03"/>
  </r>
  <r>
    <x v="3"/>
    <n v="21.5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1055"/>
    <x v="0"/>
  </r>
  <r>
    <x v="0"/>
    <x v="1"/>
    <n v="1053"/>
    <x v="1"/>
  </r>
  <r>
    <x v="0"/>
    <x v="2"/>
    <n v="1048"/>
    <x v="1"/>
  </r>
  <r>
    <x v="0"/>
    <x v="3"/>
    <n v="1041"/>
    <x v="1"/>
  </r>
  <r>
    <x v="0"/>
    <x v="4"/>
    <n v="1040"/>
    <x v="1"/>
  </r>
  <r>
    <x v="1"/>
    <x v="5"/>
    <n v="1290"/>
    <x v="0"/>
  </r>
  <r>
    <x v="1"/>
    <x v="6"/>
    <n v="1274"/>
    <x v="1"/>
  </r>
  <r>
    <x v="1"/>
    <x v="7"/>
    <n v="1266"/>
    <x v="1"/>
  </r>
  <r>
    <x v="1"/>
    <x v="8"/>
    <n v="1237"/>
    <x v="1"/>
  </r>
  <r>
    <x v="1"/>
    <x v="9"/>
    <n v="1229"/>
    <x v="1"/>
  </r>
  <r>
    <x v="2"/>
    <x v="10"/>
    <n v="1005"/>
    <x v="0"/>
  </r>
  <r>
    <x v="2"/>
    <x v="11"/>
    <n v="1003"/>
    <x v="1"/>
  </r>
  <r>
    <x v="2"/>
    <x v="12"/>
    <n v="985"/>
    <x v="1"/>
  </r>
  <r>
    <x v="2"/>
    <x v="13"/>
    <n v="976"/>
    <x v="1"/>
  </r>
  <r>
    <x v="2"/>
    <x v="14"/>
    <n v="974"/>
    <x v="1"/>
  </r>
  <r>
    <x v="3"/>
    <x v="15"/>
    <n v="942"/>
    <x v="0"/>
  </r>
  <r>
    <x v="3"/>
    <x v="16"/>
    <n v="939"/>
    <x v="1"/>
  </r>
  <r>
    <x v="3"/>
    <x v="17"/>
    <n v="933"/>
    <x v="1"/>
  </r>
  <r>
    <x v="3"/>
    <x v="18"/>
    <n v="932"/>
    <x v="1"/>
  </r>
  <r>
    <x v="3"/>
    <x v="19"/>
    <n v="9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86F59-896F-4BA3-9FD3-39F4F3D5E4B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2">
    <pivotField axis="axisRow" showAll="0">
      <items count="5">
        <item x="2"/>
        <item x="0"/>
        <item x="1"/>
        <item x="3"/>
        <item t="default"/>
      </items>
    </pivotField>
    <pivotField dataField="1" showAll="0"/>
  </pivotFields>
  <rowFields count="1">
    <field x="0"/>
  </rowFields>
  <rowItems count="5">
    <i>
      <x/>
    </i>
    <i>
      <x v="1"/>
    </i>
    <i>
      <x v="2"/>
    </i>
    <i>
      <x v="3"/>
    </i>
    <i t="grand">
      <x/>
    </i>
  </rowItems>
  <colItems count="1">
    <i/>
  </colItems>
  <dataFields count="1">
    <dataField name="Sum of avg_kWh_per_devic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A711FD-76D0-4126-B915-7F37CFC34C2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4">
    <pivotField axis="axisRow" showAll="0">
      <items count="5">
        <item x="2"/>
        <item x="1"/>
        <item x="3"/>
        <item x="0"/>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Sum of percent_growth" fld="3" baseField="0" baseItem="0"/>
  </dataFields>
  <conditionalFormats count="2">
    <conditionalFormat priority="2">
      <pivotAreas count="1">
        <pivotArea type="data" collapsedLevelsAreSubtotals="1" fieldPosition="0">
          <references count="2">
            <reference field="4294967294" count="1" selected="0">
              <x v="0"/>
            </reference>
            <reference field="0" count="4">
              <x v="0"/>
              <x v="1"/>
              <x v="2"/>
              <x v="3"/>
            </reference>
          </references>
        </pivotArea>
      </pivotAreas>
    </conditionalFormat>
    <conditionalFormat priority="1">
      <pivotAreas count="1">
        <pivotArea type="data" collapsedLevelsAreSubtotals="1" fieldPosition="0">
          <references count="2">
            <reference field="4294967294" count="1" selected="0">
              <x v="0"/>
            </reference>
            <reference field="0" count="4">
              <x v="0"/>
              <x v="1"/>
              <x v="2"/>
              <x v="3"/>
            </reference>
          </references>
        </pivotArea>
      </pivotAreas>
    </conditionalFormat>
  </conditionalFormats>
  <chartFormats count="1">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0EF04-B183-4530-BBA5-586DD6529FB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A3:B5" firstHeaderRow="1" firstDataRow="1" firstDataCol="1"/>
  <pivotFields count="2">
    <pivotField axis="axisRow" showAll="0">
      <items count="5">
        <item x="1"/>
        <item h="1" x="0"/>
        <item h="1" x="2"/>
        <item h="1" x="3"/>
        <item t="default"/>
      </items>
    </pivotField>
    <pivotField dataField="1" showAll="0"/>
  </pivotFields>
  <rowFields count="1">
    <field x="0"/>
  </rowFields>
  <rowItems count="2">
    <i>
      <x/>
    </i>
    <i t="grand">
      <x/>
    </i>
  </rowItems>
  <colItems count="1">
    <i/>
  </colItems>
  <dataFields count="1">
    <dataField name="Sum of total_energy_kWh"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D24C47-AF64-40AE-A3FB-4699FF68239A}"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A3:B12" firstHeaderRow="1" firstDataRow="1" firstDataCol="1"/>
  <pivotFields count="6">
    <pivotField axis="axisRow" showAll="0">
      <items count="5">
        <item x="0"/>
        <item x="1"/>
        <item x="2"/>
        <item x="3"/>
        <item t="default"/>
      </items>
    </pivotField>
    <pivotField axis="axisRow" numFmtId="14" showAll="0">
      <items count="21">
        <item x="4"/>
        <item x="3"/>
        <item x="16"/>
        <item x="2"/>
        <item x="6"/>
        <item x="8"/>
        <item x="12"/>
        <item x="19"/>
        <item x="15"/>
        <item x="11"/>
        <item x="5"/>
        <item x="10"/>
        <item x="13"/>
        <item x="0"/>
        <item x="14"/>
        <item x="1"/>
        <item x="18"/>
        <item x="17"/>
        <item x="9"/>
        <item x="7"/>
        <item t="default"/>
      </items>
    </pivotField>
    <pivotField dataField="1" showAll="0"/>
    <pivotField axis="axisRow" showAll="0">
      <items count="3">
        <item h="1" x="1"/>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5">
    <field x="0"/>
    <field x="5"/>
    <field x="4"/>
    <field x="1"/>
    <field x="3"/>
  </rowFields>
  <rowItems count="9">
    <i>
      <x/>
    </i>
    <i r="1">
      <x v="5"/>
    </i>
    <i>
      <x v="1"/>
    </i>
    <i r="1">
      <x v="4"/>
    </i>
    <i>
      <x v="2"/>
    </i>
    <i r="1">
      <x v="4"/>
    </i>
    <i>
      <x v="3"/>
    </i>
    <i r="1">
      <x v="3"/>
    </i>
    <i t="grand">
      <x/>
    </i>
  </rowItems>
  <colItems count="1">
    <i/>
  </colItems>
  <dataFields count="1">
    <dataField name="Sum of kWh"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385DB1E-2FDD-4E00-AFCE-87D9BAC9D463}" autoFormatId="16" applyNumberFormats="0" applyBorderFormats="0" applyFontFormats="0" applyPatternFormats="0" applyAlignmentFormats="0" applyWidthHeightFormats="0">
  <queryTableRefresh nextId="3">
    <queryTableFields count="2">
      <queryTableField id="1" name="region" tableColumnId="1"/>
      <queryTableField id="2" name="avg_kWh_per_devic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72FB121-75D2-4B30-8F60-1AB433B662AC}" autoFormatId="16" applyNumberFormats="0" applyBorderFormats="0" applyFontFormats="0" applyPatternFormats="0" applyAlignmentFormats="0" applyWidthHeightFormats="0">
  <queryTableRefresh nextId="5">
    <queryTableFields count="4">
      <queryTableField id="1" name="region" tableColumnId="1"/>
      <queryTableField id="2" name="start_kWh" tableColumnId="2"/>
      <queryTableField id="3" name="end_kWh" tableColumnId="3"/>
      <queryTableField id="4" name="percent_growth"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8542929A-D15E-4629-BF6D-3B1FC513FCF6}" autoFormatId="16" applyNumberFormats="0" applyBorderFormats="0" applyFontFormats="0" applyPatternFormats="0" applyAlignmentFormats="0" applyWidthHeightFormats="0">
  <queryTableRefresh nextId="3">
    <queryTableFields count="2">
      <queryTableField id="1" name="region" tableColumnId="1"/>
      <queryTableField id="2" name="total_energy_kWh"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9563BD1C-2AAD-4BF6-B901-0AC4852BF8A5}" autoFormatId="16" applyNumberFormats="0" applyBorderFormats="0" applyFontFormats="0" applyPatternFormats="0" applyAlignmentFormats="0" applyWidthHeightFormats="0">
  <queryTableRefresh nextId="5" unboundColumnsRight="1">
    <queryTableFields count="4">
      <queryTableField id="1" name="region" tableColumnId="1"/>
      <queryTableField id="2" name="date" tableColumnId="2"/>
      <queryTableField id="3" name="kWh" tableColumnId="3"/>
      <queryTableField id="4" dataBound="0"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B23A0C-EA98-4841-9643-18F06660E8B9}" sourceName="region">
  <pivotTables>
    <pivotTable tabId="10" name="PivotTable3"/>
  </pivotTables>
  <data>
    <tabular pivotCacheId="1746830568">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2DA8CF42-189A-4272-8AFF-1BD870A2471B}" sourceName="region">
  <pivotTables>
    <pivotTable tabId="8" name="PivotTable1"/>
  </pivotTables>
  <data>
    <tabular pivotCacheId="1993524475">
      <items count="4">
        <i x="1" s="1"/>
        <i x="0"/>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5E8C79F4-EFE3-4044-A338-5DFBB1FB6F14}" cache="Slicer_region2"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017884-9D7C-4AA2-B8B1-AE7B67DD36DB}"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D26F0-73B4-4015-B632-916B787E8231}" name="avg_kwh_per_device" displayName="avg_kwh_per_device" ref="A1:B5" tableType="queryTable" totalsRowShown="0">
  <autoFilter ref="A1:B5" xr:uid="{5EDD26F0-73B4-4015-B632-916B787E8231}"/>
  <tableColumns count="2">
    <tableColumn id="1" xr3:uid="{B5C69607-B543-4A9E-AAA1-A6805A530AE0}" uniqueName="1" name="region" queryTableFieldId="1" dataDxfId="7"/>
    <tableColumn id="2" xr3:uid="{766EEF43-9823-4755-A282-5E4309B43FD0}" uniqueName="2" name="avg_kWh_per_devic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141678-0E2B-40BD-BFFD-4FA653F45944}" name="energy_growth_by_region" displayName="energy_growth_by_region" ref="A1:D5" tableType="queryTable" totalsRowShown="0">
  <autoFilter ref="A1:D5" xr:uid="{EC141678-0E2B-40BD-BFFD-4FA653F45944}"/>
  <tableColumns count="4">
    <tableColumn id="1" xr3:uid="{C352A7DC-B0C4-4437-A307-F97D81AB9B14}" uniqueName="1" name="region" queryTableFieldId="1" dataDxfId="6"/>
    <tableColumn id="2" xr3:uid="{5C1610C9-0052-45C2-9E24-513774436905}" uniqueName="2" name="start_kWh" queryTableFieldId="2"/>
    <tableColumn id="3" xr3:uid="{4662C45C-EC95-43AA-9F9F-2CF8CA977A8C}" uniqueName="3" name="end_kWh" queryTableFieldId="3"/>
    <tableColumn id="4" xr3:uid="{8B024948-2D63-455E-8AC7-A0A6F556F1FC}" uniqueName="4" name="percent_growth"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F5E45B-A550-4778-AC33-C623103C2F81}" name="total_energy_by_region" displayName="total_energy_by_region" ref="A1:B5" tableType="queryTable" totalsRowShown="0">
  <autoFilter ref="A1:B5" xr:uid="{CAF5E45B-A550-4778-AC33-C623103C2F81}"/>
  <tableColumns count="2">
    <tableColumn id="1" xr3:uid="{0FDC898D-EB46-4C0F-9F5C-955E384E84CD}" uniqueName="1" name="region" queryTableFieldId="1" dataDxfId="0"/>
    <tableColumn id="2" xr3:uid="{7905FBFC-D031-4CE2-B530-0951FFD96BE5}" uniqueName="2" name="total_energy_kWh"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575A215-9CB4-4A5E-9976-1702F073FA22}" name="top_5_usage_days" displayName="top_5_usage_days" ref="A1:D21" tableType="queryTable" totalsRowShown="0">
  <autoFilter ref="A1:D21" xr:uid="{5575A215-9CB4-4A5E-9976-1702F073FA22}"/>
  <tableColumns count="4">
    <tableColumn id="1" xr3:uid="{13908342-8CC1-469E-BC18-06CC6E682631}" uniqueName="1" name="region" queryTableFieldId="1" dataDxfId="3"/>
    <tableColumn id="2" xr3:uid="{C184D973-59C2-41C8-AE94-3A0E8EA8C0AD}" uniqueName="2" name="date" queryTableFieldId="2" dataDxfId="2"/>
    <tableColumn id="3" xr3:uid="{3E63B8A4-C8A9-472C-8A81-E6E329D6E603}" uniqueName="3" name="kWh" queryTableFieldId="3"/>
    <tableColumn id="4" xr3:uid="{9F9E977F-FC7F-4A61-98A1-1D320B33E294}" uniqueName="4" name="TopDayFlag" queryTableFieldId="4" dataDxfId="1">
      <calculatedColumnFormula>IF(top_5_usage_days[[#This Row],[kWh]]=_xlfn.MAXIFS(top_5_usage_days[kWh],top_5_usage_days[region],top_5_usage_days[[#This Row],[region]]), "Top",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1DCAC-9E6D-4BB3-99E1-2DE8CD4F01C8}">
  <dimension ref="A1:I7"/>
  <sheetViews>
    <sheetView tabSelected="1" workbookViewId="0">
      <selection activeCell="W15" sqref="W15"/>
    </sheetView>
  </sheetViews>
  <sheetFormatPr defaultRowHeight="14.25"/>
  <sheetData>
    <row r="1" spans="1:9" ht="31.5">
      <c r="A1" s="7" t="s">
        <v>19</v>
      </c>
      <c r="B1" s="7"/>
      <c r="C1" s="7"/>
      <c r="D1" s="7"/>
      <c r="E1" s="7"/>
    </row>
    <row r="3" spans="1:9" ht="15">
      <c r="A3" s="6"/>
      <c r="B3" s="6"/>
    </row>
    <row r="6" spans="1:9">
      <c r="A6" s="8" t="s">
        <v>21</v>
      </c>
      <c r="B6" s="8"/>
      <c r="C6" s="8" t="s">
        <v>22</v>
      </c>
      <c r="D6" s="8"/>
      <c r="E6" s="8" t="s">
        <v>23</v>
      </c>
      <c r="F6" s="8"/>
      <c r="G6" s="8"/>
      <c r="H6" s="8" t="s">
        <v>24</v>
      </c>
      <c r="I6" s="8"/>
    </row>
    <row r="7" spans="1:9" ht="15">
      <c r="A7" s="9">
        <f>GETPIVOTDATA("total_energy_kWh",'Chart - Energy by Region'!$A$3,"region", 'Chart - Energy by Region'!A4)</f>
        <v>168480</v>
      </c>
      <c r="B7" s="9"/>
      <c r="C7" s="9">
        <f>GETPIVOTDATA("avg_kWh_per_device",'Chart - Avg kWh Per Device'!$A$3,"region", 'Chart - Energy by Region'!A4)</f>
        <v>25.03</v>
      </c>
      <c r="D7" s="9"/>
      <c r="E7" s="9">
        <f>GETPIVOTDATA("percent_growth",'Chart - Energy Growth By Region'!$A$3,"region", 'Chart - Energy by Region'!A4)</f>
        <v>7.48</v>
      </c>
      <c r="F7" s="9"/>
      <c r="G7" s="9"/>
      <c r="H7" s="9">
        <f>GETPIVOTDATA("kWh",'Chart - Top Usage Days'!$A$3,"region",'Chart - Energy by Region'!A4)</f>
        <v>1055</v>
      </c>
      <c r="I7" s="9"/>
    </row>
  </sheetData>
  <mergeCells count="8">
    <mergeCell ref="A7:B7"/>
    <mergeCell ref="H7:I7"/>
    <mergeCell ref="C7:D7"/>
    <mergeCell ref="E7:G7"/>
    <mergeCell ref="A6:B6"/>
    <mergeCell ref="C6:D6"/>
    <mergeCell ref="E6:G6"/>
    <mergeCell ref="H6: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7B085-F35A-42A2-BC85-A226BC539098}">
  <dimension ref="A1:D21"/>
  <sheetViews>
    <sheetView workbookViewId="0">
      <selection activeCell="K27" sqref="K27"/>
    </sheetView>
  </sheetViews>
  <sheetFormatPr defaultRowHeight="14.25"/>
  <cols>
    <col min="1" max="1" width="9.25" bestFit="1" customWidth="1"/>
    <col min="2" max="2" width="8.875" bestFit="1" customWidth="1"/>
    <col min="3" max="3" width="6.625" bestFit="1" customWidth="1"/>
  </cols>
  <sheetData>
    <row r="1" spans="1:4">
      <c r="A1" t="s">
        <v>0</v>
      </c>
      <c r="B1" t="s">
        <v>9</v>
      </c>
      <c r="C1" t="s">
        <v>10</v>
      </c>
      <c r="D1" t="s">
        <v>27</v>
      </c>
    </row>
    <row r="2" spans="1:4">
      <c r="A2" s="1" t="s">
        <v>4</v>
      </c>
      <c r="B2" s="2">
        <v>45415</v>
      </c>
      <c r="C2">
        <v>1055</v>
      </c>
      <c r="D2" t="str">
        <f>IF(top_5_usage_days[[#This Row],[kWh]]=_xlfn.MAXIFS(top_5_usage_days[kWh],top_5_usage_days[region],top_5_usage_days[[#This Row],[region]]), "Top", "")</f>
        <v>Top</v>
      </c>
    </row>
    <row r="3" spans="1:4">
      <c r="A3" s="1" t="s">
        <v>4</v>
      </c>
      <c r="B3" s="2">
        <v>45429</v>
      </c>
      <c r="C3">
        <v>1053</v>
      </c>
      <c r="D3" t="str">
        <f>IF(top_5_usage_days[[#This Row],[kWh]]=_xlfn.MAXIFS(top_5_usage_days[kWh],top_5_usage_days[region],top_5_usage_days[[#This Row],[region]]), "Top", "")</f>
        <v/>
      </c>
    </row>
    <row r="4" spans="1:4">
      <c r="A4" s="1" t="s">
        <v>4</v>
      </c>
      <c r="B4" s="2">
        <v>45322</v>
      </c>
      <c r="C4">
        <v>1048</v>
      </c>
      <c r="D4" t="str">
        <f>IF(top_5_usage_days[[#This Row],[kWh]]=_xlfn.MAXIFS(top_5_usage_days[kWh],top_5_usage_days[region],top_5_usage_days[[#This Row],[region]]), "Top", "")</f>
        <v/>
      </c>
    </row>
    <row r="5" spans="1:4">
      <c r="A5" s="1" t="s">
        <v>4</v>
      </c>
      <c r="B5" s="2">
        <v>45316</v>
      </c>
      <c r="C5">
        <v>1041</v>
      </c>
      <c r="D5" t="str">
        <f>IF(top_5_usage_days[[#This Row],[kWh]]=_xlfn.MAXIFS(top_5_usage_days[kWh],top_5_usage_days[region],top_5_usage_days[[#This Row],[region]]), "Top", "")</f>
        <v/>
      </c>
    </row>
    <row r="6" spans="1:4">
      <c r="A6" s="1" t="s">
        <v>4</v>
      </c>
      <c r="B6" s="2">
        <v>45315</v>
      </c>
      <c r="C6">
        <v>1040</v>
      </c>
      <c r="D6" t="str">
        <f>IF(top_5_usage_days[[#This Row],[kWh]]=_xlfn.MAXIFS(top_5_usage_days[kWh],top_5_usage_days[region],top_5_usage_days[[#This Row],[region]]), "Top", "")</f>
        <v/>
      </c>
    </row>
    <row r="7" spans="1:4">
      <c r="A7" s="1" t="s">
        <v>2</v>
      </c>
      <c r="B7" s="2">
        <v>45395</v>
      </c>
      <c r="C7">
        <v>1290</v>
      </c>
      <c r="D7" t="str">
        <f>IF(top_5_usage_days[[#This Row],[kWh]]=_xlfn.MAXIFS(top_5_usage_days[kWh],top_5_usage_days[region],top_5_usage_days[[#This Row],[region]]), "Top", "")</f>
        <v>Top</v>
      </c>
    </row>
    <row r="8" spans="1:4">
      <c r="A8" s="1" t="s">
        <v>2</v>
      </c>
      <c r="B8" s="2">
        <v>45327</v>
      </c>
      <c r="C8">
        <v>1274</v>
      </c>
      <c r="D8" t="str">
        <f>IF(top_5_usage_days[[#This Row],[kWh]]=_xlfn.MAXIFS(top_5_usage_days[kWh],top_5_usage_days[region],top_5_usage_days[[#This Row],[region]]), "Top", "")</f>
        <v/>
      </c>
    </row>
    <row r="9" spans="1:4">
      <c r="A9" s="1" t="s">
        <v>2</v>
      </c>
      <c r="B9" s="2">
        <v>45472</v>
      </c>
      <c r="C9">
        <v>1266</v>
      </c>
      <c r="D9" t="str">
        <f>IF(top_5_usage_days[[#This Row],[kWh]]=_xlfn.MAXIFS(top_5_usage_days[kWh],top_5_usage_days[region],top_5_usage_days[[#This Row],[region]]), "Top", "")</f>
        <v/>
      </c>
    </row>
    <row r="10" spans="1:4">
      <c r="A10" s="1" t="s">
        <v>2</v>
      </c>
      <c r="B10" s="2">
        <v>45335</v>
      </c>
      <c r="C10">
        <v>1237</v>
      </c>
      <c r="D10" t="str">
        <f>IF(top_5_usage_days[[#This Row],[kWh]]=_xlfn.MAXIFS(top_5_usage_days[kWh],top_5_usage_days[region],top_5_usage_days[[#This Row],[region]]), "Top", "")</f>
        <v/>
      </c>
    </row>
    <row r="11" spans="1:4">
      <c r="A11" s="1" t="s">
        <v>2</v>
      </c>
      <c r="B11" s="2">
        <v>45468</v>
      </c>
      <c r="C11">
        <v>1229</v>
      </c>
      <c r="D11" t="str">
        <f>IF(top_5_usage_days[[#This Row],[kWh]]=_xlfn.MAXIFS(top_5_usage_days[kWh],top_5_usage_days[region],top_5_usage_days[[#This Row],[region]]), "Top", "")</f>
        <v/>
      </c>
    </row>
    <row r="12" spans="1:4">
      <c r="A12" s="1" t="s">
        <v>3</v>
      </c>
      <c r="B12" s="2">
        <v>45397</v>
      </c>
      <c r="C12">
        <v>1005</v>
      </c>
      <c r="D12" t="str">
        <f>IF(top_5_usage_days[[#This Row],[kWh]]=_xlfn.MAXIFS(top_5_usage_days[kWh],top_5_usage_days[region],top_5_usage_days[[#This Row],[region]]), "Top", "")</f>
        <v>Top</v>
      </c>
    </row>
    <row r="13" spans="1:4">
      <c r="A13" s="1" t="s">
        <v>3</v>
      </c>
      <c r="B13" s="2">
        <v>45383</v>
      </c>
      <c r="C13">
        <v>1003</v>
      </c>
      <c r="D13" t="str">
        <f>IF(top_5_usage_days[[#This Row],[kWh]]=_xlfn.MAXIFS(top_5_usage_days[kWh],top_5_usage_days[region],top_5_usage_days[[#This Row],[region]]), "Top", "")</f>
        <v/>
      </c>
    </row>
    <row r="14" spans="1:4">
      <c r="A14" s="1" t="s">
        <v>3</v>
      </c>
      <c r="B14" s="2">
        <v>45344</v>
      </c>
      <c r="C14">
        <v>985</v>
      </c>
      <c r="D14" t="str">
        <f>IF(top_5_usage_days[[#This Row],[kWh]]=_xlfn.MAXIFS(top_5_usage_days[kWh],top_5_usage_days[region],top_5_usage_days[[#This Row],[region]]), "Top", "")</f>
        <v/>
      </c>
    </row>
    <row r="15" spans="1:4">
      <c r="A15" s="1" t="s">
        <v>3</v>
      </c>
      <c r="B15" s="2">
        <v>45411</v>
      </c>
      <c r="C15">
        <v>976</v>
      </c>
      <c r="D15" t="str">
        <f>IF(top_5_usage_days[[#This Row],[kWh]]=_xlfn.MAXIFS(top_5_usage_days[kWh],top_5_usage_days[region],top_5_usage_days[[#This Row],[region]]), "Top", "")</f>
        <v/>
      </c>
    </row>
    <row r="16" spans="1:4">
      <c r="A16" s="1" t="s">
        <v>3</v>
      </c>
      <c r="B16" s="2">
        <v>45421</v>
      </c>
      <c r="C16">
        <v>974</v>
      </c>
      <c r="D16" t="str">
        <f>IF(top_5_usage_days[[#This Row],[kWh]]=_xlfn.MAXIFS(top_5_usage_days[kWh],top_5_usage_days[region],top_5_usage_days[[#This Row],[region]]), "Top", "")</f>
        <v/>
      </c>
    </row>
    <row r="17" spans="1:4">
      <c r="A17" s="1" t="s">
        <v>5</v>
      </c>
      <c r="B17" s="2">
        <v>45372</v>
      </c>
      <c r="C17">
        <v>942</v>
      </c>
      <c r="D17" t="str">
        <f>IF(top_5_usage_days[[#This Row],[kWh]]=_xlfn.MAXIFS(top_5_usage_days[kWh],top_5_usage_days[region],top_5_usage_days[[#This Row],[region]]), "Top", "")</f>
        <v>Top</v>
      </c>
    </row>
    <row r="18" spans="1:4">
      <c r="A18" s="1" t="s">
        <v>5</v>
      </c>
      <c r="B18" s="2">
        <v>45319</v>
      </c>
      <c r="C18">
        <v>939</v>
      </c>
      <c r="D18" t="str">
        <f>IF(top_5_usage_days[[#This Row],[kWh]]=_xlfn.MAXIFS(top_5_usage_days[kWh],top_5_usage_days[region],top_5_usage_days[[#This Row],[region]]), "Top", "")</f>
        <v/>
      </c>
    </row>
    <row r="19" spans="1:4">
      <c r="A19" s="1" t="s">
        <v>5</v>
      </c>
      <c r="B19" s="2">
        <v>45446</v>
      </c>
      <c r="C19">
        <v>933</v>
      </c>
      <c r="D19" t="str">
        <f>IF(top_5_usage_days[[#This Row],[kWh]]=_xlfn.MAXIFS(top_5_usage_days[kWh],top_5_usage_days[region],top_5_usage_days[[#This Row],[region]]), "Top", "")</f>
        <v/>
      </c>
    </row>
    <row r="20" spans="1:4">
      <c r="A20" s="1" t="s">
        <v>5</v>
      </c>
      <c r="B20" s="2">
        <v>45437</v>
      </c>
      <c r="C20">
        <v>932</v>
      </c>
      <c r="D20" t="str">
        <f>IF(top_5_usage_days[[#This Row],[kWh]]=_xlfn.MAXIFS(top_5_usage_days[kWh],top_5_usage_days[region],top_5_usage_days[[#This Row],[region]]), "Top", "")</f>
        <v/>
      </c>
    </row>
    <row r="21" spans="1:4">
      <c r="A21" s="1" t="s">
        <v>5</v>
      </c>
      <c r="B21" s="2">
        <v>45364</v>
      </c>
      <c r="C21">
        <v>927</v>
      </c>
      <c r="D21" t="str">
        <f>IF(top_5_usage_days[[#This Row],[kWh]]=_xlfn.MAXIFS(top_5_usage_days[kWh],top_5_usage_days[region],top_5_usage_days[[#This Row],[region]]), "Top", "")</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CFDA-B535-4875-8168-1A9BA4F8CB56}">
  <dimension ref="A3:B8"/>
  <sheetViews>
    <sheetView workbookViewId="0">
      <selection activeCell="A3" sqref="A3:B8"/>
    </sheetView>
  </sheetViews>
  <sheetFormatPr defaultRowHeight="14.25"/>
  <cols>
    <col min="1" max="1" width="13.125" bestFit="1" customWidth="1"/>
    <col min="2" max="2" width="27" bestFit="1" customWidth="1"/>
  </cols>
  <sheetData>
    <row r="3" spans="1:2">
      <c r="A3" s="3" t="s">
        <v>12</v>
      </c>
      <c r="B3" t="s">
        <v>18</v>
      </c>
    </row>
    <row r="4" spans="1:2">
      <c r="A4" s="4" t="s">
        <v>4</v>
      </c>
      <c r="B4" s="1">
        <v>25.03</v>
      </c>
    </row>
    <row r="5" spans="1:2">
      <c r="A5" s="4" t="s">
        <v>2</v>
      </c>
      <c r="B5" s="1">
        <v>34.65</v>
      </c>
    </row>
    <row r="6" spans="1:2">
      <c r="A6" s="4" t="s">
        <v>3</v>
      </c>
      <c r="B6" s="1">
        <v>26.49</v>
      </c>
    </row>
    <row r="7" spans="1:2">
      <c r="A7" s="4" t="s">
        <v>5</v>
      </c>
      <c r="B7" s="1">
        <v>21.52</v>
      </c>
    </row>
    <row r="8" spans="1:2">
      <c r="A8" s="4" t="s">
        <v>13</v>
      </c>
      <c r="B8" s="1">
        <v>107.69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B45EA-588F-4EEC-A9DD-AE066EE229A2}">
  <dimension ref="A1:B5"/>
  <sheetViews>
    <sheetView workbookViewId="0">
      <selection activeCell="L19" sqref="L19"/>
    </sheetView>
  </sheetViews>
  <sheetFormatPr defaultRowHeight="14.25"/>
  <cols>
    <col min="1" max="1" width="9.25" bestFit="1" customWidth="1"/>
    <col min="2" max="2" width="22.125" bestFit="1" customWidth="1"/>
  </cols>
  <sheetData>
    <row r="1" spans="1:2">
      <c r="A1" t="s">
        <v>0</v>
      </c>
      <c r="B1" t="s">
        <v>1</v>
      </c>
    </row>
    <row r="2" spans="1:2">
      <c r="A2" s="1" t="s">
        <v>2</v>
      </c>
      <c r="B2">
        <v>34.65</v>
      </c>
    </row>
    <row r="3" spans="1:2">
      <c r="A3" s="1" t="s">
        <v>3</v>
      </c>
      <c r="B3">
        <v>26.49</v>
      </c>
    </row>
    <row r="4" spans="1:2">
      <c r="A4" s="1" t="s">
        <v>4</v>
      </c>
      <c r="B4">
        <v>25.03</v>
      </c>
    </row>
    <row r="5" spans="1:2">
      <c r="A5" s="1" t="s">
        <v>5</v>
      </c>
      <c r="B5">
        <v>21.52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43173-1084-40AA-B29B-4393478CC2BE}">
  <dimension ref="A3:B8"/>
  <sheetViews>
    <sheetView workbookViewId="0">
      <selection activeCell="I22" sqref="I22"/>
    </sheetView>
  </sheetViews>
  <sheetFormatPr defaultRowHeight="14.25"/>
  <cols>
    <col min="1" max="1" width="13.125" bestFit="1" customWidth="1"/>
    <col min="2" max="2" width="21.875" bestFit="1" customWidth="1"/>
    <col min="3" max="3" width="16.375" bestFit="1" customWidth="1"/>
    <col min="4" max="4" width="21.875" bestFit="1" customWidth="1"/>
  </cols>
  <sheetData>
    <row r="3" spans="1:2">
      <c r="A3" s="3" t="s">
        <v>12</v>
      </c>
      <c r="B3" t="s">
        <v>17</v>
      </c>
    </row>
    <row r="4" spans="1:2">
      <c r="A4" s="4" t="s">
        <v>4</v>
      </c>
      <c r="B4" s="1">
        <v>7.48</v>
      </c>
    </row>
    <row r="5" spans="1:2">
      <c r="A5" s="4" t="s">
        <v>2</v>
      </c>
      <c r="B5" s="1">
        <v>9.9</v>
      </c>
    </row>
    <row r="6" spans="1:2">
      <c r="A6" s="4" t="s">
        <v>3</v>
      </c>
      <c r="B6" s="1">
        <v>-10.16</v>
      </c>
    </row>
    <row r="7" spans="1:2">
      <c r="A7" s="4" t="s">
        <v>5</v>
      </c>
      <c r="B7" s="1">
        <v>23.39</v>
      </c>
    </row>
    <row r="8" spans="1:2">
      <c r="A8" s="4" t="s">
        <v>13</v>
      </c>
      <c r="B8" s="1">
        <v>30.610000000000003</v>
      </c>
    </row>
  </sheetData>
  <conditionalFormatting pivot="1" sqref="B4:B7">
    <cfRule type="cellIs" dxfId="5" priority="2" operator="greaterThan">
      <formula>0</formula>
    </cfRule>
  </conditionalFormatting>
  <conditionalFormatting pivot="1" sqref="B4:B7">
    <cfRule type="cellIs" dxfId="4" priority="1" operator="lessThan">
      <formula>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3C97A-0F5E-4A2B-AF26-F9F7B2357CA5}">
  <dimension ref="A1:D5"/>
  <sheetViews>
    <sheetView workbookViewId="0"/>
  </sheetViews>
  <sheetFormatPr defaultRowHeight="14.25"/>
  <cols>
    <col min="1" max="1" width="9.25" bestFit="1" customWidth="1"/>
    <col min="2" max="2" width="11.625" bestFit="1" customWidth="1"/>
    <col min="3" max="3" width="11" bestFit="1" customWidth="1"/>
    <col min="4" max="4" width="17" bestFit="1" customWidth="1"/>
  </cols>
  <sheetData>
    <row r="1" spans="1:4">
      <c r="A1" t="s">
        <v>0</v>
      </c>
      <c r="B1" t="s">
        <v>6</v>
      </c>
      <c r="C1" t="s">
        <v>7</v>
      </c>
      <c r="D1" t="s">
        <v>8</v>
      </c>
    </row>
    <row r="2" spans="1:4">
      <c r="A2" s="1" t="s">
        <v>5</v>
      </c>
      <c r="B2">
        <v>731</v>
      </c>
      <c r="C2">
        <v>902</v>
      </c>
      <c r="D2">
        <v>23.39</v>
      </c>
    </row>
    <row r="3" spans="1:4">
      <c r="A3" s="1" t="s">
        <v>2</v>
      </c>
      <c r="B3">
        <v>1152</v>
      </c>
      <c r="C3">
        <v>1266</v>
      </c>
      <c r="D3">
        <v>9.9</v>
      </c>
    </row>
    <row r="4" spans="1:4">
      <c r="A4" s="1" t="s">
        <v>4</v>
      </c>
      <c r="B4">
        <v>909</v>
      </c>
      <c r="C4">
        <v>977</v>
      </c>
      <c r="D4">
        <v>7.48</v>
      </c>
    </row>
    <row r="5" spans="1:4">
      <c r="A5" s="1" t="s">
        <v>3</v>
      </c>
      <c r="B5">
        <v>896</v>
      </c>
      <c r="C5">
        <v>805</v>
      </c>
      <c r="D5">
        <v>-10.16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A7521-8F36-4E1E-BFF5-9924DEFE9D34}">
  <dimension ref="A3:B5"/>
  <sheetViews>
    <sheetView workbookViewId="0">
      <selection activeCell="A3" sqref="A3:B5"/>
    </sheetView>
  </sheetViews>
  <sheetFormatPr defaultRowHeight="14.25"/>
  <cols>
    <col min="1" max="1" width="11.375" bestFit="1" customWidth="1"/>
    <col min="2" max="2" width="23.625" bestFit="1" customWidth="1"/>
  </cols>
  <sheetData>
    <row r="3" spans="1:2">
      <c r="A3" s="3" t="s">
        <v>20</v>
      </c>
      <c r="B3" t="s">
        <v>14</v>
      </c>
    </row>
    <row r="4" spans="1:2">
      <c r="A4" s="4" t="s">
        <v>4</v>
      </c>
      <c r="B4" s="1">
        <v>168480</v>
      </c>
    </row>
    <row r="5" spans="1:2">
      <c r="A5" s="4" t="s">
        <v>13</v>
      </c>
      <c r="B5" s="1">
        <v>168480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EECDB-63A3-4A7D-8FFC-F109BCDD924E}">
  <dimension ref="A1:B5"/>
  <sheetViews>
    <sheetView workbookViewId="0">
      <selection activeCell="J34" sqref="J34"/>
    </sheetView>
  </sheetViews>
  <sheetFormatPr defaultRowHeight="14.25"/>
  <cols>
    <col min="1" max="1" width="9.25" bestFit="1" customWidth="1"/>
    <col min="2" max="2" width="18.75" customWidth="1"/>
  </cols>
  <sheetData>
    <row r="1" spans="1:2">
      <c r="A1" t="s">
        <v>0</v>
      </c>
      <c r="B1" t="s">
        <v>11</v>
      </c>
    </row>
    <row r="2" spans="1:2">
      <c r="A2" s="1" t="s">
        <v>2</v>
      </c>
      <c r="B2">
        <v>205299</v>
      </c>
    </row>
    <row r="3" spans="1:2">
      <c r="A3" s="1" t="s">
        <v>4</v>
      </c>
      <c r="B3">
        <v>168480</v>
      </c>
    </row>
    <row r="4" spans="1:2">
      <c r="A4" s="1" t="s">
        <v>3</v>
      </c>
      <c r="B4">
        <v>157655</v>
      </c>
    </row>
    <row r="5" spans="1:2">
      <c r="A5" s="1" t="s">
        <v>5</v>
      </c>
      <c r="B5">
        <v>147422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48A7-EC6E-42A9-95CC-DB224E066001}">
  <dimension ref="A1"/>
  <sheetViews>
    <sheetView workbookViewId="0"/>
  </sheetViews>
  <sheetFormatPr defaultRowHeight="14.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2F9F-719C-4D8C-A6E4-03DE406495F0}">
  <dimension ref="A3:B12"/>
  <sheetViews>
    <sheetView zoomScaleNormal="100" workbookViewId="0">
      <selection activeCell="A4" sqref="A4"/>
    </sheetView>
  </sheetViews>
  <sheetFormatPr defaultRowHeight="14.25"/>
  <cols>
    <col min="1" max="1" width="13.125" bestFit="1" customWidth="1"/>
    <col min="2" max="2" width="11.25" bestFit="1" customWidth="1"/>
  </cols>
  <sheetData>
    <row r="3" spans="1:2">
      <c r="A3" s="3" t="s">
        <v>20</v>
      </c>
      <c r="B3" t="s">
        <v>16</v>
      </c>
    </row>
    <row r="4" spans="1:2">
      <c r="A4" s="4" t="s">
        <v>4</v>
      </c>
      <c r="B4" s="1">
        <v>1055</v>
      </c>
    </row>
    <row r="5" spans="1:2">
      <c r="A5" s="5" t="s">
        <v>25</v>
      </c>
      <c r="B5" s="1">
        <v>1055</v>
      </c>
    </row>
    <row r="6" spans="1:2">
      <c r="A6" s="4" t="s">
        <v>2</v>
      </c>
      <c r="B6" s="1">
        <v>1290</v>
      </c>
    </row>
    <row r="7" spans="1:2">
      <c r="A7" s="5" t="s">
        <v>15</v>
      </c>
      <c r="B7" s="1">
        <v>1290</v>
      </c>
    </row>
    <row r="8" spans="1:2">
      <c r="A8" s="4" t="s">
        <v>3</v>
      </c>
      <c r="B8" s="1">
        <v>1005</v>
      </c>
    </row>
    <row r="9" spans="1:2">
      <c r="A9" s="5" t="s">
        <v>15</v>
      </c>
      <c r="B9" s="1">
        <v>1005</v>
      </c>
    </row>
    <row r="10" spans="1:2">
      <c r="A10" s="4" t="s">
        <v>5</v>
      </c>
      <c r="B10" s="1">
        <v>942</v>
      </c>
    </row>
    <row r="11" spans="1:2">
      <c r="A11" s="5" t="s">
        <v>26</v>
      </c>
      <c r="B11" s="1">
        <v>942</v>
      </c>
    </row>
    <row r="12" spans="1:2">
      <c r="A12" s="4" t="s">
        <v>13</v>
      </c>
      <c r="B12" s="1">
        <v>4292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e 7 0 9 b b 8 - 2 a 8 d - 4 f 6 b - b 7 a 8 - 7 8 4 0 a 4 c b 8 7 c a "   x m l n s = " h t t p : / / s c h e m a s . m i c r o s o f t . c o m / D a t a M a s h u p " > A A A A A D 8 F A A B Q S w M E F A A C A A g A h m 6 7 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G b r 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m 6 7 W k R p w V I 6 A g A A 5 A k A A B M A H A B G b 3 J t d W x h c y 9 T Z W N 0 a W 9 u M S 5 t I K I Y A C i g F A A A A A A A A A A A A A A A A A A A A A A A A A A A A O 1 V T W v b Q B C 9 G / w f l s 1 F A k U Q J + m h R Y e i p E 2 / 3 K Z 2 y c E y Y i V N p C X S r t l d O T b G / 7 0 j S 6 m / Z F J 8 a C D U F 0 s z w 5 u 3 7 z 2 v N c S G S 0 E G 9 f f Z u 2 6 n 2 9 E Z U 5 A Q N k 3 D h 8 c s n I A K E 5 j y G I h H c j D d D s H P Q J Z q V f H 1 1 L 2 S c V m A M N Y H n o P r S 2 H w R V v U f x v 8 0 q B 0 0 J c s C 5 6 m d P C R m 5 s y C k C A S u e n X G i e Z k a f J k x n k W Q q C W A 2 k Q o H 9 z m 4 s Z 5 S 2 x l d Q c 4 L b k B 5 1 K E O 8 W V e F k J 7 P Y d c i 1 g m X K T e W e 8 S X 2 9 L a W B g 5 j l 4 6 0 e 3 L w W M b a c + y w n 9 o W S B v Y T c A E u Q M M W D D V m E g 0 2 n q V v 1 s R 0 y a u r v 8 3 w Q s 5 w p 7 R l V b k L 6 G R M p I g 7 n E 1 j D D R U T + l 6 q o i Z c N b X V s t 9 Z L K i C F D 3 B w x m c I g Z m Z u m Q B V 1 p c r e p y d O I K I s I 1 H J p d z t c t P L Y 9 L d W P 0 y V f D R Z G M 3 D e t + / N / k A k W e c v n j 9 T m v D l K m 8 x s 4 n Y d 5 c u B X K q g U i a W 9 g K m K U v 1 H z u G Q Y a V g e N r a 8 Y D D a e f y / A b Z 0 2 U v B c s 3 g G 0 4 g 5 G 0 J i s P G k f q g c d V n y Y W 1 Q 7 O C b 7 b i K i M n 4 W V Y a p Z C m L C 5 3 u 7 S 3 T a x e j Y i V L h f u E j c r 3 B v v p f o 0 J r R T x C s w G W N W 2 t K d a M p W 3 v U K z U O r N u r 0 5 2 c 7 + 7 c j v o O 5 g u E f J v B M / E + f / 3 x T p j 5 8 5 d W P a + K L T H / q 7 v s h B 6 4 z a x z m 7 a 6 f T 2 L I X f 9 U i k 0 8 k 6 q h 0 j K B 8 t e j P q Y I u 8 A H B 0 v R 0 0 o x s c o 1 M h + / G / + s B i / A V B L A Q I t A B Q A A g A I A I Z u u 1 o i 5 D n 8 o w A A A P Y A A A A S A A A A A A A A A A A A A A A A A A A A A A B D b 2 5 m a W c v U G F j a 2 F n Z S 5 4 b W x Q S w E C L Q A U A A I A C A C G b r t a D 8 r p q 6 Q A A A D p A A A A E w A A A A A A A A A A A A A A A A D v A A A A W 0 N v b n R l b n R f V H l w Z X N d L n h t b F B L A Q I t A B Q A A g A I A I Z u u 1 p E a c F S O g I A A O Q J A A A T A A A A A A A A A A A A A A A A A O A B A A B G b 3 J t d W x h c y 9 T Z W N 0 a W 9 u M S 5 t U E s F B g A A A A A D A A M A w g A A A G 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u A A A A A A A A T y 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2 Z 1 9 r d 2 h f c G V y X 2 R l d m l 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3 M j M w O D E 2 L W M 0 Y T E t N D M z Z i 1 h N z Y w L T g y Z D Y z Z D M 3 N W Q 4 N i I g L z 4 8 R W 5 0 c n k g V H l w Z T 0 i Q n V m Z m V y T m V 4 d F J l Z n J l c 2 g i I F Z h b H V l P S J s M S I g L z 4 8 R W 5 0 c n k g V H l w Z T 0 i U m V z d W x 0 V H l w Z S I g V m F s d W U 9 I n N U Y W J s Z S I g L z 4 8 R W 5 0 c n k g V H l w Z T 0 i T m F t Z V V w Z G F 0 Z W R B Z n R l c k Z p b G w i I F Z h b H V l P S J s M C I g L z 4 8 R W 5 0 c n k g V H l w Z T 0 i R m l s b F R h c m d l d C I g V m F s d W U 9 I n N h d m d f a 3 d o X 3 B l c l 9 k Z X Z p Y 2 U 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S 0 y N 1 Q w M T o 1 N D o 1 N i 4 3 M z E 4 N z c 4 W i I g L z 4 8 R W 5 0 c n k g V H l w Z T 0 i R m l s b E N v b H V t b l R 5 c G V z I i B W Y W x 1 Z T 0 i c 0 J n V T 0 i I C 8 + P E V u d H J 5 I F R 5 c G U 9 I k Z p b G x D b 2 x 1 b W 5 O Y W 1 l c y I g V m F s d W U 9 I n N b J n F 1 b 3 Q 7 c m V n a W 9 u J n F 1 b 3 Q 7 L C Z x d W 9 0 O 2 F 2 Z 1 9 r V 2 h f c G V y X 2 R l d m l j 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F 2 Z 1 9 r d 2 h f c G V y X 2 R l d m l j Z S 9 B d X R v U m V t b 3 Z l Z E N v b H V t b n M x L n t y Z W d p b 2 4 s M H 0 m c X V v d D s s J n F 1 b 3 Q 7 U 2 V j d G l v b j E v Y X Z n X 2 t 3 a F 9 w Z X J f Z G V 2 a W N l L 0 F 1 d G 9 S Z W 1 v d m V k Q 2 9 s d W 1 u c z E u e 2 F 2 Z 1 9 r V 2 h f c G V y X 2 R l d m l j Z S w x f S Z x d W 9 0 O 1 0 s J n F 1 b 3 Q 7 Q 2 9 s d W 1 u Q 2 9 1 b n Q m c X V v d D s 6 M i w m c X V v d D t L Z X l D b 2 x 1 b W 5 O Y W 1 l c y Z x d W 9 0 O z p b X S w m c X V v d D t D b 2 x 1 b W 5 J Z G V u d G l 0 a W V z J n F 1 b 3 Q 7 O l s m c X V v d D t T Z W N 0 a W 9 u M S 9 h d m d f a 3 d o X 3 B l c l 9 k Z X Z p Y 2 U v Q X V 0 b 1 J l b W 9 2 Z W R D b 2 x 1 b W 5 z M S 5 7 c m V n a W 9 u L D B 9 J n F 1 b 3 Q 7 L C Z x d W 9 0 O 1 N l Y 3 R p b 2 4 x L 2 F 2 Z 1 9 r d 2 h f c G V y X 2 R l d m l j Z S 9 B d X R v U m V t b 3 Z l Z E N v b H V t b n M x L n t h d m d f a 1 d o X 3 B l c l 9 k Z X Z p Y 2 U s M X 0 m c X V v d D t d L C Z x d W 9 0 O 1 J l b G F 0 a W 9 u c 2 h p c E l u Z m 8 m c X V v d D s 6 W 1 1 9 I i A v P j w v U 3 R h Y m x l R W 5 0 c m l l c z 4 8 L 0 l 0 Z W 0 + P E l 0 Z W 0 + P E l 0 Z W 1 M b 2 N h d G l v b j 4 8 S X R l b V R 5 c G U + R m 9 y b X V s Y T w v S X R l b V R 5 c G U + P E l 0 Z W 1 Q Y X R o P l N l Y 3 R p b 2 4 x L 2 F 2 Z 1 9 r d 2 h f c G V y X 2 R l d m l j Z S 9 T b 3 V y Y 2 U 8 L 0 l 0 Z W 1 Q Y X R o P j w v S X R l b U x v Y 2 F 0 a W 9 u P j x T d G F i b G V F b n R y a W V z I C 8 + P C 9 J d G V t P j x J d G V t P j x J d G V t T G 9 j Y X R p b 2 4 + P E l 0 Z W 1 U e X B l P k Z v c m 1 1 b G E 8 L 0 l 0 Z W 1 U e X B l P j x J d G V t U G F 0 a D 5 T Z W N 0 a W 9 u M S 9 h d m d f a 3 d o X 3 B l c l 9 k Z X Z p Y 2 U v U H J v b W 9 0 Z W Q l M j B I Z W F k Z X J z P C 9 J d G V t U G F 0 a D 4 8 L 0 l 0 Z W 1 M b 2 N h d G l v b j 4 8 U 3 R h Y m x l R W 5 0 c m l l c y A v P j w v S X R l b T 4 8 S X R l b T 4 8 S X R l b U x v Y 2 F 0 a W 9 u P j x J d G V t V H l w Z T 5 G b 3 J t d W x h P C 9 J d G V t V H l w Z T 4 8 S X R l b V B h d G g + U 2 V j d G l v b j E v Y X Z n X 2 t 3 a F 9 w Z X J f Z G V 2 a W N l L 0 N o Y W 5 n Z W Q l M j B U e X B l P C 9 J d G V t U G F 0 a D 4 8 L 0 l 0 Z W 1 M b 2 N h d G l v b j 4 8 U 3 R h Y m x l R W 5 0 c m l l c y A v P j w v S X R l b T 4 8 S X R l b T 4 8 S X R l b U x v Y 2 F 0 a W 9 u P j x J d G V t V H l w Z T 5 G b 3 J t d W x h P C 9 J d G V t V H l w Z T 4 8 S X R l b V B h d G g + U 2 V j d G l v b j E v Z W 5 l c m d 5 X 2 d y b 3 d 0 a F 9 i e V 9 y Z W d 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M 2 M 1 Z j I 3 M i 0 x Z D M x L T Q x Z T I t O T E w N i 0 y Y T Y 3 O W U 5 N T A 1 Y W 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V u Z X J n e V 9 n c m 9 3 d G h f Y n l f c m V n a W 9 u 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U t M j d U M D E 6 N T U 6 M j k u M z g 4 N D c w M F o i I C 8 + P E V u d H J 5 I F R 5 c G U 9 I k Z p b G x D b 2 x 1 b W 5 U e X B l c y I g V m F s d W U 9 I n N C Z 0 1 E Q l E 9 P S I g L z 4 8 R W 5 0 c n k g V H l w Z T 0 i R m l s b E N v b H V t b k 5 h b W V z I i B W Y W x 1 Z T 0 i c 1 s m c X V v d D t y Z W d p b 2 4 m c X V v d D s s J n F 1 b 3 Q 7 c 3 R h c n R f a 1 d o J n F 1 b 3 Q 7 L C Z x d W 9 0 O 2 V u Z F 9 r V 2 g m c X V v d D s s J n F 1 b 3 Q 7 c G V y Y 2 V u d F 9 n c m 9 3 d G 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b m V y Z 3 l f Z 3 J v d 3 R o X 2 J 5 X 3 J l Z 2 l v b i 9 B d X R v U m V t b 3 Z l Z E N v b H V t b n M x L n t y Z W d p b 2 4 s M H 0 m c X V v d D s s J n F 1 b 3 Q 7 U 2 V j d G l v b j E v Z W 5 l c m d 5 X 2 d y b 3 d 0 a F 9 i e V 9 y Z W d p b 2 4 v Q X V 0 b 1 J l b W 9 2 Z W R D b 2 x 1 b W 5 z M S 5 7 c 3 R h c n R f a 1 d o L D F 9 J n F 1 b 3 Q 7 L C Z x d W 9 0 O 1 N l Y 3 R p b 2 4 x L 2 V u Z X J n e V 9 n c m 9 3 d G h f Y n l f c m V n a W 9 u L 0 F 1 d G 9 S Z W 1 v d m V k Q 2 9 s d W 1 u c z E u e 2 V u Z F 9 r V 2 g s M n 0 m c X V v d D s s J n F 1 b 3 Q 7 U 2 V j d G l v b j E v Z W 5 l c m d 5 X 2 d y b 3 d 0 a F 9 i e V 9 y Z W d p b 2 4 v Q X V 0 b 1 J l b W 9 2 Z W R D b 2 x 1 b W 5 z M S 5 7 c G V y Y 2 V u d F 9 n c m 9 3 d G g s M 3 0 m c X V v d D t d L C Z x d W 9 0 O 0 N v b H V t b k N v d W 5 0 J n F 1 b 3 Q 7 O j Q s J n F 1 b 3 Q 7 S 2 V 5 Q 2 9 s d W 1 u T m F t Z X M m c X V v d D s 6 W 1 0 s J n F 1 b 3 Q 7 Q 2 9 s d W 1 u S W R l b n R p d G l l c y Z x d W 9 0 O z p b J n F 1 b 3 Q 7 U 2 V j d G l v b j E v Z W 5 l c m d 5 X 2 d y b 3 d 0 a F 9 i e V 9 y Z W d p b 2 4 v Q X V 0 b 1 J l b W 9 2 Z W R D b 2 x 1 b W 5 z M S 5 7 c m V n a W 9 u L D B 9 J n F 1 b 3 Q 7 L C Z x d W 9 0 O 1 N l Y 3 R p b 2 4 x L 2 V u Z X J n e V 9 n c m 9 3 d G h f Y n l f c m V n a W 9 u L 0 F 1 d G 9 S Z W 1 v d m V k Q 2 9 s d W 1 u c z E u e 3 N 0 Y X J 0 X 2 t X a C w x f S Z x d W 9 0 O y w m c X V v d D t T Z W N 0 a W 9 u M S 9 l b m V y Z 3 l f Z 3 J v d 3 R o X 2 J 5 X 3 J l Z 2 l v b i 9 B d X R v U m V t b 3 Z l Z E N v b H V t b n M x L n t l b m R f a 1 d o L D J 9 J n F 1 b 3 Q 7 L C Z x d W 9 0 O 1 N l Y 3 R p b 2 4 x L 2 V u Z X J n e V 9 n c m 9 3 d G h f Y n l f c m V n a W 9 u L 0 F 1 d G 9 S Z W 1 v d m V k Q 2 9 s d W 1 u c z E u e 3 B l c m N l b n R f Z 3 J v d 3 R o L D N 9 J n F 1 b 3 Q 7 X S w m c X V v d D t S Z W x h d G l v b n N o a X B J b m Z v J n F 1 b 3 Q 7 O l t d f S I g L z 4 8 L 1 N 0 Y W J s Z U V u d H J p Z X M + P C 9 J d G V t P j x J d G V t P j x J d G V t T G 9 j Y X R p b 2 4 + P E l 0 Z W 1 U e X B l P k Z v c m 1 1 b G E 8 L 0 l 0 Z W 1 U e X B l P j x J d G V t U G F 0 a D 5 T Z W N 0 a W 9 u M S 9 l b m V y Z 3 l f Z 3 J v d 3 R o X 2 J 5 X 3 J l Z 2 l v b i 9 T b 3 V y Y 2 U 8 L 0 l 0 Z W 1 Q Y X R o P j w v S X R l b U x v Y 2 F 0 a W 9 u P j x T d G F i b G V F b n R y a W V z I C 8 + P C 9 J d G V t P j x J d G V t P j x J d G V t T G 9 j Y X R p b 2 4 + P E l 0 Z W 1 U e X B l P k Z v c m 1 1 b G E 8 L 0 l 0 Z W 1 U e X B l P j x J d G V t U G F 0 a D 5 T Z W N 0 a W 9 u M S 9 l b m V y Z 3 l f Z 3 J v d 3 R o X 2 J 5 X 3 J l Z 2 l v b i 9 Q c m 9 t b 3 R l Z C U y M E h l Y W R l c n M 8 L 0 l 0 Z W 1 Q Y X R o P j w v S X R l b U x v Y 2 F 0 a W 9 u P j x T d G F i b G V F b n R y a W V z I C 8 + P C 9 J d G V t P j x J d G V t P j x J d G V t T G 9 j Y X R p b 2 4 + P E l 0 Z W 1 U e X B l P k Z v c m 1 1 b G E 8 L 0 l 0 Z W 1 U e X B l P j x J d G V t U G F 0 a D 5 T Z W N 0 a W 9 u M S 9 l b m V y Z 3 l f Z 3 J v d 3 R o X 2 J 5 X 3 J l Z 2 l v b i 9 D a G F u Z 2 V k J T I w V H l w Z T w v S X R l b V B h d G g + P C 9 J d G V t T G 9 j Y X R p b 2 4 + P F N 0 Y W J s Z U V u d H J p Z X M g L z 4 8 L 0 l 0 Z W 0 + P E l 0 Z W 0 + P E l 0 Z W 1 M b 2 N h d G l v b j 4 8 S X R l b V R 5 c G U + R m 9 y b X V s Y T w v S X R l b V R 5 c G U + P E l 0 Z W 1 Q Y X R o P l N l Y 3 R p b 2 4 x L 3 R v d G F s X 2 V u Z X J n e V 9 i e V 9 y Z W d p b 2 4 8 L 0 l 0 Z W 1 Q Y X R o P j w v S X R l b U x v Y 2 F 0 a W 9 u P j x T d G F i b G V F b n R y a W V z P j x F b n R y e S B U e X B l P S J J c 1 B y a X Z h d G U i I F Z h b H V l P S J s M C I g L z 4 8 R W 5 0 c n k g V H l w Z T 0 i R m l s b E 9 i a m V j d F R 5 c G U i I F Z h b H V l P S J z V G F i b G U i I C 8 + P E V u d H J 5 I F R 5 c G U 9 I k Z p b G x D b 2 x 1 b W 5 O Y W 1 l c y I g V m F s d W U 9 I n N b J n F 1 b 3 Q 7 c m V n a W 9 u J n F 1 b 3 Q 7 L C Z x d W 9 0 O 3 R v d G F s X 2 V u Z X J n e V 9 r V 2 g m c X V v d D t d I i A v P j x F b n R y e S B U e X B l P S J G a W x s Q 2 9 s d W 1 u V H l w Z X M i I F Z h b H V l P S J z Q m d N P S I g L z 4 8 R W 5 0 c n k g V H l w Z T 0 i U X V l c n l J R C I g V m F s d W U 9 I n N l Z T Y z M W I 2 N S 0 x Y j A 3 L T R i M 2 U t Y T Y 5 Y i 0 2 Y T d l M G E y Z j R h M D k i I C 8 + P E V u d H J 5 I F R 5 c G U 9 I k J 1 Z m Z l c k 5 l e H R S Z W Z y Z X N o I i B W Y W x 1 Z T 0 i b D E i I C 8 + P E V u d H J 5 I F R 5 c G U 9 I l J l c 3 V s d F R 5 c G U i I F Z h b H V l P S J z V G F i b G U i I C 8 + P E V u d H J 5 I F R 5 c G U 9 I k 5 h b W V V c G R h d G V k Q W Z 0 Z X J G a W x s I i B W Y W x 1 Z T 0 i b D A i I C 8 + P E V u d H J 5 I F R 5 c G U 9 I k 5 h d m l n Y X R p b 2 5 T d G V w T m F t Z S I g V m F s d W U 9 I n N O Y X Z p Z 2 F 0 a W 9 u I i A v P j x F b n R y e S B U e X B l P S J G a W x s T G F z d F V w Z G F 0 Z W Q i I F Z h b H V l P S J k M j A y N S 0 w N S 0 y N 1 Q w M z o 0 N z o y N i 4 2 N T U w M z A y W i I g L z 4 8 R W 5 0 c n k g V H l w Z T 0 i R m l s b E V y c m 9 y Q 2 9 k Z S I g V m F s d W U 9 I n N V b m t u b 3 d u I i A v P j x F b n R y e S B U e X B l P S J G a W x s Z W R D b 2 1 w b G V 0 Z V J l c 3 V s d F R v V 2 9 y a 3 N o Z W V 0 I i B W Y W x 1 Z T 0 i b D E i I C 8 + P E V u d H J 5 I F R 5 c G U 9 I k Z p b G x F c n J v c k N v d W 5 0 I i B W Y W x 1 Z T 0 i b D A i I C 8 + P E V u d H J 5 I F R 5 c G U 9 I k Z p b G x U Y X J n Z X Q i I F Z h b H V l P S J z d G 9 0 Y W x f Z W 5 l c m d 5 X 2 J 5 X 3 J l Z 2 l v b i I g L z 4 8 R W 5 0 c n k g V H l w Z T 0 i Q W R k Z W R U b 0 R h d G F N b 2 R l b C I g V m F s d W U 9 I m w w I i A v P j x F b n R y e S B U e X B l P S J G a W x s Q 2 9 1 b n Q i I F Z h b H V l P S J s N C I g L z 4 8 R W 5 0 c n k g V H l w Z T 0 i R m l s b F R v R G F 0 Y U 1 v Z G V s R W 5 h Y m x l Z C I g V m F s d W U 9 I m w w 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b 3 R h b F 9 l b m V y Z 3 l f Y n l f c m V n a W 9 u L 0 F 1 d G 9 S Z W 1 v d m V k Q 2 9 s d W 1 u c z E u e 3 J l Z 2 l v b i w w f S Z x d W 9 0 O y w m c X V v d D t T Z W N 0 a W 9 u M S 9 0 b 3 R h b F 9 l b m V y Z 3 l f Y n l f c m V n a W 9 u L 0 F 1 d G 9 S Z W 1 v d m V k Q 2 9 s d W 1 u c z E u e 3 R v d G F s X 2 V u Z X J n e V 9 r V 2 g s M X 0 m c X V v d D t d L C Z x d W 9 0 O 0 N v b H V t b k N v d W 5 0 J n F 1 b 3 Q 7 O j I s J n F 1 b 3 Q 7 S 2 V 5 Q 2 9 s d W 1 u T m F t Z X M m c X V v d D s 6 W 1 0 s J n F 1 b 3 Q 7 Q 2 9 s d W 1 u S W R l b n R p d G l l c y Z x d W 9 0 O z p b J n F 1 b 3 Q 7 U 2 V j d G l v b j E v d G 9 0 Y W x f Z W 5 l c m d 5 X 2 J 5 X 3 J l Z 2 l v b i 9 B d X R v U m V t b 3 Z l Z E N v b H V t b n M x L n t y Z W d p b 2 4 s M H 0 m c X V v d D s s J n F 1 b 3 Q 7 U 2 V j d G l v b j E v d G 9 0 Y W x f Z W 5 l c m d 5 X 2 J 5 X 3 J l Z 2 l v b i 9 B d X R v U m V t b 3 Z l Z E N v b H V t b n M x L n t 0 b 3 R h b F 9 l b m V y Z 3 l f a 1 d o L D F 9 J n F 1 b 3 Q 7 X S w m c X V v d D t S Z W x h d G l v b n N o a X B J b m Z v J n F 1 b 3 Q 7 O l t d f S I g L z 4 8 R W 5 0 c n k g V H l w Z T 0 i R m l s b E V u Y W J s Z W Q i I F Z h b H V l P S J s M S I g L z 4 8 L 1 N 0 Y W J s Z U V u d H J p Z X M + P C 9 J d G V t P j x J d G V t P j x J d G V t T G 9 j Y X R p b 2 4 + P E l 0 Z W 1 U e X B l P k Z v c m 1 1 b G E 8 L 0 l 0 Z W 1 U e X B l P j x J d G V t U G F 0 a D 5 T Z W N 0 a W 9 u M S 9 0 b 3 R h b F 9 l b m V y Z 3 l f Y n l f c m V n a W 9 u L 1 N v d X J j Z T w v S X R l b V B h d G g + P C 9 J d G V t T G 9 j Y X R p b 2 4 + P F N 0 Y W J s Z U V u d H J p Z X M g L z 4 8 L 0 l 0 Z W 0 + P E l 0 Z W 0 + P E l 0 Z W 1 M b 2 N h d G l v b j 4 8 S X R l b V R 5 c G U + R m 9 y b X V s Y T w v S X R l b V R 5 c G U + P E l 0 Z W 1 Q Y X R o P l N l Y 3 R p b 2 4 x L 3 R v d G F s X 2 V u Z X J n e V 9 i e V 9 y Z W d p b 2 4 v U H J v b W 9 0 Z W Q l M j B I Z W F k Z X J z P C 9 J d G V t U G F 0 a D 4 8 L 0 l 0 Z W 1 M b 2 N h d G l v b j 4 8 U 3 R h Y m x l R W 5 0 c m l l c y A v P j w v S X R l b T 4 8 S X R l b T 4 8 S X R l b U x v Y 2 F 0 a W 9 u P j x J d G V t V H l w Z T 5 G b 3 J t d W x h P C 9 J d G V t V H l w Z T 4 8 S X R l b V B h d G g + U 2 V j d G l v b j E v d G 9 0 Y W x f Z W 5 l c m d 5 X 2 J 5 X 3 J l Z 2 l v b i 9 D a G F u Z 2 V k J T I w V H l w Z T w v S X R l b V B h d G g + P C 9 J d G V t T G 9 j Y X R p b 2 4 + P F N 0 Y W J s Z U V u d H J p Z X M g L z 4 8 L 0 l 0 Z W 0 + P E l 0 Z W 0 + P E l 0 Z W 1 M b 2 N h d G l v b j 4 8 S X R l b V R 5 c G U + R m 9 y b X V s Y T w v S X R l b V R 5 c G U + P E l 0 Z W 1 Q Y X R o P l N l Y 3 R p b 2 4 x L 3 R v c F 8 1 X 3 V z Y W d l X 2 R h e 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M D g 3 M G N m N S 0 0 M m U y L T R h M j A t Y j k 4 Y S 0 4 N G I 3 N T Q 4 Z T c 2 O D k i I C 8 + P E V u d H J 5 I F R 5 c G U 9 I k J 1 Z m Z l c k 5 l e H R S Z W Z y Z X N o I i B W Y W x 1 Z T 0 i b D E i I C 8 + P E V u d H J 5 I F R 5 c G U 9 I l J l c 3 V s d F R 5 c G U i I F Z h b H V l P S J z V G F i b G U i I C 8 + P E V u d H J 5 I F R 5 c G U 9 I k 5 h b W V V c G R h d G V k Q W Z 0 Z X J G a W x s I i B W Y W x 1 Z T 0 i b D E i I C 8 + P E V u d H J 5 I F R 5 c G U 9 I k 5 h d m l n Y X R p b 2 5 T d G V w T m F t Z S I g V m F s d W U 9 I n N O Y X Z p Z 2 F 0 a W 9 u I i A v P j x F b n R y e S B U e X B l P S J G a W x s V G F y Z 2 V 0 I i B W Y W x 1 Z T 0 i c 3 R v c F 8 1 X 3 V z Y W d l X 2 R h e X M 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U t M j d U M D M 6 M T Y 6 M j c u N T Q 1 O T I z N l o i I C 8 + P E V u d H J 5 I F R 5 c G U 9 I k Z p b G x D b 2 x 1 b W 5 U e X B l c y I g V m F s d W U 9 I n N C Z 2 t E I i A v P j x F b n R y e S B U e X B l P S J G a W x s Q 2 9 s d W 1 u T m F t Z X M i I F Z h b H V l P S J z W y Z x d W 9 0 O 3 J l Z 2 l v b i Z x d W 9 0 O y w m c X V v d D t k Y X R l J n F 1 b 3 Q 7 L C Z x d W 9 0 O 2 t X a 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R v c F 8 1 X 3 V z Y W d l X 2 R h e X M g K D I p L 0 F 1 d G 9 S Z W 1 v d m V k Q 2 9 s d W 1 u c z E u e 3 J l Z 2 l v b i w w f S Z x d W 9 0 O y w m c X V v d D t T Z W N 0 a W 9 u M S 9 0 b 3 B f N V 9 1 c 2 F n Z V 9 k Y X l z I C g y K S 9 B d X R v U m V t b 3 Z l Z E N v b H V t b n M x L n t k Y X R l L D F 9 J n F 1 b 3 Q 7 L C Z x d W 9 0 O 1 N l Y 3 R p b 2 4 x L 3 R v c F 8 1 X 3 V z Y W d l X 2 R h e X M g K D I p L 0 F 1 d G 9 S Z W 1 v d m V k Q 2 9 s d W 1 u c z E u e 2 t X a C w y f S Z x d W 9 0 O 1 0 s J n F 1 b 3 Q 7 Q 2 9 s d W 1 u Q 2 9 1 b n Q m c X V v d D s 6 M y w m c X V v d D t L Z X l D b 2 x 1 b W 5 O Y W 1 l c y Z x d W 9 0 O z p b X S w m c X V v d D t D b 2 x 1 b W 5 J Z G V u d G l 0 a W V z J n F 1 b 3 Q 7 O l s m c X V v d D t T Z W N 0 a W 9 u M S 9 0 b 3 B f N V 9 1 c 2 F n Z V 9 k Y X l z I C g y K S 9 B d X R v U m V t b 3 Z l Z E N v b H V t b n M x L n t y Z W d p b 2 4 s M H 0 m c X V v d D s s J n F 1 b 3 Q 7 U 2 V j d G l v b j E v d G 9 w X z V f d X N h Z 2 V f Z G F 5 c y A o M i k v Q X V 0 b 1 J l b W 9 2 Z W R D b 2 x 1 b W 5 z M S 5 7 Z G F 0 Z S w x f S Z x d W 9 0 O y w m c X V v d D t T Z W N 0 a W 9 u M S 9 0 b 3 B f N V 9 1 c 2 F n Z V 9 k Y X l z I C g y K S 9 B d X R v U m V t b 3 Z l Z E N v b H V t b n M x L n t r V 2 g s M n 0 m c X V v d D t d L C Z x d W 9 0 O 1 J l b G F 0 a W 9 u c 2 h p c E l u Z m 8 m c X V v d D s 6 W 1 1 9 I i A v P j w v U 3 R h Y m x l R W 5 0 c m l l c z 4 8 L 0 l 0 Z W 0 + P E l 0 Z W 0 + P E l 0 Z W 1 M b 2 N h d G l v b j 4 8 S X R l b V R 5 c G U + R m 9 y b X V s Y T w v S X R l b V R 5 c G U + P E l 0 Z W 1 Q Y X R o P l N l Y 3 R p b 2 4 x L 3 R v c F 8 1 X 3 V z Y W d l X 2 R h e X M v U 2 9 1 c m N l P C 9 J d G V t U G F 0 a D 4 8 L 0 l 0 Z W 1 M b 2 N h d G l v b j 4 8 U 3 R h Y m x l R W 5 0 c m l l c y A v P j w v S X R l b T 4 8 S X R l b T 4 8 S X R l b U x v Y 2 F 0 a W 9 u P j x J d G V t V H l w Z T 5 G b 3 J t d W x h P C 9 J d G V t V H l w Z T 4 8 S X R l b V B h d G g + U 2 V j d G l v b j E v d G 9 w X z V f d X N h Z 2 V f Z G F 5 c y 9 Q c m 9 t b 3 R l Z C U y M E h l Y W R l c n M 8 L 0 l 0 Z W 1 Q Y X R o P j w v S X R l b U x v Y 2 F 0 a W 9 u P j x T d G F i b G V F b n R y a W V z I C 8 + P C 9 J d G V t P j x J d G V t P j x J d G V t T G 9 j Y X R p b 2 4 + P E l 0 Z W 1 U e X B l P k Z v c m 1 1 b G E 8 L 0 l 0 Z W 1 U e X B l P j x J d G V t U G F 0 a D 5 T Z W N 0 a W 9 u M S 9 0 b 3 B f N V 9 1 c 2 F n Z V 9 k Y X l z L 0 N o Y W 5 n Z W Q l M j B U e X B l P C 9 J d G V t U G F 0 a D 4 8 L 0 l 0 Z W 1 M b 2 N h d G l v b j 4 8 U 3 R h Y m x l R W 5 0 c m l l c y A v P j w v S X R l b T 4 8 S X R l b T 4 8 S X R l b U x v Y 2 F 0 a W 9 u P j x J d G V t V H l w Z T 5 G b 3 J t d W x h P C 9 J d G V t V H l w Z T 4 8 S X R l b V B h d G g + U 2 V j d G l v b j E v d G 9 0 Y W x f Z W 5 l c m d 5 X 2 J 5 X 3 J l Z 2 l v b i 9 N Z X J n Z W Q l M j B R d W V y a W V z P C 9 J d G V t U G F 0 a D 4 8 L 0 l 0 Z W 1 M b 2 N h d G l v b j 4 8 U 3 R h Y m x l R W 5 0 c m l l c y A v P j w v S X R l b T 4 8 S X R l b T 4 8 S X R l b U x v Y 2 F 0 a W 9 u P j x J d G V t V H l w Z T 5 G b 3 J t d W x h P C 9 J d G V t V H l w Z T 4 8 S X R l b V B h d G g + U 2 V j d G l v b j E v d G 9 0 Y W x f Z W 5 l c m d 5 X 2 J 5 X 3 J l Z 2 l v b i 9 S Z W 5 h b W V k J T I w Q 2 9 s d W 1 u c z w v S X R l b V B h d G g + P C 9 J d G V t T G 9 j Y X R p b 2 4 + P F N 0 Y W J s Z U V u d H J p Z X M g L z 4 8 L 0 l 0 Z W 0 + P E l 0 Z W 0 + P E l 0 Z W 1 M b 2 N h d G l v b j 4 8 S X R l b V R 5 c G U + R m 9 y b X V s Y T w v S X R l b V R 5 c G U + P E l 0 Z W 1 Q Y X R o P l N l Y 3 R p b 2 4 x L 3 R v d G F s X 2 V u Z X J n e V 9 i e V 9 y Z W d p b 2 4 l M j A o M y k 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N C I g L z 4 8 R W 5 0 c n k g V H l w Z T 0 i Q W R k Z W R U b 0 R h d G F N b 2 R l b C I g V m F s d W U 9 I m w w I i A v P j x F b n R y e S B U e X B l P S J R d W V y e U l E I i B W Y W x 1 Z T 0 i c 2 E 2 M T g 4 Z T R l L T B m M W M t N G Q z Y S 0 5 Z j Q y L T F i Z W U 2 O T g w N m J i Z C I g L z 4 8 R W 5 0 c n k g V H l w Z T 0 i R m l s b E V y c m 9 y Q 2 9 k Z S I g V m F s d W U 9 I n N V b m t u b 3 d u I i A v P j x F b n R y e S B U e X B l P S J G a W x s R X J y b 3 J D b 3 V u d C I g V m F s d W U 9 I m w w I i A v P j x F b n R y e S B U e X B l P S J G a W x s T G F z d F V w Z G F 0 Z W Q i I F Z h b H V l P S J k M j A y N S 0 w N S 0 y N 1 Q w M z o 0 O T o 1 M S 4 3 O D U 3 M j A 0 W i I g L z 4 8 R W 5 0 c n k g V H l w Z T 0 i R m l s b E N v b H V t b l R 5 c G V z I i B W Y W x 1 Z T 0 i c 0 J n T T 0 i I C 8 + P E V u d H J 5 I F R 5 c G U 9 I k Z p b G x D b 2 x 1 b W 5 O Y W 1 l c y I g V m F s d W U 9 I n N b J n F 1 b 3 Q 7 c m V n a W 9 u J n F 1 b 3 Q 7 L C Z x d W 9 0 O 3 R v d G F s X 2 V u Z X J n e V 9 r V 2 g 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b 3 R h b F 9 l b m V y Z 3 l f Y n l f c m V n a W 9 u I C g z K S 9 B d X R v U m V t b 3 Z l Z E N v b H V t b n M x L n t y Z W d p b 2 4 s M H 0 m c X V v d D s s J n F 1 b 3 Q 7 U 2 V j d G l v b j E v d G 9 0 Y W x f Z W 5 l c m d 5 X 2 J 5 X 3 J l Z 2 l v b i A o M y k v Q X V 0 b 1 J l b W 9 2 Z W R D b 2 x 1 b W 5 z M S 5 7 d G 9 0 Y W x f Z W 5 l c m d 5 X 2 t X a C w x f S Z x d W 9 0 O 1 0 s J n F 1 b 3 Q 7 Q 2 9 s d W 1 u Q 2 9 1 b n Q m c X V v d D s 6 M i w m c X V v d D t L Z X l D b 2 x 1 b W 5 O Y W 1 l c y Z x d W 9 0 O z p b X S w m c X V v d D t D b 2 x 1 b W 5 J Z G V u d G l 0 a W V z J n F 1 b 3 Q 7 O l s m c X V v d D t T Z W N 0 a W 9 u M S 9 0 b 3 R h b F 9 l b m V y Z 3 l f Y n l f c m V n a W 9 u I C g z K S 9 B d X R v U m V t b 3 Z l Z E N v b H V t b n M x L n t y Z W d p b 2 4 s M H 0 m c X V v d D s s J n F 1 b 3 Q 7 U 2 V j d G l v b j E v d G 9 0 Y W x f Z W 5 l c m d 5 X 2 J 5 X 3 J l Z 2 l v b i A o M y k v Q X V 0 b 1 J l b W 9 2 Z W R D b 2 x 1 b W 5 z M S 5 7 d G 9 0 Y W x f Z W 5 l c m d 5 X 2 t X a C w x f S Z x d W 9 0 O 1 0 s J n F 1 b 3 Q 7 U m V s Y X R p b 2 5 z a G l w S W 5 m b y Z x d W 9 0 O z p b X X 0 i I C 8 + P E V u d H J 5 I F R 5 c G U 9 I k J 1 Z m Z l c k 5 l e H R S Z W Z y Z X N o I i B W Y W x 1 Z T 0 i b D E i I C 8 + P E V u d H J 5 I F R 5 c G U 9 I l J l c 3 V s d F R 5 c G U i I F Z h b H V l P S J z R X h j Z X B 0 a W 9 u I i A v P j x F b n R y e S B U e X B l P S J O Y W 1 l V X B k Y X R l Z E F m d G V y R m l s b C I g V m F s d W U 9 I m w w I i A v P j x F b n R y e S B U e X B l P S J O Y X Z p Z 2 F 0 a W 9 u U 3 R l c E 5 h b W U i I F Z h b H V l P S J z T m F 2 a W d h d G l v b i I g L z 4 8 L 1 N 0 Y W J s Z U V u d H J p Z X M + P C 9 J d G V t P j x J d G V t P j x J d G V t T G 9 j Y X R p b 2 4 + P E l 0 Z W 1 U e X B l P k Z v c m 1 1 b G E 8 L 0 l 0 Z W 1 U e X B l P j x J d G V t U G F 0 a D 5 T Z W N 0 a W 9 u M S 9 0 b 3 R h b F 9 l b m V y Z 3 l f Y n l f c m V n a W 9 u J T I w K D M p L 1 N v d X J j Z T w v S X R l b V B h d G g + P C 9 J d G V t T G 9 j Y X R p b 2 4 + P F N 0 Y W J s Z U V u d H J p Z X M g L z 4 8 L 0 l 0 Z W 0 + P E l 0 Z W 0 + P E l 0 Z W 1 M b 2 N h d G l v b j 4 8 S X R l b V R 5 c G U + R m 9 y b X V s Y T w v S X R l b V R 5 c G U + P E l 0 Z W 1 Q Y X R o P l N l Y 3 R p b 2 4 x L 3 R v d G F s X 2 V u Z X J n e V 9 i e V 9 y Z W d p b 2 4 l M j A o M y k v Q 2 h h b m d l Z C U y M F R 5 c G U 8 L 0 l 0 Z W 1 Q Y X R o P j w v S X R l b U x v Y 2 F 0 a W 9 u P j x T d G F i b G V F b n R y a W V z I C 8 + P C 9 J d G V t P j w v S X R l b X M + P C 9 M b 2 N h b F B h Y 2 t h Z 2 V N Z X R h Z G F 0 Y U Z p b G U + F g A A A F B L B Q Y A A A A A A A A A A A A A A A A A A A A A A A A m A Q A A A Q A A A N C M n d 8 B F d E R j H o A w E / C l + s B A A A A C Y r A F l N 7 C U S B c z j U 3 n h j I Q A A A A A C A A A A A A A Q Z g A A A A E A A C A A A A A E U 4 h H U 8 p I o v Z 2 Y k t l N I p A x u E w 5 P L y Z 5 e h I 1 z T S d H 9 A A A A A A A O g A A A A A I A A C A A A A C S a K F Z I J b I i Z e F y j r 4 U 4 C T B 0 3 Y u k W 4 p Y P L o F t S V B d D e V A A A A C v + w R l x 4 D X v 9 X 8 X 8 h 7 n D N j L A A n G h O 6 1 Q + 4 8 H W a L 6 o H X p n t Y 2 G Q l l N X b J X l 1 S o t X 3 5 h T Z 5 A e 8 6 3 G I 8 W i 5 F r k r Y O V n O + d M w k J s E C u / O C 9 5 W D s U A A A A D 2 I h U U f + b f g J u c j 6 S L X r C s F t H G s o 7 D S n p G C M n B / 6 z j 9 k 9 c e r 8 1 v Q G g Y N 6 M s V s s q w S 4 9 3 U b C 2 N u 8 r 0 t E S e C h + 2 c < / D a t a M a s h u p > 
</file>

<file path=customXml/itemProps1.xml><?xml version="1.0" encoding="utf-8"?>
<ds:datastoreItem xmlns:ds="http://schemas.openxmlformats.org/officeDocument/2006/customXml" ds:itemID="{F3356726-E720-4982-9B37-AC89C0F06C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Overview</vt:lpstr>
      <vt:lpstr>Chart - Avg kWh Per Device</vt:lpstr>
      <vt:lpstr>avg_kwh_per_device</vt:lpstr>
      <vt:lpstr>Chart - Energy Growth By Region</vt:lpstr>
      <vt:lpstr>energy_growth_by_region</vt:lpstr>
      <vt:lpstr>Chart - Energy by Region</vt:lpstr>
      <vt:lpstr>total_energy_by_region</vt:lpstr>
      <vt:lpstr>Sheet14</vt:lpstr>
      <vt:lpstr>Chart - Top Usage Days</vt:lpstr>
      <vt:lpstr>top_5_usage_days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Janssen</dc:creator>
  <cp:lastModifiedBy>Noah Janssen</cp:lastModifiedBy>
  <dcterms:created xsi:type="dcterms:W3CDTF">2025-05-27T01:53:16Z</dcterms:created>
  <dcterms:modified xsi:type="dcterms:W3CDTF">2025-05-27T03:53:42Z</dcterms:modified>
</cp:coreProperties>
</file>