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7395" activeTab="2"/>
  </bookViews>
  <sheets>
    <sheet name="DECEMBER-RECO-FILE " sheetId="18" r:id="rId1"/>
    <sheet name="Q2" sheetId="4" r:id="rId2"/>
    <sheet name="Sheet1" sheetId="13" r:id="rId3"/>
    <sheet name="Sheet2" sheetId="19" r:id="rId4"/>
  </sheets>
  <definedNames>
    <definedName name="_xlnm._FilterDatabase" localSheetId="0" hidden="1">'DECEMBER-RECO-FILE '!$A$2:$AY$71</definedName>
    <definedName name="_xlnm._FilterDatabase" localSheetId="1" hidden="1">'Q2'!$A$3:$R$3</definedName>
    <definedName name="_xlnm._FilterDatabase" localSheetId="2" hidden="1">Sheet1!$C$2:$Z$2</definedName>
    <definedName name="_xlnm.Print_Area" localSheetId="0">'DECEMBER-RECO-FILE '!$C$2:$D$30</definedName>
    <definedName name="_xlnm.Print_Area" localSheetId="1">'Q2'!$C$3:$R$61</definedName>
  </definedNames>
  <calcPr calcId="124519"/>
</workbook>
</file>

<file path=xl/calcChain.xml><?xml version="1.0" encoding="utf-8"?>
<calcChain xmlns="http://schemas.openxmlformats.org/spreadsheetml/2006/main">
  <c r="N71" i="18"/>
  <c r="N66"/>
  <c r="N65"/>
  <c r="N54"/>
  <c r="N53"/>
  <c r="N20"/>
  <c r="N19"/>
  <c r="N8" l="1"/>
  <c r="N7"/>
  <c r="AS71"/>
  <c r="AT71"/>
  <c r="AV12"/>
  <c r="O4"/>
  <c r="O5"/>
  <c r="O6"/>
  <c r="O7"/>
  <c r="O8"/>
  <c r="O9"/>
  <c r="O10"/>
  <c r="O11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2"/>
  <c r="O33"/>
  <c r="O34"/>
  <c r="O35"/>
  <c r="O36"/>
  <c r="O37"/>
  <c r="O38"/>
  <c r="O39"/>
  <c r="O40"/>
  <c r="O41"/>
  <c r="O42"/>
  <c r="O43"/>
  <c r="O44"/>
  <c r="O45"/>
  <c r="O46"/>
  <c r="O47"/>
  <c r="O48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3"/>
  <c r="AP71" l="1"/>
  <c r="X34"/>
  <c r="H34" s="1"/>
  <c r="M34" s="1"/>
  <c r="AG34"/>
  <c r="J34" s="1"/>
  <c r="AP34"/>
  <c r="K34" s="1"/>
  <c r="AR34"/>
  <c r="AS34"/>
  <c r="AT34"/>
  <c r="AU34"/>
  <c r="AV34"/>
  <c r="AW34"/>
  <c r="AX34"/>
  <c r="X35"/>
  <c r="H35" s="1"/>
  <c r="M35" s="1"/>
  <c r="AG35"/>
  <c r="J35" s="1"/>
  <c r="AP35"/>
  <c r="K35" s="1"/>
  <c r="AR35"/>
  <c r="AU35"/>
  <c r="AV35"/>
  <c r="AW35"/>
  <c r="AX35"/>
  <c r="AY35" l="1"/>
  <c r="L35" s="1"/>
  <c r="AY34"/>
  <c r="L34" s="1"/>
  <c r="AQ132"/>
  <c r="AQ128"/>
  <c r="AH132"/>
  <c r="AH128"/>
  <c r="Y132"/>
  <c r="Y128"/>
  <c r="O11" i="19"/>
  <c r="P11"/>
  <c r="Q11"/>
  <c r="R11"/>
  <c r="S11"/>
  <c r="T11"/>
  <c r="N11"/>
  <c r="G11"/>
  <c r="H11"/>
  <c r="I11"/>
  <c r="J11"/>
  <c r="K11"/>
  <c r="L11"/>
  <c r="F11"/>
  <c r="S233" i="13"/>
  <c r="T233"/>
  <c r="U233"/>
  <c r="V233"/>
  <c r="W233"/>
  <c r="X233"/>
  <c r="Y233"/>
  <c r="R233"/>
  <c r="J233"/>
  <c r="K233"/>
  <c r="L233"/>
  <c r="M233"/>
  <c r="N233"/>
  <c r="O233"/>
  <c r="P233"/>
  <c r="I233"/>
  <c r="E47" i="18" l="1"/>
  <c r="S255" i="13" l="1"/>
  <c r="T255"/>
  <c r="U255"/>
  <c r="V255"/>
  <c r="W255"/>
  <c r="X255"/>
  <c r="R255"/>
  <c r="J255"/>
  <c r="K255"/>
  <c r="L255"/>
  <c r="M255"/>
  <c r="N255"/>
  <c r="O255"/>
  <c r="I255"/>
  <c r="S252" l="1"/>
  <c r="T252"/>
  <c r="U252"/>
  <c r="V252"/>
  <c r="W252"/>
  <c r="X252"/>
  <c r="R252"/>
  <c r="J252"/>
  <c r="K252"/>
  <c r="L252"/>
  <c r="M252"/>
  <c r="N252"/>
  <c r="O252"/>
  <c r="I252"/>
  <c r="S248"/>
  <c r="T248"/>
  <c r="U248"/>
  <c r="V248"/>
  <c r="W248"/>
  <c r="X248"/>
  <c r="R248"/>
  <c r="J248"/>
  <c r="K248"/>
  <c r="L248"/>
  <c r="M248"/>
  <c r="N248"/>
  <c r="O248"/>
  <c r="I248"/>
  <c r="S244"/>
  <c r="T244"/>
  <c r="U244"/>
  <c r="V244"/>
  <c r="W244"/>
  <c r="X244"/>
  <c r="R244"/>
  <c r="J244"/>
  <c r="K244"/>
  <c r="L244"/>
  <c r="N244"/>
  <c r="O244"/>
  <c r="I244"/>
  <c r="S239"/>
  <c r="T239"/>
  <c r="U239"/>
  <c r="V239"/>
  <c r="W239"/>
  <c r="X239"/>
  <c r="R239"/>
  <c r="J239"/>
  <c r="K239"/>
  <c r="L239"/>
  <c r="M239"/>
  <c r="N239"/>
  <c r="O239"/>
  <c r="I239"/>
  <c r="S228"/>
  <c r="T228"/>
  <c r="U228"/>
  <c r="V228"/>
  <c r="W228"/>
  <c r="X228"/>
  <c r="R228"/>
  <c r="J228"/>
  <c r="K228"/>
  <c r="L228"/>
  <c r="M228"/>
  <c r="N228"/>
  <c r="O228"/>
  <c r="I228"/>
  <c r="S222"/>
  <c r="T222"/>
  <c r="U222"/>
  <c r="V222"/>
  <c r="W222"/>
  <c r="X222"/>
  <c r="R222"/>
  <c r="J222"/>
  <c r="K222"/>
  <c r="L222"/>
  <c r="M222"/>
  <c r="N222"/>
  <c r="O222"/>
  <c r="I222"/>
  <c r="S218"/>
  <c r="T218"/>
  <c r="U218"/>
  <c r="V218"/>
  <c r="W218"/>
  <c r="X218"/>
  <c r="R218"/>
  <c r="J218"/>
  <c r="K218"/>
  <c r="L218"/>
  <c r="M218"/>
  <c r="N218"/>
  <c r="O218"/>
  <c r="I218"/>
  <c r="S213"/>
  <c r="T213"/>
  <c r="U213"/>
  <c r="V213"/>
  <c r="W213"/>
  <c r="X213"/>
  <c r="R213"/>
  <c r="J213"/>
  <c r="K213"/>
  <c r="L213"/>
  <c r="M213"/>
  <c r="N213"/>
  <c r="O213"/>
  <c r="I213"/>
  <c r="S208"/>
  <c r="T208"/>
  <c r="U208"/>
  <c r="V208"/>
  <c r="W208"/>
  <c r="X208"/>
  <c r="R208"/>
  <c r="J208"/>
  <c r="K208"/>
  <c r="L208"/>
  <c r="M208"/>
  <c r="N208"/>
  <c r="O208"/>
  <c r="I208"/>
  <c r="S203"/>
  <c r="T203"/>
  <c r="U203"/>
  <c r="V203"/>
  <c r="W203"/>
  <c r="X203"/>
  <c r="R203"/>
  <c r="J203"/>
  <c r="K203"/>
  <c r="L203"/>
  <c r="M203"/>
  <c r="N203"/>
  <c r="O203"/>
  <c r="I203"/>
  <c r="S197" l="1"/>
  <c r="T197"/>
  <c r="U197"/>
  <c r="V197"/>
  <c r="W197"/>
  <c r="X197"/>
  <c r="R197"/>
  <c r="J197"/>
  <c r="K197"/>
  <c r="L197"/>
  <c r="M197"/>
  <c r="N197"/>
  <c r="O197"/>
  <c r="I197"/>
  <c r="S192"/>
  <c r="T192"/>
  <c r="U192"/>
  <c r="V192"/>
  <c r="W192"/>
  <c r="X192"/>
  <c r="R192"/>
  <c r="J192"/>
  <c r="K192"/>
  <c r="L192"/>
  <c r="M192"/>
  <c r="N192"/>
  <c r="O192"/>
  <c r="I192"/>
  <c r="S182" l="1"/>
  <c r="T182"/>
  <c r="U182"/>
  <c r="V182"/>
  <c r="W182"/>
  <c r="X182"/>
  <c r="R182"/>
  <c r="J182"/>
  <c r="K182"/>
  <c r="L182"/>
  <c r="M182"/>
  <c r="N182"/>
  <c r="O182"/>
  <c r="I182"/>
  <c r="S179"/>
  <c r="T179"/>
  <c r="U179"/>
  <c r="V179"/>
  <c r="W179"/>
  <c r="X179"/>
  <c r="R179"/>
  <c r="J179"/>
  <c r="K179"/>
  <c r="L179"/>
  <c r="M179"/>
  <c r="N179"/>
  <c r="O179"/>
  <c r="I179"/>
  <c r="S175"/>
  <c r="T175"/>
  <c r="U175"/>
  <c r="V175"/>
  <c r="W175"/>
  <c r="X175"/>
  <c r="R175"/>
  <c r="J175"/>
  <c r="K175"/>
  <c r="L175"/>
  <c r="M175"/>
  <c r="N175"/>
  <c r="O175"/>
  <c r="I175"/>
  <c r="S172"/>
  <c r="T172"/>
  <c r="U172"/>
  <c r="V172"/>
  <c r="W172"/>
  <c r="X172"/>
  <c r="R172"/>
  <c r="J172"/>
  <c r="K172"/>
  <c r="L172"/>
  <c r="M172"/>
  <c r="N172"/>
  <c r="O172"/>
  <c r="I172"/>
  <c r="S168"/>
  <c r="T168"/>
  <c r="U168"/>
  <c r="V168"/>
  <c r="W168"/>
  <c r="X168"/>
  <c r="R168"/>
  <c r="J168"/>
  <c r="K168"/>
  <c r="L168"/>
  <c r="M168"/>
  <c r="N168"/>
  <c r="O168"/>
  <c r="I168"/>
  <c r="S165"/>
  <c r="T165"/>
  <c r="U165"/>
  <c r="V165"/>
  <c r="W165"/>
  <c r="X165"/>
  <c r="R165"/>
  <c r="J165"/>
  <c r="K165"/>
  <c r="L165"/>
  <c r="M165"/>
  <c r="N165"/>
  <c r="O165"/>
  <c r="I165"/>
  <c r="S161"/>
  <c r="T161"/>
  <c r="U161"/>
  <c r="V161"/>
  <c r="W161"/>
  <c r="X161"/>
  <c r="R161"/>
  <c r="J161"/>
  <c r="K161"/>
  <c r="L161"/>
  <c r="M161"/>
  <c r="N161"/>
  <c r="O161"/>
  <c r="I161"/>
  <c r="S158"/>
  <c r="T158"/>
  <c r="U158"/>
  <c r="V158"/>
  <c r="W158"/>
  <c r="X158"/>
  <c r="R158"/>
  <c r="J158"/>
  <c r="K158"/>
  <c r="L158"/>
  <c r="M158"/>
  <c r="N158"/>
  <c r="O158"/>
  <c r="I158"/>
  <c r="S153"/>
  <c r="T153"/>
  <c r="U153"/>
  <c r="V153"/>
  <c r="W153"/>
  <c r="X153"/>
  <c r="R153"/>
  <c r="J153"/>
  <c r="K153"/>
  <c r="L153"/>
  <c r="M153"/>
  <c r="N153"/>
  <c r="O153"/>
  <c r="I153"/>
  <c r="M242" l="1"/>
  <c r="M244" s="1"/>
  <c r="S144" l="1"/>
  <c r="T144"/>
  <c r="U144"/>
  <c r="V144"/>
  <c r="W144"/>
  <c r="X144"/>
  <c r="R144"/>
  <c r="S141"/>
  <c r="T141"/>
  <c r="U141"/>
  <c r="V141"/>
  <c r="W141"/>
  <c r="X141"/>
  <c r="R141"/>
  <c r="S137"/>
  <c r="T137"/>
  <c r="U137"/>
  <c r="V137"/>
  <c r="W137"/>
  <c r="X137"/>
  <c r="R137"/>
  <c r="S132"/>
  <c r="T132"/>
  <c r="U132"/>
  <c r="V132"/>
  <c r="W132"/>
  <c r="X132"/>
  <c r="R132"/>
  <c r="S129"/>
  <c r="T129"/>
  <c r="U129"/>
  <c r="V129"/>
  <c r="W129"/>
  <c r="X129"/>
  <c r="R129"/>
  <c r="S150"/>
  <c r="T150"/>
  <c r="U150"/>
  <c r="V150"/>
  <c r="W150"/>
  <c r="X150"/>
  <c r="R150"/>
  <c r="S147"/>
  <c r="T147"/>
  <c r="U147"/>
  <c r="V147"/>
  <c r="W147"/>
  <c r="X147"/>
  <c r="R147"/>
  <c r="S123"/>
  <c r="T123"/>
  <c r="U123"/>
  <c r="V123"/>
  <c r="W123"/>
  <c r="X123"/>
  <c r="R123"/>
  <c r="S119" l="1"/>
  <c r="T119"/>
  <c r="U119"/>
  <c r="V119"/>
  <c r="W119"/>
  <c r="X119"/>
  <c r="R119"/>
  <c r="S116"/>
  <c r="T116"/>
  <c r="U116"/>
  <c r="V116"/>
  <c r="W116"/>
  <c r="X116"/>
  <c r="R116"/>
  <c r="S111"/>
  <c r="T111"/>
  <c r="U111"/>
  <c r="V111"/>
  <c r="W111"/>
  <c r="X111"/>
  <c r="R111"/>
  <c r="S106"/>
  <c r="T106"/>
  <c r="U106"/>
  <c r="V106"/>
  <c r="W106"/>
  <c r="X106"/>
  <c r="R106"/>
  <c r="S101"/>
  <c r="T101"/>
  <c r="U101"/>
  <c r="V101"/>
  <c r="W101"/>
  <c r="X101"/>
  <c r="R101"/>
  <c r="S96"/>
  <c r="T96"/>
  <c r="U96"/>
  <c r="V96"/>
  <c r="W96"/>
  <c r="X96"/>
  <c r="R96"/>
  <c r="S93"/>
  <c r="T93"/>
  <c r="U93"/>
  <c r="V93"/>
  <c r="W93"/>
  <c r="X93"/>
  <c r="R93"/>
  <c r="S88"/>
  <c r="T88"/>
  <c r="U88"/>
  <c r="V88"/>
  <c r="W88"/>
  <c r="X88"/>
  <c r="R88"/>
  <c r="S85"/>
  <c r="T85"/>
  <c r="U85"/>
  <c r="V85"/>
  <c r="W85"/>
  <c r="X85"/>
  <c r="R85"/>
  <c r="S82"/>
  <c r="T82"/>
  <c r="U82"/>
  <c r="V82"/>
  <c r="W82"/>
  <c r="X82"/>
  <c r="R82"/>
  <c r="S79"/>
  <c r="T79"/>
  <c r="U79"/>
  <c r="V79"/>
  <c r="W79"/>
  <c r="X79"/>
  <c r="R79"/>
  <c r="S76"/>
  <c r="T76"/>
  <c r="U76"/>
  <c r="V76"/>
  <c r="W76"/>
  <c r="X76"/>
  <c r="R76"/>
  <c r="S73"/>
  <c r="T73"/>
  <c r="U73"/>
  <c r="V73"/>
  <c r="W73"/>
  <c r="X73"/>
  <c r="R73"/>
  <c r="S70"/>
  <c r="T70"/>
  <c r="U70"/>
  <c r="V70"/>
  <c r="W70"/>
  <c r="X70"/>
  <c r="R70"/>
  <c r="S67"/>
  <c r="T67"/>
  <c r="U67"/>
  <c r="V67"/>
  <c r="W67"/>
  <c r="X67"/>
  <c r="R67"/>
  <c r="S62"/>
  <c r="T62"/>
  <c r="U62"/>
  <c r="V62"/>
  <c r="W62"/>
  <c r="X62"/>
  <c r="R62"/>
  <c r="S59"/>
  <c r="T59"/>
  <c r="U59"/>
  <c r="V59"/>
  <c r="W59"/>
  <c r="X59"/>
  <c r="R59"/>
  <c r="S55" l="1"/>
  <c r="T55"/>
  <c r="U55"/>
  <c r="V55"/>
  <c r="W55"/>
  <c r="X55"/>
  <c r="R55"/>
  <c r="S52"/>
  <c r="T52"/>
  <c r="U52"/>
  <c r="V52"/>
  <c r="W52"/>
  <c r="X52"/>
  <c r="R52"/>
  <c r="S47"/>
  <c r="T47"/>
  <c r="U47"/>
  <c r="V47"/>
  <c r="W47"/>
  <c r="X47"/>
  <c r="R47"/>
  <c r="S44"/>
  <c r="T44"/>
  <c r="U44"/>
  <c r="V44"/>
  <c r="W44"/>
  <c r="X44"/>
  <c r="R44"/>
  <c r="S39"/>
  <c r="T39"/>
  <c r="U39"/>
  <c r="V39"/>
  <c r="W39"/>
  <c r="X39"/>
  <c r="R39"/>
  <c r="S36"/>
  <c r="T36"/>
  <c r="U36"/>
  <c r="V36"/>
  <c r="W36"/>
  <c r="X36"/>
  <c r="R36"/>
  <c r="S33"/>
  <c r="T33"/>
  <c r="U33"/>
  <c r="V33"/>
  <c r="W33"/>
  <c r="X33"/>
  <c r="R33"/>
  <c r="S29"/>
  <c r="T29"/>
  <c r="U29"/>
  <c r="V29"/>
  <c r="W29"/>
  <c r="X29"/>
  <c r="R29"/>
  <c r="S25" l="1"/>
  <c r="T25"/>
  <c r="U25"/>
  <c r="V25"/>
  <c r="W25"/>
  <c r="X25"/>
  <c r="R25"/>
  <c r="S21"/>
  <c r="T21"/>
  <c r="U21"/>
  <c r="V21"/>
  <c r="W21"/>
  <c r="X21"/>
  <c r="R21"/>
  <c r="S16" l="1"/>
  <c r="T16"/>
  <c r="U16"/>
  <c r="V16"/>
  <c r="W16"/>
  <c r="X16"/>
  <c r="R16"/>
  <c r="S13"/>
  <c r="T13"/>
  <c r="U13"/>
  <c r="V13"/>
  <c r="W13"/>
  <c r="X13"/>
  <c r="R13"/>
  <c r="S6" l="1"/>
  <c r="T6"/>
  <c r="U6"/>
  <c r="V6"/>
  <c r="W6"/>
  <c r="X6"/>
  <c r="R6"/>
  <c r="J150" l="1"/>
  <c r="K150"/>
  <c r="L150"/>
  <c r="M150"/>
  <c r="N150"/>
  <c r="O150"/>
  <c r="I150"/>
  <c r="J147"/>
  <c r="K147"/>
  <c r="L147"/>
  <c r="M147"/>
  <c r="N147"/>
  <c r="O147"/>
  <c r="I147"/>
  <c r="J144"/>
  <c r="K144"/>
  <c r="L144"/>
  <c r="M144"/>
  <c r="N144"/>
  <c r="O144"/>
  <c r="I144"/>
  <c r="J141"/>
  <c r="K141"/>
  <c r="L141"/>
  <c r="M141"/>
  <c r="N141"/>
  <c r="O141"/>
  <c r="I141"/>
  <c r="J137"/>
  <c r="K137"/>
  <c r="L137"/>
  <c r="M137"/>
  <c r="N137"/>
  <c r="O137"/>
  <c r="I137"/>
  <c r="J132"/>
  <c r="K132"/>
  <c r="L132"/>
  <c r="M132"/>
  <c r="N132"/>
  <c r="O132"/>
  <c r="I132"/>
  <c r="J129"/>
  <c r="K129"/>
  <c r="L129"/>
  <c r="M129"/>
  <c r="N129"/>
  <c r="O129"/>
  <c r="I129"/>
  <c r="J123"/>
  <c r="K123"/>
  <c r="L123"/>
  <c r="M123"/>
  <c r="N123"/>
  <c r="O123"/>
  <c r="I123"/>
  <c r="J119"/>
  <c r="K119"/>
  <c r="L119"/>
  <c r="M119"/>
  <c r="N119"/>
  <c r="O119"/>
  <c r="I119"/>
  <c r="J116"/>
  <c r="K116"/>
  <c r="L116"/>
  <c r="M116"/>
  <c r="N116"/>
  <c r="O116"/>
  <c r="I116"/>
  <c r="J111"/>
  <c r="K111"/>
  <c r="L111"/>
  <c r="M111"/>
  <c r="N111"/>
  <c r="O111"/>
  <c r="I111"/>
  <c r="J106"/>
  <c r="K106"/>
  <c r="L106"/>
  <c r="M106"/>
  <c r="N106"/>
  <c r="O106"/>
  <c r="I106"/>
  <c r="J101"/>
  <c r="K101"/>
  <c r="L101"/>
  <c r="M101"/>
  <c r="N101"/>
  <c r="O101"/>
  <c r="I101"/>
  <c r="J96"/>
  <c r="K96"/>
  <c r="L96"/>
  <c r="M96"/>
  <c r="N96"/>
  <c r="O96"/>
  <c r="I96"/>
  <c r="J93"/>
  <c r="K93"/>
  <c r="L93"/>
  <c r="M93"/>
  <c r="N93"/>
  <c r="O93"/>
  <c r="I93"/>
  <c r="J88"/>
  <c r="K88"/>
  <c r="L88"/>
  <c r="M88"/>
  <c r="N88"/>
  <c r="O88"/>
  <c r="I88"/>
  <c r="J85"/>
  <c r="K85"/>
  <c r="L85"/>
  <c r="M85"/>
  <c r="N85"/>
  <c r="O85"/>
  <c r="I85"/>
  <c r="J82"/>
  <c r="K82"/>
  <c r="L82"/>
  <c r="M82"/>
  <c r="N82"/>
  <c r="O82"/>
  <c r="I82"/>
  <c r="J79"/>
  <c r="K79"/>
  <c r="L79"/>
  <c r="M79"/>
  <c r="N79"/>
  <c r="O79"/>
  <c r="I79"/>
  <c r="J76"/>
  <c r="K76"/>
  <c r="L76"/>
  <c r="M76"/>
  <c r="N76"/>
  <c r="O76"/>
  <c r="I76"/>
  <c r="J73"/>
  <c r="K73"/>
  <c r="L73"/>
  <c r="M73"/>
  <c r="N73"/>
  <c r="O73"/>
  <c r="I73"/>
  <c r="J70" l="1"/>
  <c r="K70"/>
  <c r="L70"/>
  <c r="M70"/>
  <c r="N70"/>
  <c r="O70"/>
  <c r="I70"/>
  <c r="J67"/>
  <c r="K67"/>
  <c r="L67"/>
  <c r="M67"/>
  <c r="N67"/>
  <c r="O67"/>
  <c r="I67"/>
  <c r="J62"/>
  <c r="K62"/>
  <c r="L62"/>
  <c r="M62"/>
  <c r="N62"/>
  <c r="O62"/>
  <c r="I62"/>
  <c r="J59" l="1"/>
  <c r="K59"/>
  <c r="L59"/>
  <c r="M59"/>
  <c r="N59"/>
  <c r="O59"/>
  <c r="I59"/>
  <c r="J55" l="1"/>
  <c r="K55"/>
  <c r="L55"/>
  <c r="M55"/>
  <c r="N55"/>
  <c r="O55"/>
  <c r="I55"/>
  <c r="J52"/>
  <c r="K52"/>
  <c r="L52"/>
  <c r="M52"/>
  <c r="N52"/>
  <c r="O52"/>
  <c r="I52"/>
  <c r="J47"/>
  <c r="K47"/>
  <c r="L47"/>
  <c r="M47"/>
  <c r="N47"/>
  <c r="O47"/>
  <c r="I47"/>
  <c r="J44"/>
  <c r="K44"/>
  <c r="L44"/>
  <c r="M44"/>
  <c r="N44"/>
  <c r="O44"/>
  <c r="I44"/>
  <c r="J39"/>
  <c r="K39"/>
  <c r="L39"/>
  <c r="M39"/>
  <c r="N39"/>
  <c r="O39"/>
  <c r="I39"/>
  <c r="J36"/>
  <c r="K36"/>
  <c r="L36"/>
  <c r="M36"/>
  <c r="N36"/>
  <c r="O36"/>
  <c r="I36"/>
  <c r="J33"/>
  <c r="K33"/>
  <c r="L33"/>
  <c r="M33"/>
  <c r="N33"/>
  <c r="O33"/>
  <c r="I33"/>
  <c r="J29"/>
  <c r="K29"/>
  <c r="L29"/>
  <c r="M29"/>
  <c r="N29"/>
  <c r="O29"/>
  <c r="I29"/>
  <c r="J25"/>
  <c r="K25"/>
  <c r="L25"/>
  <c r="M25"/>
  <c r="N25"/>
  <c r="O25"/>
  <c r="I25"/>
  <c r="J16"/>
  <c r="K16"/>
  <c r="L16"/>
  <c r="M16"/>
  <c r="N16"/>
  <c r="O16"/>
  <c r="I16"/>
  <c r="J21"/>
  <c r="K21"/>
  <c r="L21"/>
  <c r="M21"/>
  <c r="N21"/>
  <c r="O21"/>
  <c r="I21"/>
  <c r="J13"/>
  <c r="K13"/>
  <c r="L13"/>
  <c r="M13"/>
  <c r="N13"/>
  <c r="O13"/>
  <c r="I13"/>
  <c r="J6"/>
  <c r="K6"/>
  <c r="L6"/>
  <c r="M6"/>
  <c r="N6"/>
  <c r="O6"/>
  <c r="I6"/>
  <c r="Y4"/>
  <c r="Y5"/>
  <c r="Y7"/>
  <c r="Y9"/>
  <c r="Y10"/>
  <c r="Y11"/>
  <c r="Y12"/>
  <c r="Y14"/>
  <c r="Y15"/>
  <c r="Y17"/>
  <c r="Y18"/>
  <c r="Y22"/>
  <c r="Y23"/>
  <c r="Y24"/>
  <c r="Y19"/>
  <c r="Y20"/>
  <c r="Y26"/>
  <c r="Y27"/>
  <c r="Y28"/>
  <c r="Y30"/>
  <c r="Y31"/>
  <c r="Y32"/>
  <c r="Y34"/>
  <c r="Y35"/>
  <c r="Y37"/>
  <c r="Y38"/>
  <c r="Y40"/>
  <c r="Y41"/>
  <c r="Y42"/>
  <c r="Y43"/>
  <c r="Y45"/>
  <c r="Y46"/>
  <c r="Y48"/>
  <c r="Y49"/>
  <c r="Y50"/>
  <c r="Y51"/>
  <c r="Y53"/>
  <c r="Y54"/>
  <c r="Y56"/>
  <c r="Y57"/>
  <c r="Y58"/>
  <c r="Y60"/>
  <c r="Y61"/>
  <c r="Y63"/>
  <c r="Y64"/>
  <c r="Y65"/>
  <c r="Y66"/>
  <c r="Y68"/>
  <c r="Y69"/>
  <c r="Y71"/>
  <c r="Y72"/>
  <c r="Y74"/>
  <c r="Y75"/>
  <c r="Y77"/>
  <c r="Y78"/>
  <c r="Y80"/>
  <c r="Y81"/>
  <c r="Y83"/>
  <c r="Y84"/>
  <c r="Y86"/>
  <c r="Y87"/>
  <c r="Y89"/>
  <c r="Y90"/>
  <c r="Y91"/>
  <c r="Y92"/>
  <c r="Y94"/>
  <c r="Y95"/>
  <c r="Y97"/>
  <c r="Y98"/>
  <c r="Y99"/>
  <c r="Y100"/>
  <c r="Y102"/>
  <c r="Y104"/>
  <c r="Y105"/>
  <c r="Y107"/>
  <c r="Y108"/>
  <c r="Y109"/>
  <c r="Y110"/>
  <c r="Y112"/>
  <c r="Y113"/>
  <c r="Y114"/>
  <c r="Y115"/>
  <c r="Y117"/>
  <c r="Y118"/>
  <c r="Y120"/>
  <c r="Y121"/>
  <c r="Y122"/>
  <c r="Y124"/>
  <c r="Y126"/>
  <c r="Y127"/>
  <c r="Y128"/>
  <c r="Y130"/>
  <c r="Y131"/>
  <c r="Y133"/>
  <c r="Y134"/>
  <c r="Y135"/>
  <c r="Y136"/>
  <c r="Y138"/>
  <c r="Y139"/>
  <c r="Y140"/>
  <c r="Y142"/>
  <c r="Y143"/>
  <c r="Y145"/>
  <c r="Y147" s="1"/>
  <c r="Y146"/>
  <c r="Y148"/>
  <c r="Y150" s="1"/>
  <c r="Y149"/>
  <c r="Y151"/>
  <c r="Y153" s="1"/>
  <c r="Y152"/>
  <c r="Y154"/>
  <c r="Y156"/>
  <c r="Y157"/>
  <c r="Y159"/>
  <c r="Y160"/>
  <c r="Y162"/>
  <c r="Y163"/>
  <c r="Y164"/>
  <c r="Y166"/>
  <c r="Y167"/>
  <c r="Y169"/>
  <c r="Y170"/>
  <c r="Y171"/>
  <c r="Y173"/>
  <c r="Y174"/>
  <c r="Y176"/>
  <c r="Y177"/>
  <c r="Y178"/>
  <c r="Y180"/>
  <c r="Y182" s="1"/>
  <c r="Y181"/>
  <c r="Y183"/>
  <c r="Y184"/>
  <c r="Y185"/>
  <c r="Y186"/>
  <c r="Y187"/>
  <c r="Y188"/>
  <c r="Y189"/>
  <c r="Y190"/>
  <c r="Y191"/>
  <c r="Y193"/>
  <c r="Y195"/>
  <c r="Y197" s="1"/>
  <c r="Y196"/>
  <c r="Y198"/>
  <c r="Y199"/>
  <c r="Y200"/>
  <c r="Y201"/>
  <c r="Y202"/>
  <c r="Y204"/>
  <c r="Y206"/>
  <c r="Y208" s="1"/>
  <c r="Y207"/>
  <c r="Y209"/>
  <c r="Y210"/>
  <c r="Y211"/>
  <c r="Y212"/>
  <c r="Y214"/>
  <c r="Y216"/>
  <c r="Y217"/>
  <c r="Y219"/>
  <c r="Y220"/>
  <c r="Y221"/>
  <c r="Y223"/>
  <c r="Y225"/>
  <c r="Y226"/>
  <c r="Y227"/>
  <c r="Y229"/>
  <c r="Y230"/>
  <c r="Y231"/>
  <c r="Y232"/>
  <c r="Y234"/>
  <c r="Y235"/>
  <c r="Y236"/>
  <c r="Y237"/>
  <c r="Y238"/>
  <c r="Y240"/>
  <c r="Y242"/>
  <c r="Y244" s="1"/>
  <c r="Y243"/>
  <c r="Y245"/>
  <c r="Y246"/>
  <c r="Y247"/>
  <c r="Y249"/>
  <c r="Y250"/>
  <c r="Y251"/>
  <c r="Y253"/>
  <c r="Y254"/>
  <c r="P232"/>
  <c r="P234"/>
  <c r="P235"/>
  <c r="P236"/>
  <c r="P237"/>
  <c r="P238"/>
  <c r="P240"/>
  <c r="P242"/>
  <c r="P243"/>
  <c r="P245"/>
  <c r="P246"/>
  <c r="P247"/>
  <c r="P249"/>
  <c r="P250"/>
  <c r="P251"/>
  <c r="P253"/>
  <c r="P254"/>
  <c r="P4"/>
  <c r="P5"/>
  <c r="P7"/>
  <c r="P9"/>
  <c r="P10"/>
  <c r="P11"/>
  <c r="P12"/>
  <c r="P14"/>
  <c r="P15"/>
  <c r="P17"/>
  <c r="P18"/>
  <c r="P22"/>
  <c r="P23"/>
  <c r="P24"/>
  <c r="P19"/>
  <c r="P20"/>
  <c r="P26"/>
  <c r="P27"/>
  <c r="P28"/>
  <c r="P30"/>
  <c r="P31"/>
  <c r="P32"/>
  <c r="P34"/>
  <c r="P35"/>
  <c r="P37"/>
  <c r="P38"/>
  <c r="P40"/>
  <c r="P41"/>
  <c r="P42"/>
  <c r="P43"/>
  <c r="P45"/>
  <c r="P46"/>
  <c r="P48"/>
  <c r="P49"/>
  <c r="P50"/>
  <c r="P51"/>
  <c r="P53"/>
  <c r="P54"/>
  <c r="P56"/>
  <c r="P57"/>
  <c r="P58"/>
  <c r="P60"/>
  <c r="P61"/>
  <c r="P63"/>
  <c r="P64"/>
  <c r="P65"/>
  <c r="P66"/>
  <c r="P68"/>
  <c r="P69"/>
  <c r="P71"/>
  <c r="P72"/>
  <c r="P74"/>
  <c r="P75"/>
  <c r="P77"/>
  <c r="P78"/>
  <c r="P80"/>
  <c r="P81"/>
  <c r="P83"/>
  <c r="P84"/>
  <c r="P86"/>
  <c r="P87"/>
  <c r="P89"/>
  <c r="P90"/>
  <c r="P91"/>
  <c r="P92"/>
  <c r="P94"/>
  <c r="P95"/>
  <c r="P97"/>
  <c r="P98"/>
  <c r="P99"/>
  <c r="P100"/>
  <c r="P102"/>
  <c r="P104"/>
  <c r="P105"/>
  <c r="P107"/>
  <c r="P108"/>
  <c r="P109"/>
  <c r="P110"/>
  <c r="P112"/>
  <c r="P113"/>
  <c r="P114"/>
  <c r="P115"/>
  <c r="P117"/>
  <c r="P118"/>
  <c r="P120"/>
  <c r="P121"/>
  <c r="P122"/>
  <c r="P124"/>
  <c r="P126"/>
  <c r="P127"/>
  <c r="P128"/>
  <c r="P130"/>
  <c r="P131"/>
  <c r="P133"/>
  <c r="P134"/>
  <c r="P135"/>
  <c r="P136"/>
  <c r="P138"/>
  <c r="P139"/>
  <c r="P140"/>
  <c r="P142"/>
  <c r="P143"/>
  <c r="P145"/>
  <c r="P146"/>
  <c r="P148"/>
  <c r="P149"/>
  <c r="P150"/>
  <c r="P151"/>
  <c r="P152"/>
  <c r="P154"/>
  <c r="P156"/>
  <c r="P157"/>
  <c r="P159"/>
  <c r="P160"/>
  <c r="P162"/>
  <c r="P163"/>
  <c r="P164"/>
  <c r="P166"/>
  <c r="P167"/>
  <c r="P169"/>
  <c r="P170"/>
  <c r="P171"/>
  <c r="P173"/>
  <c r="P174"/>
  <c r="P176"/>
  <c r="P177"/>
  <c r="P178"/>
  <c r="P180"/>
  <c r="P181"/>
  <c r="P183"/>
  <c r="P184"/>
  <c r="P185"/>
  <c r="P186"/>
  <c r="P187"/>
  <c r="P188"/>
  <c r="P189"/>
  <c r="P190"/>
  <c r="P191"/>
  <c r="P193"/>
  <c r="P195"/>
  <c r="P196"/>
  <c r="P198"/>
  <c r="P199"/>
  <c r="P200"/>
  <c r="P201"/>
  <c r="P202"/>
  <c r="P204"/>
  <c r="P206"/>
  <c r="P207"/>
  <c r="P209"/>
  <c r="P210"/>
  <c r="P211"/>
  <c r="P212"/>
  <c r="P214"/>
  <c r="P216"/>
  <c r="P217"/>
  <c r="P219"/>
  <c r="P220"/>
  <c r="P221"/>
  <c r="P223"/>
  <c r="P225"/>
  <c r="P226"/>
  <c r="P227"/>
  <c r="P229"/>
  <c r="P230"/>
  <c r="P231"/>
  <c r="P175" l="1"/>
  <c r="P161"/>
  <c r="P158"/>
  <c r="P55"/>
  <c r="P47"/>
  <c r="P39"/>
  <c r="P36"/>
  <c r="P244"/>
  <c r="P255"/>
  <c r="P248"/>
  <c r="Y255"/>
  <c r="Y248"/>
  <c r="P252"/>
  <c r="P239"/>
  <c r="Y252"/>
  <c r="Y239"/>
  <c r="P208"/>
  <c r="P197"/>
  <c r="P182"/>
  <c r="P172"/>
  <c r="P168"/>
  <c r="P153"/>
  <c r="Y228"/>
  <c r="Y222"/>
  <c r="Y218"/>
  <c r="Y179"/>
  <c r="Y175"/>
  <c r="Y165"/>
  <c r="Y161"/>
  <c r="Y158"/>
  <c r="P179"/>
  <c r="P165"/>
  <c r="Y213"/>
  <c r="Y203"/>
  <c r="Y192"/>
  <c r="Y172"/>
  <c r="Y168"/>
  <c r="Y144"/>
  <c r="Y119"/>
  <c r="Y106"/>
  <c r="Y55"/>
  <c r="Y47"/>
  <c r="P213"/>
  <c r="P203"/>
  <c r="P192"/>
  <c r="P228"/>
  <c r="P222"/>
  <c r="P218"/>
  <c r="P132"/>
  <c r="P96"/>
  <c r="P88"/>
  <c r="P85"/>
  <c r="Y141"/>
  <c r="Y137"/>
  <c r="Y132"/>
  <c r="Y101"/>
  <c r="Y96"/>
  <c r="Y93"/>
  <c r="Y88"/>
  <c r="Y85"/>
  <c r="Y129"/>
  <c r="Y123"/>
  <c r="Y116"/>
  <c r="Y111"/>
  <c r="P141"/>
  <c r="P137"/>
  <c r="P101"/>
  <c r="P93"/>
  <c r="P82"/>
  <c r="P79"/>
  <c r="P76"/>
  <c r="P73"/>
  <c r="P70"/>
  <c r="P67"/>
  <c r="P62"/>
  <c r="Y82"/>
  <c r="Y79"/>
  <c r="Y76"/>
  <c r="Y73"/>
  <c r="Y70"/>
  <c r="Y67"/>
  <c r="Y62"/>
  <c r="Y33"/>
  <c r="Y25"/>
  <c r="Y21"/>
  <c r="Y16"/>
  <c r="Y13"/>
  <c r="P147"/>
  <c r="P144"/>
  <c r="P129"/>
  <c r="P123"/>
  <c r="P119"/>
  <c r="P116"/>
  <c r="P111"/>
  <c r="P106"/>
  <c r="Y59"/>
  <c r="Y52"/>
  <c r="Y44"/>
  <c r="Y39"/>
  <c r="Y36"/>
  <c r="Y29"/>
  <c r="P33"/>
  <c r="P25"/>
  <c r="P21"/>
  <c r="P16"/>
  <c r="P52"/>
  <c r="P44"/>
  <c r="P29"/>
  <c r="P59"/>
  <c r="P13"/>
  <c r="AR4" i="18"/>
  <c r="AS4"/>
  <c r="AT4"/>
  <c r="AU4"/>
  <c r="AV4"/>
  <c r="AW4"/>
  <c r="AX4"/>
  <c r="AR5"/>
  <c r="AS5"/>
  <c r="AT5"/>
  <c r="AW5"/>
  <c r="AX5"/>
  <c r="AR6"/>
  <c r="AS6"/>
  <c r="AT6"/>
  <c r="AU6"/>
  <c r="AV6"/>
  <c r="AW6"/>
  <c r="AX6"/>
  <c r="AR7"/>
  <c r="AT7"/>
  <c r="AW7"/>
  <c r="AX7"/>
  <c r="AR8"/>
  <c r="AS8"/>
  <c r="AT8"/>
  <c r="AU8"/>
  <c r="AV8"/>
  <c r="AW8"/>
  <c r="AX8"/>
  <c r="AR9"/>
  <c r="AS9"/>
  <c r="AT9"/>
  <c r="AU9"/>
  <c r="AV9"/>
  <c r="AW9"/>
  <c r="AX9"/>
  <c r="AR10"/>
  <c r="AS10"/>
  <c r="AT10"/>
  <c r="AW10"/>
  <c r="AX10"/>
  <c r="AR11"/>
  <c r="AS11"/>
  <c r="AT11"/>
  <c r="AU11"/>
  <c r="AV11"/>
  <c r="AW11"/>
  <c r="AX11"/>
  <c r="AR12"/>
  <c r="AS12"/>
  <c r="AT12"/>
  <c r="AX12"/>
  <c r="AR13"/>
  <c r="AS13"/>
  <c r="AT13"/>
  <c r="AU13"/>
  <c r="AV13"/>
  <c r="AW13"/>
  <c r="AX13"/>
  <c r="AR14"/>
  <c r="AS14"/>
  <c r="AT14"/>
  <c r="AU14"/>
  <c r="AV14"/>
  <c r="AW14"/>
  <c r="AX14"/>
  <c r="AR15"/>
  <c r="AS15"/>
  <c r="AT15"/>
  <c r="AU15"/>
  <c r="AV15"/>
  <c r="AW15"/>
  <c r="AX15"/>
  <c r="AR16"/>
  <c r="AS16"/>
  <c r="AU16"/>
  <c r="AX16"/>
  <c r="AR17"/>
  <c r="AT17"/>
  <c r="AU17"/>
  <c r="AW17"/>
  <c r="AX17"/>
  <c r="AR18"/>
  <c r="AS18"/>
  <c r="AT18"/>
  <c r="AU18"/>
  <c r="AV18"/>
  <c r="AW18"/>
  <c r="AX18"/>
  <c r="AR19"/>
  <c r="AS19"/>
  <c r="AT19"/>
  <c r="AV19"/>
  <c r="AX19"/>
  <c r="AR20"/>
  <c r="AS20"/>
  <c r="AT20"/>
  <c r="AU20"/>
  <c r="AV20"/>
  <c r="AW20"/>
  <c r="AX20"/>
  <c r="AR21"/>
  <c r="AS21"/>
  <c r="AT21"/>
  <c r="AU21"/>
  <c r="AV21"/>
  <c r="AW21"/>
  <c r="AX21"/>
  <c r="AR22"/>
  <c r="AS22"/>
  <c r="AU22"/>
  <c r="AW22"/>
  <c r="AX22"/>
  <c r="AR23"/>
  <c r="AS23"/>
  <c r="AT23"/>
  <c r="AU23"/>
  <c r="AV23"/>
  <c r="AW23"/>
  <c r="AX23"/>
  <c r="AR24"/>
  <c r="AS24"/>
  <c r="AT24"/>
  <c r="AU24"/>
  <c r="AV24"/>
  <c r="AW24"/>
  <c r="AX24"/>
  <c r="AR25"/>
  <c r="AS25"/>
  <c r="AT25"/>
  <c r="AU25"/>
  <c r="AV25"/>
  <c r="AW25"/>
  <c r="AX25"/>
  <c r="AR26"/>
  <c r="AS26"/>
  <c r="AT26"/>
  <c r="AU26"/>
  <c r="AV26"/>
  <c r="AW26"/>
  <c r="AX26"/>
  <c r="AR27"/>
  <c r="AU27"/>
  <c r="AV27"/>
  <c r="AW27"/>
  <c r="AX27"/>
  <c r="AR28"/>
  <c r="AS28"/>
  <c r="AT28"/>
  <c r="AU28"/>
  <c r="AV28"/>
  <c r="AW28"/>
  <c r="AX28"/>
  <c r="AR29"/>
  <c r="AS29"/>
  <c r="AT29"/>
  <c r="AU29"/>
  <c r="AV29"/>
  <c r="AW29"/>
  <c r="AX29"/>
  <c r="AR30"/>
  <c r="AU30"/>
  <c r="AV30"/>
  <c r="AW30"/>
  <c r="AX30"/>
  <c r="AR31"/>
  <c r="AV31"/>
  <c r="AW31"/>
  <c r="AX31"/>
  <c r="AR32"/>
  <c r="AS32"/>
  <c r="AT32"/>
  <c r="AU32"/>
  <c r="AV32"/>
  <c r="AW32"/>
  <c r="AX32"/>
  <c r="AR33"/>
  <c r="AS33"/>
  <c r="AT33"/>
  <c r="AW33"/>
  <c r="AX33"/>
  <c r="AR36"/>
  <c r="AS36"/>
  <c r="AT36"/>
  <c r="AU36"/>
  <c r="AV36"/>
  <c r="AW36"/>
  <c r="AX36"/>
  <c r="AR37"/>
  <c r="AS37"/>
  <c r="AT37"/>
  <c r="AU37"/>
  <c r="AV37"/>
  <c r="AW37"/>
  <c r="AX37"/>
  <c r="AR38"/>
  <c r="AS38"/>
  <c r="AT38"/>
  <c r="AU38"/>
  <c r="AV38"/>
  <c r="AW38"/>
  <c r="AX38"/>
  <c r="AR39"/>
  <c r="AS39"/>
  <c r="AT39"/>
  <c r="AU39"/>
  <c r="AV39"/>
  <c r="AW39"/>
  <c r="AX39"/>
  <c r="AR40"/>
  <c r="AS40"/>
  <c r="AT40"/>
  <c r="AU40"/>
  <c r="AV40"/>
  <c r="AW40"/>
  <c r="AX40"/>
  <c r="AR41"/>
  <c r="AS41"/>
  <c r="AT41"/>
  <c r="AU41"/>
  <c r="AV41"/>
  <c r="AW41"/>
  <c r="AX41"/>
  <c r="AR42"/>
  <c r="AS42"/>
  <c r="AT42"/>
  <c r="AU42"/>
  <c r="AV42"/>
  <c r="AW42"/>
  <c r="AX42"/>
  <c r="AR43"/>
  <c r="AS43"/>
  <c r="AT43"/>
  <c r="AU43"/>
  <c r="AV43"/>
  <c r="AW43"/>
  <c r="AX43"/>
  <c r="AR44"/>
  <c r="AS44"/>
  <c r="AT44"/>
  <c r="AU44"/>
  <c r="AV44"/>
  <c r="AW44"/>
  <c r="AX44"/>
  <c r="AR45"/>
  <c r="AS45"/>
  <c r="AT45"/>
  <c r="AU45"/>
  <c r="AV45"/>
  <c r="AW45"/>
  <c r="AX45"/>
  <c r="AR46"/>
  <c r="AV46"/>
  <c r="AW46"/>
  <c r="AX46"/>
  <c r="AR47"/>
  <c r="AS47"/>
  <c r="AT47"/>
  <c r="AU47"/>
  <c r="AV47"/>
  <c r="AW47"/>
  <c r="AX47"/>
  <c r="AR48"/>
  <c r="AS48"/>
  <c r="AT48"/>
  <c r="AU48"/>
  <c r="AV48"/>
  <c r="AW48"/>
  <c r="AX48"/>
  <c r="AR49"/>
  <c r="AS49"/>
  <c r="AV49"/>
  <c r="AW49"/>
  <c r="AX49"/>
  <c r="AR50"/>
  <c r="AS50"/>
  <c r="AT50"/>
  <c r="AU50"/>
  <c r="AV50"/>
  <c r="AW50"/>
  <c r="AX50"/>
  <c r="AR51"/>
  <c r="AS51"/>
  <c r="AT51"/>
  <c r="AU51"/>
  <c r="AV51"/>
  <c r="AW51"/>
  <c r="AX51"/>
  <c r="AR52"/>
  <c r="AS52"/>
  <c r="AT52"/>
  <c r="AU52"/>
  <c r="AV52"/>
  <c r="AW52"/>
  <c r="AX52"/>
  <c r="AR53"/>
  <c r="AS53"/>
  <c r="AT53"/>
  <c r="AU53"/>
  <c r="AV53"/>
  <c r="AW53"/>
  <c r="AX53"/>
  <c r="AR54"/>
  <c r="AS54"/>
  <c r="AT54"/>
  <c r="AU54"/>
  <c r="AX54"/>
  <c r="AR55"/>
  <c r="AS55"/>
  <c r="AT55"/>
  <c r="AU55"/>
  <c r="AV55"/>
  <c r="AW55"/>
  <c r="AX55"/>
  <c r="AR56"/>
  <c r="AS56"/>
  <c r="AT56"/>
  <c r="AU56"/>
  <c r="AV56"/>
  <c r="AW56"/>
  <c r="AX56"/>
  <c r="AR57"/>
  <c r="AS57"/>
  <c r="AT57"/>
  <c r="AU57"/>
  <c r="AX57"/>
  <c r="AR58"/>
  <c r="AS58"/>
  <c r="AT58"/>
  <c r="AU58"/>
  <c r="AV58"/>
  <c r="AW58"/>
  <c r="AX58"/>
  <c r="AR59"/>
  <c r="AS59"/>
  <c r="AT59"/>
  <c r="AU59"/>
  <c r="AV59"/>
  <c r="AW59"/>
  <c r="AX59"/>
  <c r="AR60"/>
  <c r="AS60"/>
  <c r="AT60"/>
  <c r="AU60"/>
  <c r="AV60"/>
  <c r="AW60"/>
  <c r="AX60"/>
  <c r="AR61"/>
  <c r="AS61"/>
  <c r="AT61"/>
  <c r="AU61"/>
  <c r="AV61"/>
  <c r="AW61"/>
  <c r="AX61"/>
  <c r="AR62"/>
  <c r="AS62"/>
  <c r="AT62"/>
  <c r="AU62"/>
  <c r="AX62"/>
  <c r="AR63"/>
  <c r="AS63"/>
  <c r="AT63"/>
  <c r="AU63"/>
  <c r="AV63"/>
  <c r="AW63"/>
  <c r="AX63"/>
  <c r="AR64"/>
  <c r="AS64"/>
  <c r="AT64"/>
  <c r="AU64"/>
  <c r="AV64"/>
  <c r="AW64"/>
  <c r="AX64"/>
  <c r="AR65"/>
  <c r="AS65"/>
  <c r="AT65"/>
  <c r="AU65"/>
  <c r="AV65"/>
  <c r="AW65"/>
  <c r="AX65"/>
  <c r="AR66"/>
  <c r="AS66"/>
  <c r="AT66"/>
  <c r="AU66"/>
  <c r="AV66"/>
  <c r="AW66"/>
  <c r="AX66"/>
  <c r="AR67"/>
  <c r="AS67"/>
  <c r="AT67"/>
  <c r="AU67"/>
  <c r="AV67"/>
  <c r="AW67"/>
  <c r="AX67"/>
  <c r="AR68"/>
  <c r="AS68"/>
  <c r="AT68"/>
  <c r="AU68"/>
  <c r="AV68"/>
  <c r="AW68"/>
  <c r="AX68"/>
  <c r="AR69"/>
  <c r="AT69"/>
  <c r="AW69"/>
  <c r="AX69"/>
  <c r="AR70"/>
  <c r="AS70"/>
  <c r="AT70"/>
  <c r="AU70"/>
  <c r="AV70"/>
  <c r="AW70"/>
  <c r="AX70"/>
  <c r="AR71"/>
  <c r="AV71"/>
  <c r="AW71"/>
  <c r="AX71"/>
  <c r="AS3"/>
  <c r="AT3"/>
  <c r="AU3"/>
  <c r="AV3"/>
  <c r="AW3"/>
  <c r="AX3"/>
  <c r="R74"/>
  <c r="S74"/>
  <c r="T74"/>
  <c r="U74"/>
  <c r="V74"/>
  <c r="W74"/>
  <c r="Z74"/>
  <c r="AA74"/>
  <c r="AB74"/>
  <c r="AC74"/>
  <c r="AD74"/>
  <c r="AE74"/>
  <c r="AF74"/>
  <c r="AI74"/>
  <c r="AJ74"/>
  <c r="AK74"/>
  <c r="AL74"/>
  <c r="AM74"/>
  <c r="AN74"/>
  <c r="AO74"/>
  <c r="Q74"/>
  <c r="I74"/>
  <c r="G74"/>
  <c r="AG29" l="1"/>
  <c r="K61" i="4" l="1"/>
  <c r="L61"/>
  <c r="M61"/>
  <c r="N61"/>
  <c r="O61"/>
  <c r="P61"/>
  <c r="J61"/>
  <c r="AG44" i="18" l="1"/>
  <c r="AG45"/>
  <c r="AG46"/>
  <c r="AG47"/>
  <c r="AG48"/>
  <c r="AG49"/>
  <c r="AG50"/>
  <c r="AG51"/>
  <c r="AG52"/>
  <c r="AG53"/>
  <c r="AG54"/>
  <c r="AG55"/>
  <c r="AG56"/>
  <c r="AG57"/>
  <c r="AG58"/>
  <c r="AG59"/>
  <c r="AG60"/>
  <c r="AG61"/>
  <c r="AG62"/>
  <c r="AG63"/>
  <c r="AG64"/>
  <c r="AG65"/>
  <c r="AG66"/>
  <c r="AG67"/>
  <c r="AG68"/>
  <c r="AG69"/>
  <c r="AG70"/>
  <c r="AG71"/>
  <c r="AW74" l="1"/>
  <c r="AS74"/>
  <c r="AX74"/>
  <c r="AT74"/>
  <c r="AV74"/>
  <c r="AU74"/>
  <c r="AR3" l="1"/>
  <c r="AR74" s="1"/>
  <c r="AP30"/>
  <c r="K30" s="1"/>
  <c r="AG30"/>
  <c r="X30"/>
  <c r="X4"/>
  <c r="X5"/>
  <c r="X6"/>
  <c r="X7"/>
  <c r="X8"/>
  <c r="X10"/>
  <c r="X11"/>
  <c r="X12"/>
  <c r="X14"/>
  <c r="X16"/>
  <c r="X17"/>
  <c r="X18"/>
  <c r="X19"/>
  <c r="X20"/>
  <c r="X21"/>
  <c r="X22"/>
  <c r="X23"/>
  <c r="X24"/>
  <c r="X25"/>
  <c r="X26"/>
  <c r="X27"/>
  <c r="X28"/>
  <c r="X29"/>
  <c r="X31"/>
  <c r="X32"/>
  <c r="X33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3"/>
  <c r="X13" l="1"/>
  <c r="X15"/>
  <c r="X9" l="1"/>
  <c r="X74" s="1"/>
  <c r="H60" l="1"/>
  <c r="H61"/>
  <c r="H62"/>
  <c r="H63"/>
  <c r="H64"/>
  <c r="H65"/>
  <c r="H66"/>
  <c r="H67"/>
  <c r="H68"/>
  <c r="H69"/>
  <c r="H70"/>
  <c r="H71"/>
  <c r="J60"/>
  <c r="J61"/>
  <c r="J62"/>
  <c r="J63"/>
  <c r="J64"/>
  <c r="J65"/>
  <c r="J66"/>
  <c r="J67"/>
  <c r="J68"/>
  <c r="J69"/>
  <c r="J70"/>
  <c r="J71"/>
  <c r="AP60"/>
  <c r="K60" s="1"/>
  <c r="AP61"/>
  <c r="K61" s="1"/>
  <c r="AP62"/>
  <c r="K62" s="1"/>
  <c r="AP63"/>
  <c r="K63" s="1"/>
  <c r="AP64"/>
  <c r="K64" s="1"/>
  <c r="AP65"/>
  <c r="K65" s="1"/>
  <c r="AP66"/>
  <c r="K66" s="1"/>
  <c r="AP67"/>
  <c r="K67" s="1"/>
  <c r="AP68"/>
  <c r="K68" s="1"/>
  <c r="AP69"/>
  <c r="K69" s="1"/>
  <c r="AP70"/>
  <c r="K70" s="1"/>
  <c r="K71"/>
  <c r="M71" l="1"/>
  <c r="M70"/>
  <c r="M67"/>
  <c r="M66"/>
  <c r="M64"/>
  <c r="M62"/>
  <c r="M60"/>
  <c r="M69"/>
  <c r="M68"/>
  <c r="M65"/>
  <c r="M63"/>
  <c r="M61"/>
  <c r="AY60"/>
  <c r="L60" s="1"/>
  <c r="AY71"/>
  <c r="L71" s="1"/>
  <c r="O71" s="1"/>
  <c r="AY66"/>
  <c r="L66" s="1"/>
  <c r="AY62"/>
  <c r="L62" s="1"/>
  <c r="AY69"/>
  <c r="L69" s="1"/>
  <c r="AY63"/>
  <c r="L63" s="1"/>
  <c r="AY70"/>
  <c r="L70" s="1"/>
  <c r="AY67"/>
  <c r="L67" s="1"/>
  <c r="AY64"/>
  <c r="L64" s="1"/>
  <c r="AY68"/>
  <c r="AY65"/>
  <c r="L65" s="1"/>
  <c r="AY61"/>
  <c r="L61" s="1"/>
  <c r="L68" l="1"/>
  <c r="H20"/>
  <c r="AG20"/>
  <c r="J20" s="1"/>
  <c r="AP20"/>
  <c r="K20" s="1"/>
  <c r="M20" l="1"/>
  <c r="AY20"/>
  <c r="L20" s="1"/>
  <c r="I258" i="13" l="1"/>
  <c r="Q55" i="4" l="1"/>
  <c r="Q56"/>
  <c r="Q57"/>
  <c r="Q58"/>
  <c r="Q59"/>
  <c r="AP4" i="18"/>
  <c r="K4" s="1"/>
  <c r="AP5"/>
  <c r="K5" s="1"/>
  <c r="AP6"/>
  <c r="K6" s="1"/>
  <c r="AP7"/>
  <c r="K7" s="1"/>
  <c r="AP8"/>
  <c r="K8" s="1"/>
  <c r="AP9"/>
  <c r="K9" s="1"/>
  <c r="AP10"/>
  <c r="K10" s="1"/>
  <c r="AP11"/>
  <c r="K11" s="1"/>
  <c r="AP12"/>
  <c r="K12" s="1"/>
  <c r="AP13"/>
  <c r="K13" s="1"/>
  <c r="AP14"/>
  <c r="K14" s="1"/>
  <c r="AP15"/>
  <c r="K15" s="1"/>
  <c r="AP16"/>
  <c r="K16" s="1"/>
  <c r="AP17"/>
  <c r="K17" s="1"/>
  <c r="AP18"/>
  <c r="K18" s="1"/>
  <c r="AP19"/>
  <c r="K19" s="1"/>
  <c r="AP21"/>
  <c r="K21" s="1"/>
  <c r="AP22"/>
  <c r="K22" s="1"/>
  <c r="AP23"/>
  <c r="K23" s="1"/>
  <c r="AP24"/>
  <c r="K24" s="1"/>
  <c r="AP25"/>
  <c r="K25" s="1"/>
  <c r="AP26"/>
  <c r="K26" s="1"/>
  <c r="AP27"/>
  <c r="K27" s="1"/>
  <c r="AP28"/>
  <c r="K28" s="1"/>
  <c r="AP29"/>
  <c r="K29" s="1"/>
  <c r="AP31"/>
  <c r="K31" s="1"/>
  <c r="AP32"/>
  <c r="K32" s="1"/>
  <c r="AP33"/>
  <c r="K33" s="1"/>
  <c r="AP36"/>
  <c r="K36" s="1"/>
  <c r="AP37"/>
  <c r="K37" s="1"/>
  <c r="AP38"/>
  <c r="K38" s="1"/>
  <c r="AP39"/>
  <c r="K39" s="1"/>
  <c r="AP40"/>
  <c r="K40" s="1"/>
  <c r="AP41"/>
  <c r="K41" s="1"/>
  <c r="AP42"/>
  <c r="K42" s="1"/>
  <c r="AP43"/>
  <c r="K43" s="1"/>
  <c r="AP44"/>
  <c r="K44" s="1"/>
  <c r="AP45"/>
  <c r="K45" s="1"/>
  <c r="AP46"/>
  <c r="K46" s="1"/>
  <c r="AP47"/>
  <c r="K47" s="1"/>
  <c r="AP48"/>
  <c r="K48" s="1"/>
  <c r="AP49"/>
  <c r="K49" s="1"/>
  <c r="AP50"/>
  <c r="K50" s="1"/>
  <c r="AP51"/>
  <c r="K51" s="1"/>
  <c r="AP52"/>
  <c r="K52" s="1"/>
  <c r="AP53"/>
  <c r="K53" s="1"/>
  <c r="AP54"/>
  <c r="K54" s="1"/>
  <c r="AP55"/>
  <c r="K55" s="1"/>
  <c r="AP56"/>
  <c r="K56" s="1"/>
  <c r="AP57"/>
  <c r="K57" s="1"/>
  <c r="AP58"/>
  <c r="K58" s="1"/>
  <c r="AP59"/>
  <c r="K59" s="1"/>
  <c r="AY30" l="1"/>
  <c r="L30" s="1"/>
  <c r="AY48"/>
  <c r="L48" s="1"/>
  <c r="J48"/>
  <c r="H48"/>
  <c r="M48" l="1"/>
  <c r="AG4" l="1"/>
  <c r="J4" s="1"/>
  <c r="AG38"/>
  <c r="J38" s="1"/>
  <c r="J47"/>
  <c r="J49"/>
  <c r="J50"/>
  <c r="J51"/>
  <c r="AG43"/>
  <c r="J43" s="1"/>
  <c r="J52"/>
  <c r="J53"/>
  <c r="J54"/>
  <c r="J55"/>
  <c r="J56"/>
  <c r="J57"/>
  <c r="J58"/>
  <c r="J59"/>
  <c r="H47"/>
  <c r="H49"/>
  <c r="H50"/>
  <c r="H51"/>
  <c r="H43"/>
  <c r="H52"/>
  <c r="H53"/>
  <c r="H54"/>
  <c r="H55"/>
  <c r="H56"/>
  <c r="H57"/>
  <c r="H58"/>
  <c r="H59"/>
  <c r="M58" l="1"/>
  <c r="M57"/>
  <c r="M56"/>
  <c r="M55"/>
  <c r="M53"/>
  <c r="M43"/>
  <c r="M50"/>
  <c r="M59"/>
  <c r="M54"/>
  <c r="M52"/>
  <c r="M51"/>
  <c r="M49"/>
  <c r="M47"/>
  <c r="AY38"/>
  <c r="L38" s="1"/>
  <c r="AY4"/>
  <c r="L4" s="1"/>
  <c r="AY51"/>
  <c r="L51" s="1"/>
  <c r="AY58"/>
  <c r="L58" s="1"/>
  <c r="AY59"/>
  <c r="L59" s="1"/>
  <c r="AY57"/>
  <c r="L57" s="1"/>
  <c r="AY56"/>
  <c r="L56" s="1"/>
  <c r="AY55"/>
  <c r="L55" s="1"/>
  <c r="AY54"/>
  <c r="L54" s="1"/>
  <c r="AY53"/>
  <c r="L53" s="1"/>
  <c r="AY52"/>
  <c r="L52" s="1"/>
  <c r="AY43"/>
  <c r="L43" s="1"/>
  <c r="AY49"/>
  <c r="L49" s="1"/>
  <c r="O49" s="1"/>
  <c r="AY50"/>
  <c r="L50" s="1"/>
  <c r="AY47"/>
  <c r="L47" l="1"/>
  <c r="H38"/>
  <c r="H4"/>
  <c r="Y3" i="13"/>
  <c r="Y6" s="1"/>
  <c r="M38" i="18" l="1"/>
  <c r="M4"/>
  <c r="P3" i="13" l="1"/>
  <c r="P6" s="1"/>
  <c r="Q7" i="4" l="1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P128" i="18"/>
  <c r="P132"/>
  <c r="AY46" l="1"/>
  <c r="L46" s="1"/>
  <c r="J46" l="1"/>
  <c r="H46"/>
  <c r="M46" l="1"/>
  <c r="H31" l="1"/>
  <c r="AG31"/>
  <c r="J31" s="1"/>
  <c r="O31" s="1"/>
  <c r="H32"/>
  <c r="AG32"/>
  <c r="J32" s="1"/>
  <c r="H33"/>
  <c r="AG33"/>
  <c r="J33" s="1"/>
  <c r="H36"/>
  <c r="AG36"/>
  <c r="J36" s="1"/>
  <c r="H37"/>
  <c r="AG37"/>
  <c r="J37" s="1"/>
  <c r="H39"/>
  <c r="AG39"/>
  <c r="J39" s="1"/>
  <c r="H40"/>
  <c r="AG40"/>
  <c r="J40" s="1"/>
  <c r="H41"/>
  <c r="AG41"/>
  <c r="J41" s="1"/>
  <c r="H42"/>
  <c r="AG42"/>
  <c r="J42" s="1"/>
  <c r="H44"/>
  <c r="J44"/>
  <c r="H45"/>
  <c r="J45"/>
  <c r="M44" l="1"/>
  <c r="M33"/>
  <c r="M31"/>
  <c r="M45"/>
  <c r="M42"/>
  <c r="M37"/>
  <c r="M36"/>
  <c r="M41"/>
  <c r="M40"/>
  <c r="M39"/>
  <c r="M32"/>
  <c r="AY40"/>
  <c r="L40" s="1"/>
  <c r="AY32"/>
  <c r="L32" s="1"/>
  <c r="AY45"/>
  <c r="L45" s="1"/>
  <c r="AY44"/>
  <c r="L44" s="1"/>
  <c r="AY42"/>
  <c r="L42" s="1"/>
  <c r="AY41"/>
  <c r="L41" s="1"/>
  <c r="AY36"/>
  <c r="L36" s="1"/>
  <c r="AY33"/>
  <c r="L33" s="1"/>
  <c r="AY39"/>
  <c r="L39" s="1"/>
  <c r="AY31"/>
  <c r="L31" s="1"/>
  <c r="AY37"/>
  <c r="L37" s="1"/>
  <c r="Q5" i="4" l="1"/>
  <c r="Q6"/>
  <c r="H22" i="18"/>
  <c r="O258" i="13" l="1"/>
  <c r="R258"/>
  <c r="S258"/>
  <c r="T258"/>
  <c r="U258"/>
  <c r="V258"/>
  <c r="W258"/>
  <c r="X258"/>
  <c r="Z258"/>
  <c r="AA258"/>
  <c r="AB258"/>
  <c r="AC258"/>
  <c r="AD258"/>
  <c r="AE258"/>
  <c r="AF258"/>
  <c r="AG258"/>
  <c r="AH258"/>
  <c r="J258" l="1"/>
  <c r="K258"/>
  <c r="M258"/>
  <c r="N258"/>
  <c r="L258"/>
  <c r="P258" l="1"/>
  <c r="AI258" l="1"/>
  <c r="AJ258"/>
  <c r="AK258"/>
  <c r="AL258"/>
  <c r="AM258"/>
  <c r="AN258"/>
  <c r="AO258"/>
  <c r="AP258"/>
  <c r="AQ258"/>
  <c r="AG9" i="18" l="1"/>
  <c r="J9" s="1"/>
  <c r="H9" l="1"/>
  <c r="AY9"/>
  <c r="L9" s="1"/>
  <c r="M9" l="1"/>
  <c r="Z132"/>
  <c r="X132"/>
  <c r="W132"/>
  <c r="V132"/>
  <c r="U132"/>
  <c r="T132"/>
  <c r="S132"/>
  <c r="Q132"/>
  <c r="N133"/>
  <c r="M133"/>
  <c r="L133"/>
  <c r="K133"/>
  <c r="J133"/>
  <c r="I133"/>
  <c r="Z128"/>
  <c r="X128"/>
  <c r="W128"/>
  <c r="V128"/>
  <c r="U128"/>
  <c r="T128"/>
  <c r="S128"/>
  <c r="Q128"/>
  <c r="N129"/>
  <c r="M129"/>
  <c r="L129"/>
  <c r="K129"/>
  <c r="J129"/>
  <c r="I129"/>
  <c r="W100"/>
  <c r="J30"/>
  <c r="J29"/>
  <c r="AG28"/>
  <c r="J28" s="1"/>
  <c r="AG27"/>
  <c r="J27" s="1"/>
  <c r="AG26"/>
  <c r="J26" s="1"/>
  <c r="AG25"/>
  <c r="J25" s="1"/>
  <c r="AG24"/>
  <c r="J24" s="1"/>
  <c r="AG23"/>
  <c r="J23" s="1"/>
  <c r="AG22"/>
  <c r="J22" s="1"/>
  <c r="AG21"/>
  <c r="J21" s="1"/>
  <c r="AG19"/>
  <c r="J19" s="1"/>
  <c r="AG18"/>
  <c r="J18" s="1"/>
  <c r="AG17"/>
  <c r="J17" s="1"/>
  <c r="AG16"/>
  <c r="J16" s="1"/>
  <c r="AG15"/>
  <c r="J15" s="1"/>
  <c r="AG14"/>
  <c r="J14" s="1"/>
  <c r="AG13"/>
  <c r="J13" s="1"/>
  <c r="AG12"/>
  <c r="J12" s="1"/>
  <c r="AG11"/>
  <c r="J11" s="1"/>
  <c r="AG10"/>
  <c r="J10" s="1"/>
  <c r="AG8"/>
  <c r="J8" s="1"/>
  <c r="AG7"/>
  <c r="J7" s="1"/>
  <c r="AG6"/>
  <c r="J6" s="1"/>
  <c r="AG5"/>
  <c r="J5" s="1"/>
  <c r="AP3"/>
  <c r="AP74" s="1"/>
  <c r="AG3"/>
  <c r="AG74" l="1"/>
  <c r="K3"/>
  <c r="K74" s="1"/>
  <c r="J3"/>
  <c r="J74" s="1"/>
  <c r="H3"/>
  <c r="H5"/>
  <c r="H6"/>
  <c r="H7"/>
  <c r="H8"/>
  <c r="H10"/>
  <c r="H11"/>
  <c r="H12"/>
  <c r="H14"/>
  <c r="H15"/>
  <c r="H17"/>
  <c r="H24"/>
  <c r="H26"/>
  <c r="H27"/>
  <c r="H28"/>
  <c r="H13"/>
  <c r="H18"/>
  <c r="H19"/>
  <c r="H21"/>
  <c r="H23"/>
  <c r="H25"/>
  <c r="H29"/>
  <c r="H30"/>
  <c r="H16"/>
  <c r="AY15"/>
  <c r="L15" s="1"/>
  <c r="AY21"/>
  <c r="L21" s="1"/>
  <c r="AY5"/>
  <c r="L5" s="1"/>
  <c r="AY6"/>
  <c r="L6" s="1"/>
  <c r="AY19"/>
  <c r="L19" s="1"/>
  <c r="AY23"/>
  <c r="L23" s="1"/>
  <c r="AY27"/>
  <c r="L27" s="1"/>
  <c r="AY3"/>
  <c r="AY7"/>
  <c r="L7" s="1"/>
  <c r="AY8"/>
  <c r="L8" s="1"/>
  <c r="AY10"/>
  <c r="L10" s="1"/>
  <c r="AY12"/>
  <c r="L12" s="1"/>
  <c r="O12" s="1"/>
  <c r="AY14"/>
  <c r="L14" s="1"/>
  <c r="AY29"/>
  <c r="L29" s="1"/>
  <c r="AY11"/>
  <c r="L11" s="1"/>
  <c r="AY13"/>
  <c r="L13" s="1"/>
  <c r="AY16"/>
  <c r="L16" s="1"/>
  <c r="AY18"/>
  <c r="L18" s="1"/>
  <c r="AY22"/>
  <c r="L22" s="1"/>
  <c r="AY25"/>
  <c r="L25" s="1"/>
  <c r="AY26"/>
  <c r="L26" s="1"/>
  <c r="AY28"/>
  <c r="L28" s="1"/>
  <c r="AY17"/>
  <c r="L17" s="1"/>
  <c r="AY24"/>
  <c r="L24" s="1"/>
  <c r="H74" l="1"/>
  <c r="L3"/>
  <c r="L74" s="1"/>
  <c r="AY74"/>
  <c r="M13"/>
  <c r="M5"/>
  <c r="M8"/>
  <c r="M6"/>
  <c r="M18"/>
  <c r="M17"/>
  <c r="M10"/>
  <c r="M7"/>
  <c r="M26"/>
  <c r="M3"/>
  <c r="M16"/>
  <c r="M22"/>
  <c r="M27"/>
  <c r="M15"/>
  <c r="M30"/>
  <c r="M29"/>
  <c r="M23"/>
  <c r="M21"/>
  <c r="M19"/>
  <c r="M28"/>
  <c r="M24"/>
  <c r="M14"/>
  <c r="M11"/>
  <c r="M12"/>
  <c r="M25"/>
  <c r="M74" l="1"/>
  <c r="Q4" i="4"/>
  <c r="Q61" s="1"/>
  <c r="Y258" i="13" l="1"/>
</calcChain>
</file>

<file path=xl/sharedStrings.xml><?xml version="1.0" encoding="utf-8"?>
<sst xmlns="http://schemas.openxmlformats.org/spreadsheetml/2006/main" count="2301" uniqueCount="170">
  <si>
    <t>Q2</t>
  </si>
  <si>
    <t>Q3</t>
  </si>
  <si>
    <t>Season</t>
  </si>
  <si>
    <t>Goldseal</t>
  </si>
  <si>
    <t>Fabric Code</t>
  </si>
  <si>
    <t>Stylecode</t>
  </si>
  <si>
    <t>Fab Revd 
Mtrs</t>
  </si>
  <si>
    <t>SLV</t>
  </si>
  <si>
    <t>O.Qty</t>
  </si>
  <si>
    <t>CUT 
QTY</t>
  </si>
  <si>
    <t>Consp</t>
  </si>
  <si>
    <t>FG-01</t>
  </si>
  <si>
    <t>FG-02</t>
  </si>
  <si>
    <t>FG-03</t>
  </si>
  <si>
    <t>Fabric 
Used</t>
  </si>
  <si>
    <t>Fabric 
Bal</t>
  </si>
  <si>
    <t>Total</t>
  </si>
  <si>
    <t> Total</t>
  </si>
  <si>
    <t>Channel</t>
  </si>
  <si>
    <t>PO NO</t>
  </si>
  <si>
    <t>Price</t>
  </si>
  <si>
    <t>Q1</t>
  </si>
  <si>
    <t>Po received qty</t>
  </si>
  <si>
    <t>REMARKS</t>
  </si>
  <si>
    <t>Brand</t>
  </si>
  <si>
    <t>Gold Seal</t>
  </si>
  <si>
    <t>Slv</t>
  </si>
  <si>
    <t>F</t>
  </si>
  <si>
    <t>H</t>
  </si>
  <si>
    <t>cut qty</t>
  </si>
  <si>
    <t>AMBA GARMENTS PVT LTD., BANGALORE</t>
  </si>
  <si>
    <t>SLEEVE</t>
  </si>
  <si>
    <t>higher price</t>
  </si>
  <si>
    <t>STYLE CODE</t>
  </si>
  <si>
    <t>NSFG017 - SL -SLIM -LOT - 1</t>
  </si>
  <si>
    <t>NSFG017 - SL -SLIM -LOT - 2</t>
  </si>
  <si>
    <t>EOSS</t>
  </si>
  <si>
    <t>NSFG017 - SL -SLIM -LOT - 3</t>
  </si>
  <si>
    <t>NSFG017 - SL -SLIM -LOT - 4</t>
  </si>
  <si>
    <t>AMBA GARMENTS PVT LTD, DECEMBER MONTH RECO</t>
  </si>
  <si>
    <t xml:space="preserve">DECEMBER MONTH Q2 DETAILS FOR P.O. </t>
  </si>
  <si>
    <t>F616ELS0138</t>
  </si>
  <si>
    <t>ESF61600222</t>
  </si>
  <si>
    <t>Retail</t>
  </si>
  <si>
    <t>Trade</t>
  </si>
  <si>
    <t>ESH61600222</t>
  </si>
  <si>
    <t>F616ELS0062</t>
  </si>
  <si>
    <t>ESF61600146</t>
  </si>
  <si>
    <t>Trade Ex's</t>
  </si>
  <si>
    <t>F616ELS0041</t>
  </si>
  <si>
    <t>ESF61600125</t>
  </si>
  <si>
    <t>F616ELS0102</t>
  </si>
  <si>
    <t>ESF61600185</t>
  </si>
  <si>
    <t>ESH61600185</t>
  </si>
  <si>
    <t>F616ELS0068</t>
  </si>
  <si>
    <t>ESF61600152</t>
  </si>
  <si>
    <t>ESH61600152</t>
  </si>
  <si>
    <t>F616ELS0113</t>
  </si>
  <si>
    <t>ESF61600196</t>
  </si>
  <si>
    <t>F616ELS0026</t>
  </si>
  <si>
    <t>ESF61600110</t>
  </si>
  <si>
    <t>F616ELS0160</t>
  </si>
  <si>
    <t>ESF61600244</t>
  </si>
  <si>
    <t>ECOM MP</t>
  </si>
  <si>
    <t>ESH61600244</t>
  </si>
  <si>
    <t>F616ELS0153</t>
  </si>
  <si>
    <t>ESF61600237</t>
  </si>
  <si>
    <t>ESH61600237</t>
  </si>
  <si>
    <t>F616ELS0144</t>
  </si>
  <si>
    <t>ESF61600228</t>
  </si>
  <si>
    <t>ESH61600228</t>
  </si>
  <si>
    <t>F616ELS0159</t>
  </si>
  <si>
    <t>ESF61600243</t>
  </si>
  <si>
    <t>ESH61600243</t>
  </si>
  <si>
    <t>F616ELS0028</t>
  </si>
  <si>
    <t>ESF61600112</t>
  </si>
  <si>
    <t>ESH61600112</t>
  </si>
  <si>
    <t>F616ELS0092</t>
  </si>
  <si>
    <t>ESF61600176</t>
  </si>
  <si>
    <t>ESH61600176</t>
  </si>
  <si>
    <t>F616ELS0115</t>
  </si>
  <si>
    <t>ESF61600198</t>
  </si>
  <si>
    <t>ESH61600198</t>
  </si>
  <si>
    <t>F616ELS0084</t>
  </si>
  <si>
    <t>ESF61600168</t>
  </si>
  <si>
    <t>ESH61600168</t>
  </si>
  <si>
    <t>F616ELS0029</t>
  </si>
  <si>
    <t>ESF61600113</t>
  </si>
  <si>
    <t>ESH61600113</t>
  </si>
  <si>
    <t>F616ELS0119</t>
  </si>
  <si>
    <t>ESF61600202</t>
  </si>
  <si>
    <t>ESH61600202</t>
  </si>
  <si>
    <t>F616ELS0112</t>
  </si>
  <si>
    <t>ESF61600195</t>
  </si>
  <si>
    <t>F616ELS0118</t>
  </si>
  <si>
    <t>ESF61600201</t>
  </si>
  <si>
    <t>NSFG017 - SL -SLIM -LOT - 5</t>
  </si>
  <si>
    <t>F616ELS0110</t>
  </si>
  <si>
    <t>ESF61600193</t>
  </si>
  <si>
    <t>ESH61600193</t>
  </si>
  <si>
    <t>F616ELS0091</t>
  </si>
  <si>
    <t>ESF61600175</t>
  </si>
  <si>
    <t>EXPORT</t>
  </si>
  <si>
    <t>ESH61600175</t>
  </si>
  <si>
    <t>F616ELS0051</t>
  </si>
  <si>
    <t>ESF61600135</t>
  </si>
  <si>
    <t>F616ELS0088</t>
  </si>
  <si>
    <t>ESF61600172</t>
  </si>
  <si>
    <t>ESH61600172</t>
  </si>
  <si>
    <t>F616ELS0063</t>
  </si>
  <si>
    <t>ESF61600147</t>
  </si>
  <si>
    <t>ESH61600147</t>
  </si>
  <si>
    <t>NSFG017 - SL -SLIM -LOT - 6</t>
  </si>
  <si>
    <t>F616ELS0036</t>
  </si>
  <si>
    <t>ESF61600120</t>
  </si>
  <si>
    <t>ESH61600120</t>
  </si>
  <si>
    <t>F616ELS0280</t>
  </si>
  <si>
    <t>ESF61600254</t>
  </si>
  <si>
    <t>ESH61600254</t>
  </si>
  <si>
    <t>F616ELS0030</t>
  </si>
  <si>
    <t>ESF61600114</t>
  </si>
  <si>
    <t>Comman</t>
  </si>
  <si>
    <t>F616ELS0089</t>
  </si>
  <si>
    <t>ESF61600173</t>
  </si>
  <si>
    <t>F616ELS0145</t>
  </si>
  <si>
    <t>ESF61600229</t>
  </si>
  <si>
    <t>ESH61600229</t>
  </si>
  <si>
    <t>F616ELS0147</t>
  </si>
  <si>
    <t>ESF61600231</t>
  </si>
  <si>
    <t>ESH61600231</t>
  </si>
  <si>
    <t>NSFG017 - SL -SLIM -LOT - 7</t>
  </si>
  <si>
    <t>F317ELS1962</t>
  </si>
  <si>
    <t>ESF31702918</t>
  </si>
  <si>
    <t>DS</t>
  </si>
  <si>
    <t>Ecom</t>
  </si>
  <si>
    <t>PF</t>
  </si>
  <si>
    <t>comman</t>
  </si>
  <si>
    <t>ESF31703182</t>
  </si>
  <si>
    <t>ESH31702918</t>
  </si>
  <si>
    <t>NSFG040 - SL -SLIM -LOT - 1</t>
  </si>
  <si>
    <t>SS - 17</t>
  </si>
  <si>
    <t>F317ELS0387</t>
  </si>
  <si>
    <t>ESF31702765</t>
  </si>
  <si>
    <t>ESF31703018</t>
  </si>
  <si>
    <t>ESH31702765</t>
  </si>
  <si>
    <t>F317ELS0385</t>
  </si>
  <si>
    <t>ESF31702763</t>
  </si>
  <si>
    <t>ESF31703016</t>
  </si>
  <si>
    <t>ESH31702763</t>
  </si>
  <si>
    <t>NSFG046 - SL -SLIM -LOT - 1</t>
  </si>
  <si>
    <t>F317ELS1043</t>
  </si>
  <si>
    <t>ESF31702791</t>
  </si>
  <si>
    <t>F317ELS1046</t>
  </si>
  <si>
    <t>ESF31702794</t>
  </si>
  <si>
    <t>F317ELS1047</t>
  </si>
  <si>
    <t>ESF31702795</t>
  </si>
  <si>
    <t>NSFG040 - SL -SLIM -LOT - 2</t>
  </si>
  <si>
    <t>NSFG040 - SL -SLIM -LOT - 3</t>
  </si>
  <si>
    <t>F317ELS0384</t>
  </si>
  <si>
    <t>ESF31702762</t>
  </si>
  <si>
    <t>NSFG046 - SL -SLIM -LOT - 2</t>
  </si>
  <si>
    <t>ESF31703044</t>
  </si>
  <si>
    <t>ESH31702791</t>
  </si>
  <si>
    <t>F317ELS1128</t>
  </si>
  <si>
    <t>ESF31702831</t>
  </si>
  <si>
    <t>ESF31703084</t>
  </si>
  <si>
    <t>ESH31702831</t>
  </si>
  <si>
    <t>NSFG040 - SL -SLIM -LOT - 4</t>
  </si>
  <si>
    <t>FABRIC DEFECT COLOUR CHANGE</t>
  </si>
  <si>
    <t>FABRIC DEFECT &amp; COLOUR CHANGE</t>
  </si>
</sst>
</file>

<file path=xl/styles.xml><?xml version="1.0" encoding="utf-8"?>
<styleSheet xmlns="http://schemas.openxmlformats.org/spreadsheetml/2006/main"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b/>
      <i/>
      <sz val="10"/>
      <name val="Arial"/>
      <family val="2"/>
    </font>
    <font>
      <b/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0"/>
      <color theme="1"/>
      <name val="Arial"/>
      <family val="2"/>
    </font>
    <font>
      <b/>
      <i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8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indexed="8"/>
      <name val="Calibri"/>
      <family val="2"/>
      <scheme val="minor"/>
    </font>
    <font>
      <b/>
      <sz val="10"/>
      <color indexed="8"/>
      <name val="Calibri"/>
      <family val="2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/>
    <xf numFmtId="0" fontId="1" fillId="0" borderId="0"/>
  </cellStyleXfs>
  <cellXfs count="188">
    <xf numFmtId="0" fontId="0" fillId="0" borderId="0" xfId="0"/>
    <xf numFmtId="0" fontId="7" fillId="0" borderId="1" xfId="0" applyFont="1" applyFill="1" applyBorder="1" applyAlignment="1">
      <alignment horizontal="center" vertical="center"/>
    </xf>
    <xf numFmtId="0" fontId="6" fillId="0" borderId="1" xfId="2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6" fillId="0" borderId="1" xfId="3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vertical="center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" fontId="3" fillId="5" borderId="1" xfId="4" applyNumberFormat="1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/>
    </xf>
    <xf numFmtId="0" fontId="11" fillId="0" borderId="0" xfId="0" applyFont="1" applyBorder="1" applyAlignment="1">
      <alignment horizontal="center" vertical="center"/>
    </xf>
    <xf numFmtId="0" fontId="12" fillId="3" borderId="1" xfId="2" applyFont="1" applyFill="1" applyBorder="1" applyAlignment="1">
      <alignment horizontal="center" vertical="center"/>
    </xf>
    <xf numFmtId="2" fontId="13" fillId="3" borderId="1" xfId="0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12" fillId="4" borderId="1" xfId="2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0" fontId="12" fillId="2" borderId="1" xfId="2" applyFont="1" applyFill="1" applyBorder="1" applyAlignment="1">
      <alignment horizontal="center" vertical="center"/>
    </xf>
    <xf numFmtId="0" fontId="12" fillId="2" borderId="1" xfId="1" applyFont="1" applyFill="1" applyBorder="1" applyAlignment="1">
      <alignment horizontal="center" vertical="center"/>
    </xf>
    <xf numFmtId="0" fontId="12" fillId="3" borderId="1" xfId="1" applyFont="1" applyFill="1" applyBorder="1" applyAlignment="1">
      <alignment horizontal="center" vertical="center"/>
    </xf>
    <xf numFmtId="0" fontId="12" fillId="3" borderId="1" xfId="3" applyFont="1" applyFill="1" applyBorder="1" applyAlignment="1">
      <alignment horizontal="center" vertical="center"/>
    </xf>
    <xf numFmtId="2" fontId="13" fillId="3" borderId="1" xfId="0" applyNumberFormat="1" applyFont="1" applyFill="1" applyBorder="1" applyAlignment="1">
      <alignment horizontal="center" vertical="center" wrapText="1"/>
    </xf>
    <xf numFmtId="0" fontId="12" fillId="3" borderId="1" xfId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1" fontId="7" fillId="0" borderId="1" xfId="0" applyNumberFormat="1" applyFont="1" applyFill="1" applyBorder="1" applyAlignment="1">
      <alignment horizont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1" fontId="16" fillId="0" borderId="1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10" fillId="0" borderId="1" xfId="0" applyFont="1" applyFill="1" applyBorder="1" applyAlignment="1">
      <alignment vertical="center"/>
    </xf>
    <xf numFmtId="2" fontId="3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left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1" fontId="7" fillId="0" borderId="1" xfId="0" applyNumberFormat="1" applyFont="1" applyFill="1" applyBorder="1" applyAlignment="1">
      <alignment horizontal="center" vertical="center"/>
    </xf>
    <xf numFmtId="1" fontId="16" fillId="0" borderId="1" xfId="0" applyNumberFormat="1" applyFont="1" applyFill="1" applyBorder="1" applyAlignment="1">
      <alignment horizontal="center" wrapText="1"/>
    </xf>
    <xf numFmtId="2" fontId="4" fillId="7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2" fontId="3" fillId="5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0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2" fontId="2" fillId="0" borderId="1" xfId="0" applyNumberFormat="1" applyFont="1" applyBorder="1"/>
    <xf numFmtId="0" fontId="3" fillId="0" borderId="1" xfId="0" applyFont="1" applyFill="1" applyBorder="1"/>
    <xf numFmtId="0" fontId="18" fillId="0" borderId="1" xfId="0" applyFont="1" applyFill="1" applyBorder="1"/>
    <xf numFmtId="2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5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5" borderId="1" xfId="0" applyFont="1" applyFill="1" applyBorder="1" applyAlignment="1">
      <alignment horizontal="center" vertical="center"/>
    </xf>
    <xf numFmtId="2" fontId="16" fillId="0" borderId="1" xfId="0" applyNumberFormat="1" applyFont="1" applyBorder="1"/>
    <xf numFmtId="0" fontId="16" fillId="0" borderId="1" xfId="0" applyFont="1" applyFill="1" applyBorder="1"/>
    <xf numFmtId="0" fontId="7" fillId="0" borderId="1" xfId="0" applyFont="1" applyFill="1" applyBorder="1"/>
    <xf numFmtId="1" fontId="3" fillId="5" borderId="1" xfId="0" applyNumberFormat="1" applyFont="1" applyFill="1" applyBorder="1" applyAlignment="1">
      <alignment horizontal="center"/>
    </xf>
    <xf numFmtId="2" fontId="7" fillId="5" borderId="1" xfId="0" applyNumberFormat="1" applyFont="1" applyFill="1" applyBorder="1" applyAlignment="1">
      <alignment horizontal="center"/>
    </xf>
    <xf numFmtId="2" fontId="3" fillId="0" borderId="3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/>
    </xf>
    <xf numFmtId="0" fontId="2" fillId="0" borderId="1" xfId="0" applyFont="1" applyBorder="1"/>
    <xf numFmtId="2" fontId="3" fillId="0" borderId="3" xfId="0" applyNumberFormat="1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1" fontId="20" fillId="0" borderId="0" xfId="0" applyNumberFormat="1" applyFont="1" applyFill="1" applyAlignment="1">
      <alignment horizontal="center" vertical="center"/>
    </xf>
    <xf numFmtId="1" fontId="7" fillId="0" borderId="1" xfId="0" applyNumberFormat="1" applyFont="1" applyFill="1" applyBorder="1" applyAlignment="1">
      <alignment horizontal="left" wrapText="1"/>
    </xf>
    <xf numFmtId="1" fontId="16" fillId="0" borderId="1" xfId="0" applyNumberFormat="1" applyFont="1" applyFill="1" applyBorder="1" applyAlignment="1">
      <alignment wrapText="1"/>
    </xf>
    <xf numFmtId="1" fontId="7" fillId="0" borderId="2" xfId="0" applyNumberFormat="1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 vertical="center"/>
    </xf>
    <xf numFmtId="1" fontId="16" fillId="0" borderId="0" xfId="0" applyNumberFormat="1" applyFont="1" applyFill="1" applyAlignment="1">
      <alignment horizontal="center"/>
    </xf>
    <xf numFmtId="1" fontId="7" fillId="0" borderId="1" xfId="0" applyNumberFormat="1" applyFont="1" applyFill="1" applyBorder="1" applyAlignment="1">
      <alignment horizontal="left" vertical="center"/>
    </xf>
    <xf numFmtId="0" fontId="16" fillId="0" borderId="1" xfId="0" applyFont="1" applyFill="1" applyBorder="1" applyAlignment="1"/>
    <xf numFmtId="0" fontId="7" fillId="0" borderId="2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left"/>
    </xf>
    <xf numFmtId="0" fontId="16" fillId="0" borderId="0" xfId="0" applyFont="1" applyFill="1" applyAlignment="1"/>
    <xf numFmtId="0" fontId="16" fillId="0" borderId="0" xfId="0" applyFont="1" applyFill="1" applyAlignment="1">
      <alignment horizontal="center"/>
    </xf>
    <xf numFmtId="0" fontId="7" fillId="0" borderId="0" xfId="0" applyFont="1" applyFill="1" applyAlignment="1">
      <alignment horizontal="left"/>
    </xf>
    <xf numFmtId="2" fontId="3" fillId="5" borderId="1" xfId="0" applyNumberFormat="1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wrapText="1"/>
    </xf>
    <xf numFmtId="0" fontId="14" fillId="0" borderId="1" xfId="0" applyFont="1" applyBorder="1" applyAlignment="1">
      <alignment horizontal="center" wrapText="1"/>
    </xf>
    <xf numFmtId="0" fontId="21" fillId="0" borderId="1" xfId="0" applyFont="1" applyBorder="1" applyAlignment="1">
      <alignment horizontal="center" vertical="center"/>
    </xf>
    <xf numFmtId="0" fontId="22" fillId="5" borderId="1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1" fontId="16" fillId="0" borderId="3" xfId="0" applyNumberFormat="1" applyFont="1" applyFill="1" applyBorder="1" applyAlignment="1">
      <alignment horizontal="center"/>
    </xf>
    <xf numFmtId="0" fontId="19" fillId="0" borderId="3" xfId="0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1" fontId="7" fillId="5" borderId="1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22" fillId="5" borderId="2" xfId="0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3" fillId="5" borderId="1" xfId="0" applyFont="1" applyFill="1" applyBorder="1" applyAlignment="1">
      <alignment horizontal="center"/>
    </xf>
    <xf numFmtId="1" fontId="9" fillId="5" borderId="1" xfId="0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1" fontId="10" fillId="0" borderId="1" xfId="0" applyNumberFormat="1" applyFont="1" applyFill="1" applyBorder="1" applyAlignment="1">
      <alignment horizontal="center"/>
    </xf>
    <xf numFmtId="2" fontId="10" fillId="5" borderId="1" xfId="0" applyNumberFormat="1" applyFont="1" applyFill="1" applyBorder="1" applyAlignment="1">
      <alignment horizontal="center"/>
    </xf>
    <xf numFmtId="1" fontId="10" fillId="5" borderId="1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1" fontId="24" fillId="0" borderId="1" xfId="0" applyNumberFormat="1" applyFont="1" applyFill="1" applyBorder="1" applyAlignment="1">
      <alignment horizontal="center"/>
    </xf>
    <xf numFmtId="1" fontId="24" fillId="0" borderId="1" xfId="0" applyNumberFormat="1" applyFont="1" applyFill="1" applyBorder="1" applyAlignment="1">
      <alignment horizontal="center" wrapText="1"/>
    </xf>
    <xf numFmtId="0" fontId="10" fillId="5" borderId="2" xfId="0" applyFont="1" applyFill="1" applyBorder="1" applyAlignment="1">
      <alignment horizontal="center"/>
    </xf>
    <xf numFmtId="2" fontId="10" fillId="0" borderId="1" xfId="0" applyNumberFormat="1" applyFont="1" applyBorder="1" applyAlignment="1">
      <alignment horizontal="center"/>
    </xf>
    <xf numFmtId="1" fontId="10" fillId="0" borderId="1" xfId="0" applyNumberFormat="1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0" fontId="25" fillId="5" borderId="1" xfId="0" applyFont="1" applyFill="1" applyBorder="1" applyAlignment="1">
      <alignment horizontal="center"/>
    </xf>
    <xf numFmtId="1" fontId="25" fillId="5" borderId="1" xfId="0" applyNumberFormat="1" applyFont="1" applyFill="1" applyBorder="1" applyAlignment="1">
      <alignment horizontal="center"/>
    </xf>
    <xf numFmtId="2" fontId="3" fillId="0" borderId="1" xfId="0" applyNumberFormat="1" applyFont="1" applyBorder="1"/>
    <xf numFmtId="0" fontId="14" fillId="0" borderId="1" xfId="0" applyFont="1" applyFill="1" applyBorder="1" applyAlignment="1">
      <alignment horizontal="center"/>
    </xf>
    <xf numFmtId="0" fontId="22" fillId="0" borderId="1" xfId="0" applyFont="1" applyBorder="1" applyAlignment="1">
      <alignment horizontal="center"/>
    </xf>
    <xf numFmtId="2" fontId="10" fillId="0" borderId="1" xfId="0" applyNumberFormat="1" applyFont="1" applyBorder="1"/>
    <xf numFmtId="0" fontId="10" fillId="0" borderId="1" xfId="0" applyFont="1" applyBorder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2" fontId="3" fillId="0" borderId="7" xfId="0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2" fontId="3" fillId="0" borderId="11" xfId="0" applyNumberFormat="1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" fontId="20" fillId="0" borderId="8" xfId="0" applyNumberFormat="1" applyFont="1" applyFill="1" applyBorder="1" applyAlignment="1">
      <alignment horizontal="center" vertical="center"/>
    </xf>
    <xf numFmtId="1" fontId="20" fillId="0" borderId="9" xfId="0" applyNumberFormat="1" applyFont="1" applyFill="1" applyBorder="1" applyAlignment="1">
      <alignment horizontal="center" vertical="center"/>
    </xf>
    <xf numFmtId="1" fontId="20" fillId="0" borderId="10" xfId="0" applyNumberFormat="1" applyFont="1" applyFill="1" applyBorder="1" applyAlignment="1">
      <alignment horizontal="center" vertical="center"/>
    </xf>
    <xf numFmtId="1" fontId="20" fillId="0" borderId="7" xfId="0" applyNumberFormat="1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</cellXfs>
  <cellStyles count="7">
    <cellStyle name="Normal" xfId="0" builtinId="0"/>
    <cellStyle name="Normal 2" xfId="4"/>
    <cellStyle name="Normal 2 2" xfId="5"/>
    <cellStyle name="Normal 3" xfId="6"/>
    <cellStyle name="Normal 4" xfId="1"/>
    <cellStyle name="Normal 6" xfId="3"/>
    <cellStyle name="Normal 9" xfId="2"/>
  </cellStyles>
  <dxfs count="0"/>
  <tableStyles count="0" defaultTableStyle="TableStyleMedium9" defaultPivotStyle="PivotStyleLight16"/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E133"/>
  <sheetViews>
    <sheetView workbookViewId="0">
      <pane ySplit="2" topLeftCell="A3" activePane="bottomLeft" state="frozen"/>
      <selection activeCell="D15" sqref="D15"/>
      <selection pane="bottomLeft" activeCell="N71" sqref="N71"/>
    </sheetView>
  </sheetViews>
  <sheetFormatPr defaultColWidth="9.140625" defaultRowHeight="20.25" customHeight="1"/>
  <cols>
    <col min="1" max="1" width="11.7109375" style="65" customWidth="1"/>
    <col min="2" max="2" width="27.85546875" style="52" customWidth="1"/>
    <col min="3" max="3" width="12.28515625" style="65" customWidth="1"/>
    <col min="4" max="4" width="13.85546875" style="92" customWidth="1"/>
    <col min="5" max="5" width="11.28515625" style="72" customWidth="1"/>
    <col min="6" max="6" width="5.7109375" style="65" customWidth="1"/>
    <col min="7" max="7" width="7.28515625" style="65" customWidth="1"/>
    <col min="8" max="8" width="7.7109375" style="65" customWidth="1"/>
    <col min="9" max="9" width="5.28515625" style="65" customWidth="1"/>
    <col min="10" max="10" width="6.85546875" style="65" customWidth="1"/>
    <col min="11" max="11" width="5.28515625" style="65" customWidth="1"/>
    <col min="12" max="12" width="6.5703125" style="65" customWidth="1"/>
    <col min="13" max="13" width="8.42578125" style="65" customWidth="1"/>
    <col min="14" max="14" width="10.85546875" style="166" customWidth="1"/>
    <col min="15" max="15" width="10.85546875" style="160" customWidth="1"/>
    <col min="16" max="23" width="6.28515625" style="65" customWidth="1"/>
    <col min="24" max="24" width="8.140625" style="65" customWidth="1"/>
    <col min="25" max="25" width="6.28515625" style="158" customWidth="1"/>
    <col min="26" max="32" width="6.28515625" style="65" customWidth="1"/>
    <col min="33" max="33" width="7.140625" style="65" customWidth="1"/>
    <col min="34" max="34" width="6.28515625" style="158" customWidth="1"/>
    <col min="35" max="36" width="6.28515625" style="65" customWidth="1"/>
    <col min="37" max="37" width="7.42578125" style="65" customWidth="1"/>
    <col min="38" max="42" width="6.28515625" style="65" customWidth="1"/>
    <col min="43" max="43" width="6.28515625" style="158" customWidth="1"/>
    <col min="44" max="51" width="6.28515625" style="65" customWidth="1"/>
    <col min="52" max="16384" width="9.140625" style="65"/>
  </cols>
  <sheetData>
    <row r="1" spans="1:187" s="12" customFormat="1" ht="24" customHeight="1">
      <c r="A1" s="169" t="s">
        <v>39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1"/>
      <c r="P1" s="168" t="s">
        <v>29</v>
      </c>
      <c r="Q1" s="168"/>
      <c r="R1" s="168"/>
      <c r="S1" s="168"/>
      <c r="T1" s="168"/>
      <c r="U1" s="168"/>
      <c r="V1" s="168"/>
      <c r="W1" s="168"/>
      <c r="X1" s="168"/>
      <c r="Y1" s="168" t="s">
        <v>21</v>
      </c>
      <c r="Z1" s="168"/>
      <c r="AA1" s="168"/>
      <c r="AB1" s="168"/>
      <c r="AC1" s="168"/>
      <c r="AD1" s="168"/>
      <c r="AE1" s="168"/>
      <c r="AF1" s="168"/>
      <c r="AG1" s="168"/>
      <c r="AH1" s="168" t="s">
        <v>0</v>
      </c>
      <c r="AI1" s="168"/>
      <c r="AJ1" s="168"/>
      <c r="AK1" s="168"/>
      <c r="AL1" s="168"/>
      <c r="AM1" s="168"/>
      <c r="AN1" s="168"/>
      <c r="AO1" s="168"/>
      <c r="AP1" s="168"/>
      <c r="AQ1" s="168" t="s">
        <v>1</v>
      </c>
      <c r="AR1" s="168"/>
      <c r="AS1" s="168"/>
      <c r="AT1" s="168"/>
      <c r="AU1" s="168"/>
      <c r="AV1" s="168"/>
      <c r="AW1" s="168"/>
      <c r="AX1" s="168"/>
      <c r="AY1" s="168"/>
    </row>
    <row r="2" spans="1:187" s="20" customFormat="1" ht="31.5" customHeight="1">
      <c r="A2" s="24" t="s">
        <v>2</v>
      </c>
      <c r="B2" s="25" t="s">
        <v>3</v>
      </c>
      <c r="C2" s="26" t="s">
        <v>4</v>
      </c>
      <c r="D2" s="27" t="s">
        <v>5</v>
      </c>
      <c r="E2" s="28" t="s">
        <v>6</v>
      </c>
      <c r="F2" s="13" t="s">
        <v>7</v>
      </c>
      <c r="G2" s="13" t="s">
        <v>8</v>
      </c>
      <c r="H2" s="29" t="s">
        <v>9</v>
      </c>
      <c r="I2" s="14" t="s">
        <v>10</v>
      </c>
      <c r="J2" s="15" t="s">
        <v>11</v>
      </c>
      <c r="K2" s="15" t="s">
        <v>12</v>
      </c>
      <c r="L2" s="15" t="s">
        <v>13</v>
      </c>
      <c r="M2" s="16" t="s">
        <v>14</v>
      </c>
      <c r="N2" s="16" t="s">
        <v>15</v>
      </c>
      <c r="O2" s="16"/>
      <c r="P2" s="17" t="s">
        <v>7</v>
      </c>
      <c r="Q2" s="18">
        <v>36</v>
      </c>
      <c r="R2" s="18">
        <v>38</v>
      </c>
      <c r="S2" s="18">
        <v>39</v>
      </c>
      <c r="T2" s="18">
        <v>40</v>
      </c>
      <c r="U2" s="18">
        <v>42</v>
      </c>
      <c r="V2" s="18">
        <v>44</v>
      </c>
      <c r="W2" s="18">
        <v>46</v>
      </c>
      <c r="X2" s="19" t="s">
        <v>16</v>
      </c>
      <c r="Y2" s="17" t="s">
        <v>7</v>
      </c>
      <c r="Z2" s="18">
        <v>36</v>
      </c>
      <c r="AA2" s="18">
        <v>38</v>
      </c>
      <c r="AB2" s="18">
        <v>39</v>
      </c>
      <c r="AC2" s="18">
        <v>40</v>
      </c>
      <c r="AD2" s="18">
        <v>42</v>
      </c>
      <c r="AE2" s="18">
        <v>44</v>
      </c>
      <c r="AF2" s="18">
        <v>46</v>
      </c>
      <c r="AG2" s="19" t="s">
        <v>16</v>
      </c>
      <c r="AH2" s="17" t="s">
        <v>7</v>
      </c>
      <c r="AI2" s="18">
        <v>36</v>
      </c>
      <c r="AJ2" s="18">
        <v>38</v>
      </c>
      <c r="AK2" s="18">
        <v>39</v>
      </c>
      <c r="AL2" s="18">
        <v>40</v>
      </c>
      <c r="AM2" s="18">
        <v>42</v>
      </c>
      <c r="AN2" s="18">
        <v>44</v>
      </c>
      <c r="AO2" s="18">
        <v>46</v>
      </c>
      <c r="AP2" s="18" t="s">
        <v>17</v>
      </c>
      <c r="AQ2" s="17" t="s">
        <v>7</v>
      </c>
      <c r="AR2" s="18">
        <v>36</v>
      </c>
      <c r="AS2" s="18">
        <v>38</v>
      </c>
      <c r="AT2" s="18">
        <v>39</v>
      </c>
      <c r="AU2" s="18">
        <v>40</v>
      </c>
      <c r="AV2" s="18">
        <v>42</v>
      </c>
      <c r="AW2" s="18">
        <v>44</v>
      </c>
      <c r="AX2" s="18">
        <v>46</v>
      </c>
      <c r="AY2" s="18" t="s">
        <v>17</v>
      </c>
    </row>
    <row r="3" spans="1:187" s="22" customFormat="1" ht="15" customHeight="1">
      <c r="A3" s="43" t="s">
        <v>36</v>
      </c>
      <c r="B3" s="1" t="s">
        <v>96</v>
      </c>
      <c r="C3" s="7" t="s">
        <v>74</v>
      </c>
      <c r="D3" s="7" t="s">
        <v>75</v>
      </c>
      <c r="E3" s="170">
        <v>836</v>
      </c>
      <c r="F3" s="36" t="s">
        <v>27</v>
      </c>
      <c r="G3" s="10">
        <v>460</v>
      </c>
      <c r="H3" s="39">
        <f>X3</f>
        <v>469</v>
      </c>
      <c r="I3" s="62">
        <v>1.58</v>
      </c>
      <c r="J3" s="37">
        <f>AG3</f>
        <v>459</v>
      </c>
      <c r="K3" s="23">
        <f>AP3</f>
        <v>6</v>
      </c>
      <c r="L3" s="23">
        <f>AY3</f>
        <v>4</v>
      </c>
      <c r="M3" s="54">
        <f t="shared" ref="M3:M27" si="0">H3*I3</f>
        <v>741.02</v>
      </c>
      <c r="N3" s="173">
        <v>-0.78</v>
      </c>
      <c r="O3" s="163">
        <f>H3-J3-K3-L3</f>
        <v>0</v>
      </c>
      <c r="P3" s="36" t="s">
        <v>27</v>
      </c>
      <c r="Q3" s="122">
        <v>1</v>
      </c>
      <c r="R3" s="122">
        <v>42</v>
      </c>
      <c r="S3" s="58">
        <v>74</v>
      </c>
      <c r="T3" s="58">
        <v>151</v>
      </c>
      <c r="U3" s="58">
        <v>142</v>
      </c>
      <c r="V3" s="58">
        <v>56</v>
      </c>
      <c r="W3" s="122">
        <v>3</v>
      </c>
      <c r="X3" s="23">
        <f>SUM(Q3:W3)</f>
        <v>469</v>
      </c>
      <c r="Y3" s="36" t="s">
        <v>27</v>
      </c>
      <c r="Z3" s="43">
        <v>1</v>
      </c>
      <c r="AA3" s="43">
        <v>41</v>
      </c>
      <c r="AB3" s="43">
        <v>72</v>
      </c>
      <c r="AC3" s="43">
        <v>146</v>
      </c>
      <c r="AD3" s="43">
        <v>141</v>
      </c>
      <c r="AE3" s="43">
        <v>56</v>
      </c>
      <c r="AF3" s="43">
        <v>2</v>
      </c>
      <c r="AG3" s="23">
        <f t="shared" ref="AG3:AG29" si="1">SUM(Z3:AF3)</f>
        <v>459</v>
      </c>
      <c r="AH3" s="36" t="s">
        <v>27</v>
      </c>
      <c r="AI3" s="164"/>
      <c r="AJ3" s="164"/>
      <c r="AK3" s="164">
        <v>2</v>
      </c>
      <c r="AL3" s="164">
        <v>3</v>
      </c>
      <c r="AM3" s="164">
        <v>1</v>
      </c>
      <c r="AN3" s="164"/>
      <c r="AO3" s="164"/>
      <c r="AP3" s="23">
        <f t="shared" ref="AP3:AP37" si="2">SUM(AI3:AO3)</f>
        <v>6</v>
      </c>
      <c r="AQ3" s="36" t="s">
        <v>27</v>
      </c>
      <c r="AR3" s="23">
        <f t="shared" ref="AR3" si="3">Q3-Z3-AI3</f>
        <v>0</v>
      </c>
      <c r="AS3" s="23">
        <f t="shared" ref="AS3" si="4">R3-AA3-AJ3</f>
        <v>1</v>
      </c>
      <c r="AT3" s="23">
        <f t="shared" ref="AT3" si="5">S3-AB3-AK3</f>
        <v>0</v>
      </c>
      <c r="AU3" s="23">
        <f t="shared" ref="AU3" si="6">T3-AC3-AL3</f>
        <v>2</v>
      </c>
      <c r="AV3" s="23">
        <f t="shared" ref="AV3" si="7">U3-AD3-AM3</f>
        <v>0</v>
      </c>
      <c r="AW3" s="23">
        <f t="shared" ref="AW3" si="8">V3-AE3-AN3</f>
        <v>0</v>
      </c>
      <c r="AX3" s="23">
        <f t="shared" ref="AX3" si="9">W3-AF3-AO3</f>
        <v>1</v>
      </c>
      <c r="AY3" s="23">
        <f t="shared" ref="AY3:AY28" si="10">SUM(AR3:AX3)</f>
        <v>4</v>
      </c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3"/>
      <c r="EE3" s="33"/>
      <c r="EF3" s="33"/>
      <c r="EG3" s="33"/>
      <c r="EH3" s="33"/>
      <c r="EI3" s="33"/>
      <c r="EJ3" s="33"/>
      <c r="EK3" s="33"/>
      <c r="EL3" s="33"/>
      <c r="EM3" s="33"/>
      <c r="EN3" s="33"/>
      <c r="EO3" s="33"/>
      <c r="EP3" s="33"/>
      <c r="EQ3" s="33"/>
      <c r="ER3" s="33"/>
      <c r="ES3" s="33"/>
      <c r="ET3" s="33"/>
      <c r="EU3" s="33"/>
      <c r="EV3" s="33"/>
      <c r="EW3" s="33"/>
      <c r="EX3" s="33"/>
      <c r="EY3" s="33"/>
      <c r="EZ3" s="33"/>
      <c r="FA3" s="33"/>
      <c r="FB3" s="33"/>
      <c r="FC3" s="33"/>
      <c r="FD3" s="33"/>
      <c r="FE3" s="33"/>
      <c r="FF3" s="33"/>
      <c r="FG3" s="33"/>
      <c r="FH3" s="33"/>
      <c r="FI3" s="33"/>
      <c r="FJ3" s="33"/>
      <c r="FK3" s="33"/>
      <c r="FL3" s="33"/>
      <c r="FM3" s="33"/>
      <c r="FN3" s="33"/>
      <c r="FO3" s="33"/>
      <c r="FP3" s="33"/>
      <c r="FQ3" s="33"/>
      <c r="FR3" s="33"/>
      <c r="FS3" s="33"/>
      <c r="FT3" s="33"/>
      <c r="FU3" s="33"/>
      <c r="FV3" s="33"/>
      <c r="FW3" s="33"/>
      <c r="FX3" s="33"/>
      <c r="FY3" s="33"/>
      <c r="FZ3" s="33"/>
      <c r="GA3" s="33"/>
      <c r="GB3" s="33"/>
      <c r="GC3" s="33"/>
      <c r="GD3" s="33"/>
      <c r="GE3" s="63"/>
    </row>
    <row r="4" spans="1:187" s="33" customFormat="1" ht="15" customHeight="1">
      <c r="A4" s="43" t="s">
        <v>36</v>
      </c>
      <c r="B4" s="1" t="s">
        <v>96</v>
      </c>
      <c r="C4" s="7" t="s">
        <v>74</v>
      </c>
      <c r="D4" s="7" t="s">
        <v>76</v>
      </c>
      <c r="E4" s="171"/>
      <c r="F4" s="9" t="s">
        <v>28</v>
      </c>
      <c r="G4" s="23">
        <v>75</v>
      </c>
      <c r="H4" s="39">
        <f t="shared" ref="H4:H27" si="11">X4</f>
        <v>76</v>
      </c>
      <c r="I4" s="62">
        <v>1.26</v>
      </c>
      <c r="J4" s="37">
        <f t="shared" ref="J4" si="12">AG4</f>
        <v>73</v>
      </c>
      <c r="K4" s="23">
        <f t="shared" ref="K4:K67" si="13">AP4</f>
        <v>2</v>
      </c>
      <c r="L4" s="23">
        <f t="shared" ref="L4:L67" si="14">AY4</f>
        <v>1</v>
      </c>
      <c r="M4" s="101">
        <f t="shared" si="0"/>
        <v>95.76</v>
      </c>
      <c r="N4" s="174"/>
      <c r="O4" s="163">
        <f t="shared" ref="O4:O67" si="15">H4-J4-K4-L4</f>
        <v>0</v>
      </c>
      <c r="P4" s="9" t="s">
        <v>28</v>
      </c>
      <c r="Q4" s="122">
        <v>0</v>
      </c>
      <c r="R4" s="122">
        <v>2</v>
      </c>
      <c r="S4" s="58">
        <v>16</v>
      </c>
      <c r="T4" s="58">
        <v>20</v>
      </c>
      <c r="U4" s="58">
        <v>20</v>
      </c>
      <c r="V4" s="58">
        <v>16</v>
      </c>
      <c r="W4" s="122">
        <v>2</v>
      </c>
      <c r="X4" s="23">
        <f t="shared" ref="X4:X50" si="16">SUM(Q4:W4)</f>
        <v>76</v>
      </c>
      <c r="Y4" s="9" t="s">
        <v>28</v>
      </c>
      <c r="Z4" s="43">
        <v>0</v>
      </c>
      <c r="AA4" s="43">
        <v>2</v>
      </c>
      <c r="AB4" s="43">
        <v>15</v>
      </c>
      <c r="AC4" s="43">
        <v>20</v>
      </c>
      <c r="AD4" s="43">
        <v>20</v>
      </c>
      <c r="AE4" s="43">
        <v>14</v>
      </c>
      <c r="AF4" s="43">
        <v>2</v>
      </c>
      <c r="AG4" s="23">
        <f t="shared" si="1"/>
        <v>73</v>
      </c>
      <c r="AH4" s="9" t="s">
        <v>28</v>
      </c>
      <c r="AI4" s="164"/>
      <c r="AJ4" s="164"/>
      <c r="AK4" s="164"/>
      <c r="AL4" s="164"/>
      <c r="AM4" s="164"/>
      <c r="AN4" s="164">
        <v>2</v>
      </c>
      <c r="AO4" s="164"/>
      <c r="AP4" s="23">
        <f t="shared" si="2"/>
        <v>2</v>
      </c>
      <c r="AQ4" s="9" t="s">
        <v>28</v>
      </c>
      <c r="AR4" s="23">
        <f t="shared" ref="AR4:AR67" si="17">Q4-Z4-AI4</f>
        <v>0</v>
      </c>
      <c r="AS4" s="23">
        <f t="shared" ref="AS4:AS67" si="18">R4-AA4-AJ4</f>
        <v>0</v>
      </c>
      <c r="AT4" s="23">
        <f t="shared" ref="AT4:AT67" si="19">S4-AB4-AK4</f>
        <v>1</v>
      </c>
      <c r="AU4" s="23">
        <f t="shared" ref="AU4:AU67" si="20">T4-AC4-AL4</f>
        <v>0</v>
      </c>
      <c r="AV4" s="23">
        <f t="shared" ref="AV4:AV67" si="21">U4-AD4-AM4</f>
        <v>0</v>
      </c>
      <c r="AW4" s="23">
        <f t="shared" ref="AW4:AW67" si="22">V4-AE4-AN4</f>
        <v>0</v>
      </c>
      <c r="AX4" s="23">
        <f t="shared" ref="AX4:AX67" si="23">W4-AF4-AO4</f>
        <v>0</v>
      </c>
      <c r="AY4" s="23">
        <f t="shared" ref="AY4" si="24">SUM(AR4:AX4)</f>
        <v>1</v>
      </c>
    </row>
    <row r="5" spans="1:187" s="38" customFormat="1" ht="15" customHeight="1">
      <c r="A5" s="43" t="s">
        <v>36</v>
      </c>
      <c r="B5" s="1" t="s">
        <v>37</v>
      </c>
      <c r="C5" s="126" t="s">
        <v>54</v>
      </c>
      <c r="D5" s="126" t="s">
        <v>55</v>
      </c>
      <c r="E5" s="170">
        <v>697</v>
      </c>
      <c r="F5" s="36" t="s">
        <v>27</v>
      </c>
      <c r="G5" s="58">
        <v>235</v>
      </c>
      <c r="H5" s="39">
        <f t="shared" si="11"/>
        <v>320</v>
      </c>
      <c r="I5" s="9">
        <v>1.58</v>
      </c>
      <c r="J5" s="37">
        <f t="shared" ref="J5:J26" si="25">AG5</f>
        <v>317</v>
      </c>
      <c r="K5" s="23">
        <f t="shared" si="13"/>
        <v>1</v>
      </c>
      <c r="L5" s="23">
        <f t="shared" si="14"/>
        <v>2</v>
      </c>
      <c r="M5" s="54">
        <f t="shared" si="0"/>
        <v>505.6</v>
      </c>
      <c r="N5" s="173">
        <v>0</v>
      </c>
      <c r="O5" s="163">
        <f t="shared" si="15"/>
        <v>0</v>
      </c>
      <c r="P5" s="36" t="s">
        <v>27</v>
      </c>
      <c r="Q5" s="122">
        <v>1</v>
      </c>
      <c r="R5" s="122">
        <v>40</v>
      </c>
      <c r="S5" s="58">
        <v>35</v>
      </c>
      <c r="T5" s="58">
        <v>102</v>
      </c>
      <c r="U5" s="58">
        <v>98</v>
      </c>
      <c r="V5" s="58">
        <v>39</v>
      </c>
      <c r="W5" s="122">
        <v>5</v>
      </c>
      <c r="X5" s="23">
        <f t="shared" si="16"/>
        <v>320</v>
      </c>
      <c r="Y5" s="36" t="s">
        <v>27</v>
      </c>
      <c r="Z5" s="43">
        <v>1</v>
      </c>
      <c r="AA5" s="43">
        <v>39</v>
      </c>
      <c r="AB5" s="43">
        <v>34</v>
      </c>
      <c r="AC5" s="43">
        <v>102</v>
      </c>
      <c r="AD5" s="43">
        <v>97</v>
      </c>
      <c r="AE5" s="43">
        <v>39</v>
      </c>
      <c r="AF5" s="43">
        <v>5</v>
      </c>
      <c r="AG5" s="23">
        <f t="shared" si="1"/>
        <v>317</v>
      </c>
      <c r="AH5" s="36" t="s">
        <v>27</v>
      </c>
      <c r="AI5" s="164"/>
      <c r="AJ5" s="164"/>
      <c r="AK5" s="164"/>
      <c r="AL5" s="164">
        <v>1</v>
      </c>
      <c r="AM5" s="164"/>
      <c r="AN5" s="164"/>
      <c r="AO5" s="164"/>
      <c r="AP5" s="23">
        <f t="shared" si="2"/>
        <v>1</v>
      </c>
      <c r="AQ5" s="36" t="s">
        <v>27</v>
      </c>
      <c r="AR5" s="23">
        <f t="shared" si="17"/>
        <v>0</v>
      </c>
      <c r="AS5" s="23">
        <f t="shared" si="18"/>
        <v>1</v>
      </c>
      <c r="AT5" s="23">
        <f t="shared" si="19"/>
        <v>1</v>
      </c>
      <c r="AU5" s="23">
        <v>0</v>
      </c>
      <c r="AV5" s="23">
        <v>0</v>
      </c>
      <c r="AW5" s="23">
        <f t="shared" si="22"/>
        <v>0</v>
      </c>
      <c r="AX5" s="23">
        <f t="shared" si="23"/>
        <v>0</v>
      </c>
      <c r="AY5" s="23">
        <f t="shared" si="10"/>
        <v>2</v>
      </c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</row>
    <row r="6" spans="1:187" s="33" customFormat="1" ht="15" customHeight="1">
      <c r="A6" s="43" t="s">
        <v>36</v>
      </c>
      <c r="B6" s="1" t="s">
        <v>37</v>
      </c>
      <c r="C6" s="126" t="s">
        <v>54</v>
      </c>
      <c r="D6" s="126" t="s">
        <v>56</v>
      </c>
      <c r="E6" s="171"/>
      <c r="F6" s="9" t="s">
        <v>28</v>
      </c>
      <c r="G6" s="58">
        <v>120</v>
      </c>
      <c r="H6" s="39">
        <f t="shared" si="11"/>
        <v>152</v>
      </c>
      <c r="I6" s="9">
        <v>1.26</v>
      </c>
      <c r="J6" s="37">
        <f t="shared" si="25"/>
        <v>148</v>
      </c>
      <c r="K6" s="23">
        <f t="shared" si="13"/>
        <v>2</v>
      </c>
      <c r="L6" s="23">
        <f t="shared" si="14"/>
        <v>2</v>
      </c>
      <c r="M6" s="54">
        <f t="shared" si="0"/>
        <v>191.52</v>
      </c>
      <c r="N6" s="174"/>
      <c r="O6" s="163">
        <f t="shared" si="15"/>
        <v>0</v>
      </c>
      <c r="P6" s="9" t="s">
        <v>28</v>
      </c>
      <c r="Q6" s="122">
        <v>0</v>
      </c>
      <c r="R6" s="122">
        <v>12</v>
      </c>
      <c r="S6" s="58">
        <v>17</v>
      </c>
      <c r="T6" s="58">
        <v>50</v>
      </c>
      <c r="U6" s="58">
        <v>50</v>
      </c>
      <c r="V6" s="58">
        <v>21</v>
      </c>
      <c r="W6" s="122">
        <v>2</v>
      </c>
      <c r="X6" s="23">
        <f t="shared" si="16"/>
        <v>152</v>
      </c>
      <c r="Y6" s="9" t="s">
        <v>28</v>
      </c>
      <c r="Z6" s="43">
        <v>0</v>
      </c>
      <c r="AA6" s="43">
        <v>11</v>
      </c>
      <c r="AB6" s="43">
        <v>17</v>
      </c>
      <c r="AC6" s="43">
        <v>48</v>
      </c>
      <c r="AD6" s="43">
        <v>49</v>
      </c>
      <c r="AE6" s="43">
        <v>21</v>
      </c>
      <c r="AF6" s="43">
        <v>2</v>
      </c>
      <c r="AG6" s="23">
        <f t="shared" si="1"/>
        <v>148</v>
      </c>
      <c r="AH6" s="9" t="s">
        <v>28</v>
      </c>
      <c r="AI6" s="164"/>
      <c r="AJ6" s="164"/>
      <c r="AK6" s="164"/>
      <c r="AL6" s="164">
        <v>1</v>
      </c>
      <c r="AM6" s="164">
        <v>1</v>
      </c>
      <c r="AN6" s="164"/>
      <c r="AO6" s="164"/>
      <c r="AP6" s="23">
        <f t="shared" si="2"/>
        <v>2</v>
      </c>
      <c r="AQ6" s="9" t="s">
        <v>28</v>
      </c>
      <c r="AR6" s="23">
        <f t="shared" si="17"/>
        <v>0</v>
      </c>
      <c r="AS6" s="23">
        <f t="shared" si="18"/>
        <v>1</v>
      </c>
      <c r="AT6" s="23">
        <f t="shared" si="19"/>
        <v>0</v>
      </c>
      <c r="AU6" s="23">
        <f t="shared" si="20"/>
        <v>1</v>
      </c>
      <c r="AV6" s="23">
        <f t="shared" si="21"/>
        <v>0</v>
      </c>
      <c r="AW6" s="23">
        <f t="shared" si="22"/>
        <v>0</v>
      </c>
      <c r="AX6" s="23">
        <f t="shared" si="23"/>
        <v>0</v>
      </c>
      <c r="AY6" s="23">
        <f t="shared" si="10"/>
        <v>2</v>
      </c>
    </row>
    <row r="7" spans="1:187" s="22" customFormat="1" ht="15" customHeight="1">
      <c r="A7" s="43" t="s">
        <v>36</v>
      </c>
      <c r="B7" s="1" t="s">
        <v>96</v>
      </c>
      <c r="C7" s="7" t="s">
        <v>94</v>
      </c>
      <c r="D7" s="7" t="s">
        <v>95</v>
      </c>
      <c r="E7" s="22">
        <v>825</v>
      </c>
      <c r="F7" s="9" t="s">
        <v>27</v>
      </c>
      <c r="G7" s="58">
        <v>478</v>
      </c>
      <c r="H7" s="39">
        <f t="shared" si="11"/>
        <v>516</v>
      </c>
      <c r="I7" s="9">
        <v>1.6</v>
      </c>
      <c r="J7" s="37">
        <f t="shared" si="25"/>
        <v>509</v>
      </c>
      <c r="K7" s="23">
        <f t="shared" si="13"/>
        <v>4</v>
      </c>
      <c r="L7" s="23">
        <f t="shared" si="14"/>
        <v>3</v>
      </c>
      <c r="M7" s="54">
        <f t="shared" si="0"/>
        <v>825.6</v>
      </c>
      <c r="N7" s="165">
        <f>M7-E7</f>
        <v>0.60000000000002274</v>
      </c>
      <c r="O7" s="163">
        <f t="shared" si="15"/>
        <v>0</v>
      </c>
      <c r="P7" s="9" t="s">
        <v>27</v>
      </c>
      <c r="Q7" s="122">
        <v>1</v>
      </c>
      <c r="R7" s="122">
        <v>73</v>
      </c>
      <c r="S7" s="58">
        <v>61</v>
      </c>
      <c r="T7" s="58">
        <v>161</v>
      </c>
      <c r="U7" s="58">
        <v>153</v>
      </c>
      <c r="V7" s="58">
        <v>61</v>
      </c>
      <c r="W7" s="122">
        <v>6</v>
      </c>
      <c r="X7" s="23">
        <f t="shared" si="16"/>
        <v>516</v>
      </c>
      <c r="Y7" s="9" t="s">
        <v>27</v>
      </c>
      <c r="Z7" s="43">
        <v>1</v>
      </c>
      <c r="AA7" s="43">
        <v>73</v>
      </c>
      <c r="AB7" s="43">
        <v>59</v>
      </c>
      <c r="AC7" s="43">
        <v>161</v>
      </c>
      <c r="AD7" s="43">
        <v>149</v>
      </c>
      <c r="AE7" s="43">
        <v>60</v>
      </c>
      <c r="AF7" s="43">
        <v>6</v>
      </c>
      <c r="AG7" s="23">
        <f t="shared" si="1"/>
        <v>509</v>
      </c>
      <c r="AH7" s="9" t="s">
        <v>27</v>
      </c>
      <c r="AI7" s="164"/>
      <c r="AJ7" s="164">
        <v>1</v>
      </c>
      <c r="AK7" s="164"/>
      <c r="AL7" s="164">
        <v>2</v>
      </c>
      <c r="AM7" s="164"/>
      <c r="AN7" s="164">
        <v>1</v>
      </c>
      <c r="AO7" s="164"/>
      <c r="AP7" s="23">
        <f t="shared" si="2"/>
        <v>4</v>
      </c>
      <c r="AQ7" s="9" t="s">
        <v>27</v>
      </c>
      <c r="AR7" s="23">
        <f t="shared" si="17"/>
        <v>0</v>
      </c>
      <c r="AS7" s="23">
        <v>0</v>
      </c>
      <c r="AT7" s="23">
        <f t="shared" si="19"/>
        <v>2</v>
      </c>
      <c r="AU7" s="23">
        <v>0</v>
      </c>
      <c r="AV7" s="23">
        <v>1</v>
      </c>
      <c r="AW7" s="23">
        <f t="shared" si="22"/>
        <v>0</v>
      </c>
      <c r="AX7" s="23">
        <f t="shared" si="23"/>
        <v>0</v>
      </c>
      <c r="AY7" s="23">
        <f t="shared" si="10"/>
        <v>3</v>
      </c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  <c r="EW7" s="33"/>
      <c r="EX7" s="33"/>
      <c r="EY7" s="33"/>
      <c r="EZ7" s="33"/>
      <c r="FA7" s="33"/>
      <c r="FB7" s="33"/>
      <c r="FC7" s="33"/>
      <c r="FD7" s="33"/>
      <c r="FE7" s="33"/>
      <c r="FF7" s="33"/>
      <c r="FG7" s="33"/>
      <c r="FH7" s="33"/>
      <c r="FI7" s="33"/>
      <c r="FJ7" s="33"/>
      <c r="FK7" s="33"/>
      <c r="FL7" s="33"/>
      <c r="FM7" s="33"/>
      <c r="FN7" s="33"/>
      <c r="FO7" s="33"/>
      <c r="FP7" s="33"/>
      <c r="FQ7" s="33"/>
      <c r="FR7" s="33"/>
      <c r="FS7" s="33"/>
      <c r="FT7" s="33"/>
      <c r="FU7" s="33"/>
      <c r="FV7" s="33"/>
      <c r="FW7" s="33"/>
      <c r="FX7" s="33"/>
      <c r="FY7" s="33"/>
      <c r="FZ7" s="33"/>
      <c r="GA7" s="33"/>
      <c r="GB7" s="33"/>
      <c r="GC7" s="33"/>
      <c r="GD7" s="33"/>
      <c r="GE7" s="63"/>
    </row>
    <row r="8" spans="1:187" s="38" customFormat="1" ht="15" customHeight="1">
      <c r="A8" s="43" t="s">
        <v>36</v>
      </c>
      <c r="B8" s="1" t="s">
        <v>38</v>
      </c>
      <c r="C8" s="125" t="s">
        <v>59</v>
      </c>
      <c r="D8" s="125" t="s">
        <v>60</v>
      </c>
      <c r="E8" s="117">
        <v>729</v>
      </c>
      <c r="F8" s="9" t="s">
        <v>27</v>
      </c>
      <c r="G8" s="23">
        <v>328</v>
      </c>
      <c r="H8" s="39">
        <f t="shared" si="11"/>
        <v>329</v>
      </c>
      <c r="I8" s="54">
        <v>1.58</v>
      </c>
      <c r="J8" s="37">
        <f t="shared" si="25"/>
        <v>326</v>
      </c>
      <c r="K8" s="23">
        <f t="shared" si="13"/>
        <v>2</v>
      </c>
      <c r="L8" s="23">
        <f t="shared" si="14"/>
        <v>1</v>
      </c>
      <c r="M8" s="54">
        <f t="shared" si="0"/>
        <v>519.82000000000005</v>
      </c>
      <c r="N8" s="165">
        <f>E8-M8</f>
        <v>209.17999999999995</v>
      </c>
      <c r="O8" s="163">
        <f t="shared" si="15"/>
        <v>0</v>
      </c>
      <c r="P8" s="9" t="s">
        <v>27</v>
      </c>
      <c r="Q8" s="122">
        <v>0</v>
      </c>
      <c r="R8" s="122">
        <v>40</v>
      </c>
      <c r="S8" s="58">
        <v>43</v>
      </c>
      <c r="T8" s="58">
        <v>106</v>
      </c>
      <c r="U8" s="58">
        <v>104</v>
      </c>
      <c r="V8" s="58">
        <v>33</v>
      </c>
      <c r="W8" s="122">
        <v>3</v>
      </c>
      <c r="X8" s="23">
        <f t="shared" si="16"/>
        <v>329</v>
      </c>
      <c r="Y8" s="9" t="s">
        <v>27</v>
      </c>
      <c r="Z8" s="43">
        <v>0</v>
      </c>
      <c r="AA8" s="43">
        <v>40</v>
      </c>
      <c r="AB8" s="43">
        <v>41</v>
      </c>
      <c r="AC8" s="43">
        <v>105</v>
      </c>
      <c r="AD8" s="43">
        <v>104</v>
      </c>
      <c r="AE8" s="43">
        <v>33</v>
      </c>
      <c r="AF8" s="43">
        <v>3</v>
      </c>
      <c r="AG8" s="23">
        <f t="shared" si="1"/>
        <v>326</v>
      </c>
      <c r="AH8" s="9" t="s">
        <v>27</v>
      </c>
      <c r="AI8" s="164"/>
      <c r="AJ8" s="164"/>
      <c r="AK8" s="164">
        <v>1</v>
      </c>
      <c r="AL8" s="164">
        <v>1</v>
      </c>
      <c r="AM8" s="164"/>
      <c r="AN8" s="164"/>
      <c r="AO8" s="164"/>
      <c r="AP8" s="23">
        <f t="shared" si="2"/>
        <v>2</v>
      </c>
      <c r="AQ8" s="9" t="s">
        <v>27</v>
      </c>
      <c r="AR8" s="23">
        <f t="shared" si="17"/>
        <v>0</v>
      </c>
      <c r="AS8" s="23">
        <f t="shared" si="18"/>
        <v>0</v>
      </c>
      <c r="AT8" s="23">
        <f t="shared" si="19"/>
        <v>1</v>
      </c>
      <c r="AU8" s="23">
        <f t="shared" si="20"/>
        <v>0</v>
      </c>
      <c r="AV8" s="23">
        <f t="shared" si="21"/>
        <v>0</v>
      </c>
      <c r="AW8" s="23">
        <f t="shared" si="22"/>
        <v>0</v>
      </c>
      <c r="AX8" s="23">
        <f t="shared" si="23"/>
        <v>0</v>
      </c>
      <c r="AY8" s="23">
        <f t="shared" si="10"/>
        <v>1</v>
      </c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</row>
    <row r="9" spans="1:187" s="33" customFormat="1" ht="15" customHeight="1">
      <c r="A9" s="43" t="s">
        <v>36</v>
      </c>
      <c r="B9" s="1" t="s">
        <v>37</v>
      </c>
      <c r="C9" s="126" t="s">
        <v>51</v>
      </c>
      <c r="D9" s="126" t="s">
        <v>52</v>
      </c>
      <c r="E9" s="170">
        <v>696</v>
      </c>
      <c r="F9" s="41" t="s">
        <v>27</v>
      </c>
      <c r="G9" s="23">
        <v>384</v>
      </c>
      <c r="H9" s="39">
        <f t="shared" si="11"/>
        <v>385</v>
      </c>
      <c r="I9" s="66">
        <v>1.5</v>
      </c>
      <c r="J9" s="37">
        <f t="shared" si="25"/>
        <v>380</v>
      </c>
      <c r="K9" s="23">
        <f t="shared" si="13"/>
        <v>2</v>
      </c>
      <c r="L9" s="23">
        <f t="shared" si="14"/>
        <v>3</v>
      </c>
      <c r="M9" s="54">
        <f t="shared" si="0"/>
        <v>577.5</v>
      </c>
      <c r="N9" s="173">
        <v>0</v>
      </c>
      <c r="O9" s="163">
        <f t="shared" si="15"/>
        <v>0</v>
      </c>
      <c r="P9" s="41" t="s">
        <v>27</v>
      </c>
      <c r="Q9" s="122">
        <v>0</v>
      </c>
      <c r="R9" s="122">
        <v>64</v>
      </c>
      <c r="S9" s="58">
        <v>41</v>
      </c>
      <c r="T9" s="58">
        <v>125</v>
      </c>
      <c r="U9" s="58">
        <v>114</v>
      </c>
      <c r="V9" s="58">
        <v>37</v>
      </c>
      <c r="W9" s="122">
        <v>4</v>
      </c>
      <c r="X9" s="23">
        <f t="shared" si="16"/>
        <v>385</v>
      </c>
      <c r="Y9" s="41" t="s">
        <v>27</v>
      </c>
      <c r="Z9" s="43">
        <v>0</v>
      </c>
      <c r="AA9" s="43">
        <v>64</v>
      </c>
      <c r="AB9" s="43">
        <v>39</v>
      </c>
      <c r="AC9" s="43">
        <v>124</v>
      </c>
      <c r="AD9" s="43">
        <v>113</v>
      </c>
      <c r="AE9" s="43">
        <v>36</v>
      </c>
      <c r="AF9" s="43">
        <v>4</v>
      </c>
      <c r="AG9" s="23">
        <f>SUM(Z9:AF9)</f>
        <v>380</v>
      </c>
      <c r="AH9" s="41" t="s">
        <v>27</v>
      </c>
      <c r="AI9" s="164"/>
      <c r="AJ9" s="164"/>
      <c r="AK9" s="164"/>
      <c r="AL9" s="164"/>
      <c r="AM9" s="164">
        <v>1</v>
      </c>
      <c r="AN9" s="164">
        <v>1</v>
      </c>
      <c r="AO9" s="164"/>
      <c r="AP9" s="23">
        <f t="shared" si="2"/>
        <v>2</v>
      </c>
      <c r="AQ9" s="41" t="s">
        <v>27</v>
      </c>
      <c r="AR9" s="23">
        <f t="shared" si="17"/>
        <v>0</v>
      </c>
      <c r="AS9" s="23">
        <f t="shared" si="18"/>
        <v>0</v>
      </c>
      <c r="AT9" s="23">
        <f t="shared" si="19"/>
        <v>2</v>
      </c>
      <c r="AU9" s="23">
        <f t="shared" si="20"/>
        <v>1</v>
      </c>
      <c r="AV9" s="23">
        <f t="shared" si="21"/>
        <v>0</v>
      </c>
      <c r="AW9" s="23">
        <f t="shared" si="22"/>
        <v>0</v>
      </c>
      <c r="AX9" s="23">
        <f t="shared" si="23"/>
        <v>0</v>
      </c>
      <c r="AY9" s="23">
        <f>SUM(AR9:AX9)</f>
        <v>3</v>
      </c>
    </row>
    <row r="10" spans="1:187" s="33" customFormat="1" ht="15" customHeight="1">
      <c r="A10" s="43" t="s">
        <v>36</v>
      </c>
      <c r="B10" s="1" t="s">
        <v>37</v>
      </c>
      <c r="C10" s="126" t="s">
        <v>51</v>
      </c>
      <c r="D10" s="126" t="s">
        <v>53</v>
      </c>
      <c r="E10" s="171"/>
      <c r="F10" s="9" t="s">
        <v>28</v>
      </c>
      <c r="G10" s="23">
        <v>83</v>
      </c>
      <c r="H10" s="39">
        <f t="shared" si="11"/>
        <v>101</v>
      </c>
      <c r="I10" s="54">
        <v>1.18</v>
      </c>
      <c r="J10" s="37">
        <f t="shared" si="25"/>
        <v>99</v>
      </c>
      <c r="K10" s="23">
        <f t="shared" si="13"/>
        <v>2</v>
      </c>
      <c r="L10" s="23">
        <f t="shared" si="14"/>
        <v>0</v>
      </c>
      <c r="M10" s="54">
        <f t="shared" si="0"/>
        <v>119.17999999999999</v>
      </c>
      <c r="N10" s="174"/>
      <c r="O10" s="163">
        <f t="shared" si="15"/>
        <v>0</v>
      </c>
      <c r="P10" s="9" t="s">
        <v>28</v>
      </c>
      <c r="Q10" s="122">
        <v>0</v>
      </c>
      <c r="R10" s="122">
        <v>12</v>
      </c>
      <c r="S10" s="58">
        <v>7</v>
      </c>
      <c r="T10" s="58">
        <v>34</v>
      </c>
      <c r="U10" s="58">
        <v>34</v>
      </c>
      <c r="V10" s="58">
        <v>13</v>
      </c>
      <c r="W10" s="122">
        <v>1</v>
      </c>
      <c r="X10" s="23">
        <f t="shared" si="16"/>
        <v>101</v>
      </c>
      <c r="Y10" s="9" t="s">
        <v>28</v>
      </c>
      <c r="Z10" s="43">
        <v>0</v>
      </c>
      <c r="AA10" s="43">
        <v>12</v>
      </c>
      <c r="AB10" s="43">
        <v>7</v>
      </c>
      <c r="AC10" s="43">
        <v>32</v>
      </c>
      <c r="AD10" s="43">
        <v>34</v>
      </c>
      <c r="AE10" s="43">
        <v>13</v>
      </c>
      <c r="AF10" s="43">
        <v>1</v>
      </c>
      <c r="AG10" s="23">
        <f t="shared" si="1"/>
        <v>99</v>
      </c>
      <c r="AH10" s="9" t="s">
        <v>28</v>
      </c>
      <c r="AI10" s="164"/>
      <c r="AJ10" s="164"/>
      <c r="AK10" s="164"/>
      <c r="AL10" s="164">
        <v>1</v>
      </c>
      <c r="AM10" s="164">
        <v>1</v>
      </c>
      <c r="AN10" s="164"/>
      <c r="AO10" s="164"/>
      <c r="AP10" s="23">
        <f t="shared" si="2"/>
        <v>2</v>
      </c>
      <c r="AQ10" s="9" t="s">
        <v>28</v>
      </c>
      <c r="AR10" s="23">
        <f t="shared" si="17"/>
        <v>0</v>
      </c>
      <c r="AS10" s="23">
        <f t="shared" si="18"/>
        <v>0</v>
      </c>
      <c r="AT10" s="23">
        <f t="shared" si="19"/>
        <v>0</v>
      </c>
      <c r="AU10" s="23">
        <v>0</v>
      </c>
      <c r="AV10" s="23">
        <v>0</v>
      </c>
      <c r="AW10" s="23">
        <f t="shared" si="22"/>
        <v>0</v>
      </c>
      <c r="AX10" s="23">
        <f t="shared" si="23"/>
        <v>0</v>
      </c>
      <c r="AY10" s="23">
        <f t="shared" si="10"/>
        <v>0</v>
      </c>
    </row>
    <row r="11" spans="1:187" s="38" customFormat="1" ht="15" customHeight="1">
      <c r="A11" s="43" t="s">
        <v>36</v>
      </c>
      <c r="B11" s="1" t="s">
        <v>38</v>
      </c>
      <c r="C11" s="125" t="s">
        <v>61</v>
      </c>
      <c r="D11" s="125" t="s">
        <v>62</v>
      </c>
      <c r="E11" s="170">
        <v>1336</v>
      </c>
      <c r="F11" s="9" t="s">
        <v>27</v>
      </c>
      <c r="G11" s="10">
        <v>885</v>
      </c>
      <c r="H11" s="39">
        <f t="shared" si="11"/>
        <v>865</v>
      </c>
      <c r="I11" s="54">
        <v>1.42</v>
      </c>
      <c r="J11" s="37">
        <f t="shared" si="25"/>
        <v>858</v>
      </c>
      <c r="K11" s="23">
        <f t="shared" si="13"/>
        <v>0</v>
      </c>
      <c r="L11" s="23">
        <f t="shared" si="14"/>
        <v>7</v>
      </c>
      <c r="M11" s="54">
        <f t="shared" si="0"/>
        <v>1228.3</v>
      </c>
      <c r="N11" s="173">
        <v>0.6</v>
      </c>
      <c r="O11" s="163">
        <f t="shared" si="15"/>
        <v>0</v>
      </c>
      <c r="P11" s="9" t="s">
        <v>27</v>
      </c>
      <c r="Q11" s="122">
        <v>5</v>
      </c>
      <c r="R11" s="122">
        <v>125</v>
      </c>
      <c r="S11" s="123">
        <v>113</v>
      </c>
      <c r="T11" s="123">
        <v>284</v>
      </c>
      <c r="U11" s="123">
        <v>252</v>
      </c>
      <c r="V11" s="123">
        <v>83</v>
      </c>
      <c r="W11" s="122">
        <v>3</v>
      </c>
      <c r="X11" s="23">
        <f t="shared" si="16"/>
        <v>865</v>
      </c>
      <c r="Y11" s="9" t="s">
        <v>27</v>
      </c>
      <c r="Z11" s="43">
        <v>5</v>
      </c>
      <c r="AA11" s="43">
        <v>121</v>
      </c>
      <c r="AB11" s="43">
        <v>113</v>
      </c>
      <c r="AC11" s="43">
        <v>284</v>
      </c>
      <c r="AD11" s="43">
        <v>250</v>
      </c>
      <c r="AE11" s="43">
        <v>82</v>
      </c>
      <c r="AF11" s="43">
        <v>3</v>
      </c>
      <c r="AG11" s="23">
        <f t="shared" si="1"/>
        <v>858</v>
      </c>
      <c r="AH11" s="9" t="s">
        <v>27</v>
      </c>
      <c r="AI11" s="130"/>
      <c r="AJ11" s="130"/>
      <c r="AK11" s="130"/>
      <c r="AL11" s="130"/>
      <c r="AM11" s="130"/>
      <c r="AN11" s="130"/>
      <c r="AO11" s="130"/>
      <c r="AP11" s="23">
        <f t="shared" si="2"/>
        <v>0</v>
      </c>
      <c r="AQ11" s="9" t="s">
        <v>27</v>
      </c>
      <c r="AR11" s="23">
        <f t="shared" si="17"/>
        <v>0</v>
      </c>
      <c r="AS11" s="23">
        <f t="shared" si="18"/>
        <v>4</v>
      </c>
      <c r="AT11" s="23">
        <f t="shared" si="19"/>
        <v>0</v>
      </c>
      <c r="AU11" s="23">
        <f t="shared" si="20"/>
        <v>0</v>
      </c>
      <c r="AV11" s="23">
        <f t="shared" si="21"/>
        <v>2</v>
      </c>
      <c r="AW11" s="23">
        <f t="shared" si="22"/>
        <v>1</v>
      </c>
      <c r="AX11" s="23">
        <f t="shared" si="23"/>
        <v>0</v>
      </c>
      <c r="AY11" s="23">
        <f t="shared" si="10"/>
        <v>7</v>
      </c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</row>
    <row r="12" spans="1:187" s="38" customFormat="1" ht="15" customHeight="1">
      <c r="A12" s="43" t="s">
        <v>36</v>
      </c>
      <c r="B12" s="1" t="s">
        <v>38</v>
      </c>
      <c r="C12" s="125" t="s">
        <v>61</v>
      </c>
      <c r="D12" s="125" t="s">
        <v>64</v>
      </c>
      <c r="E12" s="171"/>
      <c r="F12" s="9" t="s">
        <v>28</v>
      </c>
      <c r="G12" s="10">
        <v>89</v>
      </c>
      <c r="H12" s="39">
        <f t="shared" si="11"/>
        <v>90</v>
      </c>
      <c r="I12" s="54">
        <v>1.19</v>
      </c>
      <c r="J12" s="37">
        <f t="shared" si="25"/>
        <v>88</v>
      </c>
      <c r="K12" s="23">
        <f t="shared" si="13"/>
        <v>2</v>
      </c>
      <c r="L12" s="23">
        <f t="shared" si="14"/>
        <v>0</v>
      </c>
      <c r="M12" s="54">
        <f t="shared" si="0"/>
        <v>107.1</v>
      </c>
      <c r="N12" s="174"/>
      <c r="O12" s="163">
        <f t="shared" si="15"/>
        <v>0</v>
      </c>
      <c r="P12" s="9" t="s">
        <v>28</v>
      </c>
      <c r="Q12" s="122">
        <v>0</v>
      </c>
      <c r="R12" s="122">
        <v>7</v>
      </c>
      <c r="S12" s="58">
        <v>16</v>
      </c>
      <c r="T12" s="58">
        <v>26</v>
      </c>
      <c r="U12" s="58">
        <v>26</v>
      </c>
      <c r="V12" s="58">
        <v>13</v>
      </c>
      <c r="W12" s="122">
        <v>2</v>
      </c>
      <c r="X12" s="23">
        <f t="shared" si="16"/>
        <v>90</v>
      </c>
      <c r="Y12" s="9" t="s">
        <v>28</v>
      </c>
      <c r="Z12" s="43">
        <v>0</v>
      </c>
      <c r="AA12" s="43">
        <v>6</v>
      </c>
      <c r="AB12" s="43">
        <v>16</v>
      </c>
      <c r="AC12" s="43">
        <v>25</v>
      </c>
      <c r="AD12" s="43">
        <v>26</v>
      </c>
      <c r="AE12" s="43">
        <v>13</v>
      </c>
      <c r="AF12" s="43">
        <v>2</v>
      </c>
      <c r="AG12" s="23">
        <f t="shared" si="1"/>
        <v>88</v>
      </c>
      <c r="AH12" s="9" t="s">
        <v>28</v>
      </c>
      <c r="AI12" s="164"/>
      <c r="AJ12" s="164">
        <v>1</v>
      </c>
      <c r="AK12" s="164"/>
      <c r="AL12" s="164"/>
      <c r="AM12" s="164"/>
      <c r="AN12" s="164">
        <v>1</v>
      </c>
      <c r="AO12" s="164"/>
      <c r="AP12" s="23">
        <f t="shared" si="2"/>
        <v>2</v>
      </c>
      <c r="AQ12" s="9" t="s">
        <v>28</v>
      </c>
      <c r="AR12" s="23">
        <f t="shared" si="17"/>
        <v>0</v>
      </c>
      <c r="AS12" s="23">
        <f t="shared" si="18"/>
        <v>0</v>
      </c>
      <c r="AT12" s="23">
        <f t="shared" si="19"/>
        <v>0</v>
      </c>
      <c r="AU12" s="23">
        <v>0</v>
      </c>
      <c r="AV12" s="23">
        <f t="shared" si="21"/>
        <v>0</v>
      </c>
      <c r="AW12" s="23">
        <v>0</v>
      </c>
      <c r="AX12" s="23">
        <f t="shared" si="23"/>
        <v>0</v>
      </c>
      <c r="AY12" s="23">
        <f t="shared" si="10"/>
        <v>0</v>
      </c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</row>
    <row r="13" spans="1:187" s="38" customFormat="1" ht="15" customHeight="1">
      <c r="A13" s="43" t="s">
        <v>36</v>
      </c>
      <c r="B13" s="1" t="s">
        <v>96</v>
      </c>
      <c r="C13" s="7" t="s">
        <v>89</v>
      </c>
      <c r="D13" s="7" t="s">
        <v>90</v>
      </c>
      <c r="E13" s="170">
        <v>1178</v>
      </c>
      <c r="F13" s="9" t="s">
        <v>27</v>
      </c>
      <c r="G13" s="23">
        <v>210</v>
      </c>
      <c r="H13" s="39">
        <f t="shared" si="11"/>
        <v>204</v>
      </c>
      <c r="I13" s="54">
        <v>1.58</v>
      </c>
      <c r="J13" s="37">
        <f t="shared" si="25"/>
        <v>200</v>
      </c>
      <c r="K13" s="23">
        <f t="shared" si="13"/>
        <v>1</v>
      </c>
      <c r="L13" s="23">
        <f t="shared" si="14"/>
        <v>3</v>
      </c>
      <c r="M13" s="54">
        <f t="shared" si="0"/>
        <v>322.32</v>
      </c>
      <c r="N13" s="173">
        <v>3.92</v>
      </c>
      <c r="O13" s="163">
        <f t="shared" si="15"/>
        <v>0</v>
      </c>
      <c r="P13" s="9" t="s">
        <v>27</v>
      </c>
      <c r="Q13" s="122">
        <v>0</v>
      </c>
      <c r="R13" s="122">
        <v>26</v>
      </c>
      <c r="S13" s="58">
        <v>23</v>
      </c>
      <c r="T13" s="58">
        <v>62</v>
      </c>
      <c r="U13" s="58">
        <v>60</v>
      </c>
      <c r="V13" s="58">
        <v>27</v>
      </c>
      <c r="W13" s="122">
        <v>6</v>
      </c>
      <c r="X13" s="23">
        <f t="shared" si="16"/>
        <v>204</v>
      </c>
      <c r="Y13" s="9" t="s">
        <v>27</v>
      </c>
      <c r="Z13" s="43">
        <v>0</v>
      </c>
      <c r="AA13" s="43">
        <v>26</v>
      </c>
      <c r="AB13" s="43">
        <v>22</v>
      </c>
      <c r="AC13" s="43">
        <v>60</v>
      </c>
      <c r="AD13" s="43">
        <v>60</v>
      </c>
      <c r="AE13" s="43">
        <v>26</v>
      </c>
      <c r="AF13" s="43">
        <v>6</v>
      </c>
      <c r="AG13" s="23">
        <f t="shared" si="1"/>
        <v>200</v>
      </c>
      <c r="AH13" s="9" t="s">
        <v>27</v>
      </c>
      <c r="AI13" s="164"/>
      <c r="AJ13" s="164"/>
      <c r="AK13" s="164">
        <v>1</v>
      </c>
      <c r="AL13" s="164"/>
      <c r="AM13" s="164"/>
      <c r="AN13" s="164"/>
      <c r="AO13" s="164"/>
      <c r="AP13" s="23">
        <f t="shared" si="2"/>
        <v>1</v>
      </c>
      <c r="AQ13" s="9" t="s">
        <v>27</v>
      </c>
      <c r="AR13" s="23">
        <f t="shared" si="17"/>
        <v>0</v>
      </c>
      <c r="AS13" s="23">
        <f t="shared" si="18"/>
        <v>0</v>
      </c>
      <c r="AT13" s="23">
        <f t="shared" si="19"/>
        <v>0</v>
      </c>
      <c r="AU13" s="23">
        <f t="shared" si="20"/>
        <v>2</v>
      </c>
      <c r="AV13" s="23">
        <f t="shared" si="21"/>
        <v>0</v>
      </c>
      <c r="AW13" s="23">
        <f t="shared" si="22"/>
        <v>1</v>
      </c>
      <c r="AX13" s="23">
        <f t="shared" si="23"/>
        <v>0</v>
      </c>
      <c r="AY13" s="23">
        <f t="shared" si="10"/>
        <v>3</v>
      </c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</row>
    <row r="14" spans="1:187" s="38" customFormat="1" ht="15" customHeight="1">
      <c r="A14" s="43" t="s">
        <v>36</v>
      </c>
      <c r="B14" s="1" t="s">
        <v>96</v>
      </c>
      <c r="C14" s="7" t="s">
        <v>89</v>
      </c>
      <c r="D14" s="7" t="s">
        <v>91</v>
      </c>
      <c r="E14" s="171"/>
      <c r="F14" s="9" t="s">
        <v>28</v>
      </c>
      <c r="G14" s="10">
        <v>662</v>
      </c>
      <c r="H14" s="39">
        <f t="shared" si="11"/>
        <v>676</v>
      </c>
      <c r="I14" s="64">
        <v>1.26</v>
      </c>
      <c r="J14" s="37">
        <f t="shared" si="25"/>
        <v>665</v>
      </c>
      <c r="K14" s="23">
        <f t="shared" si="13"/>
        <v>3</v>
      </c>
      <c r="L14" s="23">
        <f t="shared" si="14"/>
        <v>8</v>
      </c>
      <c r="M14" s="54">
        <f t="shared" si="0"/>
        <v>851.76</v>
      </c>
      <c r="N14" s="174"/>
      <c r="O14" s="163">
        <f t="shared" si="15"/>
        <v>0</v>
      </c>
      <c r="P14" s="9" t="s">
        <v>28</v>
      </c>
      <c r="Q14" s="122">
        <v>0</v>
      </c>
      <c r="R14" s="122">
        <v>13</v>
      </c>
      <c r="S14" s="124">
        <v>183</v>
      </c>
      <c r="T14" s="124">
        <v>212</v>
      </c>
      <c r="U14" s="124">
        <v>186</v>
      </c>
      <c r="V14" s="124">
        <v>79</v>
      </c>
      <c r="W14" s="122">
        <v>3</v>
      </c>
      <c r="X14" s="23">
        <f t="shared" si="16"/>
        <v>676</v>
      </c>
      <c r="Y14" s="9" t="s">
        <v>28</v>
      </c>
      <c r="Z14" s="44">
        <v>0</v>
      </c>
      <c r="AA14" s="44">
        <v>12</v>
      </c>
      <c r="AB14" s="44">
        <v>179</v>
      </c>
      <c r="AC14" s="44">
        <v>207</v>
      </c>
      <c r="AD14" s="44">
        <v>185</v>
      </c>
      <c r="AE14" s="44">
        <v>79</v>
      </c>
      <c r="AF14" s="44">
        <v>3</v>
      </c>
      <c r="AG14" s="23">
        <f t="shared" si="1"/>
        <v>665</v>
      </c>
      <c r="AH14" s="9" t="s">
        <v>28</v>
      </c>
      <c r="AI14" s="164"/>
      <c r="AJ14" s="164"/>
      <c r="AK14" s="164">
        <v>1</v>
      </c>
      <c r="AL14" s="164">
        <v>2</v>
      </c>
      <c r="AM14" s="164"/>
      <c r="AN14" s="164"/>
      <c r="AO14" s="164"/>
      <c r="AP14" s="23">
        <f t="shared" si="2"/>
        <v>3</v>
      </c>
      <c r="AQ14" s="9" t="s">
        <v>28</v>
      </c>
      <c r="AR14" s="23">
        <f t="shared" si="17"/>
        <v>0</v>
      </c>
      <c r="AS14" s="23">
        <f t="shared" si="18"/>
        <v>1</v>
      </c>
      <c r="AT14" s="23">
        <f t="shared" si="19"/>
        <v>3</v>
      </c>
      <c r="AU14" s="23">
        <f t="shared" si="20"/>
        <v>3</v>
      </c>
      <c r="AV14" s="23">
        <f t="shared" si="21"/>
        <v>1</v>
      </c>
      <c r="AW14" s="23">
        <f t="shared" si="22"/>
        <v>0</v>
      </c>
      <c r="AX14" s="23">
        <f t="shared" si="23"/>
        <v>0</v>
      </c>
      <c r="AY14" s="23">
        <f t="shared" si="10"/>
        <v>8</v>
      </c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</row>
    <row r="15" spans="1:187" s="38" customFormat="1" ht="15" customHeight="1">
      <c r="A15" s="43" t="s">
        <v>36</v>
      </c>
      <c r="B15" s="1" t="s">
        <v>96</v>
      </c>
      <c r="C15" s="7" t="s">
        <v>92</v>
      </c>
      <c r="D15" s="7" t="s">
        <v>93</v>
      </c>
      <c r="E15" s="121">
        <v>814</v>
      </c>
      <c r="F15" s="9" t="s">
        <v>27</v>
      </c>
      <c r="G15" s="10">
        <v>486</v>
      </c>
      <c r="H15" s="39">
        <f t="shared" si="11"/>
        <v>509</v>
      </c>
      <c r="I15" s="64">
        <v>1.6</v>
      </c>
      <c r="J15" s="37">
        <f t="shared" si="25"/>
        <v>507</v>
      </c>
      <c r="K15" s="23">
        <f t="shared" si="13"/>
        <v>1</v>
      </c>
      <c r="L15" s="23">
        <f t="shared" si="14"/>
        <v>1</v>
      </c>
      <c r="M15" s="54">
        <f t="shared" si="0"/>
        <v>814.40000000000009</v>
      </c>
      <c r="N15" s="165">
        <v>-0.4</v>
      </c>
      <c r="O15" s="163">
        <f t="shared" si="15"/>
        <v>0</v>
      </c>
      <c r="P15" s="9" t="s">
        <v>27</v>
      </c>
      <c r="Q15" s="122">
        <v>0</v>
      </c>
      <c r="R15" s="122">
        <v>68</v>
      </c>
      <c r="S15" s="124">
        <v>58</v>
      </c>
      <c r="T15" s="124">
        <v>163</v>
      </c>
      <c r="U15" s="124">
        <v>153</v>
      </c>
      <c r="V15" s="124">
        <v>60</v>
      </c>
      <c r="W15" s="122">
        <v>7</v>
      </c>
      <c r="X15" s="23">
        <f t="shared" si="16"/>
        <v>509</v>
      </c>
      <c r="Y15" s="9" t="s">
        <v>27</v>
      </c>
      <c r="Z15" s="43">
        <v>0</v>
      </c>
      <c r="AA15" s="43">
        <v>67</v>
      </c>
      <c r="AB15" s="43">
        <v>57</v>
      </c>
      <c r="AC15" s="43">
        <v>163</v>
      </c>
      <c r="AD15" s="43">
        <v>153</v>
      </c>
      <c r="AE15" s="43">
        <v>60</v>
      </c>
      <c r="AF15" s="43">
        <v>7</v>
      </c>
      <c r="AG15" s="23">
        <f t="shared" si="1"/>
        <v>507</v>
      </c>
      <c r="AH15" s="9" t="s">
        <v>27</v>
      </c>
      <c r="AI15" s="164"/>
      <c r="AJ15" s="164">
        <v>1</v>
      </c>
      <c r="AK15" s="164"/>
      <c r="AL15" s="164"/>
      <c r="AM15" s="164"/>
      <c r="AN15" s="164"/>
      <c r="AO15" s="164"/>
      <c r="AP15" s="23">
        <f t="shared" si="2"/>
        <v>1</v>
      </c>
      <c r="AQ15" s="9" t="s">
        <v>27</v>
      </c>
      <c r="AR15" s="23">
        <f t="shared" si="17"/>
        <v>0</v>
      </c>
      <c r="AS15" s="23">
        <f t="shared" si="18"/>
        <v>0</v>
      </c>
      <c r="AT15" s="23">
        <f t="shared" si="19"/>
        <v>1</v>
      </c>
      <c r="AU15" s="23">
        <f t="shared" si="20"/>
        <v>0</v>
      </c>
      <c r="AV15" s="23">
        <f t="shared" si="21"/>
        <v>0</v>
      </c>
      <c r="AW15" s="23">
        <f t="shared" si="22"/>
        <v>0</v>
      </c>
      <c r="AX15" s="23">
        <f t="shared" si="23"/>
        <v>0</v>
      </c>
      <c r="AY15" s="23">
        <f t="shared" si="10"/>
        <v>1</v>
      </c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</row>
    <row r="16" spans="1:187" s="38" customFormat="1" ht="15" customHeight="1">
      <c r="A16" s="43" t="s">
        <v>36</v>
      </c>
      <c r="B16" s="1" t="s">
        <v>34</v>
      </c>
      <c r="C16" s="125" t="s">
        <v>41</v>
      </c>
      <c r="D16" s="126" t="s">
        <v>42</v>
      </c>
      <c r="E16" s="170">
        <v>2672</v>
      </c>
      <c r="F16" s="9" t="s">
        <v>27</v>
      </c>
      <c r="G16" s="10">
        <v>1893</v>
      </c>
      <c r="H16" s="39">
        <f t="shared" si="11"/>
        <v>1807</v>
      </c>
      <c r="I16" s="64">
        <v>1.42</v>
      </c>
      <c r="J16" s="37">
        <f t="shared" si="25"/>
        <v>1790</v>
      </c>
      <c r="K16" s="23">
        <f t="shared" si="13"/>
        <v>10</v>
      </c>
      <c r="L16" s="23">
        <f t="shared" si="14"/>
        <v>7</v>
      </c>
      <c r="M16" s="54">
        <f t="shared" si="0"/>
        <v>2565.94</v>
      </c>
      <c r="N16" s="173">
        <v>26.33</v>
      </c>
      <c r="O16" s="163">
        <f t="shared" si="15"/>
        <v>0</v>
      </c>
      <c r="P16" s="9" t="s">
        <v>27</v>
      </c>
      <c r="Q16" s="122">
        <v>3</v>
      </c>
      <c r="R16" s="122">
        <v>164</v>
      </c>
      <c r="S16" s="58">
        <v>380</v>
      </c>
      <c r="T16" s="58">
        <v>575</v>
      </c>
      <c r="U16" s="58">
        <v>495</v>
      </c>
      <c r="V16" s="58">
        <v>186</v>
      </c>
      <c r="W16" s="122">
        <v>4</v>
      </c>
      <c r="X16" s="23">
        <f t="shared" si="16"/>
        <v>1807</v>
      </c>
      <c r="Y16" s="9" t="s">
        <v>27</v>
      </c>
      <c r="Z16" s="43">
        <v>3</v>
      </c>
      <c r="AA16" s="43">
        <v>160</v>
      </c>
      <c r="AB16" s="43">
        <v>380</v>
      </c>
      <c r="AC16" s="43">
        <v>565</v>
      </c>
      <c r="AD16" s="43">
        <v>495</v>
      </c>
      <c r="AE16" s="43">
        <v>183</v>
      </c>
      <c r="AF16" s="43">
        <v>4</v>
      </c>
      <c r="AG16" s="23">
        <f t="shared" si="1"/>
        <v>1790</v>
      </c>
      <c r="AH16" s="9" t="s">
        <v>27</v>
      </c>
      <c r="AI16" s="164"/>
      <c r="AJ16" s="164">
        <v>1</v>
      </c>
      <c r="AK16" s="164">
        <v>2</v>
      </c>
      <c r="AL16" s="164">
        <v>6</v>
      </c>
      <c r="AM16" s="164">
        <v>1</v>
      </c>
      <c r="AN16" s="164"/>
      <c r="AO16" s="164"/>
      <c r="AP16" s="23">
        <f t="shared" si="2"/>
        <v>10</v>
      </c>
      <c r="AQ16" s="9" t="s">
        <v>27</v>
      </c>
      <c r="AR16" s="23">
        <f t="shared" si="17"/>
        <v>0</v>
      </c>
      <c r="AS16" s="23">
        <f t="shared" si="18"/>
        <v>3</v>
      </c>
      <c r="AT16" s="23">
        <v>0</v>
      </c>
      <c r="AU16" s="23">
        <f t="shared" si="20"/>
        <v>4</v>
      </c>
      <c r="AV16" s="23">
        <v>0</v>
      </c>
      <c r="AW16" s="23">
        <v>0</v>
      </c>
      <c r="AX16" s="23">
        <f t="shared" si="23"/>
        <v>0</v>
      </c>
      <c r="AY16" s="23">
        <f t="shared" si="10"/>
        <v>7</v>
      </c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</row>
    <row r="17" spans="1:51" s="33" customFormat="1" ht="15" customHeight="1">
      <c r="A17" s="43" t="s">
        <v>36</v>
      </c>
      <c r="B17" s="1" t="s">
        <v>34</v>
      </c>
      <c r="C17" s="125" t="s">
        <v>41</v>
      </c>
      <c r="D17" s="126" t="s">
        <v>45</v>
      </c>
      <c r="E17" s="171"/>
      <c r="F17" s="41" t="s">
        <v>28</v>
      </c>
      <c r="G17" s="23">
        <v>65</v>
      </c>
      <c r="H17" s="39">
        <f t="shared" si="11"/>
        <v>67</v>
      </c>
      <c r="I17" s="64">
        <v>1.19</v>
      </c>
      <c r="J17" s="37">
        <f t="shared" si="25"/>
        <v>55</v>
      </c>
      <c r="K17" s="23">
        <f t="shared" si="13"/>
        <v>12</v>
      </c>
      <c r="L17" s="23">
        <f t="shared" si="14"/>
        <v>0</v>
      </c>
      <c r="M17" s="54">
        <f t="shared" si="0"/>
        <v>79.72999999999999</v>
      </c>
      <c r="N17" s="174"/>
      <c r="O17" s="163">
        <f t="shared" si="15"/>
        <v>0</v>
      </c>
      <c r="P17" s="41" t="s">
        <v>28</v>
      </c>
      <c r="Q17" s="122">
        <v>0</v>
      </c>
      <c r="R17" s="122">
        <v>4</v>
      </c>
      <c r="S17" s="124">
        <v>13</v>
      </c>
      <c r="T17" s="124">
        <v>20</v>
      </c>
      <c r="U17" s="124">
        <v>20</v>
      </c>
      <c r="V17" s="124">
        <v>10</v>
      </c>
      <c r="W17" s="122">
        <v>0</v>
      </c>
      <c r="X17" s="23">
        <f t="shared" si="16"/>
        <v>67</v>
      </c>
      <c r="Y17" s="41" t="s">
        <v>28</v>
      </c>
      <c r="Z17" s="44">
        <v>0</v>
      </c>
      <c r="AA17" s="44">
        <v>4</v>
      </c>
      <c r="AB17" s="44">
        <v>13</v>
      </c>
      <c r="AC17" s="44">
        <v>16</v>
      </c>
      <c r="AD17" s="44">
        <v>15</v>
      </c>
      <c r="AE17" s="44">
        <v>7</v>
      </c>
      <c r="AF17" s="44">
        <v>0</v>
      </c>
      <c r="AG17" s="23">
        <f t="shared" si="1"/>
        <v>55</v>
      </c>
      <c r="AH17" s="41" t="s">
        <v>28</v>
      </c>
      <c r="AI17" s="164"/>
      <c r="AJ17" s="164">
        <v>1</v>
      </c>
      <c r="AK17" s="164"/>
      <c r="AL17" s="164">
        <v>4</v>
      </c>
      <c r="AM17" s="164">
        <v>4</v>
      </c>
      <c r="AN17" s="164">
        <v>3</v>
      </c>
      <c r="AO17" s="164"/>
      <c r="AP17" s="23">
        <f t="shared" si="2"/>
        <v>12</v>
      </c>
      <c r="AQ17" s="41" t="s">
        <v>28</v>
      </c>
      <c r="AR17" s="23">
        <f t="shared" si="17"/>
        <v>0</v>
      </c>
      <c r="AS17" s="23">
        <v>0</v>
      </c>
      <c r="AT17" s="23">
        <f t="shared" si="19"/>
        <v>0</v>
      </c>
      <c r="AU17" s="23">
        <f t="shared" si="20"/>
        <v>0</v>
      </c>
      <c r="AV17" s="23">
        <v>0</v>
      </c>
      <c r="AW17" s="23">
        <f t="shared" si="22"/>
        <v>0</v>
      </c>
      <c r="AX17" s="23">
        <f t="shared" si="23"/>
        <v>0</v>
      </c>
      <c r="AY17" s="23">
        <f t="shared" si="10"/>
        <v>0</v>
      </c>
    </row>
    <row r="18" spans="1:51" s="33" customFormat="1" ht="15" customHeight="1">
      <c r="A18" s="43" t="s">
        <v>36</v>
      </c>
      <c r="B18" s="1" t="s">
        <v>35</v>
      </c>
      <c r="C18" s="125" t="s">
        <v>49</v>
      </c>
      <c r="D18" s="125" t="s">
        <v>50</v>
      </c>
      <c r="E18" s="117">
        <v>720</v>
      </c>
      <c r="F18" s="41" t="s">
        <v>27</v>
      </c>
      <c r="G18" s="23">
        <v>431</v>
      </c>
      <c r="H18" s="39">
        <f t="shared" si="11"/>
        <v>481</v>
      </c>
      <c r="I18" s="64">
        <v>1.5</v>
      </c>
      <c r="J18" s="37">
        <f t="shared" si="25"/>
        <v>473</v>
      </c>
      <c r="K18" s="23">
        <f t="shared" si="13"/>
        <v>3</v>
      </c>
      <c r="L18" s="23">
        <f t="shared" si="14"/>
        <v>5</v>
      </c>
      <c r="M18" s="54">
        <f t="shared" si="0"/>
        <v>721.5</v>
      </c>
      <c r="N18" s="165">
        <v>-1.5</v>
      </c>
      <c r="O18" s="163">
        <f t="shared" si="15"/>
        <v>0</v>
      </c>
      <c r="P18" s="41" t="s">
        <v>27</v>
      </c>
      <c r="Q18" s="122">
        <v>1</v>
      </c>
      <c r="R18" s="122">
        <v>67</v>
      </c>
      <c r="S18" s="58">
        <v>48</v>
      </c>
      <c r="T18" s="58">
        <v>160</v>
      </c>
      <c r="U18" s="58">
        <v>152</v>
      </c>
      <c r="V18" s="58">
        <v>48</v>
      </c>
      <c r="W18" s="122">
        <v>5</v>
      </c>
      <c r="X18" s="23">
        <f t="shared" si="16"/>
        <v>481</v>
      </c>
      <c r="Y18" s="41" t="s">
        <v>27</v>
      </c>
      <c r="Z18" s="43">
        <v>1</v>
      </c>
      <c r="AA18" s="43">
        <v>67</v>
      </c>
      <c r="AB18" s="43">
        <v>47</v>
      </c>
      <c r="AC18" s="43">
        <v>157</v>
      </c>
      <c r="AD18" s="43">
        <v>148</v>
      </c>
      <c r="AE18" s="43">
        <v>48</v>
      </c>
      <c r="AF18" s="43">
        <v>5</v>
      </c>
      <c r="AG18" s="23">
        <f t="shared" si="1"/>
        <v>473</v>
      </c>
      <c r="AH18" s="41" t="s">
        <v>27</v>
      </c>
      <c r="AI18" s="164"/>
      <c r="AJ18" s="164"/>
      <c r="AK18" s="164"/>
      <c r="AL18" s="164">
        <v>1</v>
      </c>
      <c r="AM18" s="164">
        <v>2</v>
      </c>
      <c r="AN18" s="164"/>
      <c r="AO18" s="164"/>
      <c r="AP18" s="23">
        <f t="shared" si="2"/>
        <v>3</v>
      </c>
      <c r="AQ18" s="41" t="s">
        <v>27</v>
      </c>
      <c r="AR18" s="23">
        <f t="shared" si="17"/>
        <v>0</v>
      </c>
      <c r="AS18" s="23">
        <f t="shared" si="18"/>
        <v>0</v>
      </c>
      <c r="AT18" s="23">
        <f t="shared" si="19"/>
        <v>1</v>
      </c>
      <c r="AU18" s="23">
        <f t="shared" si="20"/>
        <v>2</v>
      </c>
      <c r="AV18" s="23">
        <f t="shared" si="21"/>
        <v>2</v>
      </c>
      <c r="AW18" s="23">
        <f t="shared" si="22"/>
        <v>0</v>
      </c>
      <c r="AX18" s="23">
        <f t="shared" si="23"/>
        <v>0</v>
      </c>
      <c r="AY18" s="23">
        <f t="shared" si="10"/>
        <v>5</v>
      </c>
    </row>
    <row r="19" spans="1:51" s="33" customFormat="1" ht="15" customHeight="1">
      <c r="A19" s="43" t="s">
        <v>36</v>
      </c>
      <c r="B19" s="1" t="s">
        <v>38</v>
      </c>
      <c r="C19" s="125" t="s">
        <v>57</v>
      </c>
      <c r="D19" s="125" t="s">
        <v>58</v>
      </c>
      <c r="E19" s="22">
        <v>718</v>
      </c>
      <c r="F19" s="41" t="s">
        <v>27</v>
      </c>
      <c r="G19" s="23">
        <v>332</v>
      </c>
      <c r="H19" s="39">
        <f t="shared" si="11"/>
        <v>327</v>
      </c>
      <c r="I19" s="64">
        <v>1.62</v>
      </c>
      <c r="J19" s="37">
        <f t="shared" si="25"/>
        <v>322</v>
      </c>
      <c r="K19" s="23">
        <f t="shared" si="13"/>
        <v>3</v>
      </c>
      <c r="L19" s="23">
        <f t="shared" si="14"/>
        <v>2</v>
      </c>
      <c r="M19" s="54">
        <f t="shared" si="0"/>
        <v>529.74</v>
      </c>
      <c r="N19" s="165">
        <f>E19-M19</f>
        <v>188.26</v>
      </c>
      <c r="O19" s="163">
        <f t="shared" si="15"/>
        <v>0</v>
      </c>
      <c r="P19" s="41" t="s">
        <v>27</v>
      </c>
      <c r="Q19" s="122">
        <v>0</v>
      </c>
      <c r="R19" s="122">
        <v>56</v>
      </c>
      <c r="S19" s="124">
        <v>27</v>
      </c>
      <c r="T19" s="124">
        <v>103</v>
      </c>
      <c r="U19" s="124">
        <v>94</v>
      </c>
      <c r="V19" s="124">
        <v>42</v>
      </c>
      <c r="W19" s="122">
        <v>5</v>
      </c>
      <c r="X19" s="23">
        <f t="shared" si="16"/>
        <v>327</v>
      </c>
      <c r="Y19" s="41" t="s">
        <v>27</v>
      </c>
      <c r="Z19" s="44">
        <v>0</v>
      </c>
      <c r="AA19" s="44">
        <v>55</v>
      </c>
      <c r="AB19" s="44">
        <v>27</v>
      </c>
      <c r="AC19" s="44">
        <v>103</v>
      </c>
      <c r="AD19" s="44">
        <v>94</v>
      </c>
      <c r="AE19" s="44">
        <v>38</v>
      </c>
      <c r="AF19" s="44">
        <v>5</v>
      </c>
      <c r="AG19" s="23">
        <f t="shared" si="1"/>
        <v>322</v>
      </c>
      <c r="AH19" s="41" t="s">
        <v>27</v>
      </c>
      <c r="AI19" s="164"/>
      <c r="AJ19" s="164"/>
      <c r="AK19" s="164"/>
      <c r="AL19" s="164">
        <v>2</v>
      </c>
      <c r="AM19" s="164"/>
      <c r="AN19" s="164">
        <v>1</v>
      </c>
      <c r="AO19" s="164"/>
      <c r="AP19" s="23">
        <f t="shared" si="2"/>
        <v>3</v>
      </c>
      <c r="AQ19" s="41" t="s">
        <v>27</v>
      </c>
      <c r="AR19" s="23">
        <f t="shared" si="17"/>
        <v>0</v>
      </c>
      <c r="AS19" s="23">
        <f t="shared" si="18"/>
        <v>1</v>
      </c>
      <c r="AT19" s="23">
        <f t="shared" si="19"/>
        <v>0</v>
      </c>
      <c r="AU19" s="23">
        <v>0</v>
      </c>
      <c r="AV19" s="23">
        <f t="shared" si="21"/>
        <v>0</v>
      </c>
      <c r="AW19" s="23">
        <v>1</v>
      </c>
      <c r="AX19" s="23">
        <f t="shared" si="23"/>
        <v>0</v>
      </c>
      <c r="AY19" s="23">
        <f t="shared" si="10"/>
        <v>2</v>
      </c>
    </row>
    <row r="20" spans="1:51" s="33" customFormat="1" ht="15" customHeight="1">
      <c r="A20" s="43" t="s">
        <v>36</v>
      </c>
      <c r="B20" s="1" t="s">
        <v>35</v>
      </c>
      <c r="C20" s="76" t="s">
        <v>46</v>
      </c>
      <c r="D20" s="76" t="s">
        <v>47</v>
      </c>
      <c r="E20" s="22">
        <v>650</v>
      </c>
      <c r="F20" s="9" t="s">
        <v>27</v>
      </c>
      <c r="G20" s="23">
        <v>418</v>
      </c>
      <c r="H20" s="39">
        <f t="shared" si="11"/>
        <v>434</v>
      </c>
      <c r="I20" s="64">
        <v>1.52</v>
      </c>
      <c r="J20" s="37">
        <f t="shared" si="25"/>
        <v>428</v>
      </c>
      <c r="K20" s="23">
        <f t="shared" si="13"/>
        <v>1</v>
      </c>
      <c r="L20" s="23">
        <f t="shared" si="14"/>
        <v>5</v>
      </c>
      <c r="M20" s="54">
        <f t="shared" si="0"/>
        <v>659.68000000000006</v>
      </c>
      <c r="N20" s="165">
        <f>E20-M20</f>
        <v>-9.6800000000000637</v>
      </c>
      <c r="O20" s="163">
        <f t="shared" si="15"/>
        <v>0</v>
      </c>
      <c r="P20" s="9" t="s">
        <v>27</v>
      </c>
      <c r="Q20" s="122">
        <v>0</v>
      </c>
      <c r="R20" s="122">
        <v>67</v>
      </c>
      <c r="S20" s="124">
        <v>41</v>
      </c>
      <c r="T20" s="124">
        <v>141</v>
      </c>
      <c r="U20" s="124">
        <v>135</v>
      </c>
      <c r="V20" s="124">
        <v>44</v>
      </c>
      <c r="W20" s="122">
        <v>6</v>
      </c>
      <c r="X20" s="23">
        <f t="shared" si="16"/>
        <v>434</v>
      </c>
      <c r="Y20" s="9" t="s">
        <v>27</v>
      </c>
      <c r="Z20" s="68">
        <v>0</v>
      </c>
      <c r="AA20" s="68">
        <v>67</v>
      </c>
      <c r="AB20" s="68">
        <v>40</v>
      </c>
      <c r="AC20" s="68">
        <v>139</v>
      </c>
      <c r="AD20" s="68">
        <v>134</v>
      </c>
      <c r="AE20" s="68">
        <v>42</v>
      </c>
      <c r="AF20" s="68">
        <v>6</v>
      </c>
      <c r="AG20" s="23">
        <f t="shared" si="1"/>
        <v>428</v>
      </c>
      <c r="AH20" s="9" t="s">
        <v>27</v>
      </c>
      <c r="AI20" s="164"/>
      <c r="AJ20" s="164"/>
      <c r="AK20" s="164"/>
      <c r="AL20" s="164">
        <v>1</v>
      </c>
      <c r="AM20" s="164"/>
      <c r="AN20" s="164"/>
      <c r="AO20" s="164"/>
      <c r="AP20" s="23">
        <f t="shared" si="2"/>
        <v>1</v>
      </c>
      <c r="AQ20" s="9" t="s">
        <v>27</v>
      </c>
      <c r="AR20" s="23">
        <f t="shared" si="17"/>
        <v>0</v>
      </c>
      <c r="AS20" s="23">
        <f t="shared" si="18"/>
        <v>0</v>
      </c>
      <c r="AT20" s="23">
        <f t="shared" si="19"/>
        <v>1</v>
      </c>
      <c r="AU20" s="23">
        <f t="shared" si="20"/>
        <v>1</v>
      </c>
      <c r="AV20" s="23">
        <f t="shared" si="21"/>
        <v>1</v>
      </c>
      <c r="AW20" s="23">
        <f t="shared" si="22"/>
        <v>2</v>
      </c>
      <c r="AX20" s="23">
        <f t="shared" si="23"/>
        <v>0</v>
      </c>
      <c r="AY20" s="23">
        <f t="shared" si="10"/>
        <v>5</v>
      </c>
    </row>
    <row r="21" spans="1:51" s="33" customFormat="1" ht="15" customHeight="1">
      <c r="A21" s="43" t="s">
        <v>36</v>
      </c>
      <c r="B21" s="1" t="s">
        <v>38</v>
      </c>
      <c r="C21" s="125" t="s">
        <v>65</v>
      </c>
      <c r="D21" s="125" t="s">
        <v>66</v>
      </c>
      <c r="E21" s="172">
        <v>3029</v>
      </c>
      <c r="F21" s="9" t="s">
        <v>27</v>
      </c>
      <c r="G21" s="23">
        <v>2096</v>
      </c>
      <c r="H21" s="39">
        <f t="shared" si="11"/>
        <v>2078</v>
      </c>
      <c r="I21" s="64">
        <v>1.42</v>
      </c>
      <c r="J21" s="37">
        <f t="shared" si="25"/>
        <v>2056</v>
      </c>
      <c r="K21" s="23">
        <f t="shared" si="13"/>
        <v>7</v>
      </c>
      <c r="L21" s="23">
        <f t="shared" si="14"/>
        <v>15</v>
      </c>
      <c r="M21" s="54">
        <f t="shared" si="0"/>
        <v>2950.7599999999998</v>
      </c>
      <c r="N21" s="173">
        <v>0</v>
      </c>
      <c r="O21" s="163">
        <f t="shared" si="15"/>
        <v>0</v>
      </c>
      <c r="P21" s="9" t="s">
        <v>27</v>
      </c>
      <c r="Q21" s="122">
        <v>2</v>
      </c>
      <c r="R21" s="122">
        <v>170</v>
      </c>
      <c r="S21" s="124">
        <v>443</v>
      </c>
      <c r="T21" s="124">
        <v>676</v>
      </c>
      <c r="U21" s="124">
        <v>574</v>
      </c>
      <c r="V21" s="124">
        <v>210</v>
      </c>
      <c r="W21" s="122">
        <v>3</v>
      </c>
      <c r="X21" s="23">
        <f t="shared" si="16"/>
        <v>2078</v>
      </c>
      <c r="Y21" s="9" t="s">
        <v>27</v>
      </c>
      <c r="Z21" s="44">
        <v>2</v>
      </c>
      <c r="AA21" s="44">
        <v>169</v>
      </c>
      <c r="AB21" s="44">
        <v>437</v>
      </c>
      <c r="AC21" s="44">
        <v>670</v>
      </c>
      <c r="AD21" s="44">
        <v>569</v>
      </c>
      <c r="AE21" s="44">
        <v>206</v>
      </c>
      <c r="AF21" s="44">
        <v>3</v>
      </c>
      <c r="AG21" s="23">
        <f t="shared" si="1"/>
        <v>2056</v>
      </c>
      <c r="AH21" s="9" t="s">
        <v>27</v>
      </c>
      <c r="AI21" s="164"/>
      <c r="AJ21" s="164"/>
      <c r="AK21" s="164">
        <v>1</v>
      </c>
      <c r="AL21" s="164">
        <v>1</v>
      </c>
      <c r="AM21" s="164">
        <v>5</v>
      </c>
      <c r="AN21" s="164"/>
      <c r="AO21" s="164"/>
      <c r="AP21" s="23">
        <f t="shared" si="2"/>
        <v>7</v>
      </c>
      <c r="AQ21" s="9" t="s">
        <v>27</v>
      </c>
      <c r="AR21" s="23">
        <f t="shared" si="17"/>
        <v>0</v>
      </c>
      <c r="AS21" s="23">
        <f t="shared" si="18"/>
        <v>1</v>
      </c>
      <c r="AT21" s="23">
        <f t="shared" si="19"/>
        <v>5</v>
      </c>
      <c r="AU21" s="23">
        <f t="shared" si="20"/>
        <v>5</v>
      </c>
      <c r="AV21" s="23">
        <f t="shared" si="21"/>
        <v>0</v>
      </c>
      <c r="AW21" s="23">
        <f t="shared" si="22"/>
        <v>4</v>
      </c>
      <c r="AX21" s="23">
        <f t="shared" si="23"/>
        <v>0</v>
      </c>
      <c r="AY21" s="23">
        <f t="shared" si="10"/>
        <v>15</v>
      </c>
    </row>
    <row r="22" spans="1:51" s="33" customFormat="1" ht="15" customHeight="1">
      <c r="A22" s="43" t="s">
        <v>36</v>
      </c>
      <c r="B22" s="1" t="s">
        <v>38</v>
      </c>
      <c r="C22" s="125" t="s">
        <v>65</v>
      </c>
      <c r="D22" s="125" t="s">
        <v>67</v>
      </c>
      <c r="E22" s="172"/>
      <c r="F22" s="9" t="s">
        <v>28</v>
      </c>
      <c r="G22" s="23">
        <v>64</v>
      </c>
      <c r="H22" s="39">
        <f>X22</f>
        <v>67</v>
      </c>
      <c r="I22" s="64">
        <v>1.17</v>
      </c>
      <c r="J22" s="37">
        <f t="shared" si="25"/>
        <v>63</v>
      </c>
      <c r="K22" s="23">
        <f t="shared" si="13"/>
        <v>3</v>
      </c>
      <c r="L22" s="23">
        <f t="shared" si="14"/>
        <v>1</v>
      </c>
      <c r="M22" s="54">
        <f t="shared" si="0"/>
        <v>78.39</v>
      </c>
      <c r="N22" s="174"/>
      <c r="O22" s="163">
        <f t="shared" si="15"/>
        <v>0</v>
      </c>
      <c r="P22" s="9" t="s">
        <v>28</v>
      </c>
      <c r="Q22" s="122">
        <v>0</v>
      </c>
      <c r="R22" s="122">
        <v>8</v>
      </c>
      <c r="S22" s="58">
        <v>10</v>
      </c>
      <c r="T22" s="58">
        <v>20</v>
      </c>
      <c r="U22" s="58">
        <v>20</v>
      </c>
      <c r="V22" s="58">
        <v>8</v>
      </c>
      <c r="W22" s="122">
        <v>1</v>
      </c>
      <c r="X22" s="23">
        <f t="shared" si="16"/>
        <v>67</v>
      </c>
      <c r="Y22" s="9" t="s">
        <v>28</v>
      </c>
      <c r="Z22" s="43">
        <v>0</v>
      </c>
      <c r="AA22" s="43">
        <v>8</v>
      </c>
      <c r="AB22" s="43">
        <v>7</v>
      </c>
      <c r="AC22" s="43">
        <v>19</v>
      </c>
      <c r="AD22" s="43">
        <v>20</v>
      </c>
      <c r="AE22" s="43">
        <v>8</v>
      </c>
      <c r="AF22" s="43">
        <v>1</v>
      </c>
      <c r="AG22" s="23">
        <f t="shared" si="1"/>
        <v>63</v>
      </c>
      <c r="AH22" s="9" t="s">
        <v>28</v>
      </c>
      <c r="AI22" s="164"/>
      <c r="AJ22" s="164"/>
      <c r="AK22" s="164">
        <v>1</v>
      </c>
      <c r="AL22" s="164">
        <v>1</v>
      </c>
      <c r="AM22" s="164">
        <v>1</v>
      </c>
      <c r="AN22" s="164"/>
      <c r="AO22" s="164"/>
      <c r="AP22" s="23">
        <f t="shared" si="2"/>
        <v>3</v>
      </c>
      <c r="AQ22" s="9" t="s">
        <v>28</v>
      </c>
      <c r="AR22" s="23">
        <f t="shared" si="17"/>
        <v>0</v>
      </c>
      <c r="AS22" s="23">
        <f t="shared" si="18"/>
        <v>0</v>
      </c>
      <c r="AT22" s="23">
        <v>1</v>
      </c>
      <c r="AU22" s="23">
        <f t="shared" si="20"/>
        <v>0</v>
      </c>
      <c r="AV22" s="23">
        <v>0</v>
      </c>
      <c r="AW22" s="23">
        <f t="shared" si="22"/>
        <v>0</v>
      </c>
      <c r="AX22" s="23">
        <f t="shared" si="23"/>
        <v>0</v>
      </c>
      <c r="AY22" s="23">
        <f t="shared" si="10"/>
        <v>1</v>
      </c>
    </row>
    <row r="23" spans="1:51" s="33" customFormat="1" ht="15" customHeight="1">
      <c r="A23" s="43" t="s">
        <v>36</v>
      </c>
      <c r="B23" s="1" t="s">
        <v>96</v>
      </c>
      <c r="C23" s="7" t="s">
        <v>71</v>
      </c>
      <c r="D23" s="7" t="s">
        <v>72</v>
      </c>
      <c r="E23" s="170">
        <v>1755</v>
      </c>
      <c r="F23" s="9" t="s">
        <v>27</v>
      </c>
      <c r="G23" s="23">
        <v>1164</v>
      </c>
      <c r="H23" s="39">
        <f t="shared" si="11"/>
        <v>1173</v>
      </c>
      <c r="I23" s="64">
        <v>1.4</v>
      </c>
      <c r="J23" s="37">
        <f t="shared" si="25"/>
        <v>1162</v>
      </c>
      <c r="K23" s="23">
        <f t="shared" si="13"/>
        <v>2</v>
      </c>
      <c r="L23" s="23">
        <f t="shared" si="14"/>
        <v>9</v>
      </c>
      <c r="M23" s="54">
        <f t="shared" si="0"/>
        <v>1642.1999999999998</v>
      </c>
      <c r="N23" s="173">
        <v>-5.37</v>
      </c>
      <c r="O23" s="163">
        <f t="shared" si="15"/>
        <v>0</v>
      </c>
      <c r="P23" s="9" t="s">
        <v>27</v>
      </c>
      <c r="Q23" s="122">
        <v>5</v>
      </c>
      <c r="R23" s="122">
        <v>161</v>
      </c>
      <c r="S23" s="58">
        <v>159</v>
      </c>
      <c r="T23" s="58">
        <v>381</v>
      </c>
      <c r="U23" s="58">
        <v>340</v>
      </c>
      <c r="V23" s="58">
        <v>122</v>
      </c>
      <c r="W23" s="122">
        <v>5</v>
      </c>
      <c r="X23" s="23">
        <f t="shared" si="16"/>
        <v>1173</v>
      </c>
      <c r="Y23" s="9" t="s">
        <v>27</v>
      </c>
      <c r="Z23" s="43">
        <v>5</v>
      </c>
      <c r="AA23" s="43">
        <v>158</v>
      </c>
      <c r="AB23" s="43">
        <v>157</v>
      </c>
      <c r="AC23" s="43">
        <v>378</v>
      </c>
      <c r="AD23" s="43">
        <v>338</v>
      </c>
      <c r="AE23" s="43">
        <v>121</v>
      </c>
      <c r="AF23" s="43">
        <v>5</v>
      </c>
      <c r="AG23" s="23">
        <f t="shared" si="1"/>
        <v>1162</v>
      </c>
      <c r="AH23" s="9" t="s">
        <v>27</v>
      </c>
      <c r="AI23" s="164"/>
      <c r="AJ23" s="164"/>
      <c r="AK23" s="164"/>
      <c r="AL23" s="164">
        <v>1</v>
      </c>
      <c r="AM23" s="164"/>
      <c r="AN23" s="164">
        <v>1</v>
      </c>
      <c r="AO23" s="164"/>
      <c r="AP23" s="23">
        <f t="shared" si="2"/>
        <v>2</v>
      </c>
      <c r="AQ23" s="9" t="s">
        <v>27</v>
      </c>
      <c r="AR23" s="23">
        <f t="shared" si="17"/>
        <v>0</v>
      </c>
      <c r="AS23" s="23">
        <f t="shared" si="18"/>
        <v>3</v>
      </c>
      <c r="AT23" s="23">
        <f t="shared" si="19"/>
        <v>2</v>
      </c>
      <c r="AU23" s="23">
        <f t="shared" si="20"/>
        <v>2</v>
      </c>
      <c r="AV23" s="23">
        <f t="shared" si="21"/>
        <v>2</v>
      </c>
      <c r="AW23" s="23">
        <f t="shared" si="22"/>
        <v>0</v>
      </c>
      <c r="AX23" s="23">
        <f t="shared" si="23"/>
        <v>0</v>
      </c>
      <c r="AY23" s="23">
        <f t="shared" si="10"/>
        <v>9</v>
      </c>
    </row>
    <row r="24" spans="1:51" s="33" customFormat="1" ht="15" customHeight="1">
      <c r="A24" s="43" t="s">
        <v>36</v>
      </c>
      <c r="B24" s="1" t="s">
        <v>96</v>
      </c>
      <c r="C24" s="7" t="s">
        <v>71</v>
      </c>
      <c r="D24" s="7" t="s">
        <v>73</v>
      </c>
      <c r="E24" s="171"/>
      <c r="F24" s="9" t="s">
        <v>28</v>
      </c>
      <c r="G24" s="23">
        <v>99</v>
      </c>
      <c r="H24" s="39">
        <f t="shared" si="11"/>
        <v>101</v>
      </c>
      <c r="I24" s="64">
        <v>1.17</v>
      </c>
      <c r="J24" s="37">
        <f t="shared" si="25"/>
        <v>100</v>
      </c>
      <c r="K24" s="23">
        <f t="shared" si="13"/>
        <v>0</v>
      </c>
      <c r="L24" s="23">
        <f t="shared" si="14"/>
        <v>1</v>
      </c>
      <c r="M24" s="54">
        <f t="shared" si="0"/>
        <v>118.16999999999999</v>
      </c>
      <c r="N24" s="174"/>
      <c r="O24" s="163">
        <f t="shared" si="15"/>
        <v>0</v>
      </c>
      <c r="P24" s="9" t="s">
        <v>28</v>
      </c>
      <c r="Q24" s="122">
        <v>0</v>
      </c>
      <c r="R24" s="122">
        <v>7</v>
      </c>
      <c r="S24" s="58">
        <v>11</v>
      </c>
      <c r="T24" s="58">
        <v>32</v>
      </c>
      <c r="U24" s="58">
        <v>32</v>
      </c>
      <c r="V24" s="58">
        <v>18</v>
      </c>
      <c r="W24" s="122">
        <v>1</v>
      </c>
      <c r="X24" s="23">
        <f t="shared" si="16"/>
        <v>101</v>
      </c>
      <c r="Y24" s="9" t="s">
        <v>28</v>
      </c>
      <c r="Z24" s="43">
        <v>0</v>
      </c>
      <c r="AA24" s="43">
        <v>6</v>
      </c>
      <c r="AB24" s="43">
        <v>11</v>
      </c>
      <c r="AC24" s="43">
        <v>32</v>
      </c>
      <c r="AD24" s="43">
        <v>32</v>
      </c>
      <c r="AE24" s="43">
        <v>18</v>
      </c>
      <c r="AF24" s="43">
        <v>1</v>
      </c>
      <c r="AG24" s="23">
        <f t="shared" si="1"/>
        <v>100</v>
      </c>
      <c r="AH24" s="9" t="s">
        <v>28</v>
      </c>
      <c r="AI24" s="164"/>
      <c r="AJ24" s="164"/>
      <c r="AK24" s="164"/>
      <c r="AL24" s="164"/>
      <c r="AM24" s="164"/>
      <c r="AN24" s="164"/>
      <c r="AO24" s="164"/>
      <c r="AP24" s="23">
        <f t="shared" si="2"/>
        <v>0</v>
      </c>
      <c r="AQ24" s="9" t="s">
        <v>28</v>
      </c>
      <c r="AR24" s="23">
        <f t="shared" si="17"/>
        <v>0</v>
      </c>
      <c r="AS24" s="23">
        <f t="shared" si="18"/>
        <v>1</v>
      </c>
      <c r="AT24" s="23">
        <f t="shared" si="19"/>
        <v>0</v>
      </c>
      <c r="AU24" s="23">
        <f t="shared" si="20"/>
        <v>0</v>
      </c>
      <c r="AV24" s="23">
        <f t="shared" si="21"/>
        <v>0</v>
      </c>
      <c r="AW24" s="23">
        <f t="shared" si="22"/>
        <v>0</v>
      </c>
      <c r="AX24" s="23">
        <f t="shared" si="23"/>
        <v>0</v>
      </c>
      <c r="AY24" s="23">
        <f t="shared" si="10"/>
        <v>1</v>
      </c>
    </row>
    <row r="25" spans="1:51" s="33" customFormat="1" ht="15" customHeight="1">
      <c r="A25" s="43" t="s">
        <v>36</v>
      </c>
      <c r="B25" s="1" t="s">
        <v>96</v>
      </c>
      <c r="C25" s="7" t="s">
        <v>83</v>
      </c>
      <c r="D25" s="7" t="s">
        <v>84</v>
      </c>
      <c r="E25" s="170">
        <v>822</v>
      </c>
      <c r="F25" s="9" t="s">
        <v>27</v>
      </c>
      <c r="G25" s="23">
        <v>479</v>
      </c>
      <c r="H25" s="39">
        <f t="shared" si="11"/>
        <v>491</v>
      </c>
      <c r="I25" s="64">
        <v>1.54</v>
      </c>
      <c r="J25" s="37">
        <f t="shared" si="25"/>
        <v>484</v>
      </c>
      <c r="K25" s="23">
        <f t="shared" si="13"/>
        <v>1</v>
      </c>
      <c r="L25" s="23">
        <f t="shared" si="14"/>
        <v>6</v>
      </c>
      <c r="M25" s="54">
        <f t="shared" si="0"/>
        <v>756.14</v>
      </c>
      <c r="N25" s="173">
        <v>0</v>
      </c>
      <c r="O25" s="163">
        <f t="shared" si="15"/>
        <v>0</v>
      </c>
      <c r="P25" s="9" t="s">
        <v>27</v>
      </c>
      <c r="Q25" s="122">
        <v>1</v>
      </c>
      <c r="R25" s="122">
        <v>63</v>
      </c>
      <c r="S25" s="124">
        <v>69</v>
      </c>
      <c r="T25" s="124">
        <v>159</v>
      </c>
      <c r="U25" s="124">
        <v>146</v>
      </c>
      <c r="V25" s="124">
        <v>48</v>
      </c>
      <c r="W25" s="122">
        <v>5</v>
      </c>
      <c r="X25" s="23">
        <f t="shared" si="16"/>
        <v>491</v>
      </c>
      <c r="Y25" s="9" t="s">
        <v>27</v>
      </c>
      <c r="Z25" s="44">
        <v>1</v>
      </c>
      <c r="AA25" s="44">
        <v>63</v>
      </c>
      <c r="AB25" s="44">
        <v>68</v>
      </c>
      <c r="AC25" s="44">
        <v>158</v>
      </c>
      <c r="AD25" s="44">
        <v>143</v>
      </c>
      <c r="AE25" s="44">
        <v>46</v>
      </c>
      <c r="AF25" s="44">
        <v>5</v>
      </c>
      <c r="AG25" s="23">
        <f t="shared" si="1"/>
        <v>484</v>
      </c>
      <c r="AH25" s="9" t="s">
        <v>27</v>
      </c>
      <c r="AI25" s="164"/>
      <c r="AJ25" s="164"/>
      <c r="AK25" s="164"/>
      <c r="AL25" s="164"/>
      <c r="AM25" s="164">
        <v>1</v>
      </c>
      <c r="AN25" s="164"/>
      <c r="AO25" s="164"/>
      <c r="AP25" s="23">
        <f t="shared" si="2"/>
        <v>1</v>
      </c>
      <c r="AQ25" s="9" t="s">
        <v>27</v>
      </c>
      <c r="AR25" s="23">
        <f t="shared" si="17"/>
        <v>0</v>
      </c>
      <c r="AS25" s="23">
        <f t="shared" si="18"/>
        <v>0</v>
      </c>
      <c r="AT25" s="23">
        <f t="shared" si="19"/>
        <v>1</v>
      </c>
      <c r="AU25" s="23">
        <f t="shared" si="20"/>
        <v>1</v>
      </c>
      <c r="AV25" s="23">
        <f t="shared" si="21"/>
        <v>2</v>
      </c>
      <c r="AW25" s="23">
        <f t="shared" si="22"/>
        <v>2</v>
      </c>
      <c r="AX25" s="23">
        <f t="shared" si="23"/>
        <v>0</v>
      </c>
      <c r="AY25" s="23">
        <f t="shared" si="10"/>
        <v>6</v>
      </c>
    </row>
    <row r="26" spans="1:51" s="33" customFormat="1" ht="15" customHeight="1">
      <c r="A26" s="43" t="s">
        <v>36</v>
      </c>
      <c r="B26" s="1" t="s">
        <v>96</v>
      </c>
      <c r="C26" s="7" t="s">
        <v>83</v>
      </c>
      <c r="D26" s="7" t="s">
        <v>85</v>
      </c>
      <c r="E26" s="171"/>
      <c r="F26" s="9" t="s">
        <v>28</v>
      </c>
      <c r="G26" s="23">
        <v>42</v>
      </c>
      <c r="H26" s="39">
        <f t="shared" si="11"/>
        <v>54</v>
      </c>
      <c r="I26" s="64">
        <v>1.22</v>
      </c>
      <c r="J26" s="37">
        <f t="shared" si="25"/>
        <v>50</v>
      </c>
      <c r="K26" s="23">
        <f t="shared" si="13"/>
        <v>2</v>
      </c>
      <c r="L26" s="23">
        <f t="shared" si="14"/>
        <v>2</v>
      </c>
      <c r="M26" s="54">
        <f t="shared" si="0"/>
        <v>65.88</v>
      </c>
      <c r="N26" s="174"/>
      <c r="O26" s="163">
        <f t="shared" si="15"/>
        <v>0</v>
      </c>
      <c r="P26" s="9" t="s">
        <v>28</v>
      </c>
      <c r="Q26" s="122">
        <v>0</v>
      </c>
      <c r="R26" s="122">
        <v>5</v>
      </c>
      <c r="S26" s="124">
        <v>12</v>
      </c>
      <c r="T26" s="124">
        <v>18</v>
      </c>
      <c r="U26" s="124">
        <v>13</v>
      </c>
      <c r="V26" s="124">
        <v>5</v>
      </c>
      <c r="W26" s="122">
        <v>1</v>
      </c>
      <c r="X26" s="23">
        <f t="shared" si="16"/>
        <v>54</v>
      </c>
      <c r="Y26" s="9" t="s">
        <v>28</v>
      </c>
      <c r="Z26" s="68">
        <v>0</v>
      </c>
      <c r="AA26" s="68">
        <v>4</v>
      </c>
      <c r="AB26" s="68">
        <v>11</v>
      </c>
      <c r="AC26" s="68">
        <v>17</v>
      </c>
      <c r="AD26" s="68">
        <v>13</v>
      </c>
      <c r="AE26" s="68">
        <v>5</v>
      </c>
      <c r="AF26" s="68">
        <v>0</v>
      </c>
      <c r="AG26" s="23">
        <f t="shared" si="1"/>
        <v>50</v>
      </c>
      <c r="AH26" s="9" t="s">
        <v>28</v>
      </c>
      <c r="AI26" s="164"/>
      <c r="AJ26" s="164">
        <v>1</v>
      </c>
      <c r="AK26" s="164"/>
      <c r="AL26" s="164">
        <v>1</v>
      </c>
      <c r="AM26" s="164"/>
      <c r="AN26" s="164"/>
      <c r="AO26" s="164"/>
      <c r="AP26" s="23">
        <f t="shared" si="2"/>
        <v>2</v>
      </c>
      <c r="AQ26" s="9" t="s">
        <v>28</v>
      </c>
      <c r="AR26" s="23">
        <f t="shared" si="17"/>
        <v>0</v>
      </c>
      <c r="AS26" s="23">
        <f t="shared" si="18"/>
        <v>0</v>
      </c>
      <c r="AT26" s="23">
        <f t="shared" si="19"/>
        <v>1</v>
      </c>
      <c r="AU26" s="23">
        <f t="shared" si="20"/>
        <v>0</v>
      </c>
      <c r="AV26" s="23">
        <f t="shared" si="21"/>
        <v>0</v>
      </c>
      <c r="AW26" s="23">
        <f t="shared" si="22"/>
        <v>0</v>
      </c>
      <c r="AX26" s="23">
        <f t="shared" si="23"/>
        <v>1</v>
      </c>
      <c r="AY26" s="23">
        <f t="shared" si="10"/>
        <v>2</v>
      </c>
    </row>
    <row r="27" spans="1:51" s="33" customFormat="1" ht="15" customHeight="1">
      <c r="A27" s="43" t="s">
        <v>36</v>
      </c>
      <c r="B27" s="1" t="s">
        <v>96</v>
      </c>
      <c r="C27" s="7" t="s">
        <v>86</v>
      </c>
      <c r="D27" s="7" t="s">
        <v>87</v>
      </c>
      <c r="E27" s="170">
        <v>815</v>
      </c>
      <c r="F27" s="9" t="s">
        <v>27</v>
      </c>
      <c r="G27" s="23">
        <v>467</v>
      </c>
      <c r="H27" s="39">
        <f t="shared" si="11"/>
        <v>478</v>
      </c>
      <c r="I27" s="64">
        <v>1.56</v>
      </c>
      <c r="J27" s="37">
        <f t="shared" ref="J27:J46" si="26">AG27</f>
        <v>473</v>
      </c>
      <c r="K27" s="23">
        <f t="shared" si="13"/>
        <v>1</v>
      </c>
      <c r="L27" s="23">
        <f t="shared" si="14"/>
        <v>4</v>
      </c>
      <c r="M27" s="54">
        <f t="shared" si="0"/>
        <v>745.68000000000006</v>
      </c>
      <c r="N27" s="173">
        <v>-3.81</v>
      </c>
      <c r="O27" s="163">
        <f t="shared" si="15"/>
        <v>0</v>
      </c>
      <c r="P27" s="9" t="s">
        <v>27</v>
      </c>
      <c r="Q27" s="122">
        <v>0</v>
      </c>
      <c r="R27" s="122">
        <v>53</v>
      </c>
      <c r="S27" s="124">
        <v>56</v>
      </c>
      <c r="T27" s="124">
        <v>153</v>
      </c>
      <c r="U27" s="124">
        <v>148</v>
      </c>
      <c r="V27" s="124">
        <v>63</v>
      </c>
      <c r="W27" s="122">
        <v>5</v>
      </c>
      <c r="X27" s="23">
        <f t="shared" si="16"/>
        <v>478</v>
      </c>
      <c r="Y27" s="9" t="s">
        <v>27</v>
      </c>
      <c r="Z27" s="68">
        <v>0</v>
      </c>
      <c r="AA27" s="68">
        <v>53</v>
      </c>
      <c r="AB27" s="68">
        <v>55</v>
      </c>
      <c r="AC27" s="68">
        <v>151</v>
      </c>
      <c r="AD27" s="68">
        <v>147</v>
      </c>
      <c r="AE27" s="68">
        <v>62</v>
      </c>
      <c r="AF27" s="68">
        <v>5</v>
      </c>
      <c r="AG27" s="23">
        <f t="shared" si="1"/>
        <v>473</v>
      </c>
      <c r="AH27" s="9" t="s">
        <v>27</v>
      </c>
      <c r="AI27" s="164"/>
      <c r="AJ27" s="164">
        <v>1</v>
      </c>
      <c r="AK27" s="164"/>
      <c r="AL27" s="164"/>
      <c r="AM27" s="164"/>
      <c r="AN27" s="164"/>
      <c r="AO27" s="164"/>
      <c r="AP27" s="23">
        <f t="shared" si="2"/>
        <v>1</v>
      </c>
      <c r="AQ27" s="9" t="s">
        <v>27</v>
      </c>
      <c r="AR27" s="23">
        <f t="shared" si="17"/>
        <v>0</v>
      </c>
      <c r="AS27" s="23">
        <v>0</v>
      </c>
      <c r="AT27" s="23">
        <v>0</v>
      </c>
      <c r="AU27" s="23">
        <f t="shared" si="20"/>
        <v>2</v>
      </c>
      <c r="AV27" s="23">
        <f t="shared" si="21"/>
        <v>1</v>
      </c>
      <c r="AW27" s="23">
        <f t="shared" si="22"/>
        <v>1</v>
      </c>
      <c r="AX27" s="23">
        <f t="shared" si="23"/>
        <v>0</v>
      </c>
      <c r="AY27" s="23">
        <f t="shared" si="10"/>
        <v>4</v>
      </c>
    </row>
    <row r="28" spans="1:51" s="33" customFormat="1" ht="15" customHeight="1">
      <c r="A28" s="43" t="s">
        <v>36</v>
      </c>
      <c r="B28" s="1" t="s">
        <v>96</v>
      </c>
      <c r="C28" s="7" t="s">
        <v>86</v>
      </c>
      <c r="D28" s="7" t="s">
        <v>88</v>
      </c>
      <c r="E28" s="171"/>
      <c r="F28" s="9" t="s">
        <v>28</v>
      </c>
      <c r="G28" s="23">
        <v>45</v>
      </c>
      <c r="H28" s="39">
        <f t="shared" ref="H28:H30" si="27">X28</f>
        <v>59</v>
      </c>
      <c r="I28" s="64">
        <v>1.24</v>
      </c>
      <c r="J28" s="37">
        <f t="shared" si="26"/>
        <v>58</v>
      </c>
      <c r="K28" s="23">
        <f t="shared" si="13"/>
        <v>0</v>
      </c>
      <c r="L28" s="23">
        <f t="shared" si="14"/>
        <v>1</v>
      </c>
      <c r="M28" s="54">
        <f t="shared" ref="M28:M30" si="28">H28*I28</f>
        <v>73.16</v>
      </c>
      <c r="N28" s="174"/>
      <c r="O28" s="163">
        <f t="shared" si="15"/>
        <v>0</v>
      </c>
      <c r="P28" s="9" t="s">
        <v>28</v>
      </c>
      <c r="Q28" s="122">
        <v>0</v>
      </c>
      <c r="R28" s="122">
        <v>5</v>
      </c>
      <c r="S28" s="124">
        <v>7</v>
      </c>
      <c r="T28" s="124">
        <v>20</v>
      </c>
      <c r="U28" s="124">
        <v>20</v>
      </c>
      <c r="V28" s="124">
        <v>7</v>
      </c>
      <c r="W28" s="122">
        <v>0</v>
      </c>
      <c r="X28" s="23">
        <f t="shared" si="16"/>
        <v>59</v>
      </c>
      <c r="Y28" s="9" t="s">
        <v>28</v>
      </c>
      <c r="Z28" s="43">
        <v>0</v>
      </c>
      <c r="AA28" s="43">
        <v>5</v>
      </c>
      <c r="AB28" s="43">
        <v>6</v>
      </c>
      <c r="AC28" s="43">
        <v>20</v>
      </c>
      <c r="AD28" s="43">
        <v>20</v>
      </c>
      <c r="AE28" s="43">
        <v>7</v>
      </c>
      <c r="AF28" s="43">
        <v>0</v>
      </c>
      <c r="AG28" s="23">
        <f t="shared" si="1"/>
        <v>58</v>
      </c>
      <c r="AH28" s="9" t="s">
        <v>28</v>
      </c>
      <c r="AI28" s="130"/>
      <c r="AJ28" s="130"/>
      <c r="AK28" s="130"/>
      <c r="AL28" s="130"/>
      <c r="AM28" s="130"/>
      <c r="AN28" s="130"/>
      <c r="AO28" s="130"/>
      <c r="AP28" s="23">
        <f t="shared" si="2"/>
        <v>0</v>
      </c>
      <c r="AQ28" s="9" t="s">
        <v>28</v>
      </c>
      <c r="AR28" s="23">
        <f t="shared" si="17"/>
        <v>0</v>
      </c>
      <c r="AS28" s="23">
        <f t="shared" si="18"/>
        <v>0</v>
      </c>
      <c r="AT28" s="23">
        <f t="shared" si="19"/>
        <v>1</v>
      </c>
      <c r="AU28" s="23">
        <f t="shared" si="20"/>
        <v>0</v>
      </c>
      <c r="AV28" s="23">
        <f t="shared" si="21"/>
        <v>0</v>
      </c>
      <c r="AW28" s="23">
        <f t="shared" si="22"/>
        <v>0</v>
      </c>
      <c r="AX28" s="23">
        <f t="shared" si="23"/>
        <v>0</v>
      </c>
      <c r="AY28" s="23">
        <f t="shared" si="10"/>
        <v>1</v>
      </c>
    </row>
    <row r="29" spans="1:51" s="33" customFormat="1" ht="15" customHeight="1">
      <c r="A29" s="43" t="s">
        <v>36</v>
      </c>
      <c r="B29" s="1" t="s">
        <v>96</v>
      </c>
      <c r="C29" s="7" t="s">
        <v>68</v>
      </c>
      <c r="D29" s="7" t="s">
        <v>69</v>
      </c>
      <c r="E29" s="170">
        <v>1115</v>
      </c>
      <c r="F29" s="9" t="s">
        <v>27</v>
      </c>
      <c r="G29" s="23">
        <v>811</v>
      </c>
      <c r="H29" s="39">
        <f t="shared" si="27"/>
        <v>751</v>
      </c>
      <c r="I29" s="64">
        <v>1.42</v>
      </c>
      <c r="J29" s="37">
        <f t="shared" si="26"/>
        <v>748</v>
      </c>
      <c r="K29" s="23">
        <f t="shared" si="13"/>
        <v>2</v>
      </c>
      <c r="L29" s="23">
        <f t="shared" si="14"/>
        <v>1</v>
      </c>
      <c r="M29" s="54">
        <f t="shared" si="28"/>
        <v>1066.4199999999998</v>
      </c>
      <c r="N29" s="173">
        <v>-2.59</v>
      </c>
      <c r="O29" s="163">
        <f t="shared" si="15"/>
        <v>0</v>
      </c>
      <c r="P29" s="9" t="s">
        <v>27</v>
      </c>
      <c r="Q29" s="122">
        <v>5</v>
      </c>
      <c r="R29" s="122">
        <v>117</v>
      </c>
      <c r="S29" s="124">
        <v>90</v>
      </c>
      <c r="T29" s="124">
        <v>237</v>
      </c>
      <c r="U29" s="124">
        <v>229</v>
      </c>
      <c r="V29" s="124">
        <v>68</v>
      </c>
      <c r="W29" s="122">
        <v>5</v>
      </c>
      <c r="X29" s="23">
        <f t="shared" si="16"/>
        <v>751</v>
      </c>
      <c r="Y29" s="9" t="s">
        <v>27</v>
      </c>
      <c r="Z29" s="68">
        <v>5</v>
      </c>
      <c r="AA29" s="68">
        <v>116</v>
      </c>
      <c r="AB29" s="68">
        <v>89</v>
      </c>
      <c r="AC29" s="68">
        <v>236</v>
      </c>
      <c r="AD29" s="68">
        <v>229</v>
      </c>
      <c r="AE29" s="68">
        <v>68</v>
      </c>
      <c r="AF29" s="68">
        <v>5</v>
      </c>
      <c r="AG29" s="23">
        <f t="shared" si="1"/>
        <v>748</v>
      </c>
      <c r="AH29" s="9" t="s">
        <v>27</v>
      </c>
      <c r="AI29" s="164"/>
      <c r="AJ29" s="164">
        <v>1</v>
      </c>
      <c r="AK29" s="164">
        <v>1</v>
      </c>
      <c r="AL29" s="164"/>
      <c r="AM29" s="164"/>
      <c r="AN29" s="164"/>
      <c r="AO29" s="164"/>
      <c r="AP29" s="23">
        <f t="shared" si="2"/>
        <v>2</v>
      </c>
      <c r="AQ29" s="9" t="s">
        <v>27</v>
      </c>
      <c r="AR29" s="23">
        <f t="shared" si="17"/>
        <v>0</v>
      </c>
      <c r="AS29" s="23">
        <f t="shared" si="18"/>
        <v>0</v>
      </c>
      <c r="AT29" s="23">
        <f t="shared" si="19"/>
        <v>0</v>
      </c>
      <c r="AU29" s="23">
        <f t="shared" si="20"/>
        <v>1</v>
      </c>
      <c r="AV29" s="23">
        <f t="shared" si="21"/>
        <v>0</v>
      </c>
      <c r="AW29" s="23">
        <f t="shared" si="22"/>
        <v>0</v>
      </c>
      <c r="AX29" s="23">
        <f t="shared" si="23"/>
        <v>0</v>
      </c>
      <c r="AY29" s="23">
        <f t="shared" ref="AY29" si="29">SUM(AR29:AX29)</f>
        <v>1</v>
      </c>
    </row>
    <row r="30" spans="1:51" s="33" customFormat="1" ht="15" customHeight="1">
      <c r="A30" s="43" t="s">
        <v>36</v>
      </c>
      <c r="B30" s="1" t="s">
        <v>96</v>
      </c>
      <c r="C30" s="7" t="s">
        <v>68</v>
      </c>
      <c r="D30" s="7" t="s">
        <v>70</v>
      </c>
      <c r="E30" s="171"/>
      <c r="F30" s="9" t="s">
        <v>28</v>
      </c>
      <c r="G30" s="23">
        <v>42</v>
      </c>
      <c r="H30" s="39">
        <f t="shared" si="27"/>
        <v>43</v>
      </c>
      <c r="I30" s="64">
        <v>1.19</v>
      </c>
      <c r="J30" s="37">
        <f t="shared" si="26"/>
        <v>42</v>
      </c>
      <c r="K30" s="23">
        <f t="shared" si="13"/>
        <v>1</v>
      </c>
      <c r="L30" s="23">
        <f t="shared" si="14"/>
        <v>0</v>
      </c>
      <c r="M30" s="54">
        <f t="shared" si="28"/>
        <v>51.169999999999995</v>
      </c>
      <c r="N30" s="174"/>
      <c r="O30" s="163">
        <f t="shared" si="15"/>
        <v>0</v>
      </c>
      <c r="P30" s="9" t="s">
        <v>28</v>
      </c>
      <c r="Q30" s="122">
        <v>0</v>
      </c>
      <c r="R30" s="122">
        <v>5</v>
      </c>
      <c r="S30" s="124">
        <v>8</v>
      </c>
      <c r="T30" s="124">
        <v>12</v>
      </c>
      <c r="U30" s="124">
        <v>12</v>
      </c>
      <c r="V30" s="124">
        <v>5</v>
      </c>
      <c r="W30" s="122">
        <v>1</v>
      </c>
      <c r="X30" s="23">
        <f>SUM(Q30:W30)</f>
        <v>43</v>
      </c>
      <c r="Y30" s="9" t="s">
        <v>28</v>
      </c>
      <c r="Z30" s="68">
        <v>0</v>
      </c>
      <c r="AA30" s="68">
        <v>5</v>
      </c>
      <c r="AB30" s="68">
        <v>7</v>
      </c>
      <c r="AC30" s="68">
        <v>12</v>
      </c>
      <c r="AD30" s="68">
        <v>12</v>
      </c>
      <c r="AE30" s="68">
        <v>5</v>
      </c>
      <c r="AF30" s="68">
        <v>1</v>
      </c>
      <c r="AG30" s="23">
        <f>SUM(Z30:AF30)</f>
        <v>42</v>
      </c>
      <c r="AH30" s="9" t="s">
        <v>28</v>
      </c>
      <c r="AI30" s="164"/>
      <c r="AJ30" s="164">
        <v>1</v>
      </c>
      <c r="AK30" s="164"/>
      <c r="AL30" s="164"/>
      <c r="AM30" s="164"/>
      <c r="AN30" s="164"/>
      <c r="AO30" s="164"/>
      <c r="AP30" s="23">
        <f>SUM(AI30:AO30)</f>
        <v>1</v>
      </c>
      <c r="AQ30" s="9" t="s">
        <v>28</v>
      </c>
      <c r="AR30" s="23">
        <f t="shared" si="17"/>
        <v>0</v>
      </c>
      <c r="AS30" s="23">
        <v>0</v>
      </c>
      <c r="AT30" s="23">
        <v>0</v>
      </c>
      <c r="AU30" s="23">
        <f t="shared" si="20"/>
        <v>0</v>
      </c>
      <c r="AV30" s="23">
        <f t="shared" si="21"/>
        <v>0</v>
      </c>
      <c r="AW30" s="23">
        <f t="shared" si="22"/>
        <v>0</v>
      </c>
      <c r="AX30" s="23">
        <f t="shared" si="23"/>
        <v>0</v>
      </c>
      <c r="AY30" s="23">
        <f>SUM(AR30:AX30)</f>
        <v>0</v>
      </c>
    </row>
    <row r="31" spans="1:51" s="33" customFormat="1" ht="15" customHeight="1">
      <c r="A31" s="43" t="s">
        <v>36</v>
      </c>
      <c r="B31" s="1" t="s">
        <v>96</v>
      </c>
      <c r="C31" s="7" t="s">
        <v>80</v>
      </c>
      <c r="D31" s="7" t="s">
        <v>81</v>
      </c>
      <c r="E31" s="170">
        <v>800</v>
      </c>
      <c r="F31" s="9" t="s">
        <v>27</v>
      </c>
      <c r="G31" s="23">
        <v>359</v>
      </c>
      <c r="H31" s="23">
        <f t="shared" ref="H31:H46" si="30">X31</f>
        <v>343</v>
      </c>
      <c r="I31" s="91">
        <v>1.56</v>
      </c>
      <c r="J31" s="37">
        <f t="shared" si="26"/>
        <v>337</v>
      </c>
      <c r="K31" s="23">
        <f t="shared" si="13"/>
        <v>6</v>
      </c>
      <c r="L31" s="23">
        <f t="shared" si="14"/>
        <v>0</v>
      </c>
      <c r="M31" s="80">
        <f t="shared" ref="M31:M46" si="31">H31*I31</f>
        <v>535.08000000000004</v>
      </c>
      <c r="N31" s="173">
        <v>195.48</v>
      </c>
      <c r="O31" s="163">
        <f t="shared" si="15"/>
        <v>0</v>
      </c>
      <c r="P31" s="9" t="s">
        <v>27</v>
      </c>
      <c r="Q31" s="122">
        <v>1</v>
      </c>
      <c r="R31" s="122">
        <v>42</v>
      </c>
      <c r="S31" s="124">
        <v>54</v>
      </c>
      <c r="T31" s="124">
        <v>114</v>
      </c>
      <c r="U31" s="124">
        <v>102</v>
      </c>
      <c r="V31" s="124">
        <v>29</v>
      </c>
      <c r="W31" s="122">
        <v>1</v>
      </c>
      <c r="X31" s="23">
        <f t="shared" si="16"/>
        <v>343</v>
      </c>
      <c r="Y31" s="9" t="s">
        <v>27</v>
      </c>
      <c r="Z31" s="68">
        <v>1</v>
      </c>
      <c r="AA31" s="68">
        <v>41</v>
      </c>
      <c r="AB31" s="68">
        <v>52</v>
      </c>
      <c r="AC31" s="68">
        <v>113</v>
      </c>
      <c r="AD31" s="68">
        <v>101</v>
      </c>
      <c r="AE31" s="68">
        <v>28</v>
      </c>
      <c r="AF31" s="68">
        <v>1</v>
      </c>
      <c r="AG31" s="23">
        <f t="shared" ref="AG31:AG42" si="32">SUM(Z31:AF31)</f>
        <v>337</v>
      </c>
      <c r="AH31" s="9" t="s">
        <v>27</v>
      </c>
      <c r="AI31" s="164"/>
      <c r="AJ31" s="164">
        <v>1</v>
      </c>
      <c r="AK31" s="164">
        <v>1</v>
      </c>
      <c r="AL31" s="164">
        <v>2</v>
      </c>
      <c r="AM31" s="164">
        <v>1</v>
      </c>
      <c r="AN31" s="164">
        <v>1</v>
      </c>
      <c r="AO31" s="164"/>
      <c r="AP31" s="23">
        <f t="shared" si="2"/>
        <v>6</v>
      </c>
      <c r="AQ31" s="9" t="s">
        <v>27</v>
      </c>
      <c r="AR31" s="23">
        <f t="shared" si="17"/>
        <v>0</v>
      </c>
      <c r="AS31" s="23">
        <v>0</v>
      </c>
      <c r="AT31" s="23">
        <v>0</v>
      </c>
      <c r="AU31" s="23">
        <v>0</v>
      </c>
      <c r="AV31" s="23">
        <f t="shared" si="21"/>
        <v>0</v>
      </c>
      <c r="AW31" s="23">
        <f t="shared" si="22"/>
        <v>0</v>
      </c>
      <c r="AX31" s="23">
        <f t="shared" si="23"/>
        <v>0</v>
      </c>
      <c r="AY31" s="23">
        <f t="shared" ref="AY31:AY45" si="33">SUM(AR31:AX31)</f>
        <v>0</v>
      </c>
    </row>
    <row r="32" spans="1:51" s="33" customFormat="1" ht="15" customHeight="1">
      <c r="A32" s="43" t="s">
        <v>36</v>
      </c>
      <c r="B32" s="1" t="s">
        <v>96</v>
      </c>
      <c r="C32" s="7" t="s">
        <v>80</v>
      </c>
      <c r="D32" s="7" t="s">
        <v>82</v>
      </c>
      <c r="E32" s="171"/>
      <c r="F32" s="9" t="s">
        <v>28</v>
      </c>
      <c r="G32" s="23">
        <v>56</v>
      </c>
      <c r="H32" s="39">
        <f t="shared" si="30"/>
        <v>56</v>
      </c>
      <c r="I32" s="91">
        <v>1.24</v>
      </c>
      <c r="J32" s="37">
        <f t="shared" si="26"/>
        <v>54</v>
      </c>
      <c r="K32" s="23">
        <f t="shared" si="13"/>
        <v>2</v>
      </c>
      <c r="L32" s="23">
        <f t="shared" si="14"/>
        <v>0</v>
      </c>
      <c r="M32" s="80">
        <f t="shared" si="31"/>
        <v>69.44</v>
      </c>
      <c r="N32" s="174"/>
      <c r="O32" s="163">
        <f t="shared" si="15"/>
        <v>0</v>
      </c>
      <c r="P32" s="9" t="s">
        <v>28</v>
      </c>
      <c r="Q32" s="122">
        <v>0</v>
      </c>
      <c r="R32" s="122">
        <v>4</v>
      </c>
      <c r="S32" s="124">
        <v>12</v>
      </c>
      <c r="T32" s="124">
        <v>18</v>
      </c>
      <c r="U32" s="124">
        <v>15</v>
      </c>
      <c r="V32" s="124">
        <v>6</v>
      </c>
      <c r="W32" s="122">
        <v>1</v>
      </c>
      <c r="X32" s="23">
        <f t="shared" si="16"/>
        <v>56</v>
      </c>
      <c r="Y32" s="9" t="s">
        <v>28</v>
      </c>
      <c r="Z32" s="39">
        <v>0</v>
      </c>
      <c r="AA32" s="39">
        <v>4</v>
      </c>
      <c r="AB32" s="30">
        <v>12</v>
      </c>
      <c r="AC32" s="30">
        <v>17</v>
      </c>
      <c r="AD32" s="30">
        <v>14</v>
      </c>
      <c r="AE32" s="30">
        <v>6</v>
      </c>
      <c r="AF32" s="30">
        <v>1</v>
      </c>
      <c r="AG32" s="23">
        <f t="shared" si="32"/>
        <v>54</v>
      </c>
      <c r="AH32" s="9" t="s">
        <v>28</v>
      </c>
      <c r="AI32" s="164"/>
      <c r="AJ32" s="164"/>
      <c r="AK32" s="164"/>
      <c r="AL32" s="164">
        <v>1</v>
      </c>
      <c r="AM32" s="164">
        <v>1</v>
      </c>
      <c r="AN32" s="164"/>
      <c r="AO32" s="164"/>
      <c r="AP32" s="23">
        <f t="shared" si="2"/>
        <v>2</v>
      </c>
      <c r="AQ32" s="9" t="s">
        <v>28</v>
      </c>
      <c r="AR32" s="23">
        <f t="shared" si="17"/>
        <v>0</v>
      </c>
      <c r="AS32" s="23">
        <f t="shared" si="18"/>
        <v>0</v>
      </c>
      <c r="AT32" s="23">
        <f t="shared" si="19"/>
        <v>0</v>
      </c>
      <c r="AU32" s="23">
        <f t="shared" si="20"/>
        <v>0</v>
      </c>
      <c r="AV32" s="23">
        <f t="shared" si="21"/>
        <v>0</v>
      </c>
      <c r="AW32" s="23">
        <f t="shared" si="22"/>
        <v>0</v>
      </c>
      <c r="AX32" s="23">
        <f t="shared" si="23"/>
        <v>0</v>
      </c>
      <c r="AY32" s="23">
        <f t="shared" si="33"/>
        <v>0</v>
      </c>
    </row>
    <row r="33" spans="1:51" s="33" customFormat="1" ht="15" customHeight="1">
      <c r="A33" s="43" t="s">
        <v>36</v>
      </c>
      <c r="B33" s="1" t="s">
        <v>112</v>
      </c>
      <c r="C33" s="125" t="s">
        <v>104</v>
      </c>
      <c r="D33" s="125" t="s">
        <v>105</v>
      </c>
      <c r="E33" s="121">
        <v>660</v>
      </c>
      <c r="F33" s="9" t="s">
        <v>27</v>
      </c>
      <c r="G33" s="23">
        <v>375</v>
      </c>
      <c r="H33" s="39">
        <f t="shared" si="30"/>
        <v>393</v>
      </c>
      <c r="I33" s="91">
        <v>1.68</v>
      </c>
      <c r="J33" s="37">
        <f t="shared" si="26"/>
        <v>383</v>
      </c>
      <c r="K33" s="23">
        <f t="shared" si="13"/>
        <v>9</v>
      </c>
      <c r="L33" s="23">
        <f t="shared" si="14"/>
        <v>1</v>
      </c>
      <c r="M33" s="80">
        <f t="shared" si="31"/>
        <v>660.24</v>
      </c>
      <c r="N33" s="165">
        <v>0</v>
      </c>
      <c r="O33" s="163">
        <f t="shared" si="15"/>
        <v>0</v>
      </c>
      <c r="P33" s="9" t="s">
        <v>27</v>
      </c>
      <c r="Q33" s="122">
        <v>0</v>
      </c>
      <c r="R33" s="122">
        <v>48</v>
      </c>
      <c r="S33" s="124">
        <v>49</v>
      </c>
      <c r="T33" s="124">
        <v>127</v>
      </c>
      <c r="U33" s="124">
        <v>115</v>
      </c>
      <c r="V33" s="124">
        <v>49</v>
      </c>
      <c r="W33" s="122">
        <v>5</v>
      </c>
      <c r="X33" s="23">
        <f t="shared" si="16"/>
        <v>393</v>
      </c>
      <c r="Y33" s="9" t="s">
        <v>27</v>
      </c>
      <c r="Z33" s="68">
        <v>0</v>
      </c>
      <c r="AA33" s="68">
        <v>47</v>
      </c>
      <c r="AB33" s="68">
        <v>48</v>
      </c>
      <c r="AC33" s="68">
        <v>125</v>
      </c>
      <c r="AD33" s="68">
        <v>113</v>
      </c>
      <c r="AE33" s="68">
        <v>45</v>
      </c>
      <c r="AF33" s="68">
        <v>5</v>
      </c>
      <c r="AG33" s="23">
        <f t="shared" si="32"/>
        <v>383</v>
      </c>
      <c r="AH33" s="9" t="s">
        <v>27</v>
      </c>
      <c r="AI33" s="164"/>
      <c r="AJ33" s="164"/>
      <c r="AK33" s="164">
        <v>1</v>
      </c>
      <c r="AL33" s="164">
        <v>3</v>
      </c>
      <c r="AM33" s="164">
        <v>1</v>
      </c>
      <c r="AN33" s="164">
        <v>4</v>
      </c>
      <c r="AO33" s="164"/>
      <c r="AP33" s="23">
        <f t="shared" si="2"/>
        <v>9</v>
      </c>
      <c r="AQ33" s="9" t="s">
        <v>27</v>
      </c>
      <c r="AR33" s="23">
        <f t="shared" si="17"/>
        <v>0</v>
      </c>
      <c r="AS33" s="23">
        <f t="shared" si="18"/>
        <v>1</v>
      </c>
      <c r="AT33" s="23">
        <f t="shared" si="19"/>
        <v>0</v>
      </c>
      <c r="AU33" s="23">
        <v>0</v>
      </c>
      <c r="AV33" s="23">
        <v>0</v>
      </c>
      <c r="AW33" s="23">
        <f t="shared" si="22"/>
        <v>0</v>
      </c>
      <c r="AX33" s="23">
        <f t="shared" si="23"/>
        <v>0</v>
      </c>
      <c r="AY33" s="23">
        <f t="shared" si="33"/>
        <v>1</v>
      </c>
    </row>
    <row r="34" spans="1:51" s="33" customFormat="1" ht="15" customHeight="1">
      <c r="A34" s="43" t="s">
        <v>36</v>
      </c>
      <c r="B34" s="1" t="s">
        <v>112</v>
      </c>
      <c r="C34" s="125" t="s">
        <v>106</v>
      </c>
      <c r="D34" s="125" t="s">
        <v>107</v>
      </c>
      <c r="E34" s="170">
        <v>1130</v>
      </c>
      <c r="F34" s="9" t="s">
        <v>27</v>
      </c>
      <c r="G34" s="23">
        <v>593</v>
      </c>
      <c r="H34" s="39">
        <f t="shared" si="30"/>
        <v>594</v>
      </c>
      <c r="I34" s="91">
        <v>1.54</v>
      </c>
      <c r="J34" s="37">
        <f t="shared" si="26"/>
        <v>592</v>
      </c>
      <c r="K34" s="23">
        <f t="shared" si="13"/>
        <v>1</v>
      </c>
      <c r="L34" s="23">
        <f t="shared" si="14"/>
        <v>1</v>
      </c>
      <c r="M34" s="80">
        <f t="shared" si="31"/>
        <v>914.76</v>
      </c>
      <c r="N34" s="173">
        <v>-6.8</v>
      </c>
      <c r="O34" s="163">
        <f t="shared" si="15"/>
        <v>0</v>
      </c>
      <c r="P34" s="9" t="s">
        <v>27</v>
      </c>
      <c r="Q34" s="122">
        <v>1</v>
      </c>
      <c r="R34" s="122">
        <v>80</v>
      </c>
      <c r="S34" s="124">
        <v>68</v>
      </c>
      <c r="T34" s="124">
        <v>191</v>
      </c>
      <c r="U34" s="124">
        <v>179</v>
      </c>
      <c r="V34" s="124">
        <v>68</v>
      </c>
      <c r="W34" s="122">
        <v>7</v>
      </c>
      <c r="X34" s="23">
        <f t="shared" si="16"/>
        <v>594</v>
      </c>
      <c r="Y34" s="9" t="s">
        <v>27</v>
      </c>
      <c r="Z34" s="68">
        <v>1</v>
      </c>
      <c r="AA34" s="68">
        <v>80</v>
      </c>
      <c r="AB34" s="68">
        <v>68</v>
      </c>
      <c r="AC34" s="68">
        <v>191</v>
      </c>
      <c r="AD34" s="68">
        <v>179</v>
      </c>
      <c r="AE34" s="68">
        <v>66</v>
      </c>
      <c r="AF34" s="68">
        <v>7</v>
      </c>
      <c r="AG34" s="23">
        <f t="shared" si="32"/>
        <v>592</v>
      </c>
      <c r="AH34" s="9" t="s">
        <v>27</v>
      </c>
      <c r="AI34" s="164"/>
      <c r="AJ34" s="164"/>
      <c r="AK34" s="164"/>
      <c r="AL34" s="164"/>
      <c r="AM34" s="164"/>
      <c r="AN34" s="164">
        <v>1</v>
      </c>
      <c r="AO34" s="164"/>
      <c r="AP34" s="23">
        <f t="shared" si="2"/>
        <v>1</v>
      </c>
      <c r="AQ34" s="9" t="s">
        <v>27</v>
      </c>
      <c r="AR34" s="23">
        <f t="shared" si="17"/>
        <v>0</v>
      </c>
      <c r="AS34" s="23">
        <f t="shared" si="18"/>
        <v>0</v>
      </c>
      <c r="AT34" s="23">
        <f t="shared" si="19"/>
        <v>0</v>
      </c>
      <c r="AU34" s="23">
        <f t="shared" si="20"/>
        <v>0</v>
      </c>
      <c r="AV34" s="23">
        <f t="shared" si="21"/>
        <v>0</v>
      </c>
      <c r="AW34" s="23">
        <f t="shared" si="22"/>
        <v>1</v>
      </c>
      <c r="AX34" s="23">
        <f t="shared" si="23"/>
        <v>0</v>
      </c>
      <c r="AY34" s="23">
        <f t="shared" si="33"/>
        <v>1</v>
      </c>
    </row>
    <row r="35" spans="1:51" s="33" customFormat="1" ht="15" customHeight="1">
      <c r="A35" s="43" t="s">
        <v>36</v>
      </c>
      <c r="B35" s="1" t="s">
        <v>112</v>
      </c>
      <c r="C35" s="125" t="s">
        <v>106</v>
      </c>
      <c r="D35" s="125" t="s">
        <v>108</v>
      </c>
      <c r="E35" s="171"/>
      <c r="F35" s="9" t="s">
        <v>28</v>
      </c>
      <c r="G35" s="23">
        <v>172</v>
      </c>
      <c r="H35" s="39">
        <f t="shared" si="30"/>
        <v>182</v>
      </c>
      <c r="I35" s="91">
        <v>1.22</v>
      </c>
      <c r="J35" s="37">
        <f t="shared" si="26"/>
        <v>180</v>
      </c>
      <c r="K35" s="23">
        <f t="shared" si="13"/>
        <v>1</v>
      </c>
      <c r="L35" s="23">
        <f t="shared" si="14"/>
        <v>1</v>
      </c>
      <c r="M35" s="80">
        <f t="shared" si="31"/>
        <v>222.04</v>
      </c>
      <c r="N35" s="174"/>
      <c r="O35" s="163">
        <f t="shared" si="15"/>
        <v>0</v>
      </c>
      <c r="P35" s="9" t="s">
        <v>28</v>
      </c>
      <c r="Q35" s="122">
        <v>0</v>
      </c>
      <c r="R35" s="122">
        <v>14</v>
      </c>
      <c r="S35" s="124">
        <v>29</v>
      </c>
      <c r="T35" s="124">
        <v>58</v>
      </c>
      <c r="U35" s="124">
        <v>55</v>
      </c>
      <c r="V35" s="124">
        <v>25</v>
      </c>
      <c r="W35" s="122">
        <v>1</v>
      </c>
      <c r="X35" s="23">
        <f t="shared" si="16"/>
        <v>182</v>
      </c>
      <c r="Y35" s="9" t="s">
        <v>28</v>
      </c>
      <c r="Z35" s="44">
        <v>0</v>
      </c>
      <c r="AA35" s="44">
        <v>14</v>
      </c>
      <c r="AB35" s="44">
        <v>28</v>
      </c>
      <c r="AC35" s="44">
        <v>58</v>
      </c>
      <c r="AD35" s="44">
        <v>55</v>
      </c>
      <c r="AE35" s="44">
        <v>24</v>
      </c>
      <c r="AF35" s="44">
        <v>1</v>
      </c>
      <c r="AG35" s="23">
        <f t="shared" si="32"/>
        <v>180</v>
      </c>
      <c r="AH35" s="9" t="s">
        <v>28</v>
      </c>
      <c r="AI35" s="164"/>
      <c r="AJ35" s="164">
        <v>1</v>
      </c>
      <c r="AK35" s="164"/>
      <c r="AL35" s="164"/>
      <c r="AM35" s="164"/>
      <c r="AN35" s="164"/>
      <c r="AO35" s="164"/>
      <c r="AP35" s="23">
        <f t="shared" si="2"/>
        <v>1</v>
      </c>
      <c r="AQ35" s="9" t="s">
        <v>28</v>
      </c>
      <c r="AR35" s="23">
        <f t="shared" si="17"/>
        <v>0</v>
      </c>
      <c r="AS35" s="23">
        <v>0</v>
      </c>
      <c r="AT35" s="23">
        <v>0</v>
      </c>
      <c r="AU35" s="23">
        <f t="shared" si="20"/>
        <v>0</v>
      </c>
      <c r="AV35" s="23">
        <f t="shared" si="21"/>
        <v>0</v>
      </c>
      <c r="AW35" s="23">
        <f t="shared" si="22"/>
        <v>1</v>
      </c>
      <c r="AX35" s="23">
        <f t="shared" si="23"/>
        <v>0</v>
      </c>
      <c r="AY35" s="23">
        <f t="shared" si="33"/>
        <v>1</v>
      </c>
    </row>
    <row r="36" spans="1:51" s="33" customFormat="1" ht="15" customHeight="1">
      <c r="A36" s="43" t="s">
        <v>36</v>
      </c>
      <c r="B36" s="1" t="s">
        <v>112</v>
      </c>
      <c r="C36" s="135" t="s">
        <v>97</v>
      </c>
      <c r="D36" s="135" t="s">
        <v>98</v>
      </c>
      <c r="E36" s="170">
        <v>1893</v>
      </c>
      <c r="F36" s="9" t="s">
        <v>27</v>
      </c>
      <c r="G36" s="23">
        <v>344</v>
      </c>
      <c r="H36" s="39">
        <f t="shared" si="30"/>
        <v>348</v>
      </c>
      <c r="I36" s="91">
        <v>1.56</v>
      </c>
      <c r="J36" s="37">
        <f t="shared" si="26"/>
        <v>341</v>
      </c>
      <c r="K36" s="23">
        <f t="shared" si="13"/>
        <v>6</v>
      </c>
      <c r="L36" s="23">
        <f t="shared" si="14"/>
        <v>1</v>
      </c>
      <c r="M36" s="80">
        <f t="shared" si="31"/>
        <v>542.88</v>
      </c>
      <c r="N36" s="173">
        <v>1296.8</v>
      </c>
      <c r="O36" s="163">
        <f t="shared" si="15"/>
        <v>0</v>
      </c>
      <c r="P36" s="9" t="s">
        <v>27</v>
      </c>
      <c r="Q36" s="122">
        <v>1</v>
      </c>
      <c r="R36" s="122">
        <v>39</v>
      </c>
      <c r="S36" s="58">
        <v>65</v>
      </c>
      <c r="T36" s="58">
        <v>110</v>
      </c>
      <c r="U36" s="58">
        <v>92</v>
      </c>
      <c r="V36" s="58">
        <v>39</v>
      </c>
      <c r="W36" s="122">
        <v>2</v>
      </c>
      <c r="X36" s="23">
        <f t="shared" si="16"/>
        <v>348</v>
      </c>
      <c r="Y36" s="9" t="s">
        <v>27</v>
      </c>
      <c r="Z36" s="43">
        <v>1</v>
      </c>
      <c r="AA36" s="43">
        <v>38</v>
      </c>
      <c r="AB36" s="43">
        <v>65</v>
      </c>
      <c r="AC36" s="43">
        <v>108</v>
      </c>
      <c r="AD36" s="43">
        <v>91</v>
      </c>
      <c r="AE36" s="43">
        <v>36</v>
      </c>
      <c r="AF36" s="43">
        <v>2</v>
      </c>
      <c r="AG36" s="23">
        <f t="shared" si="32"/>
        <v>341</v>
      </c>
      <c r="AH36" s="9" t="s">
        <v>27</v>
      </c>
      <c r="AI36" s="164"/>
      <c r="AJ36" s="164">
        <v>1</v>
      </c>
      <c r="AK36" s="164"/>
      <c r="AL36" s="164">
        <v>2</v>
      </c>
      <c r="AM36" s="164">
        <v>1</v>
      </c>
      <c r="AN36" s="164">
        <v>2</v>
      </c>
      <c r="AO36" s="164"/>
      <c r="AP36" s="23">
        <f t="shared" si="2"/>
        <v>6</v>
      </c>
      <c r="AQ36" s="9" t="s">
        <v>27</v>
      </c>
      <c r="AR36" s="23">
        <f t="shared" si="17"/>
        <v>0</v>
      </c>
      <c r="AS36" s="23">
        <f t="shared" si="18"/>
        <v>0</v>
      </c>
      <c r="AT36" s="23">
        <f t="shared" si="19"/>
        <v>0</v>
      </c>
      <c r="AU36" s="23">
        <f t="shared" si="20"/>
        <v>0</v>
      </c>
      <c r="AV36" s="23">
        <f t="shared" si="21"/>
        <v>0</v>
      </c>
      <c r="AW36" s="23">
        <f t="shared" si="22"/>
        <v>1</v>
      </c>
      <c r="AX36" s="23">
        <f t="shared" si="23"/>
        <v>0</v>
      </c>
      <c r="AY36" s="23">
        <f t="shared" si="33"/>
        <v>1</v>
      </c>
    </row>
    <row r="37" spans="1:51" s="33" customFormat="1" ht="15" customHeight="1">
      <c r="A37" s="43" t="s">
        <v>36</v>
      </c>
      <c r="B37" s="1" t="s">
        <v>112</v>
      </c>
      <c r="C37" s="135" t="s">
        <v>97</v>
      </c>
      <c r="D37" s="135" t="s">
        <v>99</v>
      </c>
      <c r="E37" s="171"/>
      <c r="F37" s="9" t="s">
        <v>28</v>
      </c>
      <c r="G37" s="23">
        <v>43</v>
      </c>
      <c r="H37" s="39">
        <f t="shared" si="30"/>
        <v>43</v>
      </c>
      <c r="I37" s="91">
        <v>1.24</v>
      </c>
      <c r="J37" s="37">
        <f t="shared" si="26"/>
        <v>43</v>
      </c>
      <c r="K37" s="23">
        <f t="shared" si="13"/>
        <v>0</v>
      </c>
      <c r="L37" s="23">
        <f t="shared" si="14"/>
        <v>0</v>
      </c>
      <c r="M37" s="80">
        <f t="shared" si="31"/>
        <v>53.32</v>
      </c>
      <c r="N37" s="174"/>
      <c r="O37" s="163">
        <f t="shared" si="15"/>
        <v>0</v>
      </c>
      <c r="P37" s="9" t="s">
        <v>28</v>
      </c>
      <c r="Q37" s="122">
        <v>0</v>
      </c>
      <c r="R37" s="122">
        <v>0</v>
      </c>
      <c r="S37" s="124">
        <v>7</v>
      </c>
      <c r="T37" s="124">
        <v>12</v>
      </c>
      <c r="U37" s="124">
        <v>12</v>
      </c>
      <c r="V37" s="124">
        <v>12</v>
      </c>
      <c r="W37" s="122">
        <v>0</v>
      </c>
      <c r="X37" s="23">
        <f t="shared" si="16"/>
        <v>43</v>
      </c>
      <c r="Y37" s="9" t="s">
        <v>28</v>
      </c>
      <c r="Z37" s="44">
        <v>0</v>
      </c>
      <c r="AA37" s="44">
        <v>0</v>
      </c>
      <c r="AB37" s="44">
        <v>7</v>
      </c>
      <c r="AC37" s="44">
        <v>12</v>
      </c>
      <c r="AD37" s="44">
        <v>12</v>
      </c>
      <c r="AE37" s="44">
        <v>12</v>
      </c>
      <c r="AF37" s="44">
        <v>0</v>
      </c>
      <c r="AG37" s="23">
        <f t="shared" si="32"/>
        <v>43</v>
      </c>
      <c r="AH37" s="9" t="s">
        <v>28</v>
      </c>
      <c r="AI37" s="130"/>
      <c r="AJ37" s="130"/>
      <c r="AK37" s="130"/>
      <c r="AL37" s="130"/>
      <c r="AM37" s="130"/>
      <c r="AN37" s="130"/>
      <c r="AO37" s="130"/>
      <c r="AP37" s="23">
        <f t="shared" si="2"/>
        <v>0</v>
      </c>
      <c r="AQ37" s="9" t="s">
        <v>28</v>
      </c>
      <c r="AR37" s="23">
        <f t="shared" si="17"/>
        <v>0</v>
      </c>
      <c r="AS37" s="23">
        <f t="shared" si="18"/>
        <v>0</v>
      </c>
      <c r="AT37" s="23">
        <f t="shared" si="19"/>
        <v>0</v>
      </c>
      <c r="AU37" s="23">
        <f t="shared" si="20"/>
        <v>0</v>
      </c>
      <c r="AV37" s="23">
        <f t="shared" si="21"/>
        <v>0</v>
      </c>
      <c r="AW37" s="23">
        <f t="shared" si="22"/>
        <v>0</v>
      </c>
      <c r="AX37" s="23">
        <f t="shared" si="23"/>
        <v>0</v>
      </c>
      <c r="AY37" s="23">
        <f t="shared" si="33"/>
        <v>0</v>
      </c>
    </row>
    <row r="38" spans="1:51" s="33" customFormat="1" ht="15" customHeight="1">
      <c r="A38" s="43" t="s">
        <v>36</v>
      </c>
      <c r="B38" s="1" t="s">
        <v>112</v>
      </c>
      <c r="C38" s="125" t="s">
        <v>100</v>
      </c>
      <c r="D38" s="125" t="s">
        <v>101</v>
      </c>
      <c r="E38" s="170">
        <v>814</v>
      </c>
      <c r="F38" s="9" t="s">
        <v>27</v>
      </c>
      <c r="G38" s="23">
        <v>472</v>
      </c>
      <c r="H38" s="39">
        <f t="shared" si="30"/>
        <v>492</v>
      </c>
      <c r="I38" s="97">
        <v>1.56</v>
      </c>
      <c r="J38" s="37">
        <f t="shared" ref="J38" si="34">AG38</f>
        <v>488</v>
      </c>
      <c r="K38" s="23">
        <f t="shared" si="13"/>
        <v>1</v>
      </c>
      <c r="L38" s="23">
        <f t="shared" si="14"/>
        <v>3</v>
      </c>
      <c r="M38" s="101">
        <f t="shared" si="31"/>
        <v>767.52</v>
      </c>
      <c r="N38" s="173">
        <v>-0.64</v>
      </c>
      <c r="O38" s="163">
        <f t="shared" si="15"/>
        <v>0</v>
      </c>
      <c r="P38" s="9" t="s">
        <v>27</v>
      </c>
      <c r="Q38" s="122">
        <v>2</v>
      </c>
      <c r="R38" s="122">
        <v>62</v>
      </c>
      <c r="S38" s="124">
        <v>77</v>
      </c>
      <c r="T38" s="124">
        <v>159</v>
      </c>
      <c r="U38" s="124">
        <v>140</v>
      </c>
      <c r="V38" s="124">
        <v>50</v>
      </c>
      <c r="W38" s="122">
        <v>2</v>
      </c>
      <c r="X38" s="23">
        <f t="shared" si="16"/>
        <v>492</v>
      </c>
      <c r="Y38" s="9" t="s">
        <v>27</v>
      </c>
      <c r="Z38" s="68">
        <v>2</v>
      </c>
      <c r="AA38" s="68">
        <v>61</v>
      </c>
      <c r="AB38" s="68">
        <v>75</v>
      </c>
      <c r="AC38" s="68">
        <v>159</v>
      </c>
      <c r="AD38" s="68">
        <v>139</v>
      </c>
      <c r="AE38" s="68">
        <v>50</v>
      </c>
      <c r="AF38" s="68">
        <v>2</v>
      </c>
      <c r="AG38" s="23">
        <f t="shared" si="32"/>
        <v>488</v>
      </c>
      <c r="AH38" s="9" t="s">
        <v>27</v>
      </c>
      <c r="AI38" s="164"/>
      <c r="AJ38" s="164"/>
      <c r="AK38" s="164">
        <v>1</v>
      </c>
      <c r="AL38" s="164"/>
      <c r="AM38" s="164"/>
      <c r="AN38" s="164"/>
      <c r="AO38" s="164"/>
      <c r="AP38" s="23">
        <f t="shared" ref="AP38:AP71" si="35">SUM(AI38:AO38)</f>
        <v>1</v>
      </c>
      <c r="AQ38" s="9" t="s">
        <v>27</v>
      </c>
      <c r="AR38" s="23">
        <f t="shared" si="17"/>
        <v>0</v>
      </c>
      <c r="AS38" s="23">
        <f t="shared" si="18"/>
        <v>1</v>
      </c>
      <c r="AT38" s="23">
        <f t="shared" si="19"/>
        <v>1</v>
      </c>
      <c r="AU38" s="23">
        <f t="shared" si="20"/>
        <v>0</v>
      </c>
      <c r="AV38" s="23">
        <f t="shared" si="21"/>
        <v>1</v>
      </c>
      <c r="AW38" s="23">
        <f t="shared" si="22"/>
        <v>0</v>
      </c>
      <c r="AX38" s="23">
        <f t="shared" si="23"/>
        <v>0</v>
      </c>
      <c r="AY38" s="23">
        <f t="shared" ref="AY38" si="36">SUM(AR38:AX38)</f>
        <v>3</v>
      </c>
    </row>
    <row r="39" spans="1:51" s="33" customFormat="1" ht="15" customHeight="1">
      <c r="A39" s="43" t="s">
        <v>36</v>
      </c>
      <c r="B39" s="1" t="s">
        <v>112</v>
      </c>
      <c r="C39" s="125" t="s">
        <v>100</v>
      </c>
      <c r="D39" s="125" t="s">
        <v>103</v>
      </c>
      <c r="E39" s="171"/>
      <c r="F39" s="9" t="s">
        <v>28</v>
      </c>
      <c r="G39" s="23">
        <v>25</v>
      </c>
      <c r="H39" s="39">
        <f t="shared" si="30"/>
        <v>38</v>
      </c>
      <c r="I39" s="91">
        <v>1.24</v>
      </c>
      <c r="J39" s="37">
        <f t="shared" si="26"/>
        <v>37</v>
      </c>
      <c r="K39" s="23">
        <f t="shared" si="13"/>
        <v>0</v>
      </c>
      <c r="L39" s="23">
        <f t="shared" si="14"/>
        <v>1</v>
      </c>
      <c r="M39" s="80">
        <f t="shared" si="31"/>
        <v>47.12</v>
      </c>
      <c r="N39" s="174"/>
      <c r="O39" s="163">
        <f t="shared" si="15"/>
        <v>0</v>
      </c>
      <c r="P39" s="9" t="s">
        <v>28</v>
      </c>
      <c r="Q39" s="122">
        <v>0</v>
      </c>
      <c r="R39" s="122">
        <v>3</v>
      </c>
      <c r="S39" s="124">
        <v>7</v>
      </c>
      <c r="T39" s="124">
        <v>12</v>
      </c>
      <c r="U39" s="124">
        <v>12</v>
      </c>
      <c r="V39" s="124">
        <v>4</v>
      </c>
      <c r="W39" s="122">
        <v>0</v>
      </c>
      <c r="X39" s="23">
        <f t="shared" si="16"/>
        <v>38</v>
      </c>
      <c r="Y39" s="9" t="s">
        <v>28</v>
      </c>
      <c r="Z39" s="68">
        <v>0</v>
      </c>
      <c r="AA39" s="68">
        <v>3</v>
      </c>
      <c r="AB39" s="68">
        <v>6</v>
      </c>
      <c r="AC39" s="68">
        <v>12</v>
      </c>
      <c r="AD39" s="68">
        <v>12</v>
      </c>
      <c r="AE39" s="68">
        <v>4</v>
      </c>
      <c r="AF39" s="68">
        <v>0</v>
      </c>
      <c r="AG39" s="23">
        <f t="shared" si="32"/>
        <v>37</v>
      </c>
      <c r="AH39" s="9" t="s">
        <v>28</v>
      </c>
      <c r="AI39" s="130"/>
      <c r="AJ39" s="130"/>
      <c r="AK39" s="130"/>
      <c r="AL39" s="130"/>
      <c r="AM39" s="130"/>
      <c r="AN39" s="130"/>
      <c r="AO39" s="130"/>
      <c r="AP39" s="23">
        <f t="shared" si="35"/>
        <v>0</v>
      </c>
      <c r="AQ39" s="9" t="s">
        <v>28</v>
      </c>
      <c r="AR39" s="23">
        <f t="shared" si="17"/>
        <v>0</v>
      </c>
      <c r="AS39" s="23">
        <f t="shared" si="18"/>
        <v>0</v>
      </c>
      <c r="AT39" s="23">
        <f t="shared" si="19"/>
        <v>1</v>
      </c>
      <c r="AU39" s="23">
        <f t="shared" si="20"/>
        <v>0</v>
      </c>
      <c r="AV39" s="23">
        <f t="shared" si="21"/>
        <v>0</v>
      </c>
      <c r="AW39" s="23">
        <f t="shared" si="22"/>
        <v>0</v>
      </c>
      <c r="AX39" s="23">
        <f t="shared" si="23"/>
        <v>0</v>
      </c>
      <c r="AY39" s="23">
        <f t="shared" si="33"/>
        <v>1</v>
      </c>
    </row>
    <row r="40" spans="1:51" s="33" customFormat="1" ht="15" customHeight="1">
      <c r="A40" s="43" t="s">
        <v>36</v>
      </c>
      <c r="B40" s="1" t="s">
        <v>96</v>
      </c>
      <c r="C40" s="7" t="s">
        <v>77</v>
      </c>
      <c r="D40" s="7" t="s">
        <v>78</v>
      </c>
      <c r="E40" s="170">
        <v>785</v>
      </c>
      <c r="F40" s="9" t="s">
        <v>27</v>
      </c>
      <c r="G40" s="23">
        <v>401</v>
      </c>
      <c r="H40" s="39">
        <f t="shared" si="30"/>
        <v>404</v>
      </c>
      <c r="I40" s="91">
        <v>1.54</v>
      </c>
      <c r="J40" s="37">
        <f t="shared" si="26"/>
        <v>401</v>
      </c>
      <c r="K40" s="23">
        <f t="shared" si="13"/>
        <v>0</v>
      </c>
      <c r="L40" s="23">
        <f t="shared" si="14"/>
        <v>3</v>
      </c>
      <c r="M40" s="80">
        <f t="shared" si="31"/>
        <v>622.16</v>
      </c>
      <c r="N40" s="173">
        <v>-6.74</v>
      </c>
      <c r="O40" s="163">
        <f t="shared" si="15"/>
        <v>0</v>
      </c>
      <c r="P40" s="9" t="s">
        <v>27</v>
      </c>
      <c r="Q40" s="122">
        <v>0</v>
      </c>
      <c r="R40" s="122">
        <v>37</v>
      </c>
      <c r="S40" s="58">
        <v>60</v>
      </c>
      <c r="T40" s="58">
        <v>130</v>
      </c>
      <c r="U40" s="58">
        <v>122</v>
      </c>
      <c r="V40" s="58">
        <v>52</v>
      </c>
      <c r="W40" s="122">
        <v>3</v>
      </c>
      <c r="X40" s="23">
        <f t="shared" si="16"/>
        <v>404</v>
      </c>
      <c r="Y40" s="9" t="s">
        <v>27</v>
      </c>
      <c r="Z40" s="43">
        <v>0</v>
      </c>
      <c r="AA40" s="43">
        <v>37</v>
      </c>
      <c r="AB40" s="43">
        <v>59</v>
      </c>
      <c r="AC40" s="43">
        <v>130</v>
      </c>
      <c r="AD40" s="43">
        <v>121</v>
      </c>
      <c r="AE40" s="43">
        <v>52</v>
      </c>
      <c r="AF40" s="43">
        <v>2</v>
      </c>
      <c r="AG40" s="23">
        <f t="shared" si="32"/>
        <v>401</v>
      </c>
      <c r="AH40" s="9" t="s">
        <v>27</v>
      </c>
      <c r="AI40" s="130"/>
      <c r="AJ40" s="130"/>
      <c r="AK40" s="130"/>
      <c r="AL40" s="130"/>
      <c r="AM40" s="130"/>
      <c r="AN40" s="130"/>
      <c r="AO40" s="130"/>
      <c r="AP40" s="23">
        <f t="shared" si="35"/>
        <v>0</v>
      </c>
      <c r="AQ40" s="9" t="s">
        <v>27</v>
      </c>
      <c r="AR40" s="23">
        <f t="shared" si="17"/>
        <v>0</v>
      </c>
      <c r="AS40" s="23">
        <f t="shared" si="18"/>
        <v>0</v>
      </c>
      <c r="AT40" s="23">
        <f t="shared" si="19"/>
        <v>1</v>
      </c>
      <c r="AU40" s="23">
        <f t="shared" si="20"/>
        <v>0</v>
      </c>
      <c r="AV40" s="23">
        <f t="shared" si="21"/>
        <v>1</v>
      </c>
      <c r="AW40" s="23">
        <f t="shared" si="22"/>
        <v>0</v>
      </c>
      <c r="AX40" s="23">
        <f t="shared" si="23"/>
        <v>1</v>
      </c>
      <c r="AY40" s="23">
        <f t="shared" si="33"/>
        <v>3</v>
      </c>
    </row>
    <row r="41" spans="1:51" s="33" customFormat="1" ht="15" customHeight="1">
      <c r="A41" s="43" t="s">
        <v>36</v>
      </c>
      <c r="B41" s="1" t="s">
        <v>96</v>
      </c>
      <c r="C41" s="7" t="s">
        <v>77</v>
      </c>
      <c r="D41" s="7" t="s">
        <v>79</v>
      </c>
      <c r="E41" s="171"/>
      <c r="F41" s="9" t="s">
        <v>28</v>
      </c>
      <c r="G41" s="23">
        <v>138</v>
      </c>
      <c r="H41" s="39">
        <f t="shared" si="30"/>
        <v>139</v>
      </c>
      <c r="I41" s="91">
        <v>1.22</v>
      </c>
      <c r="J41" s="37">
        <f t="shared" si="26"/>
        <v>136</v>
      </c>
      <c r="K41" s="23">
        <f t="shared" si="13"/>
        <v>0</v>
      </c>
      <c r="L41" s="23">
        <f t="shared" si="14"/>
        <v>3</v>
      </c>
      <c r="M41" s="80">
        <f t="shared" si="31"/>
        <v>169.57999999999998</v>
      </c>
      <c r="N41" s="174"/>
      <c r="O41" s="163">
        <f t="shared" si="15"/>
        <v>0</v>
      </c>
      <c r="P41" s="9" t="s">
        <v>28</v>
      </c>
      <c r="Q41" s="122">
        <v>0</v>
      </c>
      <c r="R41" s="122">
        <v>6</v>
      </c>
      <c r="S41" s="124">
        <v>20</v>
      </c>
      <c r="T41" s="124">
        <v>43</v>
      </c>
      <c r="U41" s="124">
        <v>43</v>
      </c>
      <c r="V41" s="124">
        <v>26</v>
      </c>
      <c r="W41" s="122">
        <v>1</v>
      </c>
      <c r="X41" s="23">
        <f t="shared" si="16"/>
        <v>139</v>
      </c>
      <c r="Y41" s="9" t="s">
        <v>28</v>
      </c>
      <c r="Z41" s="44">
        <v>0</v>
      </c>
      <c r="AA41" s="44">
        <v>6</v>
      </c>
      <c r="AB41" s="44">
        <v>20</v>
      </c>
      <c r="AC41" s="44">
        <v>42</v>
      </c>
      <c r="AD41" s="44">
        <v>43</v>
      </c>
      <c r="AE41" s="44">
        <v>24</v>
      </c>
      <c r="AF41" s="44">
        <v>1</v>
      </c>
      <c r="AG41" s="23">
        <f t="shared" si="32"/>
        <v>136</v>
      </c>
      <c r="AH41" s="9" t="s">
        <v>28</v>
      </c>
      <c r="AI41" s="164"/>
      <c r="AJ41" s="164"/>
      <c r="AK41" s="164"/>
      <c r="AL41" s="164"/>
      <c r="AM41" s="164"/>
      <c r="AN41" s="164"/>
      <c r="AO41" s="164"/>
      <c r="AP41" s="23">
        <f t="shared" si="35"/>
        <v>0</v>
      </c>
      <c r="AQ41" s="9" t="s">
        <v>28</v>
      </c>
      <c r="AR41" s="23">
        <f t="shared" si="17"/>
        <v>0</v>
      </c>
      <c r="AS41" s="23">
        <f t="shared" si="18"/>
        <v>0</v>
      </c>
      <c r="AT41" s="23">
        <f t="shared" si="19"/>
        <v>0</v>
      </c>
      <c r="AU41" s="23">
        <f t="shared" si="20"/>
        <v>1</v>
      </c>
      <c r="AV41" s="23">
        <f t="shared" si="21"/>
        <v>0</v>
      </c>
      <c r="AW41" s="23">
        <f t="shared" si="22"/>
        <v>2</v>
      </c>
      <c r="AX41" s="23">
        <f t="shared" si="23"/>
        <v>0</v>
      </c>
      <c r="AY41" s="23">
        <f t="shared" si="33"/>
        <v>3</v>
      </c>
    </row>
    <row r="42" spans="1:51" s="33" customFormat="1" ht="15" customHeight="1">
      <c r="A42" s="43" t="s">
        <v>36</v>
      </c>
      <c r="B42" s="1" t="s">
        <v>112</v>
      </c>
      <c r="C42" s="125" t="s">
        <v>109</v>
      </c>
      <c r="D42" s="125" t="s">
        <v>110</v>
      </c>
      <c r="E42" s="170">
        <v>668</v>
      </c>
      <c r="F42" s="9" t="s">
        <v>27</v>
      </c>
      <c r="G42" s="23">
        <v>264</v>
      </c>
      <c r="H42" s="39">
        <f t="shared" si="30"/>
        <v>264</v>
      </c>
      <c r="I42" s="91">
        <v>1.58</v>
      </c>
      <c r="J42" s="37">
        <f t="shared" si="26"/>
        <v>252</v>
      </c>
      <c r="K42" s="23">
        <f t="shared" si="13"/>
        <v>2</v>
      </c>
      <c r="L42" s="23">
        <f t="shared" si="14"/>
        <v>10</v>
      </c>
      <c r="M42" s="80">
        <f t="shared" si="31"/>
        <v>417.12</v>
      </c>
      <c r="N42" s="173">
        <v>162.68</v>
      </c>
      <c r="O42" s="163">
        <f t="shared" si="15"/>
        <v>0</v>
      </c>
      <c r="P42" s="9" t="s">
        <v>27</v>
      </c>
      <c r="Q42" s="122">
        <v>1</v>
      </c>
      <c r="R42" s="122">
        <v>45</v>
      </c>
      <c r="S42" s="58">
        <v>22</v>
      </c>
      <c r="T42" s="58">
        <v>80</v>
      </c>
      <c r="U42" s="58">
        <v>76</v>
      </c>
      <c r="V42" s="58">
        <v>35</v>
      </c>
      <c r="W42" s="122">
        <v>5</v>
      </c>
      <c r="X42" s="23">
        <f t="shared" si="16"/>
        <v>264</v>
      </c>
      <c r="Y42" s="9" t="s">
        <v>27</v>
      </c>
      <c r="Z42" s="43">
        <v>1</v>
      </c>
      <c r="AA42" s="43">
        <v>43</v>
      </c>
      <c r="AB42" s="43">
        <v>22</v>
      </c>
      <c r="AC42" s="43">
        <v>75</v>
      </c>
      <c r="AD42" s="43">
        <v>72</v>
      </c>
      <c r="AE42" s="43">
        <v>35</v>
      </c>
      <c r="AF42" s="43">
        <v>4</v>
      </c>
      <c r="AG42" s="23">
        <f t="shared" si="32"/>
        <v>252</v>
      </c>
      <c r="AH42" s="9" t="s">
        <v>27</v>
      </c>
      <c r="AI42" s="164"/>
      <c r="AJ42" s="164"/>
      <c r="AK42" s="164"/>
      <c r="AL42" s="164">
        <v>1</v>
      </c>
      <c r="AM42" s="164">
        <v>1</v>
      </c>
      <c r="AN42" s="164"/>
      <c r="AO42" s="164"/>
      <c r="AP42" s="23">
        <f t="shared" si="35"/>
        <v>2</v>
      </c>
      <c r="AQ42" s="9" t="s">
        <v>27</v>
      </c>
      <c r="AR42" s="23">
        <f t="shared" si="17"/>
        <v>0</v>
      </c>
      <c r="AS42" s="23">
        <f t="shared" si="18"/>
        <v>2</v>
      </c>
      <c r="AT42" s="23">
        <f t="shared" si="19"/>
        <v>0</v>
      </c>
      <c r="AU42" s="23">
        <f t="shared" si="20"/>
        <v>4</v>
      </c>
      <c r="AV42" s="23">
        <f t="shared" si="21"/>
        <v>3</v>
      </c>
      <c r="AW42" s="23">
        <f t="shared" si="22"/>
        <v>0</v>
      </c>
      <c r="AX42" s="23">
        <f t="shared" si="23"/>
        <v>1</v>
      </c>
      <c r="AY42" s="23">
        <f t="shared" si="33"/>
        <v>10</v>
      </c>
    </row>
    <row r="43" spans="1:51" s="33" customFormat="1" ht="15" customHeight="1">
      <c r="A43" s="43" t="s">
        <v>36</v>
      </c>
      <c r="B43" s="1" t="s">
        <v>112</v>
      </c>
      <c r="C43" s="125" t="s">
        <v>109</v>
      </c>
      <c r="D43" s="125" t="s">
        <v>111</v>
      </c>
      <c r="E43" s="171"/>
      <c r="F43" s="9" t="s">
        <v>28</v>
      </c>
      <c r="G43" s="23">
        <v>69</v>
      </c>
      <c r="H43" s="39">
        <f t="shared" si="30"/>
        <v>70</v>
      </c>
      <c r="I43" s="99">
        <v>1.26</v>
      </c>
      <c r="J43" s="37">
        <f>AG43</f>
        <v>64</v>
      </c>
      <c r="K43" s="23">
        <f t="shared" si="13"/>
        <v>2</v>
      </c>
      <c r="L43" s="23">
        <f t="shared" si="14"/>
        <v>4</v>
      </c>
      <c r="M43" s="98">
        <f>H43*I43</f>
        <v>88.2</v>
      </c>
      <c r="N43" s="174"/>
      <c r="O43" s="163">
        <f t="shared" si="15"/>
        <v>0</v>
      </c>
      <c r="P43" s="9" t="s">
        <v>28</v>
      </c>
      <c r="Q43" s="8">
        <v>0</v>
      </c>
      <c r="R43" s="8">
        <v>9</v>
      </c>
      <c r="S43" s="8">
        <v>5</v>
      </c>
      <c r="T43" s="8">
        <v>23</v>
      </c>
      <c r="U43" s="8">
        <v>23</v>
      </c>
      <c r="V43" s="8">
        <v>9</v>
      </c>
      <c r="W43" s="8">
        <v>1</v>
      </c>
      <c r="X43" s="23">
        <f t="shared" si="16"/>
        <v>70</v>
      </c>
      <c r="Y43" s="9" t="s">
        <v>28</v>
      </c>
      <c r="Z43" s="39">
        <v>0</v>
      </c>
      <c r="AA43" s="39">
        <v>9</v>
      </c>
      <c r="AB43" s="30">
        <v>3</v>
      </c>
      <c r="AC43" s="30">
        <v>22</v>
      </c>
      <c r="AD43" s="30">
        <v>21</v>
      </c>
      <c r="AE43" s="30">
        <v>9</v>
      </c>
      <c r="AF43" s="30">
        <v>0</v>
      </c>
      <c r="AG43" s="23">
        <f>SUM(Z43:AF43)</f>
        <v>64</v>
      </c>
      <c r="AH43" s="9" t="s">
        <v>28</v>
      </c>
      <c r="AI43" s="164"/>
      <c r="AJ43" s="164"/>
      <c r="AK43" s="164"/>
      <c r="AL43" s="164"/>
      <c r="AM43" s="164">
        <v>1</v>
      </c>
      <c r="AN43" s="164"/>
      <c r="AO43" s="164">
        <v>1</v>
      </c>
      <c r="AP43" s="23">
        <f t="shared" si="35"/>
        <v>2</v>
      </c>
      <c r="AQ43" s="9" t="s">
        <v>28</v>
      </c>
      <c r="AR43" s="23">
        <f t="shared" si="17"/>
        <v>0</v>
      </c>
      <c r="AS43" s="23">
        <f t="shared" si="18"/>
        <v>0</v>
      </c>
      <c r="AT43" s="23">
        <f t="shared" si="19"/>
        <v>2</v>
      </c>
      <c r="AU43" s="23">
        <f t="shared" si="20"/>
        <v>1</v>
      </c>
      <c r="AV43" s="23">
        <f t="shared" si="21"/>
        <v>1</v>
      </c>
      <c r="AW43" s="23">
        <f t="shared" si="22"/>
        <v>0</v>
      </c>
      <c r="AX43" s="23">
        <f t="shared" si="23"/>
        <v>0</v>
      </c>
      <c r="AY43" s="23">
        <f>SUM(AR43:AX43)</f>
        <v>4</v>
      </c>
    </row>
    <row r="44" spans="1:51" s="33" customFormat="1" ht="15" customHeight="1">
      <c r="A44" s="43" t="s">
        <v>140</v>
      </c>
      <c r="B44" s="1" t="s">
        <v>139</v>
      </c>
      <c r="C44" s="153" t="s">
        <v>131</v>
      </c>
      <c r="D44" s="153" t="s">
        <v>132</v>
      </c>
      <c r="E44" s="172">
        <v>10480</v>
      </c>
      <c r="F44" s="9" t="s">
        <v>27</v>
      </c>
      <c r="G44" s="23">
        <v>7020</v>
      </c>
      <c r="H44" s="39">
        <f t="shared" si="30"/>
        <v>7090</v>
      </c>
      <c r="I44" s="91">
        <v>1.4</v>
      </c>
      <c r="J44" s="37">
        <f t="shared" si="26"/>
        <v>7006</v>
      </c>
      <c r="K44" s="23">
        <f t="shared" si="13"/>
        <v>52</v>
      </c>
      <c r="L44" s="23">
        <f t="shared" si="14"/>
        <v>32</v>
      </c>
      <c r="M44" s="80">
        <f t="shared" si="31"/>
        <v>9926</v>
      </c>
      <c r="N44" s="173">
        <v>129.26</v>
      </c>
      <c r="O44" s="163">
        <f t="shared" si="15"/>
        <v>0</v>
      </c>
      <c r="P44" s="9" t="s">
        <v>27</v>
      </c>
      <c r="Q44" s="42">
        <v>17</v>
      </c>
      <c r="R44" s="42">
        <v>206</v>
      </c>
      <c r="S44" s="42">
        <v>1835</v>
      </c>
      <c r="T44" s="42">
        <v>2307</v>
      </c>
      <c r="U44" s="42">
        <v>1797</v>
      </c>
      <c r="V44" s="42">
        <v>914</v>
      </c>
      <c r="W44" s="42">
        <v>14</v>
      </c>
      <c r="X44" s="23">
        <f t="shared" si="16"/>
        <v>7090</v>
      </c>
      <c r="Y44" s="9" t="s">
        <v>27</v>
      </c>
      <c r="Z44" s="39">
        <v>15</v>
      </c>
      <c r="AA44" s="39">
        <v>203</v>
      </c>
      <c r="AB44" s="30">
        <v>1818</v>
      </c>
      <c r="AC44" s="30">
        <v>2284</v>
      </c>
      <c r="AD44" s="30">
        <v>1766</v>
      </c>
      <c r="AE44" s="30">
        <v>907</v>
      </c>
      <c r="AF44" s="30">
        <v>13</v>
      </c>
      <c r="AG44" s="23">
        <f t="shared" ref="AG44:AG71" si="37">SUM(Z44:AF44)</f>
        <v>7006</v>
      </c>
      <c r="AH44" s="9" t="s">
        <v>27</v>
      </c>
      <c r="AI44" s="164">
        <v>1</v>
      </c>
      <c r="AJ44" s="164">
        <v>1</v>
      </c>
      <c r="AK44" s="164">
        <v>13</v>
      </c>
      <c r="AL44" s="164">
        <v>14</v>
      </c>
      <c r="AM44" s="164">
        <v>18</v>
      </c>
      <c r="AN44" s="164">
        <v>5</v>
      </c>
      <c r="AO44" s="164"/>
      <c r="AP44" s="23">
        <f t="shared" si="35"/>
        <v>52</v>
      </c>
      <c r="AQ44" s="9" t="s">
        <v>27</v>
      </c>
      <c r="AR44" s="23">
        <f t="shared" si="17"/>
        <v>1</v>
      </c>
      <c r="AS44" s="23">
        <f t="shared" si="18"/>
        <v>2</v>
      </c>
      <c r="AT44" s="23">
        <f t="shared" si="19"/>
        <v>4</v>
      </c>
      <c r="AU44" s="23">
        <f t="shared" si="20"/>
        <v>9</v>
      </c>
      <c r="AV44" s="23">
        <f t="shared" si="21"/>
        <v>13</v>
      </c>
      <c r="AW44" s="23">
        <f t="shared" si="22"/>
        <v>2</v>
      </c>
      <c r="AX44" s="23">
        <f t="shared" si="23"/>
        <v>1</v>
      </c>
      <c r="AY44" s="23">
        <f t="shared" si="33"/>
        <v>32</v>
      </c>
    </row>
    <row r="45" spans="1:51" s="33" customFormat="1" ht="15" customHeight="1">
      <c r="A45" s="43" t="s">
        <v>140</v>
      </c>
      <c r="B45" s="1" t="s">
        <v>139</v>
      </c>
      <c r="C45" s="153" t="s">
        <v>131</v>
      </c>
      <c r="D45" s="153" t="s">
        <v>137</v>
      </c>
      <c r="E45" s="172"/>
      <c r="F45" s="9" t="s">
        <v>27</v>
      </c>
      <c r="G45" s="23">
        <v>72</v>
      </c>
      <c r="H45" s="39">
        <f t="shared" si="30"/>
        <v>74</v>
      </c>
      <c r="I45" s="91">
        <v>1.38</v>
      </c>
      <c r="J45" s="37">
        <f t="shared" si="26"/>
        <v>59</v>
      </c>
      <c r="K45" s="23">
        <f t="shared" si="13"/>
        <v>0</v>
      </c>
      <c r="L45" s="23">
        <f t="shared" si="14"/>
        <v>15</v>
      </c>
      <c r="M45" s="80">
        <f t="shared" si="31"/>
        <v>102.11999999999999</v>
      </c>
      <c r="N45" s="176"/>
      <c r="O45" s="163">
        <f t="shared" si="15"/>
        <v>0</v>
      </c>
      <c r="P45" s="9" t="s">
        <v>27</v>
      </c>
      <c r="Q45" s="42">
        <v>0</v>
      </c>
      <c r="R45" s="42">
        <v>8</v>
      </c>
      <c r="S45" s="42">
        <v>15</v>
      </c>
      <c r="T45" s="42">
        <v>23</v>
      </c>
      <c r="U45" s="42">
        <v>20</v>
      </c>
      <c r="V45" s="42">
        <v>8</v>
      </c>
      <c r="W45" s="42">
        <v>0</v>
      </c>
      <c r="X45" s="23">
        <f t="shared" si="16"/>
        <v>74</v>
      </c>
      <c r="Y45" s="9" t="s">
        <v>27</v>
      </c>
      <c r="Z45" s="39">
        <v>0</v>
      </c>
      <c r="AA45" s="39">
        <v>6</v>
      </c>
      <c r="AB45" s="30">
        <v>12</v>
      </c>
      <c r="AC45" s="30">
        <v>17</v>
      </c>
      <c r="AD45" s="30">
        <v>18</v>
      </c>
      <c r="AE45" s="30">
        <v>6</v>
      </c>
      <c r="AF45" s="30">
        <v>0</v>
      </c>
      <c r="AG45" s="23">
        <f t="shared" si="37"/>
        <v>59</v>
      </c>
      <c r="AH45" s="9" t="s">
        <v>27</v>
      </c>
      <c r="AI45" s="164"/>
      <c r="AJ45" s="164"/>
      <c r="AK45" s="164"/>
      <c r="AL45" s="164"/>
      <c r="AM45" s="164"/>
      <c r="AN45" s="164"/>
      <c r="AO45" s="164"/>
      <c r="AP45" s="23">
        <f t="shared" si="35"/>
        <v>0</v>
      </c>
      <c r="AQ45" s="9" t="s">
        <v>27</v>
      </c>
      <c r="AR45" s="23">
        <f t="shared" si="17"/>
        <v>0</v>
      </c>
      <c r="AS45" s="23">
        <f t="shared" si="18"/>
        <v>2</v>
      </c>
      <c r="AT45" s="23">
        <f t="shared" si="19"/>
        <v>3</v>
      </c>
      <c r="AU45" s="23">
        <f t="shared" si="20"/>
        <v>6</v>
      </c>
      <c r="AV45" s="23">
        <f t="shared" si="21"/>
        <v>2</v>
      </c>
      <c r="AW45" s="23">
        <f t="shared" si="22"/>
        <v>2</v>
      </c>
      <c r="AX45" s="23">
        <f t="shared" si="23"/>
        <v>0</v>
      </c>
      <c r="AY45" s="23">
        <f t="shared" si="33"/>
        <v>15</v>
      </c>
    </row>
    <row r="46" spans="1:51" s="33" customFormat="1" ht="15" customHeight="1">
      <c r="A46" s="43" t="s">
        <v>140</v>
      </c>
      <c r="B46" s="1" t="s">
        <v>139</v>
      </c>
      <c r="C46" s="153" t="s">
        <v>131</v>
      </c>
      <c r="D46" s="153" t="s">
        <v>138</v>
      </c>
      <c r="E46" s="172"/>
      <c r="F46" s="9" t="s">
        <v>28</v>
      </c>
      <c r="G46" s="23">
        <v>283</v>
      </c>
      <c r="H46" s="39">
        <f t="shared" si="30"/>
        <v>283</v>
      </c>
      <c r="I46" s="93">
        <v>1.1399999999999999</v>
      </c>
      <c r="J46" s="37">
        <f t="shared" si="26"/>
        <v>278</v>
      </c>
      <c r="K46" s="23">
        <f t="shared" si="13"/>
        <v>2</v>
      </c>
      <c r="L46" s="23">
        <f t="shared" si="14"/>
        <v>3</v>
      </c>
      <c r="M46" s="94">
        <f t="shared" si="31"/>
        <v>322.61999999999995</v>
      </c>
      <c r="N46" s="174"/>
      <c r="O46" s="163">
        <f t="shared" si="15"/>
        <v>0</v>
      </c>
      <c r="P46" s="9" t="s">
        <v>28</v>
      </c>
      <c r="Q46" s="58">
        <v>0</v>
      </c>
      <c r="R46" s="58">
        <v>29</v>
      </c>
      <c r="S46" s="58">
        <v>47</v>
      </c>
      <c r="T46" s="58">
        <v>87</v>
      </c>
      <c r="U46" s="58">
        <v>82</v>
      </c>
      <c r="V46" s="58">
        <v>34</v>
      </c>
      <c r="W46" s="58">
        <v>4</v>
      </c>
      <c r="X46" s="23">
        <f t="shared" si="16"/>
        <v>283</v>
      </c>
      <c r="Y46" s="9" t="s">
        <v>28</v>
      </c>
      <c r="Z46" s="39">
        <v>0</v>
      </c>
      <c r="AA46" s="39">
        <v>28</v>
      </c>
      <c r="AB46" s="30">
        <v>47</v>
      </c>
      <c r="AC46" s="30">
        <v>87</v>
      </c>
      <c r="AD46" s="30">
        <v>79</v>
      </c>
      <c r="AE46" s="30">
        <v>34</v>
      </c>
      <c r="AF46" s="30">
        <v>3</v>
      </c>
      <c r="AG46" s="23">
        <f t="shared" si="37"/>
        <v>278</v>
      </c>
      <c r="AH46" s="9" t="s">
        <v>28</v>
      </c>
      <c r="AI46" s="164"/>
      <c r="AJ46" s="164"/>
      <c r="AK46" s="164"/>
      <c r="AL46" s="164">
        <v>1</v>
      </c>
      <c r="AM46" s="164">
        <v>1</v>
      </c>
      <c r="AN46" s="164"/>
      <c r="AO46" s="164"/>
      <c r="AP46" s="23">
        <f t="shared" si="35"/>
        <v>2</v>
      </c>
      <c r="AQ46" s="9" t="s">
        <v>28</v>
      </c>
      <c r="AR46" s="23">
        <f t="shared" si="17"/>
        <v>0</v>
      </c>
      <c r="AS46" s="23">
        <v>0</v>
      </c>
      <c r="AT46" s="23">
        <v>0</v>
      </c>
      <c r="AU46" s="23">
        <v>0</v>
      </c>
      <c r="AV46" s="23">
        <f t="shared" si="21"/>
        <v>2</v>
      </c>
      <c r="AW46" s="23">
        <f t="shared" si="22"/>
        <v>0</v>
      </c>
      <c r="AX46" s="23">
        <f t="shared" si="23"/>
        <v>1</v>
      </c>
      <c r="AY46" s="23">
        <f t="shared" ref="AY46" si="38">SUM(AR46:AX46)</f>
        <v>3</v>
      </c>
    </row>
    <row r="47" spans="1:51" s="33" customFormat="1" ht="15" customHeight="1">
      <c r="A47" s="43" t="s">
        <v>140</v>
      </c>
      <c r="B47" s="1" t="s">
        <v>167</v>
      </c>
      <c r="C47" s="126" t="s">
        <v>150</v>
      </c>
      <c r="D47" s="126" t="s">
        <v>151</v>
      </c>
      <c r="E47" s="170">
        <f>5885+4235</f>
        <v>10120</v>
      </c>
      <c r="F47" s="9" t="s">
        <v>27</v>
      </c>
      <c r="G47" s="23">
        <v>6183</v>
      </c>
      <c r="H47" s="39">
        <f t="shared" ref="H47:H59" si="39">X47</f>
        <v>6184</v>
      </c>
      <c r="I47" s="99">
        <v>1.54</v>
      </c>
      <c r="J47" s="37">
        <f t="shared" ref="J47:J59" si="40">AG47</f>
        <v>6136</v>
      </c>
      <c r="K47" s="23">
        <f t="shared" si="13"/>
        <v>20</v>
      </c>
      <c r="L47" s="23">
        <f t="shared" si="14"/>
        <v>28</v>
      </c>
      <c r="M47" s="98">
        <f t="shared" ref="M47:M59" si="41">H47*I47</f>
        <v>9523.36</v>
      </c>
      <c r="N47" s="173">
        <v>214.8</v>
      </c>
      <c r="O47" s="163">
        <f t="shared" si="15"/>
        <v>0</v>
      </c>
      <c r="P47" s="9" t="s">
        <v>27</v>
      </c>
      <c r="Q47" s="42">
        <v>22</v>
      </c>
      <c r="R47" s="42">
        <v>211</v>
      </c>
      <c r="S47" s="42">
        <v>1508</v>
      </c>
      <c r="T47" s="42">
        <v>2075</v>
      </c>
      <c r="U47" s="42">
        <v>1563</v>
      </c>
      <c r="V47" s="42">
        <v>789</v>
      </c>
      <c r="W47" s="42">
        <v>16</v>
      </c>
      <c r="X47" s="23">
        <f t="shared" si="16"/>
        <v>6184</v>
      </c>
      <c r="Y47" s="9" t="s">
        <v>27</v>
      </c>
      <c r="Z47" s="39">
        <v>21</v>
      </c>
      <c r="AA47" s="39">
        <v>210</v>
      </c>
      <c r="AB47" s="30">
        <v>1498</v>
      </c>
      <c r="AC47" s="30">
        <v>2058</v>
      </c>
      <c r="AD47" s="30">
        <v>1556</v>
      </c>
      <c r="AE47" s="30">
        <v>780</v>
      </c>
      <c r="AF47" s="30">
        <v>13</v>
      </c>
      <c r="AG47" s="23">
        <f t="shared" si="37"/>
        <v>6136</v>
      </c>
      <c r="AH47" s="9" t="s">
        <v>27</v>
      </c>
      <c r="AI47" s="164"/>
      <c r="AJ47" s="164"/>
      <c r="AK47" s="164">
        <v>8</v>
      </c>
      <c r="AL47" s="164">
        <v>3</v>
      </c>
      <c r="AM47" s="164">
        <v>4</v>
      </c>
      <c r="AN47" s="164">
        <v>5</v>
      </c>
      <c r="AO47" s="164"/>
      <c r="AP47" s="23">
        <f t="shared" si="35"/>
        <v>20</v>
      </c>
      <c r="AQ47" s="9" t="s">
        <v>27</v>
      </c>
      <c r="AR47" s="23">
        <f t="shared" si="17"/>
        <v>1</v>
      </c>
      <c r="AS47" s="23">
        <f t="shared" si="18"/>
        <v>1</v>
      </c>
      <c r="AT47" s="23">
        <f t="shared" si="19"/>
        <v>2</v>
      </c>
      <c r="AU47" s="23">
        <f t="shared" si="20"/>
        <v>14</v>
      </c>
      <c r="AV47" s="23">
        <f t="shared" si="21"/>
        <v>3</v>
      </c>
      <c r="AW47" s="23">
        <f t="shared" si="22"/>
        <v>4</v>
      </c>
      <c r="AX47" s="23">
        <f t="shared" si="23"/>
        <v>3</v>
      </c>
      <c r="AY47" s="23">
        <f t="shared" ref="AY47:AY59" si="42">SUM(AR47:AX47)</f>
        <v>28</v>
      </c>
    </row>
    <row r="48" spans="1:51" s="33" customFormat="1" ht="15" customHeight="1">
      <c r="A48" s="43" t="s">
        <v>140</v>
      </c>
      <c r="B48" s="1" t="s">
        <v>167</v>
      </c>
      <c r="C48" s="126" t="s">
        <v>150</v>
      </c>
      <c r="D48" s="126" t="s">
        <v>161</v>
      </c>
      <c r="E48" s="175"/>
      <c r="F48" s="9" t="s">
        <v>27</v>
      </c>
      <c r="G48" s="23">
        <v>70</v>
      </c>
      <c r="H48" s="39">
        <f t="shared" ref="H48" si="43">X48</f>
        <v>75</v>
      </c>
      <c r="I48" s="100">
        <v>1.52</v>
      </c>
      <c r="J48" s="37">
        <f t="shared" ref="J48" si="44">AG48</f>
        <v>60</v>
      </c>
      <c r="K48" s="23">
        <f t="shared" si="13"/>
        <v>1</v>
      </c>
      <c r="L48" s="23">
        <f t="shared" si="14"/>
        <v>14</v>
      </c>
      <c r="M48" s="101">
        <f t="shared" ref="M48" si="45">H48*I48</f>
        <v>114</v>
      </c>
      <c r="N48" s="176"/>
      <c r="O48" s="163">
        <f t="shared" si="15"/>
        <v>0</v>
      </c>
      <c r="P48" s="9" t="s">
        <v>27</v>
      </c>
      <c r="Q48" s="42">
        <v>1</v>
      </c>
      <c r="R48" s="42">
        <v>14</v>
      </c>
      <c r="S48" s="42">
        <v>20</v>
      </c>
      <c r="T48" s="42">
        <v>20</v>
      </c>
      <c r="U48" s="42">
        <v>14</v>
      </c>
      <c r="V48" s="42">
        <v>6</v>
      </c>
      <c r="W48" s="42">
        <v>0</v>
      </c>
      <c r="X48" s="23">
        <f t="shared" si="16"/>
        <v>75</v>
      </c>
      <c r="Y48" s="9" t="s">
        <v>27</v>
      </c>
      <c r="Z48" s="39">
        <v>1</v>
      </c>
      <c r="AA48" s="39">
        <v>11</v>
      </c>
      <c r="AB48" s="30">
        <v>17</v>
      </c>
      <c r="AC48" s="30">
        <v>15</v>
      </c>
      <c r="AD48" s="30">
        <v>11</v>
      </c>
      <c r="AE48" s="30">
        <v>5</v>
      </c>
      <c r="AF48" s="30">
        <v>0</v>
      </c>
      <c r="AG48" s="23">
        <f t="shared" si="37"/>
        <v>60</v>
      </c>
      <c r="AH48" s="9" t="s">
        <v>27</v>
      </c>
      <c r="AI48" s="164"/>
      <c r="AJ48" s="164"/>
      <c r="AK48" s="164">
        <v>1</v>
      </c>
      <c r="AL48" s="164"/>
      <c r="AM48" s="164"/>
      <c r="AN48" s="164"/>
      <c r="AO48" s="164"/>
      <c r="AP48" s="23">
        <f t="shared" si="35"/>
        <v>1</v>
      </c>
      <c r="AQ48" s="9" t="s">
        <v>27</v>
      </c>
      <c r="AR48" s="23">
        <f t="shared" si="17"/>
        <v>0</v>
      </c>
      <c r="AS48" s="23">
        <f t="shared" si="18"/>
        <v>3</v>
      </c>
      <c r="AT48" s="23">
        <f t="shared" si="19"/>
        <v>2</v>
      </c>
      <c r="AU48" s="23">
        <f t="shared" si="20"/>
        <v>5</v>
      </c>
      <c r="AV48" s="23">
        <f t="shared" si="21"/>
        <v>3</v>
      </c>
      <c r="AW48" s="23">
        <f t="shared" si="22"/>
        <v>1</v>
      </c>
      <c r="AX48" s="23">
        <f t="shared" si="23"/>
        <v>0</v>
      </c>
      <c r="AY48" s="23">
        <f t="shared" ref="AY48" si="46">SUM(AR48:AX48)</f>
        <v>14</v>
      </c>
    </row>
    <row r="49" spans="1:51" s="33" customFormat="1" ht="15" customHeight="1">
      <c r="A49" s="43" t="s">
        <v>140</v>
      </c>
      <c r="B49" s="1" t="s">
        <v>167</v>
      </c>
      <c r="C49" s="126" t="s">
        <v>150</v>
      </c>
      <c r="D49" s="126" t="s">
        <v>162</v>
      </c>
      <c r="E49" s="171"/>
      <c r="F49" s="9" t="s">
        <v>28</v>
      </c>
      <c r="G49" s="23">
        <v>208</v>
      </c>
      <c r="H49" s="39">
        <f t="shared" si="39"/>
        <v>216</v>
      </c>
      <c r="I49" s="118">
        <v>1.24</v>
      </c>
      <c r="J49" s="37">
        <f t="shared" si="40"/>
        <v>212</v>
      </c>
      <c r="K49" s="23">
        <f t="shared" si="13"/>
        <v>4</v>
      </c>
      <c r="L49" s="23">
        <f t="shared" si="14"/>
        <v>0</v>
      </c>
      <c r="M49" s="119">
        <f t="shared" si="41"/>
        <v>267.83999999999997</v>
      </c>
      <c r="N49" s="174"/>
      <c r="O49" s="163">
        <f t="shared" si="15"/>
        <v>0</v>
      </c>
      <c r="P49" s="9" t="s">
        <v>28</v>
      </c>
      <c r="Q49" s="42">
        <v>0</v>
      </c>
      <c r="R49" s="42">
        <v>17</v>
      </c>
      <c r="S49" s="42">
        <v>34</v>
      </c>
      <c r="T49" s="42">
        <v>65</v>
      </c>
      <c r="U49" s="42">
        <v>69</v>
      </c>
      <c r="V49" s="42">
        <v>29</v>
      </c>
      <c r="W49" s="42">
        <v>2</v>
      </c>
      <c r="X49" s="23">
        <f t="shared" si="16"/>
        <v>216</v>
      </c>
      <c r="Y49" s="9" t="s">
        <v>28</v>
      </c>
      <c r="Z49" s="39">
        <v>0</v>
      </c>
      <c r="AA49" s="39">
        <v>17</v>
      </c>
      <c r="AB49" s="30">
        <v>32</v>
      </c>
      <c r="AC49" s="30">
        <v>64</v>
      </c>
      <c r="AD49" s="30">
        <v>69</v>
      </c>
      <c r="AE49" s="30">
        <v>28</v>
      </c>
      <c r="AF49" s="30">
        <v>2</v>
      </c>
      <c r="AG49" s="23">
        <f t="shared" si="37"/>
        <v>212</v>
      </c>
      <c r="AH49" s="9" t="s">
        <v>28</v>
      </c>
      <c r="AI49" s="164"/>
      <c r="AJ49" s="164"/>
      <c r="AK49" s="164">
        <v>1</v>
      </c>
      <c r="AL49" s="164">
        <v>2</v>
      </c>
      <c r="AM49" s="164"/>
      <c r="AN49" s="164">
        <v>1</v>
      </c>
      <c r="AO49" s="164"/>
      <c r="AP49" s="23">
        <f t="shared" si="35"/>
        <v>4</v>
      </c>
      <c r="AQ49" s="9" t="s">
        <v>28</v>
      </c>
      <c r="AR49" s="23">
        <f t="shared" si="17"/>
        <v>0</v>
      </c>
      <c r="AS49" s="23">
        <f t="shared" si="18"/>
        <v>0</v>
      </c>
      <c r="AT49" s="23">
        <v>0</v>
      </c>
      <c r="AU49" s="23">
        <v>0</v>
      </c>
      <c r="AV49" s="23">
        <f t="shared" si="21"/>
        <v>0</v>
      </c>
      <c r="AW49" s="23">
        <f t="shared" si="22"/>
        <v>0</v>
      </c>
      <c r="AX49" s="23">
        <f t="shared" si="23"/>
        <v>0</v>
      </c>
      <c r="AY49" s="23">
        <f t="shared" si="42"/>
        <v>0</v>
      </c>
    </row>
    <row r="50" spans="1:51" s="33" customFormat="1" ht="15" customHeight="1">
      <c r="A50" s="43" t="s">
        <v>140</v>
      </c>
      <c r="B50" s="1" t="s">
        <v>149</v>
      </c>
      <c r="C50" s="126" t="s">
        <v>141</v>
      </c>
      <c r="D50" s="126" t="s">
        <v>142</v>
      </c>
      <c r="E50" s="178">
        <v>10033</v>
      </c>
      <c r="F50" s="9" t="s">
        <v>27</v>
      </c>
      <c r="G50" s="23">
        <v>6722</v>
      </c>
      <c r="H50" s="39">
        <f t="shared" si="39"/>
        <v>6723</v>
      </c>
      <c r="I50" s="118">
        <v>1.42</v>
      </c>
      <c r="J50" s="37">
        <f t="shared" si="40"/>
        <v>6677</v>
      </c>
      <c r="K50" s="23">
        <f t="shared" si="13"/>
        <v>15</v>
      </c>
      <c r="L50" s="23">
        <f t="shared" si="14"/>
        <v>31</v>
      </c>
      <c r="M50" s="119">
        <f t="shared" si="41"/>
        <v>9546.66</v>
      </c>
      <c r="N50" s="173">
        <v>-10</v>
      </c>
      <c r="O50" s="163">
        <f t="shared" si="15"/>
        <v>0</v>
      </c>
      <c r="P50" s="9" t="s">
        <v>27</v>
      </c>
      <c r="Q50" s="42">
        <v>17</v>
      </c>
      <c r="R50" s="42">
        <v>239</v>
      </c>
      <c r="S50" s="42">
        <v>1576</v>
      </c>
      <c r="T50" s="42">
        <v>2260</v>
      </c>
      <c r="U50" s="42">
        <v>1742</v>
      </c>
      <c r="V50" s="42">
        <v>869</v>
      </c>
      <c r="W50" s="42">
        <v>20</v>
      </c>
      <c r="X50" s="23">
        <f t="shared" si="16"/>
        <v>6723</v>
      </c>
      <c r="Y50" s="9" t="s">
        <v>27</v>
      </c>
      <c r="Z50" s="39">
        <v>12</v>
      </c>
      <c r="AA50" s="39">
        <v>236</v>
      </c>
      <c r="AB50" s="30">
        <v>1568</v>
      </c>
      <c r="AC50" s="30">
        <v>2247</v>
      </c>
      <c r="AD50" s="30">
        <v>1731</v>
      </c>
      <c r="AE50" s="30">
        <v>867</v>
      </c>
      <c r="AF50" s="30">
        <v>16</v>
      </c>
      <c r="AG50" s="23">
        <f t="shared" si="37"/>
        <v>6677</v>
      </c>
      <c r="AH50" s="9" t="s">
        <v>27</v>
      </c>
      <c r="AI50" s="130">
        <v>3</v>
      </c>
      <c r="AJ50" s="130">
        <v>2</v>
      </c>
      <c r="AK50" s="130">
        <v>3</v>
      </c>
      <c r="AL50" s="130">
        <v>2</v>
      </c>
      <c r="AM50" s="130">
        <v>2</v>
      </c>
      <c r="AN50" s="130">
        <v>2</v>
      </c>
      <c r="AO50" s="130">
        <v>1</v>
      </c>
      <c r="AP50" s="23">
        <f t="shared" si="35"/>
        <v>15</v>
      </c>
      <c r="AQ50" s="9" t="s">
        <v>27</v>
      </c>
      <c r="AR50" s="23">
        <f t="shared" si="17"/>
        <v>2</v>
      </c>
      <c r="AS50" s="23">
        <f t="shared" si="18"/>
        <v>1</v>
      </c>
      <c r="AT50" s="23">
        <f t="shared" si="19"/>
        <v>5</v>
      </c>
      <c r="AU50" s="23">
        <f t="shared" si="20"/>
        <v>11</v>
      </c>
      <c r="AV50" s="23">
        <f t="shared" si="21"/>
        <v>9</v>
      </c>
      <c r="AW50" s="23">
        <f t="shared" si="22"/>
        <v>0</v>
      </c>
      <c r="AX50" s="23">
        <f t="shared" si="23"/>
        <v>3</v>
      </c>
      <c r="AY50" s="23">
        <f t="shared" si="42"/>
        <v>31</v>
      </c>
    </row>
    <row r="51" spans="1:51" s="33" customFormat="1" ht="15" customHeight="1">
      <c r="A51" s="43" t="s">
        <v>140</v>
      </c>
      <c r="B51" s="1" t="s">
        <v>149</v>
      </c>
      <c r="C51" s="126" t="s">
        <v>141</v>
      </c>
      <c r="D51" s="126" t="s">
        <v>143</v>
      </c>
      <c r="E51" s="178"/>
      <c r="F51" s="9" t="s">
        <v>27</v>
      </c>
      <c r="G51" s="23">
        <v>90</v>
      </c>
      <c r="H51" s="39">
        <f t="shared" si="39"/>
        <v>93</v>
      </c>
      <c r="I51" s="118">
        <v>1.41</v>
      </c>
      <c r="J51" s="37">
        <f t="shared" si="40"/>
        <v>85</v>
      </c>
      <c r="K51" s="23">
        <f t="shared" si="13"/>
        <v>5</v>
      </c>
      <c r="L51" s="23">
        <f t="shared" si="14"/>
        <v>3</v>
      </c>
      <c r="M51" s="119">
        <f t="shared" si="41"/>
        <v>131.13</v>
      </c>
      <c r="N51" s="176"/>
      <c r="O51" s="163">
        <f t="shared" si="15"/>
        <v>0</v>
      </c>
      <c r="P51" s="9" t="s">
        <v>27</v>
      </c>
      <c r="Q51" s="42">
        <v>3</v>
      </c>
      <c r="R51" s="42">
        <v>15</v>
      </c>
      <c r="S51" s="42">
        <v>16</v>
      </c>
      <c r="T51" s="42">
        <v>29</v>
      </c>
      <c r="U51" s="42">
        <v>22</v>
      </c>
      <c r="V51" s="42">
        <v>8</v>
      </c>
      <c r="W51" s="42">
        <v>0</v>
      </c>
      <c r="X51" s="23">
        <f t="shared" ref="X51:X71" si="47">SUM(Q51:W51)</f>
        <v>93</v>
      </c>
      <c r="Y51" s="9" t="s">
        <v>27</v>
      </c>
      <c r="Z51" s="39">
        <v>2</v>
      </c>
      <c r="AA51" s="39">
        <v>11</v>
      </c>
      <c r="AB51" s="30">
        <v>16</v>
      </c>
      <c r="AC51" s="30">
        <v>28</v>
      </c>
      <c r="AD51" s="30">
        <v>21</v>
      </c>
      <c r="AE51" s="30">
        <v>7</v>
      </c>
      <c r="AF51" s="30">
        <v>0</v>
      </c>
      <c r="AG51" s="23">
        <f t="shared" si="37"/>
        <v>85</v>
      </c>
      <c r="AH51" s="9" t="s">
        <v>27</v>
      </c>
      <c r="AI51" s="130">
        <v>1</v>
      </c>
      <c r="AJ51" s="130">
        <v>1</v>
      </c>
      <c r="AK51" s="130"/>
      <c r="AL51" s="130">
        <v>1</v>
      </c>
      <c r="AM51" s="130">
        <v>1</v>
      </c>
      <c r="AN51" s="130">
        <v>1</v>
      </c>
      <c r="AO51" s="130"/>
      <c r="AP51" s="23">
        <f t="shared" si="35"/>
        <v>5</v>
      </c>
      <c r="AQ51" s="9" t="s">
        <v>27</v>
      </c>
      <c r="AR51" s="23">
        <f t="shared" si="17"/>
        <v>0</v>
      </c>
      <c r="AS51" s="23">
        <f t="shared" si="18"/>
        <v>3</v>
      </c>
      <c r="AT51" s="23">
        <f t="shared" si="19"/>
        <v>0</v>
      </c>
      <c r="AU51" s="23">
        <f t="shared" si="20"/>
        <v>0</v>
      </c>
      <c r="AV51" s="23">
        <f t="shared" si="21"/>
        <v>0</v>
      </c>
      <c r="AW51" s="23">
        <f t="shared" si="22"/>
        <v>0</v>
      </c>
      <c r="AX51" s="23">
        <f t="shared" si="23"/>
        <v>0</v>
      </c>
      <c r="AY51" s="23">
        <f t="shared" si="42"/>
        <v>3</v>
      </c>
    </row>
    <row r="52" spans="1:51" s="33" customFormat="1" ht="15" customHeight="1">
      <c r="A52" s="43" t="s">
        <v>140</v>
      </c>
      <c r="B52" s="1" t="s">
        <v>149</v>
      </c>
      <c r="C52" s="126" t="s">
        <v>141</v>
      </c>
      <c r="D52" s="126" t="s">
        <v>144</v>
      </c>
      <c r="E52" s="178"/>
      <c r="F52" s="9" t="s">
        <v>28</v>
      </c>
      <c r="G52" s="23">
        <v>312</v>
      </c>
      <c r="H52" s="39">
        <f t="shared" si="39"/>
        <v>313</v>
      </c>
      <c r="I52" s="99">
        <v>1.17</v>
      </c>
      <c r="J52" s="37">
        <f t="shared" si="40"/>
        <v>309</v>
      </c>
      <c r="K52" s="23">
        <f t="shared" si="13"/>
        <v>1</v>
      </c>
      <c r="L52" s="23">
        <f t="shared" si="14"/>
        <v>3</v>
      </c>
      <c r="M52" s="98">
        <f t="shared" si="41"/>
        <v>366.21</v>
      </c>
      <c r="N52" s="174"/>
      <c r="O52" s="163">
        <f t="shared" si="15"/>
        <v>0</v>
      </c>
      <c r="P52" s="9" t="s">
        <v>28</v>
      </c>
      <c r="Q52" s="42">
        <v>0</v>
      </c>
      <c r="R52" s="42">
        <v>38</v>
      </c>
      <c r="S52" s="42">
        <v>46</v>
      </c>
      <c r="T52" s="42">
        <v>98</v>
      </c>
      <c r="U52" s="42">
        <v>90</v>
      </c>
      <c r="V52" s="42">
        <v>35</v>
      </c>
      <c r="W52" s="42">
        <v>6</v>
      </c>
      <c r="X52" s="23">
        <f t="shared" si="47"/>
        <v>313</v>
      </c>
      <c r="Y52" s="9" t="s">
        <v>28</v>
      </c>
      <c r="Z52" s="49">
        <v>0</v>
      </c>
      <c r="AA52" s="49">
        <v>38</v>
      </c>
      <c r="AB52" s="49">
        <v>44</v>
      </c>
      <c r="AC52" s="49">
        <v>97</v>
      </c>
      <c r="AD52" s="49">
        <v>90</v>
      </c>
      <c r="AE52" s="49">
        <v>34</v>
      </c>
      <c r="AF52" s="49">
        <v>6</v>
      </c>
      <c r="AG52" s="23">
        <f t="shared" si="37"/>
        <v>309</v>
      </c>
      <c r="AH52" s="9" t="s">
        <v>28</v>
      </c>
      <c r="AI52" s="164"/>
      <c r="AJ52" s="164"/>
      <c r="AK52" s="164"/>
      <c r="AL52" s="164"/>
      <c r="AM52" s="164"/>
      <c r="AN52" s="164">
        <v>1</v>
      </c>
      <c r="AO52" s="164"/>
      <c r="AP52" s="23">
        <f t="shared" si="35"/>
        <v>1</v>
      </c>
      <c r="AQ52" s="9" t="s">
        <v>28</v>
      </c>
      <c r="AR52" s="23">
        <f t="shared" si="17"/>
        <v>0</v>
      </c>
      <c r="AS52" s="23">
        <f t="shared" si="18"/>
        <v>0</v>
      </c>
      <c r="AT52" s="23">
        <f t="shared" si="19"/>
        <v>2</v>
      </c>
      <c r="AU52" s="23">
        <f t="shared" si="20"/>
        <v>1</v>
      </c>
      <c r="AV52" s="23">
        <f t="shared" si="21"/>
        <v>0</v>
      </c>
      <c r="AW52" s="23">
        <f t="shared" si="22"/>
        <v>0</v>
      </c>
      <c r="AX52" s="23">
        <f t="shared" si="23"/>
        <v>0</v>
      </c>
      <c r="AY52" s="23">
        <f t="shared" si="42"/>
        <v>3</v>
      </c>
    </row>
    <row r="53" spans="1:51" s="33" customFormat="1" ht="15" customHeight="1">
      <c r="A53" s="43" t="s">
        <v>140</v>
      </c>
      <c r="B53" s="1" t="s">
        <v>157</v>
      </c>
      <c r="C53" s="154" t="s">
        <v>154</v>
      </c>
      <c r="D53" s="154" t="s">
        <v>155</v>
      </c>
      <c r="E53" s="120">
        <v>5510</v>
      </c>
      <c r="F53" s="9" t="s">
        <v>27</v>
      </c>
      <c r="G53" s="23">
        <v>3659</v>
      </c>
      <c r="H53" s="39">
        <f t="shared" si="39"/>
        <v>3669</v>
      </c>
      <c r="I53" s="99">
        <v>1.5</v>
      </c>
      <c r="J53" s="37">
        <f t="shared" si="40"/>
        <v>3637</v>
      </c>
      <c r="K53" s="23">
        <f t="shared" si="13"/>
        <v>11</v>
      </c>
      <c r="L53" s="23">
        <f t="shared" si="14"/>
        <v>21</v>
      </c>
      <c r="M53" s="98">
        <f t="shared" si="41"/>
        <v>5503.5</v>
      </c>
      <c r="N53" s="165">
        <f>E53-M53</f>
        <v>6.5</v>
      </c>
      <c r="O53" s="163">
        <f t="shared" si="15"/>
        <v>0</v>
      </c>
      <c r="P53" s="9" t="s">
        <v>27</v>
      </c>
      <c r="Q53" s="42">
        <v>0</v>
      </c>
      <c r="R53" s="42">
        <v>17</v>
      </c>
      <c r="S53" s="42">
        <v>924</v>
      </c>
      <c r="T53" s="42">
        <v>1332</v>
      </c>
      <c r="U53" s="42">
        <v>924</v>
      </c>
      <c r="V53" s="42">
        <v>472</v>
      </c>
      <c r="W53" s="42">
        <v>0</v>
      </c>
      <c r="X53" s="23">
        <f t="shared" si="47"/>
        <v>3669</v>
      </c>
      <c r="Y53" s="9" t="s">
        <v>27</v>
      </c>
      <c r="Z53" s="39">
        <v>0</v>
      </c>
      <c r="AA53" s="39">
        <v>16</v>
      </c>
      <c r="AB53" s="30">
        <v>912</v>
      </c>
      <c r="AC53" s="30">
        <v>1324</v>
      </c>
      <c r="AD53" s="30">
        <v>918</v>
      </c>
      <c r="AE53" s="30">
        <v>467</v>
      </c>
      <c r="AF53" s="30">
        <v>0</v>
      </c>
      <c r="AG53" s="23">
        <f t="shared" si="37"/>
        <v>3637</v>
      </c>
      <c r="AH53" s="9" t="s">
        <v>27</v>
      </c>
      <c r="AI53" s="164"/>
      <c r="AJ53" s="164">
        <v>1</v>
      </c>
      <c r="AK53" s="164">
        <v>4</v>
      </c>
      <c r="AL53" s="164">
        <v>3</v>
      </c>
      <c r="AM53" s="164">
        <v>3</v>
      </c>
      <c r="AN53" s="164"/>
      <c r="AO53" s="164"/>
      <c r="AP53" s="23">
        <f t="shared" si="35"/>
        <v>11</v>
      </c>
      <c r="AQ53" s="9" t="s">
        <v>27</v>
      </c>
      <c r="AR53" s="23">
        <f t="shared" si="17"/>
        <v>0</v>
      </c>
      <c r="AS53" s="23">
        <f t="shared" si="18"/>
        <v>0</v>
      </c>
      <c r="AT53" s="23">
        <f t="shared" si="19"/>
        <v>8</v>
      </c>
      <c r="AU53" s="23">
        <f t="shared" si="20"/>
        <v>5</v>
      </c>
      <c r="AV53" s="23">
        <f t="shared" si="21"/>
        <v>3</v>
      </c>
      <c r="AW53" s="23">
        <f t="shared" si="22"/>
        <v>5</v>
      </c>
      <c r="AX53" s="23">
        <f t="shared" si="23"/>
        <v>0</v>
      </c>
      <c r="AY53" s="23">
        <f t="shared" si="42"/>
        <v>21</v>
      </c>
    </row>
    <row r="54" spans="1:51" s="33" customFormat="1" ht="15" customHeight="1">
      <c r="A54" s="43" t="s">
        <v>140</v>
      </c>
      <c r="B54" s="1" t="s">
        <v>157</v>
      </c>
      <c r="C54" s="154" t="s">
        <v>152</v>
      </c>
      <c r="D54" s="154" t="s">
        <v>153</v>
      </c>
      <c r="E54" s="120">
        <v>5000</v>
      </c>
      <c r="F54" s="9" t="s">
        <v>27</v>
      </c>
      <c r="G54" s="23">
        <v>3283</v>
      </c>
      <c r="H54" s="39">
        <f t="shared" si="39"/>
        <v>3284</v>
      </c>
      <c r="I54" s="99">
        <v>1.5</v>
      </c>
      <c r="J54" s="37">
        <f t="shared" si="40"/>
        <v>3251</v>
      </c>
      <c r="K54" s="23">
        <f t="shared" si="13"/>
        <v>21</v>
      </c>
      <c r="L54" s="23">
        <f t="shared" si="14"/>
        <v>12</v>
      </c>
      <c r="M54" s="98">
        <f t="shared" si="41"/>
        <v>4926</v>
      </c>
      <c r="N54" s="165">
        <f>E54-M54</f>
        <v>74</v>
      </c>
      <c r="O54" s="163">
        <f t="shared" si="15"/>
        <v>0</v>
      </c>
      <c r="P54" s="9" t="s">
        <v>27</v>
      </c>
      <c r="Q54" s="7">
        <v>0</v>
      </c>
      <c r="R54" s="7">
        <v>0</v>
      </c>
      <c r="S54" s="7">
        <v>841</v>
      </c>
      <c r="T54" s="7">
        <v>1191</v>
      </c>
      <c r="U54" s="7">
        <v>830</v>
      </c>
      <c r="V54" s="7">
        <v>422</v>
      </c>
      <c r="W54" s="7">
        <v>0</v>
      </c>
      <c r="X54" s="23">
        <f t="shared" si="47"/>
        <v>3284</v>
      </c>
      <c r="Y54" s="9" t="s">
        <v>27</v>
      </c>
      <c r="Z54" s="49">
        <v>0</v>
      </c>
      <c r="AA54" s="49">
        <v>0</v>
      </c>
      <c r="AB54" s="49">
        <v>830</v>
      </c>
      <c r="AC54" s="49">
        <v>1180</v>
      </c>
      <c r="AD54" s="49">
        <v>821</v>
      </c>
      <c r="AE54" s="49">
        <v>420</v>
      </c>
      <c r="AF54" s="49">
        <v>0</v>
      </c>
      <c r="AG54" s="23">
        <f t="shared" si="37"/>
        <v>3251</v>
      </c>
      <c r="AH54" s="9" t="s">
        <v>27</v>
      </c>
      <c r="AI54" s="164"/>
      <c r="AJ54" s="164"/>
      <c r="AK54" s="164">
        <v>7</v>
      </c>
      <c r="AL54" s="164">
        <v>5</v>
      </c>
      <c r="AM54" s="164">
        <v>6</v>
      </c>
      <c r="AN54" s="164">
        <v>3</v>
      </c>
      <c r="AO54" s="164"/>
      <c r="AP54" s="23">
        <f t="shared" si="35"/>
        <v>21</v>
      </c>
      <c r="AQ54" s="9" t="s">
        <v>27</v>
      </c>
      <c r="AR54" s="23">
        <f t="shared" si="17"/>
        <v>0</v>
      </c>
      <c r="AS54" s="23">
        <f t="shared" si="18"/>
        <v>0</v>
      </c>
      <c r="AT54" s="23">
        <f t="shared" si="19"/>
        <v>4</v>
      </c>
      <c r="AU54" s="23">
        <f t="shared" si="20"/>
        <v>6</v>
      </c>
      <c r="AV54" s="23">
        <v>2</v>
      </c>
      <c r="AW54" s="23">
        <v>0</v>
      </c>
      <c r="AX54" s="23">
        <f t="shared" si="23"/>
        <v>0</v>
      </c>
      <c r="AY54" s="23">
        <f t="shared" si="42"/>
        <v>12</v>
      </c>
    </row>
    <row r="55" spans="1:51" s="33" customFormat="1" ht="15" customHeight="1">
      <c r="A55" s="43" t="s">
        <v>140</v>
      </c>
      <c r="B55" s="1" t="s">
        <v>149</v>
      </c>
      <c r="C55" s="126" t="s">
        <v>145</v>
      </c>
      <c r="D55" s="126" t="s">
        <v>146</v>
      </c>
      <c r="E55" s="177">
        <v>8559</v>
      </c>
      <c r="F55" s="9" t="s">
        <v>27</v>
      </c>
      <c r="G55" s="23">
        <v>5732</v>
      </c>
      <c r="H55" s="39">
        <f t="shared" si="39"/>
        <v>5735</v>
      </c>
      <c r="I55" s="99">
        <v>1.4</v>
      </c>
      <c r="J55" s="37">
        <f t="shared" si="40"/>
        <v>5705</v>
      </c>
      <c r="K55" s="23">
        <f t="shared" si="13"/>
        <v>5</v>
      </c>
      <c r="L55" s="23">
        <f t="shared" si="14"/>
        <v>25</v>
      </c>
      <c r="M55" s="98">
        <f t="shared" si="41"/>
        <v>8028.9999999999991</v>
      </c>
      <c r="N55" s="173">
        <v>114.04</v>
      </c>
      <c r="O55" s="163">
        <f t="shared" si="15"/>
        <v>0</v>
      </c>
      <c r="P55" s="9" t="s">
        <v>27</v>
      </c>
      <c r="Q55" s="89">
        <v>14</v>
      </c>
      <c r="R55" s="89">
        <v>202</v>
      </c>
      <c r="S55" s="89">
        <v>1357</v>
      </c>
      <c r="T55" s="89">
        <v>1936</v>
      </c>
      <c r="U55" s="89">
        <v>1476</v>
      </c>
      <c r="V55" s="89">
        <v>736</v>
      </c>
      <c r="W55" s="89">
        <v>14</v>
      </c>
      <c r="X55" s="23">
        <f t="shared" si="47"/>
        <v>5735</v>
      </c>
      <c r="Y55" s="9" t="s">
        <v>27</v>
      </c>
      <c r="Z55" s="49">
        <v>14</v>
      </c>
      <c r="AA55" s="49">
        <v>202</v>
      </c>
      <c r="AB55" s="49">
        <v>1350</v>
      </c>
      <c r="AC55" s="49">
        <v>1931</v>
      </c>
      <c r="AD55" s="49">
        <v>1462</v>
      </c>
      <c r="AE55" s="49">
        <v>733</v>
      </c>
      <c r="AF55" s="49">
        <v>13</v>
      </c>
      <c r="AG55" s="23">
        <f t="shared" si="37"/>
        <v>5705</v>
      </c>
      <c r="AH55" s="9" t="s">
        <v>27</v>
      </c>
      <c r="AI55" s="164"/>
      <c r="AJ55" s="164"/>
      <c r="AK55" s="164">
        <v>2</v>
      </c>
      <c r="AL55" s="164">
        <v>1</v>
      </c>
      <c r="AM55" s="164">
        <v>2</v>
      </c>
      <c r="AN55" s="164"/>
      <c r="AO55" s="164"/>
      <c r="AP55" s="23">
        <f t="shared" si="35"/>
        <v>5</v>
      </c>
      <c r="AQ55" s="9" t="s">
        <v>27</v>
      </c>
      <c r="AR55" s="23">
        <f t="shared" si="17"/>
        <v>0</v>
      </c>
      <c r="AS55" s="23">
        <f t="shared" si="18"/>
        <v>0</v>
      </c>
      <c r="AT55" s="23">
        <f t="shared" si="19"/>
        <v>5</v>
      </c>
      <c r="AU55" s="23">
        <f t="shared" si="20"/>
        <v>4</v>
      </c>
      <c r="AV55" s="23">
        <f t="shared" si="21"/>
        <v>12</v>
      </c>
      <c r="AW55" s="23">
        <f t="shared" si="22"/>
        <v>3</v>
      </c>
      <c r="AX55" s="23">
        <f t="shared" si="23"/>
        <v>1</v>
      </c>
      <c r="AY55" s="23">
        <f t="shared" si="42"/>
        <v>25</v>
      </c>
    </row>
    <row r="56" spans="1:51" s="33" customFormat="1" ht="15" customHeight="1">
      <c r="A56" s="43" t="s">
        <v>140</v>
      </c>
      <c r="B56" s="1" t="s">
        <v>149</v>
      </c>
      <c r="C56" s="126" t="s">
        <v>145</v>
      </c>
      <c r="D56" s="126" t="s">
        <v>147</v>
      </c>
      <c r="E56" s="177"/>
      <c r="F56" s="9" t="s">
        <v>27</v>
      </c>
      <c r="G56" s="23">
        <v>103</v>
      </c>
      <c r="H56" s="39">
        <f t="shared" si="39"/>
        <v>103</v>
      </c>
      <c r="I56" s="99">
        <v>1.36</v>
      </c>
      <c r="J56" s="37">
        <f t="shared" si="40"/>
        <v>89</v>
      </c>
      <c r="K56" s="23">
        <f t="shared" si="13"/>
        <v>3</v>
      </c>
      <c r="L56" s="23">
        <f t="shared" si="14"/>
        <v>11</v>
      </c>
      <c r="M56" s="98">
        <f t="shared" si="41"/>
        <v>140.08000000000001</v>
      </c>
      <c r="N56" s="176"/>
      <c r="O56" s="163">
        <f t="shared" si="15"/>
        <v>0</v>
      </c>
      <c r="P56" s="9" t="s">
        <v>27</v>
      </c>
      <c r="Q56" s="42">
        <v>1</v>
      </c>
      <c r="R56" s="42">
        <v>17</v>
      </c>
      <c r="S56" s="42">
        <v>18</v>
      </c>
      <c r="T56" s="42">
        <v>31</v>
      </c>
      <c r="U56" s="42">
        <v>27</v>
      </c>
      <c r="V56" s="42">
        <v>9</v>
      </c>
      <c r="W56" s="42">
        <v>0</v>
      </c>
      <c r="X56" s="23">
        <f t="shared" si="47"/>
        <v>103</v>
      </c>
      <c r="Y56" s="9" t="s">
        <v>27</v>
      </c>
      <c r="Z56" s="39">
        <v>1</v>
      </c>
      <c r="AA56" s="39">
        <v>14</v>
      </c>
      <c r="AB56" s="30">
        <v>16</v>
      </c>
      <c r="AC56" s="30">
        <v>24</v>
      </c>
      <c r="AD56" s="30">
        <v>26</v>
      </c>
      <c r="AE56" s="30">
        <v>8</v>
      </c>
      <c r="AF56" s="30">
        <v>0</v>
      </c>
      <c r="AG56" s="23">
        <f t="shared" si="37"/>
        <v>89</v>
      </c>
      <c r="AH56" s="9" t="s">
        <v>27</v>
      </c>
      <c r="AI56" s="164"/>
      <c r="AJ56" s="164">
        <v>1</v>
      </c>
      <c r="AK56" s="164">
        <v>1</v>
      </c>
      <c r="AL56" s="164"/>
      <c r="AM56" s="164"/>
      <c r="AN56" s="164">
        <v>1</v>
      </c>
      <c r="AO56" s="164"/>
      <c r="AP56" s="23">
        <f t="shared" si="35"/>
        <v>3</v>
      </c>
      <c r="AQ56" s="9" t="s">
        <v>27</v>
      </c>
      <c r="AR56" s="23">
        <f t="shared" si="17"/>
        <v>0</v>
      </c>
      <c r="AS56" s="23">
        <f t="shared" si="18"/>
        <v>2</v>
      </c>
      <c r="AT56" s="23">
        <f t="shared" si="19"/>
        <v>1</v>
      </c>
      <c r="AU56" s="23">
        <f t="shared" si="20"/>
        <v>7</v>
      </c>
      <c r="AV56" s="23">
        <f t="shared" si="21"/>
        <v>1</v>
      </c>
      <c r="AW56" s="23">
        <f t="shared" si="22"/>
        <v>0</v>
      </c>
      <c r="AX56" s="23">
        <f t="shared" si="23"/>
        <v>0</v>
      </c>
      <c r="AY56" s="23">
        <f t="shared" si="42"/>
        <v>11</v>
      </c>
    </row>
    <row r="57" spans="1:51" s="33" customFormat="1" ht="15" customHeight="1">
      <c r="A57" s="43" t="s">
        <v>140</v>
      </c>
      <c r="B57" s="1" t="s">
        <v>149</v>
      </c>
      <c r="C57" s="126" t="s">
        <v>145</v>
      </c>
      <c r="D57" s="126" t="s">
        <v>148</v>
      </c>
      <c r="E57" s="177"/>
      <c r="F57" s="9" t="s">
        <v>28</v>
      </c>
      <c r="G57" s="23">
        <v>239</v>
      </c>
      <c r="H57" s="39">
        <f t="shared" si="39"/>
        <v>242</v>
      </c>
      <c r="I57" s="99">
        <v>1.1399999999999999</v>
      </c>
      <c r="J57" s="37">
        <f t="shared" si="40"/>
        <v>241</v>
      </c>
      <c r="K57" s="23">
        <f t="shared" si="13"/>
        <v>1</v>
      </c>
      <c r="L57" s="23">
        <f t="shared" si="14"/>
        <v>0</v>
      </c>
      <c r="M57" s="98">
        <f t="shared" si="41"/>
        <v>275.88</v>
      </c>
      <c r="N57" s="174"/>
      <c r="O57" s="163">
        <f t="shared" si="15"/>
        <v>0</v>
      </c>
      <c r="P57" s="9" t="s">
        <v>28</v>
      </c>
      <c r="Q57" s="42">
        <v>0</v>
      </c>
      <c r="R57" s="42">
        <v>32</v>
      </c>
      <c r="S57" s="42">
        <v>37</v>
      </c>
      <c r="T57" s="42">
        <v>77</v>
      </c>
      <c r="U57" s="42">
        <v>72</v>
      </c>
      <c r="V57" s="42">
        <v>22</v>
      </c>
      <c r="W57" s="42">
        <v>2</v>
      </c>
      <c r="X57" s="23">
        <f t="shared" si="47"/>
        <v>242</v>
      </c>
      <c r="Y57" s="9" t="s">
        <v>28</v>
      </c>
      <c r="Z57" s="39">
        <v>0</v>
      </c>
      <c r="AA57" s="39">
        <v>32</v>
      </c>
      <c r="AB57" s="30">
        <v>37</v>
      </c>
      <c r="AC57" s="30">
        <v>77</v>
      </c>
      <c r="AD57" s="30">
        <v>72</v>
      </c>
      <c r="AE57" s="30">
        <v>21</v>
      </c>
      <c r="AF57" s="30">
        <v>2</v>
      </c>
      <c r="AG57" s="23">
        <f t="shared" si="37"/>
        <v>241</v>
      </c>
      <c r="AH57" s="9" t="s">
        <v>28</v>
      </c>
      <c r="AI57" s="164"/>
      <c r="AJ57" s="164"/>
      <c r="AK57" s="164"/>
      <c r="AL57" s="164"/>
      <c r="AM57" s="164">
        <v>1</v>
      </c>
      <c r="AN57" s="164"/>
      <c r="AO57" s="164"/>
      <c r="AP57" s="23">
        <f t="shared" si="35"/>
        <v>1</v>
      </c>
      <c r="AQ57" s="9" t="s">
        <v>28</v>
      </c>
      <c r="AR57" s="23">
        <f t="shared" si="17"/>
        <v>0</v>
      </c>
      <c r="AS57" s="23">
        <f t="shared" si="18"/>
        <v>0</v>
      </c>
      <c r="AT57" s="23">
        <f t="shared" si="19"/>
        <v>0</v>
      </c>
      <c r="AU57" s="23">
        <f t="shared" si="20"/>
        <v>0</v>
      </c>
      <c r="AV57" s="23">
        <v>0</v>
      </c>
      <c r="AW57" s="23">
        <v>0</v>
      </c>
      <c r="AX57" s="23">
        <f t="shared" si="23"/>
        <v>0</v>
      </c>
      <c r="AY57" s="23">
        <f t="shared" si="42"/>
        <v>0</v>
      </c>
    </row>
    <row r="58" spans="1:51" s="33" customFormat="1" ht="15" customHeight="1">
      <c r="A58" s="43" t="s">
        <v>36</v>
      </c>
      <c r="B58" s="1" t="s">
        <v>130</v>
      </c>
      <c r="C58" s="131" t="s">
        <v>124</v>
      </c>
      <c r="D58" s="43" t="s">
        <v>125</v>
      </c>
      <c r="E58" s="173">
        <v>3516</v>
      </c>
      <c r="F58" s="9" t="s">
        <v>27</v>
      </c>
      <c r="G58" s="23">
        <v>1240</v>
      </c>
      <c r="H58" s="39">
        <f t="shared" si="39"/>
        <v>1234</v>
      </c>
      <c r="I58" s="99">
        <v>1.42</v>
      </c>
      <c r="J58" s="37">
        <f t="shared" si="40"/>
        <v>1226</v>
      </c>
      <c r="K58" s="23">
        <f t="shared" si="13"/>
        <v>5</v>
      </c>
      <c r="L58" s="23">
        <f t="shared" si="14"/>
        <v>3</v>
      </c>
      <c r="M58" s="98">
        <f t="shared" si="41"/>
        <v>1752.28</v>
      </c>
      <c r="N58" s="173">
        <v>1610.21</v>
      </c>
      <c r="O58" s="163">
        <f t="shared" si="15"/>
        <v>0</v>
      </c>
      <c r="P58" s="9" t="s">
        <v>27</v>
      </c>
      <c r="Q58" s="42">
        <v>0</v>
      </c>
      <c r="R58" s="42">
        <v>179</v>
      </c>
      <c r="S58" s="42">
        <v>155</v>
      </c>
      <c r="T58" s="42">
        <v>392</v>
      </c>
      <c r="U58" s="42">
        <v>371</v>
      </c>
      <c r="V58" s="42">
        <v>128</v>
      </c>
      <c r="W58" s="42">
        <v>9</v>
      </c>
      <c r="X58" s="23">
        <f t="shared" si="47"/>
        <v>1234</v>
      </c>
      <c r="Y58" s="9" t="s">
        <v>27</v>
      </c>
      <c r="Z58" s="39">
        <v>0</v>
      </c>
      <c r="AA58" s="39">
        <v>178</v>
      </c>
      <c r="AB58" s="30">
        <v>152</v>
      </c>
      <c r="AC58" s="30">
        <v>389</v>
      </c>
      <c r="AD58" s="30">
        <v>370</v>
      </c>
      <c r="AE58" s="30">
        <v>128</v>
      </c>
      <c r="AF58" s="30">
        <v>9</v>
      </c>
      <c r="AG58" s="23">
        <f t="shared" si="37"/>
        <v>1226</v>
      </c>
      <c r="AH58" s="9" t="s">
        <v>27</v>
      </c>
      <c r="AI58" s="164"/>
      <c r="AJ58" s="164">
        <v>1</v>
      </c>
      <c r="AK58" s="164">
        <v>1</v>
      </c>
      <c r="AL58" s="164">
        <v>2</v>
      </c>
      <c r="AM58" s="164">
        <v>1</v>
      </c>
      <c r="AN58" s="164"/>
      <c r="AO58" s="164"/>
      <c r="AP58" s="23">
        <f t="shared" si="35"/>
        <v>5</v>
      </c>
      <c r="AQ58" s="9" t="s">
        <v>27</v>
      </c>
      <c r="AR58" s="23">
        <f t="shared" si="17"/>
        <v>0</v>
      </c>
      <c r="AS58" s="23">
        <f t="shared" si="18"/>
        <v>0</v>
      </c>
      <c r="AT58" s="23">
        <f t="shared" si="19"/>
        <v>2</v>
      </c>
      <c r="AU58" s="23">
        <f t="shared" si="20"/>
        <v>1</v>
      </c>
      <c r="AV58" s="23">
        <f t="shared" si="21"/>
        <v>0</v>
      </c>
      <c r="AW58" s="23">
        <f t="shared" si="22"/>
        <v>0</v>
      </c>
      <c r="AX58" s="23">
        <f t="shared" si="23"/>
        <v>0</v>
      </c>
      <c r="AY58" s="23">
        <f t="shared" si="42"/>
        <v>3</v>
      </c>
    </row>
    <row r="59" spans="1:51" s="33" customFormat="1" ht="15" customHeight="1">
      <c r="A59" s="43" t="s">
        <v>36</v>
      </c>
      <c r="B59" s="1" t="s">
        <v>130</v>
      </c>
      <c r="C59" s="131" t="s">
        <v>124</v>
      </c>
      <c r="D59" s="43" t="s">
        <v>126</v>
      </c>
      <c r="E59" s="174"/>
      <c r="F59" s="9" t="s">
        <v>28</v>
      </c>
      <c r="G59" s="23">
        <v>129</v>
      </c>
      <c r="H59" s="39">
        <f t="shared" si="39"/>
        <v>129</v>
      </c>
      <c r="I59" s="99">
        <v>1.19</v>
      </c>
      <c r="J59" s="37">
        <f t="shared" si="40"/>
        <v>129</v>
      </c>
      <c r="K59" s="23">
        <f t="shared" si="13"/>
        <v>0</v>
      </c>
      <c r="L59" s="23">
        <f t="shared" si="14"/>
        <v>0</v>
      </c>
      <c r="M59" s="98">
        <f t="shared" si="41"/>
        <v>153.51</v>
      </c>
      <c r="N59" s="174"/>
      <c r="O59" s="163">
        <f t="shared" si="15"/>
        <v>0</v>
      </c>
      <c r="P59" s="9" t="s">
        <v>28</v>
      </c>
      <c r="Q59" s="42">
        <v>0</v>
      </c>
      <c r="R59" s="42">
        <v>16</v>
      </c>
      <c r="S59" s="42">
        <v>20</v>
      </c>
      <c r="T59" s="42">
        <v>39</v>
      </c>
      <c r="U59" s="42">
        <v>39</v>
      </c>
      <c r="V59" s="42">
        <v>11</v>
      </c>
      <c r="W59" s="42">
        <v>4</v>
      </c>
      <c r="X59" s="23">
        <f t="shared" si="47"/>
        <v>129</v>
      </c>
      <c r="Y59" s="9" t="s">
        <v>28</v>
      </c>
      <c r="Z59" s="39">
        <v>0</v>
      </c>
      <c r="AA59" s="39">
        <v>16</v>
      </c>
      <c r="AB59" s="30">
        <v>20</v>
      </c>
      <c r="AC59" s="30">
        <v>39</v>
      </c>
      <c r="AD59" s="30">
        <v>39</v>
      </c>
      <c r="AE59" s="30">
        <v>11</v>
      </c>
      <c r="AF59" s="30">
        <v>4</v>
      </c>
      <c r="AG59" s="23">
        <f t="shared" si="37"/>
        <v>129</v>
      </c>
      <c r="AH59" s="9" t="s">
        <v>28</v>
      </c>
      <c r="AI59" s="130"/>
      <c r="AJ59" s="130"/>
      <c r="AK59" s="130"/>
      <c r="AL59" s="130"/>
      <c r="AM59" s="130"/>
      <c r="AN59" s="130"/>
      <c r="AO59" s="130"/>
      <c r="AP59" s="23">
        <f t="shared" si="35"/>
        <v>0</v>
      </c>
      <c r="AQ59" s="9" t="s">
        <v>28</v>
      </c>
      <c r="AR59" s="23">
        <f t="shared" si="17"/>
        <v>0</v>
      </c>
      <c r="AS59" s="23">
        <f t="shared" si="18"/>
        <v>0</v>
      </c>
      <c r="AT59" s="23">
        <f t="shared" si="19"/>
        <v>0</v>
      </c>
      <c r="AU59" s="23">
        <f t="shared" si="20"/>
        <v>0</v>
      </c>
      <c r="AV59" s="23">
        <f t="shared" si="21"/>
        <v>0</v>
      </c>
      <c r="AW59" s="23">
        <f t="shared" si="22"/>
        <v>0</v>
      </c>
      <c r="AX59" s="23">
        <f t="shared" si="23"/>
        <v>0</v>
      </c>
      <c r="AY59" s="23">
        <f t="shared" si="42"/>
        <v>0</v>
      </c>
    </row>
    <row r="60" spans="1:51" s="33" customFormat="1" ht="15" customHeight="1">
      <c r="A60" s="43" t="s">
        <v>36</v>
      </c>
      <c r="B60" s="1" t="s">
        <v>130</v>
      </c>
      <c r="C60" s="131" t="s">
        <v>116</v>
      </c>
      <c r="D60" s="43" t="s">
        <v>117</v>
      </c>
      <c r="E60" s="173">
        <v>1357</v>
      </c>
      <c r="F60" s="9" t="s">
        <v>27</v>
      </c>
      <c r="G60" s="23">
        <v>237</v>
      </c>
      <c r="H60" s="39">
        <f t="shared" ref="H60:H71" si="48">X60</f>
        <v>241</v>
      </c>
      <c r="I60" s="118">
        <v>1.58</v>
      </c>
      <c r="J60" s="37">
        <f t="shared" ref="J60:J71" si="49">AG60</f>
        <v>241</v>
      </c>
      <c r="K60" s="23">
        <f t="shared" si="13"/>
        <v>0</v>
      </c>
      <c r="L60" s="23">
        <f t="shared" si="14"/>
        <v>0</v>
      </c>
      <c r="M60" s="119">
        <f t="shared" ref="M60:M71" si="50">H60*I60</f>
        <v>380.78000000000003</v>
      </c>
      <c r="N60" s="173">
        <v>809.9</v>
      </c>
      <c r="O60" s="163">
        <f t="shared" si="15"/>
        <v>0</v>
      </c>
      <c r="P60" s="9" t="s">
        <v>27</v>
      </c>
      <c r="Q60" s="42">
        <v>0</v>
      </c>
      <c r="R60" s="42">
        <v>34</v>
      </c>
      <c r="S60" s="42">
        <v>24</v>
      </c>
      <c r="T60" s="42">
        <v>78</v>
      </c>
      <c r="U60" s="42">
        <v>78</v>
      </c>
      <c r="V60" s="42">
        <v>24</v>
      </c>
      <c r="W60" s="42">
        <v>3</v>
      </c>
      <c r="X60" s="23">
        <f t="shared" si="47"/>
        <v>241</v>
      </c>
      <c r="Y60" s="9" t="s">
        <v>27</v>
      </c>
      <c r="Z60" s="39">
        <v>0</v>
      </c>
      <c r="AA60" s="39">
        <v>34</v>
      </c>
      <c r="AB60" s="30">
        <v>24</v>
      </c>
      <c r="AC60" s="30">
        <v>78</v>
      </c>
      <c r="AD60" s="30">
        <v>78</v>
      </c>
      <c r="AE60" s="30">
        <v>24</v>
      </c>
      <c r="AF60" s="30">
        <v>3</v>
      </c>
      <c r="AG60" s="23">
        <f t="shared" si="37"/>
        <v>241</v>
      </c>
      <c r="AH60" s="9" t="s">
        <v>27</v>
      </c>
      <c r="AI60" s="164"/>
      <c r="AJ60" s="164"/>
      <c r="AK60" s="164"/>
      <c r="AL60" s="164"/>
      <c r="AM60" s="164"/>
      <c r="AN60" s="164"/>
      <c r="AO60" s="164"/>
      <c r="AP60" s="23">
        <f t="shared" si="35"/>
        <v>0</v>
      </c>
      <c r="AQ60" s="9" t="s">
        <v>27</v>
      </c>
      <c r="AR60" s="23">
        <f t="shared" si="17"/>
        <v>0</v>
      </c>
      <c r="AS60" s="23">
        <f t="shared" si="18"/>
        <v>0</v>
      </c>
      <c r="AT60" s="23">
        <f t="shared" si="19"/>
        <v>0</v>
      </c>
      <c r="AU60" s="23">
        <f t="shared" si="20"/>
        <v>0</v>
      </c>
      <c r="AV60" s="23">
        <f t="shared" si="21"/>
        <v>0</v>
      </c>
      <c r="AW60" s="23">
        <f t="shared" si="22"/>
        <v>0</v>
      </c>
      <c r="AX60" s="23">
        <f t="shared" si="23"/>
        <v>0</v>
      </c>
      <c r="AY60" s="23">
        <f t="shared" ref="AY60:AY71" si="51">SUM(AR60:AX60)</f>
        <v>0</v>
      </c>
    </row>
    <row r="61" spans="1:51" s="33" customFormat="1" ht="15" customHeight="1">
      <c r="A61" s="43" t="s">
        <v>36</v>
      </c>
      <c r="B61" s="1" t="s">
        <v>130</v>
      </c>
      <c r="C61" s="131" t="s">
        <v>116</v>
      </c>
      <c r="D61" s="43" t="s">
        <v>118</v>
      </c>
      <c r="E61" s="174"/>
      <c r="F61" s="9" t="s">
        <v>28</v>
      </c>
      <c r="G61" s="23">
        <v>130</v>
      </c>
      <c r="H61" s="39">
        <f t="shared" si="48"/>
        <v>132</v>
      </c>
      <c r="I61" s="118">
        <v>1.26</v>
      </c>
      <c r="J61" s="37">
        <f t="shared" si="49"/>
        <v>131</v>
      </c>
      <c r="K61" s="23">
        <f t="shared" si="13"/>
        <v>1</v>
      </c>
      <c r="L61" s="23">
        <f t="shared" si="14"/>
        <v>0</v>
      </c>
      <c r="M61" s="119">
        <f t="shared" si="50"/>
        <v>166.32</v>
      </c>
      <c r="N61" s="174"/>
      <c r="O61" s="163">
        <f t="shared" si="15"/>
        <v>0</v>
      </c>
      <c r="P61" s="9" t="s">
        <v>28</v>
      </c>
      <c r="Q61" s="42">
        <v>0</v>
      </c>
      <c r="R61" s="42">
        <v>8</v>
      </c>
      <c r="S61" s="42">
        <v>24</v>
      </c>
      <c r="T61" s="42">
        <v>41</v>
      </c>
      <c r="U61" s="42">
        <v>41</v>
      </c>
      <c r="V61" s="42">
        <v>18</v>
      </c>
      <c r="W61" s="42">
        <v>0</v>
      </c>
      <c r="X61" s="23">
        <f t="shared" si="47"/>
        <v>132</v>
      </c>
      <c r="Y61" s="9" t="s">
        <v>28</v>
      </c>
      <c r="Z61" s="39">
        <v>0</v>
      </c>
      <c r="AA61" s="39">
        <v>8</v>
      </c>
      <c r="AB61" s="30">
        <v>24</v>
      </c>
      <c r="AC61" s="30">
        <v>41</v>
      </c>
      <c r="AD61" s="30">
        <v>41</v>
      </c>
      <c r="AE61" s="30">
        <v>17</v>
      </c>
      <c r="AF61" s="30">
        <v>0</v>
      </c>
      <c r="AG61" s="23">
        <f t="shared" si="37"/>
        <v>131</v>
      </c>
      <c r="AH61" s="9" t="s">
        <v>28</v>
      </c>
      <c r="AI61" s="164"/>
      <c r="AJ61" s="164"/>
      <c r="AK61" s="164"/>
      <c r="AL61" s="164"/>
      <c r="AM61" s="164"/>
      <c r="AN61" s="164">
        <v>1</v>
      </c>
      <c r="AO61" s="164"/>
      <c r="AP61" s="23">
        <f t="shared" si="35"/>
        <v>1</v>
      </c>
      <c r="AQ61" s="9" t="s">
        <v>28</v>
      </c>
      <c r="AR61" s="23">
        <f t="shared" si="17"/>
        <v>0</v>
      </c>
      <c r="AS61" s="23">
        <f t="shared" si="18"/>
        <v>0</v>
      </c>
      <c r="AT61" s="23">
        <f t="shared" si="19"/>
        <v>0</v>
      </c>
      <c r="AU61" s="23">
        <f t="shared" si="20"/>
        <v>0</v>
      </c>
      <c r="AV61" s="23">
        <f t="shared" si="21"/>
        <v>0</v>
      </c>
      <c r="AW61" s="23">
        <f t="shared" si="22"/>
        <v>0</v>
      </c>
      <c r="AX61" s="23">
        <f t="shared" si="23"/>
        <v>0</v>
      </c>
      <c r="AY61" s="23">
        <f t="shared" si="51"/>
        <v>0</v>
      </c>
    </row>
    <row r="62" spans="1:51" s="33" customFormat="1" ht="15" customHeight="1">
      <c r="A62" s="43" t="s">
        <v>140</v>
      </c>
      <c r="B62" s="1" t="s">
        <v>167</v>
      </c>
      <c r="C62" s="126" t="s">
        <v>163</v>
      </c>
      <c r="D62" s="126" t="s">
        <v>164</v>
      </c>
      <c r="E62" s="173">
        <v>6170</v>
      </c>
      <c r="F62" s="9" t="s">
        <v>27</v>
      </c>
      <c r="G62" s="23">
        <v>4231</v>
      </c>
      <c r="H62" s="39">
        <f t="shared" si="48"/>
        <v>4232</v>
      </c>
      <c r="I62" s="118">
        <v>1.4</v>
      </c>
      <c r="J62" s="37">
        <f t="shared" si="49"/>
        <v>4188</v>
      </c>
      <c r="K62" s="23">
        <f t="shared" si="13"/>
        <v>28</v>
      </c>
      <c r="L62" s="23">
        <f t="shared" si="14"/>
        <v>16</v>
      </c>
      <c r="M62" s="119">
        <f t="shared" si="50"/>
        <v>5924.7999999999993</v>
      </c>
      <c r="N62" s="173">
        <v>10.02</v>
      </c>
      <c r="O62" s="163">
        <f t="shared" si="15"/>
        <v>0</v>
      </c>
      <c r="P62" s="9" t="s">
        <v>27</v>
      </c>
      <c r="Q62" s="42">
        <v>10</v>
      </c>
      <c r="R62" s="42">
        <v>88</v>
      </c>
      <c r="S62" s="42">
        <v>1043</v>
      </c>
      <c r="T62" s="42">
        <v>1469</v>
      </c>
      <c r="U62" s="42">
        <v>1070</v>
      </c>
      <c r="V62" s="42">
        <v>548</v>
      </c>
      <c r="W62" s="42">
        <v>4</v>
      </c>
      <c r="X62" s="23">
        <f t="shared" si="47"/>
        <v>4232</v>
      </c>
      <c r="Y62" s="9" t="s">
        <v>27</v>
      </c>
      <c r="Z62" s="39">
        <v>10</v>
      </c>
      <c r="AA62" s="39">
        <v>88</v>
      </c>
      <c r="AB62" s="30">
        <v>1039</v>
      </c>
      <c r="AC62" s="30">
        <v>1456</v>
      </c>
      <c r="AD62" s="30">
        <v>1051</v>
      </c>
      <c r="AE62" s="30">
        <v>540</v>
      </c>
      <c r="AF62" s="30">
        <v>4</v>
      </c>
      <c r="AG62" s="23">
        <f t="shared" si="37"/>
        <v>4188</v>
      </c>
      <c r="AH62" s="9" t="s">
        <v>27</v>
      </c>
      <c r="AI62" s="164"/>
      <c r="AJ62" s="164"/>
      <c r="AK62" s="164">
        <v>4</v>
      </c>
      <c r="AL62" s="164">
        <v>3</v>
      </c>
      <c r="AM62" s="164">
        <v>12</v>
      </c>
      <c r="AN62" s="164">
        <v>9</v>
      </c>
      <c r="AO62" s="164"/>
      <c r="AP62" s="23">
        <f t="shared" si="35"/>
        <v>28</v>
      </c>
      <c r="AQ62" s="9" t="s">
        <v>27</v>
      </c>
      <c r="AR62" s="23">
        <f t="shared" si="17"/>
        <v>0</v>
      </c>
      <c r="AS62" s="23">
        <f t="shared" si="18"/>
        <v>0</v>
      </c>
      <c r="AT62" s="23">
        <f t="shared" si="19"/>
        <v>0</v>
      </c>
      <c r="AU62" s="23">
        <f t="shared" si="20"/>
        <v>10</v>
      </c>
      <c r="AV62" s="23">
        <v>6</v>
      </c>
      <c r="AW62" s="23">
        <v>0</v>
      </c>
      <c r="AX62" s="23">
        <f t="shared" si="23"/>
        <v>0</v>
      </c>
      <c r="AY62" s="23">
        <f t="shared" si="51"/>
        <v>16</v>
      </c>
    </row>
    <row r="63" spans="1:51" s="33" customFormat="1" ht="15" customHeight="1">
      <c r="A63" s="43" t="s">
        <v>140</v>
      </c>
      <c r="B63" s="1" t="s">
        <v>167</v>
      </c>
      <c r="C63" s="126" t="s">
        <v>163</v>
      </c>
      <c r="D63" s="126" t="s">
        <v>165</v>
      </c>
      <c r="E63" s="176"/>
      <c r="F63" s="9" t="s">
        <v>27</v>
      </c>
      <c r="G63" s="23">
        <v>97</v>
      </c>
      <c r="H63" s="39">
        <f t="shared" si="48"/>
        <v>99</v>
      </c>
      <c r="I63" s="118">
        <v>1.38</v>
      </c>
      <c r="J63" s="37">
        <f t="shared" si="49"/>
        <v>87</v>
      </c>
      <c r="K63" s="23">
        <f t="shared" si="13"/>
        <v>3</v>
      </c>
      <c r="L63" s="23">
        <f t="shared" si="14"/>
        <v>9</v>
      </c>
      <c r="M63" s="119">
        <f t="shared" si="50"/>
        <v>136.61999999999998</v>
      </c>
      <c r="N63" s="176"/>
      <c r="O63" s="163">
        <f t="shared" si="15"/>
        <v>0</v>
      </c>
      <c r="P63" s="9" t="s">
        <v>27</v>
      </c>
      <c r="Q63" s="42">
        <v>0</v>
      </c>
      <c r="R63" s="42">
        <v>19</v>
      </c>
      <c r="S63" s="42">
        <v>23</v>
      </c>
      <c r="T63" s="42">
        <v>28</v>
      </c>
      <c r="U63" s="42">
        <v>21</v>
      </c>
      <c r="V63" s="42">
        <v>7</v>
      </c>
      <c r="W63" s="42">
        <v>1</v>
      </c>
      <c r="X63" s="23">
        <f t="shared" si="47"/>
        <v>99</v>
      </c>
      <c r="Y63" s="9" t="s">
        <v>27</v>
      </c>
      <c r="Z63" s="39">
        <v>0</v>
      </c>
      <c r="AA63" s="39">
        <v>18</v>
      </c>
      <c r="AB63" s="30">
        <v>17</v>
      </c>
      <c r="AC63" s="30">
        <v>25</v>
      </c>
      <c r="AD63" s="30">
        <v>19</v>
      </c>
      <c r="AE63" s="30">
        <v>7</v>
      </c>
      <c r="AF63" s="30">
        <v>1</v>
      </c>
      <c r="AG63" s="23">
        <f t="shared" si="37"/>
        <v>87</v>
      </c>
      <c r="AH63" s="9" t="s">
        <v>27</v>
      </c>
      <c r="AI63" s="164"/>
      <c r="AJ63" s="164">
        <v>1</v>
      </c>
      <c r="AK63" s="164">
        <v>2</v>
      </c>
      <c r="AL63" s="164"/>
      <c r="AM63" s="164"/>
      <c r="AN63" s="164"/>
      <c r="AO63" s="164"/>
      <c r="AP63" s="23">
        <f t="shared" si="35"/>
        <v>3</v>
      </c>
      <c r="AQ63" s="9" t="s">
        <v>27</v>
      </c>
      <c r="AR63" s="23">
        <f t="shared" si="17"/>
        <v>0</v>
      </c>
      <c r="AS63" s="23">
        <f t="shared" si="18"/>
        <v>0</v>
      </c>
      <c r="AT63" s="23">
        <f t="shared" si="19"/>
        <v>4</v>
      </c>
      <c r="AU63" s="23">
        <f t="shared" si="20"/>
        <v>3</v>
      </c>
      <c r="AV63" s="23">
        <f t="shared" si="21"/>
        <v>2</v>
      </c>
      <c r="AW63" s="23">
        <f t="shared" si="22"/>
        <v>0</v>
      </c>
      <c r="AX63" s="23">
        <f t="shared" si="23"/>
        <v>0</v>
      </c>
      <c r="AY63" s="23">
        <f t="shared" si="51"/>
        <v>9</v>
      </c>
    </row>
    <row r="64" spans="1:51" s="33" customFormat="1" ht="15" customHeight="1">
      <c r="A64" s="43" t="s">
        <v>140</v>
      </c>
      <c r="B64" s="1" t="s">
        <v>167</v>
      </c>
      <c r="C64" s="126" t="s">
        <v>163</v>
      </c>
      <c r="D64" s="126" t="s">
        <v>166</v>
      </c>
      <c r="E64" s="174"/>
      <c r="F64" s="9" t="s">
        <v>28</v>
      </c>
      <c r="G64" s="23">
        <v>86</v>
      </c>
      <c r="H64" s="39">
        <f t="shared" si="48"/>
        <v>88</v>
      </c>
      <c r="I64" s="118">
        <v>1.1200000000000001</v>
      </c>
      <c r="J64" s="37">
        <f t="shared" si="49"/>
        <v>88</v>
      </c>
      <c r="K64" s="23">
        <f t="shared" si="13"/>
        <v>0</v>
      </c>
      <c r="L64" s="23">
        <f t="shared" si="14"/>
        <v>0</v>
      </c>
      <c r="M64" s="119">
        <f t="shared" si="50"/>
        <v>98.56</v>
      </c>
      <c r="N64" s="174"/>
      <c r="O64" s="163">
        <f t="shared" si="15"/>
        <v>0</v>
      </c>
      <c r="P64" s="9" t="s">
        <v>28</v>
      </c>
      <c r="Q64" s="42">
        <v>0</v>
      </c>
      <c r="R64" s="42">
        <v>9</v>
      </c>
      <c r="S64" s="42">
        <v>16</v>
      </c>
      <c r="T64" s="42">
        <v>28</v>
      </c>
      <c r="U64" s="42">
        <v>24</v>
      </c>
      <c r="V64" s="42">
        <v>9</v>
      </c>
      <c r="W64" s="42">
        <v>2</v>
      </c>
      <c r="X64" s="23">
        <f t="shared" si="47"/>
        <v>88</v>
      </c>
      <c r="Y64" s="9" t="s">
        <v>28</v>
      </c>
      <c r="Z64" s="39">
        <v>0</v>
      </c>
      <c r="AA64" s="39">
        <v>9</v>
      </c>
      <c r="AB64" s="30">
        <v>16</v>
      </c>
      <c r="AC64" s="30">
        <v>28</v>
      </c>
      <c r="AD64" s="30">
        <v>24</v>
      </c>
      <c r="AE64" s="30">
        <v>9</v>
      </c>
      <c r="AF64" s="30">
        <v>2</v>
      </c>
      <c r="AG64" s="23">
        <f t="shared" si="37"/>
        <v>88</v>
      </c>
      <c r="AH64" s="9" t="s">
        <v>28</v>
      </c>
      <c r="AI64" s="164"/>
      <c r="AJ64" s="164"/>
      <c r="AK64" s="164"/>
      <c r="AL64" s="164"/>
      <c r="AM64" s="164"/>
      <c r="AN64" s="164"/>
      <c r="AO64" s="164"/>
      <c r="AP64" s="23">
        <f t="shared" si="35"/>
        <v>0</v>
      </c>
      <c r="AQ64" s="9" t="s">
        <v>28</v>
      </c>
      <c r="AR64" s="23">
        <f t="shared" si="17"/>
        <v>0</v>
      </c>
      <c r="AS64" s="23">
        <f t="shared" si="18"/>
        <v>0</v>
      </c>
      <c r="AT64" s="23">
        <f t="shared" si="19"/>
        <v>0</v>
      </c>
      <c r="AU64" s="23">
        <f t="shared" si="20"/>
        <v>0</v>
      </c>
      <c r="AV64" s="23">
        <f t="shared" si="21"/>
        <v>0</v>
      </c>
      <c r="AW64" s="23">
        <f t="shared" si="22"/>
        <v>0</v>
      </c>
      <c r="AX64" s="23">
        <f t="shared" si="23"/>
        <v>0</v>
      </c>
      <c r="AY64" s="23">
        <f t="shared" si="51"/>
        <v>0</v>
      </c>
    </row>
    <row r="65" spans="1:51" s="33" customFormat="1" ht="15" customHeight="1">
      <c r="A65" s="43" t="s">
        <v>36</v>
      </c>
      <c r="B65" s="1" t="s">
        <v>130</v>
      </c>
      <c r="C65" s="131" t="s">
        <v>122</v>
      </c>
      <c r="D65" s="43" t="s">
        <v>123</v>
      </c>
      <c r="E65" s="120">
        <v>802</v>
      </c>
      <c r="F65" s="9" t="s">
        <v>27</v>
      </c>
      <c r="G65" s="23">
        <v>322</v>
      </c>
      <c r="H65" s="39">
        <f t="shared" si="48"/>
        <v>324</v>
      </c>
      <c r="I65" s="118">
        <v>1.58</v>
      </c>
      <c r="J65" s="37">
        <f t="shared" si="49"/>
        <v>320</v>
      </c>
      <c r="K65" s="23">
        <f t="shared" si="13"/>
        <v>4</v>
      </c>
      <c r="L65" s="23">
        <f t="shared" si="14"/>
        <v>0</v>
      </c>
      <c r="M65" s="119">
        <f t="shared" si="50"/>
        <v>511.92</v>
      </c>
      <c r="N65" s="165">
        <f>E65-M65</f>
        <v>290.08</v>
      </c>
      <c r="O65" s="163">
        <f t="shared" si="15"/>
        <v>0</v>
      </c>
      <c r="P65" s="9" t="s">
        <v>27</v>
      </c>
      <c r="Q65" s="57">
        <v>0</v>
      </c>
      <c r="R65" s="57">
        <v>43</v>
      </c>
      <c r="S65" s="57">
        <v>47</v>
      </c>
      <c r="T65" s="57">
        <v>108</v>
      </c>
      <c r="U65" s="57">
        <v>100</v>
      </c>
      <c r="V65" s="57">
        <v>24</v>
      </c>
      <c r="W65" s="57">
        <v>2</v>
      </c>
      <c r="X65" s="23">
        <f t="shared" si="47"/>
        <v>324</v>
      </c>
      <c r="Y65" s="9" t="s">
        <v>27</v>
      </c>
      <c r="Z65" s="39">
        <v>0</v>
      </c>
      <c r="AA65" s="39">
        <v>42</v>
      </c>
      <c r="AB65" s="30">
        <v>47</v>
      </c>
      <c r="AC65" s="30">
        <v>107</v>
      </c>
      <c r="AD65" s="30">
        <v>100</v>
      </c>
      <c r="AE65" s="30">
        <v>22</v>
      </c>
      <c r="AF65" s="30">
        <v>2</v>
      </c>
      <c r="AG65" s="23">
        <f t="shared" si="37"/>
        <v>320</v>
      </c>
      <c r="AH65" s="9" t="s">
        <v>27</v>
      </c>
      <c r="AI65" s="164"/>
      <c r="AJ65" s="164">
        <v>1</v>
      </c>
      <c r="AK65" s="164"/>
      <c r="AL65" s="164">
        <v>1</v>
      </c>
      <c r="AM65" s="164"/>
      <c r="AN65" s="164">
        <v>2</v>
      </c>
      <c r="AO65" s="164"/>
      <c r="AP65" s="23">
        <f t="shared" si="35"/>
        <v>4</v>
      </c>
      <c r="AQ65" s="9" t="s">
        <v>27</v>
      </c>
      <c r="AR65" s="23">
        <f t="shared" si="17"/>
        <v>0</v>
      </c>
      <c r="AS65" s="23">
        <f t="shared" si="18"/>
        <v>0</v>
      </c>
      <c r="AT65" s="23">
        <f t="shared" si="19"/>
        <v>0</v>
      </c>
      <c r="AU65" s="23">
        <f t="shared" si="20"/>
        <v>0</v>
      </c>
      <c r="AV65" s="23">
        <f t="shared" si="21"/>
        <v>0</v>
      </c>
      <c r="AW65" s="23">
        <f t="shared" si="22"/>
        <v>0</v>
      </c>
      <c r="AX65" s="23">
        <f t="shared" si="23"/>
        <v>0</v>
      </c>
      <c r="AY65" s="23">
        <f t="shared" si="51"/>
        <v>0</v>
      </c>
    </row>
    <row r="66" spans="1:51" s="33" customFormat="1" ht="15" customHeight="1">
      <c r="A66" s="43" t="s">
        <v>36</v>
      </c>
      <c r="B66" s="1" t="s">
        <v>130</v>
      </c>
      <c r="C66" s="131" t="s">
        <v>119</v>
      </c>
      <c r="D66" s="43" t="s">
        <v>120</v>
      </c>
      <c r="E66" s="120">
        <v>770</v>
      </c>
      <c r="F66" s="9" t="s">
        <v>27</v>
      </c>
      <c r="G66" s="23">
        <v>434</v>
      </c>
      <c r="H66" s="39">
        <f t="shared" si="48"/>
        <v>490</v>
      </c>
      <c r="I66" s="118">
        <v>1.58</v>
      </c>
      <c r="J66" s="37">
        <f t="shared" si="49"/>
        <v>483</v>
      </c>
      <c r="K66" s="23">
        <f t="shared" si="13"/>
        <v>4</v>
      </c>
      <c r="L66" s="23">
        <f t="shared" si="14"/>
        <v>3</v>
      </c>
      <c r="M66" s="119">
        <f t="shared" si="50"/>
        <v>774.2</v>
      </c>
      <c r="N66" s="165">
        <f>E66-M66</f>
        <v>-4.2000000000000455</v>
      </c>
      <c r="O66" s="163">
        <f t="shared" si="15"/>
        <v>0</v>
      </c>
      <c r="P66" s="9" t="s">
        <v>27</v>
      </c>
      <c r="Q66" s="57">
        <v>0</v>
      </c>
      <c r="R66" s="57">
        <v>52</v>
      </c>
      <c r="S66" s="57">
        <v>54</v>
      </c>
      <c r="T66" s="57">
        <v>166</v>
      </c>
      <c r="U66" s="57">
        <v>166</v>
      </c>
      <c r="V66" s="57">
        <v>45</v>
      </c>
      <c r="W66" s="57">
        <v>7</v>
      </c>
      <c r="X66" s="23">
        <f t="shared" si="47"/>
        <v>490</v>
      </c>
      <c r="Y66" s="9" t="s">
        <v>27</v>
      </c>
      <c r="Z66" s="49">
        <v>0</v>
      </c>
      <c r="AA66" s="49">
        <v>50</v>
      </c>
      <c r="AB66" s="69">
        <v>51</v>
      </c>
      <c r="AC66" s="69">
        <v>165</v>
      </c>
      <c r="AD66" s="69">
        <v>166</v>
      </c>
      <c r="AE66" s="69">
        <v>44</v>
      </c>
      <c r="AF66" s="69">
        <v>7</v>
      </c>
      <c r="AG66" s="23">
        <f t="shared" si="37"/>
        <v>483</v>
      </c>
      <c r="AH66" s="9" t="s">
        <v>27</v>
      </c>
      <c r="AI66" s="164"/>
      <c r="AJ66" s="164">
        <v>1</v>
      </c>
      <c r="AK66" s="164">
        <v>2</v>
      </c>
      <c r="AL66" s="164"/>
      <c r="AM66" s="164"/>
      <c r="AN66" s="164">
        <v>1</v>
      </c>
      <c r="AO66" s="164"/>
      <c r="AP66" s="23">
        <f t="shared" si="35"/>
        <v>4</v>
      </c>
      <c r="AQ66" s="9" t="s">
        <v>27</v>
      </c>
      <c r="AR66" s="23">
        <f t="shared" si="17"/>
        <v>0</v>
      </c>
      <c r="AS66" s="23">
        <f t="shared" si="18"/>
        <v>1</v>
      </c>
      <c r="AT66" s="23">
        <f t="shared" si="19"/>
        <v>1</v>
      </c>
      <c r="AU66" s="23">
        <f t="shared" si="20"/>
        <v>1</v>
      </c>
      <c r="AV66" s="23">
        <f t="shared" si="21"/>
        <v>0</v>
      </c>
      <c r="AW66" s="23">
        <f t="shared" si="22"/>
        <v>0</v>
      </c>
      <c r="AX66" s="23">
        <f t="shared" si="23"/>
        <v>0</v>
      </c>
      <c r="AY66" s="23">
        <f t="shared" si="51"/>
        <v>3</v>
      </c>
    </row>
    <row r="67" spans="1:51" s="33" customFormat="1" ht="15" customHeight="1">
      <c r="A67" s="43" t="s">
        <v>36</v>
      </c>
      <c r="B67" s="1" t="s">
        <v>130</v>
      </c>
      <c r="C67" s="131" t="s">
        <v>113</v>
      </c>
      <c r="D67" s="43" t="s">
        <v>114</v>
      </c>
      <c r="E67" s="173">
        <v>793</v>
      </c>
      <c r="F67" s="9" t="s">
        <v>27</v>
      </c>
      <c r="G67" s="23">
        <v>277</v>
      </c>
      <c r="H67" s="39">
        <f t="shared" si="48"/>
        <v>281</v>
      </c>
      <c r="I67" s="118">
        <v>1.56</v>
      </c>
      <c r="J67" s="37">
        <f t="shared" si="49"/>
        <v>281</v>
      </c>
      <c r="K67" s="23">
        <f t="shared" si="13"/>
        <v>0</v>
      </c>
      <c r="L67" s="23">
        <f t="shared" si="14"/>
        <v>0</v>
      </c>
      <c r="M67" s="119">
        <f t="shared" si="50"/>
        <v>438.36</v>
      </c>
      <c r="N67" s="173">
        <v>261.64</v>
      </c>
      <c r="O67" s="163">
        <f t="shared" si="15"/>
        <v>0</v>
      </c>
      <c r="P67" s="9" t="s">
        <v>27</v>
      </c>
      <c r="Q67" s="57">
        <v>0</v>
      </c>
      <c r="R67" s="57">
        <v>44</v>
      </c>
      <c r="S67" s="57">
        <v>32</v>
      </c>
      <c r="T67" s="57">
        <v>87</v>
      </c>
      <c r="U67" s="57">
        <v>84</v>
      </c>
      <c r="V67" s="57">
        <v>32</v>
      </c>
      <c r="W67" s="57">
        <v>2</v>
      </c>
      <c r="X67" s="23">
        <f t="shared" si="47"/>
        <v>281</v>
      </c>
      <c r="Y67" s="9" t="s">
        <v>27</v>
      </c>
      <c r="Z67" s="49">
        <v>0</v>
      </c>
      <c r="AA67" s="49">
        <v>44</v>
      </c>
      <c r="AB67" s="49">
        <v>32</v>
      </c>
      <c r="AC67" s="49">
        <v>87</v>
      </c>
      <c r="AD67" s="49">
        <v>84</v>
      </c>
      <c r="AE67" s="49">
        <v>32</v>
      </c>
      <c r="AF67" s="49">
        <v>2</v>
      </c>
      <c r="AG67" s="23">
        <f t="shared" si="37"/>
        <v>281</v>
      </c>
      <c r="AH67" s="9" t="s">
        <v>27</v>
      </c>
      <c r="AI67" s="130"/>
      <c r="AJ67" s="130"/>
      <c r="AK67" s="130"/>
      <c r="AL67" s="130"/>
      <c r="AM67" s="130"/>
      <c r="AN67" s="130"/>
      <c r="AO67" s="130"/>
      <c r="AP67" s="23">
        <f t="shared" si="35"/>
        <v>0</v>
      </c>
      <c r="AQ67" s="9" t="s">
        <v>27</v>
      </c>
      <c r="AR67" s="23">
        <f t="shared" si="17"/>
        <v>0</v>
      </c>
      <c r="AS67" s="23">
        <f t="shared" si="18"/>
        <v>0</v>
      </c>
      <c r="AT67" s="23">
        <f t="shared" si="19"/>
        <v>0</v>
      </c>
      <c r="AU67" s="23">
        <f t="shared" si="20"/>
        <v>0</v>
      </c>
      <c r="AV67" s="23">
        <f t="shared" si="21"/>
        <v>0</v>
      </c>
      <c r="AW67" s="23">
        <f t="shared" si="22"/>
        <v>0</v>
      </c>
      <c r="AX67" s="23">
        <f t="shared" si="23"/>
        <v>0</v>
      </c>
      <c r="AY67" s="23">
        <f t="shared" si="51"/>
        <v>0</v>
      </c>
    </row>
    <row r="68" spans="1:51" s="33" customFormat="1" ht="15" customHeight="1">
      <c r="A68" s="43" t="s">
        <v>36</v>
      </c>
      <c r="B68" s="1" t="s">
        <v>130</v>
      </c>
      <c r="C68" s="131" t="s">
        <v>113</v>
      </c>
      <c r="D68" s="43" t="s">
        <v>115</v>
      </c>
      <c r="E68" s="174"/>
      <c r="F68" s="9" t="s">
        <v>28</v>
      </c>
      <c r="G68" s="23">
        <v>75</v>
      </c>
      <c r="H68" s="39">
        <f t="shared" si="48"/>
        <v>75</v>
      </c>
      <c r="I68" s="118">
        <v>1.24</v>
      </c>
      <c r="J68" s="37">
        <f t="shared" si="49"/>
        <v>75</v>
      </c>
      <c r="K68" s="23">
        <f t="shared" ref="K68:K71" si="52">AP68</f>
        <v>0</v>
      </c>
      <c r="L68" s="23">
        <f t="shared" ref="L68:L71" si="53">AY68</f>
        <v>0</v>
      </c>
      <c r="M68" s="119">
        <f t="shared" si="50"/>
        <v>93</v>
      </c>
      <c r="N68" s="174"/>
      <c r="O68" s="163">
        <f t="shared" ref="O68:O71" si="54">H68-J68-K68-L68</f>
        <v>0</v>
      </c>
      <c r="P68" s="9" t="s">
        <v>28</v>
      </c>
      <c r="Q68" s="42">
        <v>0</v>
      </c>
      <c r="R68" s="42">
        <v>5</v>
      </c>
      <c r="S68" s="42">
        <v>10</v>
      </c>
      <c r="T68" s="42">
        <v>25</v>
      </c>
      <c r="U68" s="42">
        <v>25</v>
      </c>
      <c r="V68" s="42">
        <v>10</v>
      </c>
      <c r="W68" s="42">
        <v>0</v>
      </c>
      <c r="X68" s="23">
        <f t="shared" si="47"/>
        <v>75</v>
      </c>
      <c r="Y68" s="9" t="s">
        <v>28</v>
      </c>
      <c r="Z68" s="39">
        <v>0</v>
      </c>
      <c r="AA68" s="39">
        <v>5</v>
      </c>
      <c r="AB68" s="30">
        <v>10</v>
      </c>
      <c r="AC68" s="30">
        <v>25</v>
      </c>
      <c r="AD68" s="30">
        <v>25</v>
      </c>
      <c r="AE68" s="30">
        <v>10</v>
      </c>
      <c r="AF68" s="30">
        <v>0</v>
      </c>
      <c r="AG68" s="23">
        <f t="shared" si="37"/>
        <v>75</v>
      </c>
      <c r="AH68" s="9" t="s">
        <v>28</v>
      </c>
      <c r="AI68" s="130"/>
      <c r="AJ68" s="130"/>
      <c r="AK68" s="130"/>
      <c r="AL68" s="130"/>
      <c r="AM68" s="130"/>
      <c r="AN68" s="130"/>
      <c r="AO68" s="130"/>
      <c r="AP68" s="23">
        <f t="shared" si="35"/>
        <v>0</v>
      </c>
      <c r="AQ68" s="9" t="s">
        <v>28</v>
      </c>
      <c r="AR68" s="23">
        <f t="shared" ref="AR68:AR71" si="55">Q68-Z68-AI68</f>
        <v>0</v>
      </c>
      <c r="AS68" s="23">
        <f t="shared" ref="AS68:AS71" si="56">R68-AA68-AJ68</f>
        <v>0</v>
      </c>
      <c r="AT68" s="23">
        <f t="shared" ref="AT68:AT71" si="57">S68-AB68-AK68</f>
        <v>0</v>
      </c>
      <c r="AU68" s="23">
        <f t="shared" ref="AU68:AU70" si="58">T68-AC68-AL68</f>
        <v>0</v>
      </c>
      <c r="AV68" s="23">
        <f t="shared" ref="AV68:AV71" si="59">U68-AD68-AM68</f>
        <v>0</v>
      </c>
      <c r="AW68" s="23">
        <f t="shared" ref="AW68:AW71" si="60">V68-AE68-AN68</f>
        <v>0</v>
      </c>
      <c r="AX68" s="23">
        <f t="shared" ref="AX68:AX71" si="61">W68-AF68-AO68</f>
        <v>0</v>
      </c>
      <c r="AY68" s="23">
        <f t="shared" si="51"/>
        <v>0</v>
      </c>
    </row>
    <row r="69" spans="1:51" s="33" customFormat="1" ht="15" customHeight="1">
      <c r="A69" s="43" t="s">
        <v>36</v>
      </c>
      <c r="B69" s="1" t="s">
        <v>130</v>
      </c>
      <c r="C69" s="131" t="s">
        <v>127</v>
      </c>
      <c r="D69" s="43" t="s">
        <v>128</v>
      </c>
      <c r="E69" s="173">
        <v>2648</v>
      </c>
      <c r="F69" s="9" t="s">
        <v>27</v>
      </c>
      <c r="G69" s="23">
        <v>1016</v>
      </c>
      <c r="H69" s="39">
        <f t="shared" si="48"/>
        <v>1016</v>
      </c>
      <c r="I69" s="118">
        <v>1.42</v>
      </c>
      <c r="J69" s="37">
        <f t="shared" si="49"/>
        <v>997</v>
      </c>
      <c r="K69" s="23">
        <f t="shared" si="52"/>
        <v>14</v>
      </c>
      <c r="L69" s="23">
        <f t="shared" si="53"/>
        <v>5</v>
      </c>
      <c r="M69" s="119">
        <f t="shared" si="50"/>
        <v>1442.72</v>
      </c>
      <c r="N69" s="173">
        <v>1080.33</v>
      </c>
      <c r="O69" s="163">
        <f t="shared" si="54"/>
        <v>0</v>
      </c>
      <c r="P69" s="9" t="s">
        <v>27</v>
      </c>
      <c r="Q69" s="42">
        <v>0</v>
      </c>
      <c r="R69" s="42">
        <v>158</v>
      </c>
      <c r="S69" s="42">
        <v>120</v>
      </c>
      <c r="T69" s="42">
        <v>322</v>
      </c>
      <c r="U69" s="42">
        <v>302</v>
      </c>
      <c r="V69" s="42">
        <v>108</v>
      </c>
      <c r="W69" s="42">
        <v>6</v>
      </c>
      <c r="X69" s="23">
        <f t="shared" si="47"/>
        <v>1016</v>
      </c>
      <c r="Y69" s="9" t="s">
        <v>27</v>
      </c>
      <c r="Z69" s="39">
        <v>0</v>
      </c>
      <c r="AA69" s="39">
        <v>156</v>
      </c>
      <c r="AB69" s="30">
        <v>116</v>
      </c>
      <c r="AC69" s="30">
        <v>314</v>
      </c>
      <c r="AD69" s="30">
        <v>300</v>
      </c>
      <c r="AE69" s="30">
        <v>105</v>
      </c>
      <c r="AF69" s="30">
        <v>6</v>
      </c>
      <c r="AG69" s="23">
        <f t="shared" si="37"/>
        <v>997</v>
      </c>
      <c r="AH69" s="9" t="s">
        <v>27</v>
      </c>
      <c r="AI69" s="164"/>
      <c r="AJ69" s="164">
        <v>3</v>
      </c>
      <c r="AK69" s="164">
        <v>2</v>
      </c>
      <c r="AL69" s="164">
        <v>2</v>
      </c>
      <c r="AM69" s="164">
        <v>5</v>
      </c>
      <c r="AN69" s="164">
        <v>2</v>
      </c>
      <c r="AO69" s="164"/>
      <c r="AP69" s="23">
        <f t="shared" si="35"/>
        <v>14</v>
      </c>
      <c r="AQ69" s="9" t="s">
        <v>27</v>
      </c>
      <c r="AR69" s="23">
        <f t="shared" si="55"/>
        <v>0</v>
      </c>
      <c r="AS69" s="23">
        <v>0</v>
      </c>
      <c r="AT69" s="23">
        <f t="shared" si="57"/>
        <v>2</v>
      </c>
      <c r="AU69" s="23">
        <v>2</v>
      </c>
      <c r="AV69" s="23">
        <v>0</v>
      </c>
      <c r="AW69" s="23">
        <f t="shared" si="60"/>
        <v>1</v>
      </c>
      <c r="AX69" s="23">
        <f t="shared" si="61"/>
        <v>0</v>
      </c>
      <c r="AY69" s="23">
        <f t="shared" si="51"/>
        <v>5</v>
      </c>
    </row>
    <row r="70" spans="1:51" s="33" customFormat="1" ht="15" customHeight="1">
      <c r="A70" s="43" t="s">
        <v>36</v>
      </c>
      <c r="B70" s="1" t="s">
        <v>130</v>
      </c>
      <c r="C70" s="131" t="s">
        <v>127</v>
      </c>
      <c r="D70" s="43" t="s">
        <v>129</v>
      </c>
      <c r="E70" s="174"/>
      <c r="F70" s="9" t="s">
        <v>28</v>
      </c>
      <c r="G70" s="23">
        <v>103</v>
      </c>
      <c r="H70" s="39">
        <f t="shared" si="48"/>
        <v>105</v>
      </c>
      <c r="I70" s="118">
        <v>1.19</v>
      </c>
      <c r="J70" s="37">
        <f t="shared" si="49"/>
        <v>102</v>
      </c>
      <c r="K70" s="23">
        <f t="shared" si="52"/>
        <v>2</v>
      </c>
      <c r="L70" s="23">
        <f t="shared" si="53"/>
        <v>1</v>
      </c>
      <c r="M70" s="119">
        <f t="shared" si="50"/>
        <v>124.94999999999999</v>
      </c>
      <c r="N70" s="174"/>
      <c r="O70" s="163">
        <f t="shared" si="54"/>
        <v>0</v>
      </c>
      <c r="P70" s="9" t="s">
        <v>28</v>
      </c>
      <c r="Q70" s="42">
        <v>0</v>
      </c>
      <c r="R70" s="42">
        <v>13</v>
      </c>
      <c r="S70" s="42">
        <v>16</v>
      </c>
      <c r="T70" s="42">
        <v>32</v>
      </c>
      <c r="U70" s="42">
        <v>32</v>
      </c>
      <c r="V70" s="42">
        <v>10</v>
      </c>
      <c r="W70" s="42">
        <v>2</v>
      </c>
      <c r="X70" s="23">
        <f t="shared" si="47"/>
        <v>105</v>
      </c>
      <c r="Y70" s="9" t="s">
        <v>28</v>
      </c>
      <c r="Z70" s="39">
        <v>0</v>
      </c>
      <c r="AA70" s="39">
        <v>12</v>
      </c>
      <c r="AB70" s="30">
        <v>16</v>
      </c>
      <c r="AC70" s="30">
        <v>32</v>
      </c>
      <c r="AD70" s="30">
        <v>31</v>
      </c>
      <c r="AE70" s="30">
        <v>9</v>
      </c>
      <c r="AF70" s="30">
        <v>2</v>
      </c>
      <c r="AG70" s="23">
        <f t="shared" si="37"/>
        <v>102</v>
      </c>
      <c r="AH70" s="9" t="s">
        <v>28</v>
      </c>
      <c r="AI70" s="164"/>
      <c r="AJ70" s="164"/>
      <c r="AK70" s="164"/>
      <c r="AL70" s="164"/>
      <c r="AM70" s="164">
        <v>1</v>
      </c>
      <c r="AN70" s="164">
        <v>1</v>
      </c>
      <c r="AO70" s="164"/>
      <c r="AP70" s="23">
        <f t="shared" si="35"/>
        <v>2</v>
      </c>
      <c r="AQ70" s="9" t="s">
        <v>28</v>
      </c>
      <c r="AR70" s="23">
        <f t="shared" si="55"/>
        <v>0</v>
      </c>
      <c r="AS70" s="23">
        <f t="shared" si="56"/>
        <v>1</v>
      </c>
      <c r="AT70" s="23">
        <f t="shared" si="57"/>
        <v>0</v>
      </c>
      <c r="AU70" s="23">
        <f t="shared" si="58"/>
        <v>0</v>
      </c>
      <c r="AV70" s="23">
        <f t="shared" si="59"/>
        <v>0</v>
      </c>
      <c r="AW70" s="23">
        <f t="shared" si="60"/>
        <v>0</v>
      </c>
      <c r="AX70" s="23">
        <f t="shared" si="61"/>
        <v>0</v>
      </c>
      <c r="AY70" s="23">
        <f t="shared" si="51"/>
        <v>1</v>
      </c>
    </row>
    <row r="71" spans="1:51" s="33" customFormat="1" ht="15" customHeight="1">
      <c r="A71" s="43" t="s">
        <v>140</v>
      </c>
      <c r="B71" s="1" t="s">
        <v>160</v>
      </c>
      <c r="C71" s="125" t="s">
        <v>158</v>
      </c>
      <c r="D71" s="125" t="s">
        <v>159</v>
      </c>
      <c r="E71" s="159">
        <v>8770</v>
      </c>
      <c r="F71" s="9" t="s">
        <v>27</v>
      </c>
      <c r="G71" s="23">
        <v>6160</v>
      </c>
      <c r="H71" s="39">
        <f t="shared" si="48"/>
        <v>6170</v>
      </c>
      <c r="I71" s="118">
        <v>1.42</v>
      </c>
      <c r="J71" s="37">
        <f t="shared" si="49"/>
        <v>6109</v>
      </c>
      <c r="K71" s="23">
        <f t="shared" si="52"/>
        <v>33</v>
      </c>
      <c r="L71" s="23">
        <f t="shared" si="53"/>
        <v>28</v>
      </c>
      <c r="M71" s="119">
        <f t="shared" si="50"/>
        <v>8761.4</v>
      </c>
      <c r="N71" s="165">
        <f>E71-M71</f>
        <v>8.6000000000003638</v>
      </c>
      <c r="O71" s="163">
        <f t="shared" si="54"/>
        <v>0</v>
      </c>
      <c r="P71" s="9" t="s">
        <v>27</v>
      </c>
      <c r="Q71" s="42">
        <v>10</v>
      </c>
      <c r="R71" s="42">
        <v>114</v>
      </c>
      <c r="S71" s="42">
        <v>1613</v>
      </c>
      <c r="T71" s="42">
        <v>2044</v>
      </c>
      <c r="U71" s="42">
        <v>1576</v>
      </c>
      <c r="V71" s="42">
        <v>805</v>
      </c>
      <c r="W71" s="42">
        <v>8</v>
      </c>
      <c r="X71" s="23">
        <f t="shared" si="47"/>
        <v>6170</v>
      </c>
      <c r="Y71" s="9" t="s">
        <v>27</v>
      </c>
      <c r="Z71" s="39">
        <v>10</v>
      </c>
      <c r="AA71" s="39">
        <v>112</v>
      </c>
      <c r="AB71" s="30">
        <v>1592</v>
      </c>
      <c r="AC71" s="30">
        <v>2019</v>
      </c>
      <c r="AD71" s="30">
        <v>1568</v>
      </c>
      <c r="AE71" s="30">
        <v>801</v>
      </c>
      <c r="AF71" s="30">
        <v>7</v>
      </c>
      <c r="AG71" s="23">
        <f t="shared" si="37"/>
        <v>6109</v>
      </c>
      <c r="AH71" s="9" t="s">
        <v>27</v>
      </c>
      <c r="AI71" s="164"/>
      <c r="AJ71" s="164"/>
      <c r="AK71" s="164">
        <v>13</v>
      </c>
      <c r="AL71" s="164">
        <v>13</v>
      </c>
      <c r="AM71" s="164">
        <v>3</v>
      </c>
      <c r="AN71" s="164">
        <v>3</v>
      </c>
      <c r="AO71" s="164">
        <v>1</v>
      </c>
      <c r="AP71" s="23">
        <f t="shared" si="35"/>
        <v>33</v>
      </c>
      <c r="AQ71" s="9" t="s">
        <v>27</v>
      </c>
      <c r="AR71" s="23">
        <f t="shared" si="55"/>
        <v>0</v>
      </c>
      <c r="AS71" s="23">
        <f t="shared" si="56"/>
        <v>2</v>
      </c>
      <c r="AT71" s="23">
        <f t="shared" si="57"/>
        <v>8</v>
      </c>
      <c r="AU71" s="23">
        <v>12</v>
      </c>
      <c r="AV71" s="23">
        <f t="shared" si="59"/>
        <v>5</v>
      </c>
      <c r="AW71" s="23">
        <f t="shared" si="60"/>
        <v>1</v>
      </c>
      <c r="AX71" s="23">
        <f t="shared" si="61"/>
        <v>0</v>
      </c>
      <c r="AY71" s="23">
        <f t="shared" si="51"/>
        <v>28</v>
      </c>
    </row>
    <row r="72" spans="1:51" s="33" customFormat="1" ht="15" customHeight="1">
      <c r="A72" s="43"/>
      <c r="B72" s="1"/>
      <c r="C72" s="126"/>
      <c r="D72" s="126"/>
      <c r="E72" s="128"/>
      <c r="F72" s="41"/>
      <c r="G72" s="23"/>
      <c r="H72" s="39"/>
      <c r="I72" s="129"/>
      <c r="J72" s="37"/>
      <c r="K72" s="23"/>
      <c r="L72" s="23"/>
      <c r="M72" s="120"/>
      <c r="N72" s="165"/>
      <c r="O72" s="163"/>
      <c r="P72" s="9"/>
      <c r="Q72" s="39"/>
      <c r="R72" s="39"/>
      <c r="S72" s="40"/>
      <c r="T72" s="40"/>
      <c r="U72" s="40"/>
      <c r="V72" s="40"/>
      <c r="W72" s="30"/>
      <c r="X72" s="23"/>
      <c r="Y72" s="9"/>
      <c r="Z72" s="39"/>
      <c r="AA72" s="39"/>
      <c r="AB72" s="30"/>
      <c r="AC72" s="30"/>
      <c r="AD72" s="30"/>
      <c r="AE72" s="30"/>
      <c r="AF72" s="30"/>
      <c r="AG72" s="23"/>
      <c r="AH72" s="9"/>
      <c r="AI72" s="23"/>
      <c r="AJ72" s="39"/>
      <c r="AK72" s="39"/>
      <c r="AL72" s="39"/>
      <c r="AM72" s="39"/>
      <c r="AN72" s="39"/>
      <c r="AO72" s="39"/>
      <c r="AP72" s="23"/>
      <c r="AQ72" s="9"/>
      <c r="AR72" s="23"/>
      <c r="AS72" s="23"/>
      <c r="AT72" s="23"/>
      <c r="AU72" s="23"/>
      <c r="AV72" s="23"/>
      <c r="AW72" s="23"/>
      <c r="AX72" s="23"/>
      <c r="AY72" s="23"/>
    </row>
    <row r="73" spans="1:51" s="33" customFormat="1" ht="15" customHeight="1">
      <c r="A73" s="43"/>
      <c r="B73" s="1"/>
      <c r="C73" s="126"/>
      <c r="D73" s="126"/>
      <c r="E73" s="128"/>
      <c r="F73" s="41"/>
      <c r="G73" s="23"/>
      <c r="H73" s="39"/>
      <c r="I73" s="129"/>
      <c r="J73" s="37"/>
      <c r="K73" s="23"/>
      <c r="L73" s="23"/>
      <c r="M73" s="120"/>
      <c r="N73" s="165"/>
      <c r="O73" s="163"/>
      <c r="P73" s="9"/>
      <c r="Q73" s="39"/>
      <c r="R73" s="39"/>
      <c r="S73" s="40"/>
      <c r="T73" s="40"/>
      <c r="U73" s="40"/>
      <c r="V73" s="40"/>
      <c r="W73" s="30"/>
      <c r="X73" s="23"/>
      <c r="Y73" s="9"/>
      <c r="Z73" s="39"/>
      <c r="AA73" s="39"/>
      <c r="AB73" s="30"/>
      <c r="AC73" s="30"/>
      <c r="AD73" s="30"/>
      <c r="AE73" s="30"/>
      <c r="AF73" s="30"/>
      <c r="AG73" s="23"/>
      <c r="AH73" s="9"/>
      <c r="AI73" s="23"/>
      <c r="AJ73" s="39"/>
      <c r="AK73" s="39"/>
      <c r="AL73" s="39"/>
      <c r="AM73" s="39"/>
      <c r="AN73" s="39"/>
      <c r="AO73" s="39"/>
      <c r="AP73" s="23"/>
      <c r="AQ73" s="9"/>
      <c r="AR73" s="23"/>
      <c r="AS73" s="23"/>
      <c r="AT73" s="23"/>
      <c r="AU73" s="23"/>
      <c r="AV73" s="23"/>
      <c r="AW73" s="23"/>
      <c r="AX73" s="23"/>
      <c r="AY73" s="23"/>
    </row>
    <row r="74" spans="1:51" s="20" customFormat="1" ht="20.25" customHeight="1">
      <c r="A74" s="59"/>
      <c r="B74" s="59"/>
      <c r="C74" s="59"/>
      <c r="D74" s="74"/>
      <c r="E74" s="74"/>
      <c r="F74" s="22"/>
      <c r="G74" s="23">
        <f t="shared" ref="G74:M74" si="62">SUM(G3:G71)</f>
        <v>64767</v>
      </c>
      <c r="H74" s="23">
        <f t="shared" si="62"/>
        <v>65169</v>
      </c>
      <c r="I74" s="23">
        <f t="shared" si="62"/>
        <v>96.070000000000007</v>
      </c>
      <c r="J74" s="23">
        <f t="shared" si="62"/>
        <v>64443</v>
      </c>
      <c r="K74" s="23">
        <f t="shared" si="62"/>
        <v>341</v>
      </c>
      <c r="L74" s="23">
        <f t="shared" si="62"/>
        <v>385</v>
      </c>
      <c r="M74" s="23">
        <f t="shared" si="62"/>
        <v>94047.719999999987</v>
      </c>
      <c r="N74" s="23"/>
      <c r="O74" s="23"/>
      <c r="P74" s="23"/>
      <c r="Q74" s="23">
        <f t="shared" ref="Q74:X74" si="63">SUM(Q3:Q71)</f>
        <v>126</v>
      </c>
      <c r="R74" s="23">
        <f t="shared" si="63"/>
        <v>3692</v>
      </c>
      <c r="S74" s="23">
        <f t="shared" si="63"/>
        <v>14007</v>
      </c>
      <c r="T74" s="23">
        <f t="shared" si="63"/>
        <v>21670</v>
      </c>
      <c r="U74" s="23">
        <f t="shared" si="63"/>
        <v>17465</v>
      </c>
      <c r="V74" s="23">
        <f t="shared" si="63"/>
        <v>7958</v>
      </c>
      <c r="W74" s="23">
        <f t="shared" si="63"/>
        <v>251</v>
      </c>
      <c r="X74" s="23">
        <f t="shared" si="63"/>
        <v>65169</v>
      </c>
      <c r="Y74" s="23"/>
      <c r="Z74" s="23">
        <f t="shared" ref="Z74:AG74" si="64">SUM(Z3:Z71)</f>
        <v>117</v>
      </c>
      <c r="AA74" s="23">
        <f t="shared" si="64"/>
        <v>3633</v>
      </c>
      <c r="AB74" s="23">
        <f t="shared" si="64"/>
        <v>13844</v>
      </c>
      <c r="AC74" s="23">
        <f t="shared" si="64"/>
        <v>21452</v>
      </c>
      <c r="AD74" s="23">
        <f t="shared" si="64"/>
        <v>17299</v>
      </c>
      <c r="AE74" s="23">
        <f t="shared" si="64"/>
        <v>7863</v>
      </c>
      <c r="AF74" s="23">
        <f t="shared" si="64"/>
        <v>235</v>
      </c>
      <c r="AG74" s="23">
        <f t="shared" si="64"/>
        <v>64443</v>
      </c>
      <c r="AH74" s="23"/>
      <c r="AI74" s="23">
        <f t="shared" ref="AI74:AP74" si="65">SUM(AI3:AI71)</f>
        <v>5</v>
      </c>
      <c r="AJ74" s="23">
        <f t="shared" si="65"/>
        <v>25</v>
      </c>
      <c r="AK74" s="23">
        <f t="shared" si="65"/>
        <v>77</v>
      </c>
      <c r="AL74" s="23">
        <f t="shared" si="65"/>
        <v>91</v>
      </c>
      <c r="AM74" s="23">
        <f t="shared" si="65"/>
        <v>84</v>
      </c>
      <c r="AN74" s="23">
        <f t="shared" si="65"/>
        <v>56</v>
      </c>
      <c r="AO74" s="23">
        <f t="shared" si="65"/>
        <v>3</v>
      </c>
      <c r="AP74" s="23">
        <f t="shared" si="65"/>
        <v>341</v>
      </c>
      <c r="AQ74" s="23"/>
      <c r="AR74" s="23">
        <f t="shared" ref="AR74:AY74" si="66">SUM(AR3:AR71)</f>
        <v>4</v>
      </c>
      <c r="AS74" s="23">
        <f t="shared" si="66"/>
        <v>39</v>
      </c>
      <c r="AT74" s="23">
        <f t="shared" si="66"/>
        <v>82</v>
      </c>
      <c r="AU74" s="23">
        <f t="shared" si="66"/>
        <v>130</v>
      </c>
      <c r="AV74" s="23">
        <f t="shared" si="66"/>
        <v>81</v>
      </c>
      <c r="AW74" s="23">
        <f t="shared" si="66"/>
        <v>36</v>
      </c>
      <c r="AX74" s="23">
        <f t="shared" si="66"/>
        <v>13</v>
      </c>
      <c r="AY74" s="23">
        <f t="shared" si="66"/>
        <v>385</v>
      </c>
    </row>
    <row r="75" spans="1:51" s="20" customFormat="1" ht="20.25" customHeight="1">
      <c r="B75" s="50"/>
      <c r="C75" s="32"/>
      <c r="F75" s="33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</row>
    <row r="76" spans="1:51" ht="20.25" customHeight="1">
      <c r="B76" s="51"/>
      <c r="M76" s="34"/>
      <c r="N76" s="34"/>
      <c r="O76" s="34"/>
      <c r="AY76" s="35"/>
    </row>
    <row r="77" spans="1:51" ht="20.25" customHeight="1">
      <c r="B77" s="51"/>
      <c r="G77" s="31"/>
      <c r="M77" s="21"/>
      <c r="X77" s="35"/>
      <c r="AB77" s="35"/>
      <c r="AG77" s="35"/>
      <c r="AS77" s="167"/>
      <c r="AT77" s="167"/>
    </row>
    <row r="78" spans="1:51" ht="20.25" customHeight="1">
      <c r="B78" s="51"/>
      <c r="G78" s="31"/>
      <c r="M78" s="21"/>
    </row>
    <row r="79" spans="1:51" ht="20.25" customHeight="1">
      <c r="B79" s="51"/>
      <c r="G79" s="31"/>
      <c r="H79" s="31"/>
      <c r="M79" s="21"/>
      <c r="X79" s="35"/>
    </row>
    <row r="80" spans="1:51" ht="20.25" customHeight="1">
      <c r="B80" s="51"/>
      <c r="G80" s="31"/>
      <c r="M80" s="21"/>
    </row>
    <row r="81" spans="2:13" ht="20.25" customHeight="1">
      <c r="B81" s="51"/>
      <c r="G81" s="31"/>
      <c r="H81" s="31"/>
      <c r="M81" s="21"/>
    </row>
    <row r="82" spans="2:13" ht="20.25" customHeight="1">
      <c r="B82" s="51"/>
      <c r="M82" s="21"/>
    </row>
    <row r="83" spans="2:13" ht="20.25" customHeight="1">
      <c r="B83" s="51"/>
      <c r="M83" s="21"/>
    </row>
    <row r="84" spans="2:13" ht="20.25" customHeight="1">
      <c r="B84" s="51"/>
      <c r="G84" s="31"/>
      <c r="M84" s="21"/>
    </row>
    <row r="85" spans="2:13" ht="20.25" customHeight="1">
      <c r="B85" s="51"/>
      <c r="M85" s="21"/>
    </row>
    <row r="86" spans="2:13" ht="20.25" customHeight="1">
      <c r="B86" s="51"/>
      <c r="M86" s="21"/>
    </row>
    <row r="87" spans="2:13" ht="20.25" customHeight="1">
      <c r="B87" s="51"/>
      <c r="M87" s="21"/>
    </row>
    <row r="88" spans="2:13" ht="20.25" customHeight="1">
      <c r="B88" s="51"/>
      <c r="M88" s="21"/>
    </row>
    <row r="89" spans="2:13" ht="20.25" customHeight="1">
      <c r="B89" s="51"/>
      <c r="M89" s="21"/>
    </row>
    <row r="90" spans="2:13" ht="20.25" customHeight="1">
      <c r="B90" s="51"/>
      <c r="M90" s="21"/>
    </row>
    <row r="91" spans="2:13" ht="20.25" customHeight="1">
      <c r="B91" s="51"/>
      <c r="M91" s="21"/>
    </row>
    <row r="92" spans="2:13" ht="20.25" customHeight="1">
      <c r="B92" s="51"/>
      <c r="M92" s="21"/>
    </row>
    <row r="93" spans="2:13" ht="20.25" customHeight="1">
      <c r="M93" s="21"/>
    </row>
    <row r="94" spans="2:13" ht="20.25" customHeight="1">
      <c r="M94" s="21"/>
    </row>
    <row r="95" spans="2:13" ht="20.25" customHeight="1">
      <c r="M95" s="21"/>
    </row>
    <row r="96" spans="2:13" ht="20.25" customHeight="1">
      <c r="M96" s="21"/>
    </row>
    <row r="97" spans="13:23" ht="20.25" customHeight="1">
      <c r="M97" s="21"/>
    </row>
    <row r="100" spans="13:23" ht="20.25" customHeight="1">
      <c r="W100" s="35">
        <f>SUM(W15:W99)</f>
        <v>462</v>
      </c>
    </row>
    <row r="125" spans="1:43" ht="20.25" customHeight="1">
      <c r="S125" s="65">
        <v>0</v>
      </c>
      <c r="T125" s="65">
        <v>0</v>
      </c>
      <c r="U125" s="65">
        <v>0</v>
      </c>
      <c r="V125" s="65">
        <v>0</v>
      </c>
      <c r="W125" s="65">
        <v>0</v>
      </c>
      <c r="X125" s="65">
        <v>0</v>
      </c>
    </row>
    <row r="128" spans="1:43" s="60" customFormat="1" ht="20.25" customHeight="1">
      <c r="A128" s="65"/>
      <c r="B128" s="52"/>
      <c r="C128" s="65"/>
      <c r="D128" s="92"/>
      <c r="E128" s="72"/>
      <c r="F128" s="65"/>
      <c r="G128" s="65"/>
      <c r="H128" s="65"/>
      <c r="I128" s="65"/>
      <c r="J128" s="65"/>
      <c r="K128" s="65"/>
      <c r="L128" s="65"/>
      <c r="M128" s="65"/>
      <c r="N128" s="166"/>
      <c r="O128" s="160"/>
      <c r="P128" s="60">
        <f t="shared" ref="J128:Q129" si="67">SUM(P124:P127)</f>
        <v>0</v>
      </c>
      <c r="Q128" s="60">
        <f t="shared" si="67"/>
        <v>0</v>
      </c>
      <c r="S128" s="60">
        <f>SUM(S124:S127)</f>
        <v>0</v>
      </c>
      <c r="T128" s="60">
        <f t="shared" ref="T128:Z128" si="68">SUM(T124:T127)</f>
        <v>0</v>
      </c>
      <c r="U128" s="60">
        <f t="shared" si="68"/>
        <v>0</v>
      </c>
      <c r="V128" s="60">
        <f t="shared" si="68"/>
        <v>0</v>
      </c>
      <c r="W128" s="60">
        <f t="shared" si="68"/>
        <v>0</v>
      </c>
      <c r="X128" s="60">
        <f t="shared" si="68"/>
        <v>0</v>
      </c>
      <c r="Y128" s="60">
        <f t="shared" si="68"/>
        <v>0</v>
      </c>
      <c r="Z128" s="60">
        <f t="shared" si="68"/>
        <v>0</v>
      </c>
      <c r="AH128" s="60">
        <f t="shared" ref="AH128" si="69">SUM(AH124:AH127)</f>
        <v>0</v>
      </c>
      <c r="AQ128" s="60">
        <f t="shared" ref="AQ128" si="70">SUM(AQ124:AQ127)</f>
        <v>0</v>
      </c>
    </row>
    <row r="129" spans="1:43" ht="20.25" customHeight="1">
      <c r="A129" s="60"/>
      <c r="B129" s="61"/>
      <c r="C129" s="60"/>
      <c r="D129" s="60"/>
      <c r="E129" s="60"/>
      <c r="F129" s="60"/>
      <c r="G129" s="60"/>
      <c r="H129" s="60"/>
      <c r="I129" s="60">
        <f>SUM(I125:I128)</f>
        <v>0</v>
      </c>
      <c r="J129" s="60">
        <f t="shared" si="67"/>
        <v>0</v>
      </c>
      <c r="K129" s="60">
        <f t="shared" si="67"/>
        <v>0</v>
      </c>
      <c r="L129" s="60">
        <f t="shared" si="67"/>
        <v>0</v>
      </c>
      <c r="M129" s="60">
        <f t="shared" si="67"/>
        <v>0</v>
      </c>
      <c r="N129" s="60">
        <f t="shared" si="67"/>
        <v>0</v>
      </c>
      <c r="O129" s="60"/>
    </row>
    <row r="130" spans="1:43" ht="20.25" customHeight="1">
      <c r="S130" s="65">
        <v>0</v>
      </c>
      <c r="T130" s="65">
        <v>0</v>
      </c>
      <c r="U130" s="65">
        <v>0</v>
      </c>
      <c r="V130" s="65">
        <v>0</v>
      </c>
      <c r="W130" s="65">
        <v>0</v>
      </c>
      <c r="X130" s="65">
        <v>0</v>
      </c>
    </row>
    <row r="132" spans="1:43" s="60" customFormat="1" ht="20.25" customHeight="1">
      <c r="A132" s="65"/>
      <c r="B132" s="52"/>
      <c r="C132" s="65"/>
      <c r="D132" s="92"/>
      <c r="E132" s="72"/>
      <c r="F132" s="65"/>
      <c r="G132" s="65"/>
      <c r="H132" s="65"/>
      <c r="I132" s="65"/>
      <c r="J132" s="65"/>
      <c r="K132" s="65"/>
      <c r="L132" s="65"/>
      <c r="M132" s="65"/>
      <c r="N132" s="166"/>
      <c r="O132" s="160"/>
      <c r="P132" s="60">
        <f t="shared" ref="J132:Q133" si="71">SUM(P129:P131)</f>
        <v>0</v>
      </c>
      <c r="Q132" s="60">
        <f t="shared" si="71"/>
        <v>0</v>
      </c>
      <c r="S132" s="60">
        <f>SUM(S129:S131)</f>
        <v>0</v>
      </c>
      <c r="T132" s="60">
        <f t="shared" ref="T132:Z132" si="72">SUM(T129:T131)</f>
        <v>0</v>
      </c>
      <c r="U132" s="60">
        <f t="shared" si="72"/>
        <v>0</v>
      </c>
      <c r="V132" s="60">
        <f t="shared" si="72"/>
        <v>0</v>
      </c>
      <c r="W132" s="60">
        <f t="shared" si="72"/>
        <v>0</v>
      </c>
      <c r="X132" s="60">
        <f t="shared" si="72"/>
        <v>0</v>
      </c>
      <c r="Y132" s="60">
        <f t="shared" si="72"/>
        <v>0</v>
      </c>
      <c r="Z132" s="60">
        <f t="shared" si="72"/>
        <v>0</v>
      </c>
      <c r="AH132" s="60">
        <f t="shared" ref="AH132" si="73">SUM(AH129:AH131)</f>
        <v>0</v>
      </c>
      <c r="AQ132" s="60">
        <f t="shared" ref="AQ132" si="74">SUM(AQ129:AQ131)</f>
        <v>0</v>
      </c>
    </row>
    <row r="133" spans="1:43" ht="20.25" customHeight="1">
      <c r="A133" s="60"/>
      <c r="B133" s="61"/>
      <c r="C133" s="60"/>
      <c r="D133" s="60"/>
      <c r="E133" s="60"/>
      <c r="F133" s="60"/>
      <c r="G133" s="60"/>
      <c r="H133" s="60"/>
      <c r="I133" s="60">
        <f>SUM(I130:I132)</f>
        <v>0</v>
      </c>
      <c r="J133" s="60">
        <f t="shared" si="71"/>
        <v>0</v>
      </c>
      <c r="K133" s="60">
        <f t="shared" si="71"/>
        <v>0</v>
      </c>
      <c r="L133" s="60">
        <f t="shared" si="71"/>
        <v>0</v>
      </c>
      <c r="M133" s="60">
        <f t="shared" si="71"/>
        <v>0</v>
      </c>
      <c r="N133" s="60">
        <f t="shared" si="71"/>
        <v>0</v>
      </c>
      <c r="O133" s="60"/>
    </row>
  </sheetData>
  <autoFilter ref="A2:AY71">
    <filterColumn colId="0"/>
    <filterColumn colId="14"/>
  </autoFilter>
  <mergeCells count="58">
    <mergeCell ref="N60:N61"/>
    <mergeCell ref="N62:N64"/>
    <mergeCell ref="N67:N68"/>
    <mergeCell ref="N69:N70"/>
    <mergeCell ref="N44:N46"/>
    <mergeCell ref="N47:N49"/>
    <mergeCell ref="N50:N52"/>
    <mergeCell ref="N55:N57"/>
    <mergeCell ref="N58:N59"/>
    <mergeCell ref="N3:N4"/>
    <mergeCell ref="N5:N6"/>
    <mergeCell ref="N9:N10"/>
    <mergeCell ref="N11:N12"/>
    <mergeCell ref="N13:N14"/>
    <mergeCell ref="N16:N17"/>
    <mergeCell ref="N34:N35"/>
    <mergeCell ref="N36:N37"/>
    <mergeCell ref="N38:N39"/>
    <mergeCell ref="N42:N43"/>
    <mergeCell ref="N21:N22"/>
    <mergeCell ref="N23:N24"/>
    <mergeCell ref="N25:N26"/>
    <mergeCell ref="N27:N28"/>
    <mergeCell ref="N29:N30"/>
    <mergeCell ref="N31:N32"/>
    <mergeCell ref="N40:N41"/>
    <mergeCell ref="E60:E61"/>
    <mergeCell ref="E67:E68"/>
    <mergeCell ref="E69:E70"/>
    <mergeCell ref="E44:E46"/>
    <mergeCell ref="E47:E49"/>
    <mergeCell ref="E62:E64"/>
    <mergeCell ref="E55:E57"/>
    <mergeCell ref="E50:E52"/>
    <mergeCell ref="E58:E59"/>
    <mergeCell ref="E9:E10"/>
    <mergeCell ref="E5:E6"/>
    <mergeCell ref="E11:E12"/>
    <mergeCell ref="E21:E22"/>
    <mergeCell ref="E3:E4"/>
    <mergeCell ref="E13:E14"/>
    <mergeCell ref="E16:E17"/>
    <mergeCell ref="AS77:AT77"/>
    <mergeCell ref="AQ1:AY1"/>
    <mergeCell ref="A1:N1"/>
    <mergeCell ref="P1:X1"/>
    <mergeCell ref="Y1:AG1"/>
    <mergeCell ref="AH1:AP1"/>
    <mergeCell ref="E40:E41"/>
    <mergeCell ref="E34:E35"/>
    <mergeCell ref="E36:E37"/>
    <mergeCell ref="E38:E39"/>
    <mergeCell ref="E42:E43"/>
    <mergeCell ref="E23:E24"/>
    <mergeCell ref="E25:E26"/>
    <mergeCell ref="E27:E28"/>
    <mergeCell ref="E29:E30"/>
    <mergeCell ref="E31:E32"/>
  </mergeCells>
  <pageMargins left="0.7" right="0.7" top="0" bottom="0" header="0.3" footer="0.3"/>
  <pageSetup scale="85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61"/>
  <sheetViews>
    <sheetView topLeftCell="B1" workbookViewId="0">
      <selection activeCell="R18" sqref="R18"/>
    </sheetView>
  </sheetViews>
  <sheetFormatPr defaultColWidth="9.140625" defaultRowHeight="15" customHeight="1"/>
  <cols>
    <col min="1" max="1" width="12.5703125" style="45" customWidth="1"/>
    <col min="2" max="2" width="25" style="46" customWidth="1"/>
    <col min="3" max="3" width="12.5703125" style="45" customWidth="1"/>
    <col min="4" max="4" width="13.5703125" style="45" customWidth="1"/>
    <col min="5" max="5" width="14.5703125" style="47" customWidth="1"/>
    <col min="6" max="6" width="13.140625" style="6" customWidth="1"/>
    <col min="7" max="7" width="7.42578125" style="48" customWidth="1"/>
    <col min="8" max="8" width="8.42578125" style="48" customWidth="1"/>
    <col min="9" max="9" width="7.42578125" style="48" customWidth="1"/>
    <col min="10" max="16" width="4.85546875" style="48" customWidth="1"/>
    <col min="17" max="17" width="5.85546875" style="48" customWidth="1"/>
    <col min="18" max="18" width="41.85546875" style="6" customWidth="1"/>
    <col min="19" max="16384" width="9.140625" style="6"/>
  </cols>
  <sheetData>
    <row r="1" spans="1:18" ht="27" customHeight="1">
      <c r="A1" s="179" t="s">
        <v>30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</row>
    <row r="2" spans="1:18" ht="27" customHeight="1">
      <c r="A2" s="180" t="s">
        <v>40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</row>
    <row r="3" spans="1:18" ht="24.75" customHeight="1">
      <c r="A3" s="2" t="s">
        <v>2</v>
      </c>
      <c r="B3" s="3" t="s">
        <v>3</v>
      </c>
      <c r="C3" s="3" t="s">
        <v>4</v>
      </c>
      <c r="D3" s="4" t="s">
        <v>5</v>
      </c>
      <c r="E3" s="5" t="s">
        <v>18</v>
      </c>
      <c r="F3" s="5" t="s">
        <v>19</v>
      </c>
      <c r="G3" s="5" t="s">
        <v>20</v>
      </c>
      <c r="H3" s="5" t="s">
        <v>32</v>
      </c>
      <c r="I3" s="5" t="s">
        <v>31</v>
      </c>
      <c r="J3" s="5">
        <v>36</v>
      </c>
      <c r="K3" s="5">
        <v>38</v>
      </c>
      <c r="L3" s="5">
        <v>39</v>
      </c>
      <c r="M3" s="5">
        <v>40</v>
      </c>
      <c r="N3" s="5">
        <v>42</v>
      </c>
      <c r="O3" s="5">
        <v>44</v>
      </c>
      <c r="P3" s="5">
        <v>46</v>
      </c>
      <c r="Q3" s="5" t="s">
        <v>17</v>
      </c>
      <c r="R3" s="1" t="s">
        <v>23</v>
      </c>
    </row>
    <row r="4" spans="1:18" ht="15" customHeight="1">
      <c r="A4" s="43" t="s">
        <v>36</v>
      </c>
      <c r="B4" s="1" t="s">
        <v>96</v>
      </c>
      <c r="C4" s="7" t="s">
        <v>74</v>
      </c>
      <c r="D4" s="7" t="s">
        <v>75</v>
      </c>
      <c r="E4" s="7" t="s">
        <v>44</v>
      </c>
      <c r="F4" s="7">
        <v>7500192311</v>
      </c>
      <c r="G4" s="7">
        <v>393.86</v>
      </c>
      <c r="H4" s="77"/>
      <c r="I4" s="36" t="s">
        <v>27</v>
      </c>
      <c r="J4" s="164"/>
      <c r="K4" s="164"/>
      <c r="L4" s="164">
        <v>2</v>
      </c>
      <c r="M4" s="164">
        <v>3</v>
      </c>
      <c r="N4" s="164">
        <v>1</v>
      </c>
      <c r="O4" s="164"/>
      <c r="P4" s="164"/>
      <c r="Q4" s="56">
        <f t="shared" ref="Q4:Q31" si="0">SUM(J4:P4)</f>
        <v>6</v>
      </c>
      <c r="R4" s="53"/>
    </row>
    <row r="5" spans="1:18" ht="15" customHeight="1">
      <c r="A5" s="43" t="s">
        <v>36</v>
      </c>
      <c r="B5" s="1" t="s">
        <v>96</v>
      </c>
      <c r="C5" s="7" t="s">
        <v>74</v>
      </c>
      <c r="D5" s="7" t="s">
        <v>76</v>
      </c>
      <c r="E5" s="7" t="s">
        <v>44</v>
      </c>
      <c r="F5" s="7">
        <v>7500192313</v>
      </c>
      <c r="G5" s="7">
        <v>327.33999999999997</v>
      </c>
      <c r="H5" s="77"/>
      <c r="I5" s="164" t="s">
        <v>28</v>
      </c>
      <c r="J5" s="164"/>
      <c r="K5" s="164"/>
      <c r="L5" s="164"/>
      <c r="M5" s="164"/>
      <c r="N5" s="164"/>
      <c r="O5" s="164">
        <v>2</v>
      </c>
      <c r="P5" s="164"/>
      <c r="Q5" s="56">
        <f t="shared" si="0"/>
        <v>2</v>
      </c>
      <c r="R5" s="53"/>
    </row>
    <row r="6" spans="1:18" ht="15" customHeight="1">
      <c r="A6" s="43" t="s">
        <v>36</v>
      </c>
      <c r="B6" s="1" t="s">
        <v>37</v>
      </c>
      <c r="C6" s="126" t="s">
        <v>54</v>
      </c>
      <c r="D6" s="126" t="s">
        <v>55</v>
      </c>
      <c r="E6" s="126" t="s">
        <v>48</v>
      </c>
      <c r="F6" s="57">
        <v>7500193077</v>
      </c>
      <c r="G6" s="71">
        <v>356.87</v>
      </c>
      <c r="H6" s="82"/>
      <c r="I6" s="36" t="s">
        <v>27</v>
      </c>
      <c r="J6" s="164"/>
      <c r="K6" s="164"/>
      <c r="L6" s="164"/>
      <c r="M6" s="164">
        <v>1</v>
      </c>
      <c r="N6" s="164"/>
      <c r="O6" s="164"/>
      <c r="P6" s="164"/>
      <c r="Q6" s="56">
        <f t="shared" si="0"/>
        <v>1</v>
      </c>
      <c r="R6" s="53"/>
    </row>
    <row r="7" spans="1:18" ht="15" customHeight="1">
      <c r="A7" s="43" t="s">
        <v>36</v>
      </c>
      <c r="B7" s="1" t="s">
        <v>37</v>
      </c>
      <c r="C7" s="126" t="s">
        <v>54</v>
      </c>
      <c r="D7" s="126" t="s">
        <v>56</v>
      </c>
      <c r="E7" s="126" t="s">
        <v>48</v>
      </c>
      <c r="F7" s="57">
        <v>7500193078</v>
      </c>
      <c r="G7" s="71">
        <v>311.79000000000002</v>
      </c>
      <c r="H7" s="82"/>
      <c r="I7" s="164" t="s">
        <v>28</v>
      </c>
      <c r="J7" s="164"/>
      <c r="K7" s="164"/>
      <c r="L7" s="164"/>
      <c r="M7" s="164">
        <v>1</v>
      </c>
      <c r="N7" s="164">
        <v>1</v>
      </c>
      <c r="O7" s="164"/>
      <c r="P7" s="164"/>
      <c r="Q7" s="56">
        <f t="shared" si="0"/>
        <v>2</v>
      </c>
      <c r="R7" s="53"/>
    </row>
    <row r="8" spans="1:18" ht="15" customHeight="1">
      <c r="A8" s="43" t="s">
        <v>36</v>
      </c>
      <c r="B8" s="1" t="s">
        <v>96</v>
      </c>
      <c r="C8" s="7" t="s">
        <v>94</v>
      </c>
      <c r="D8" s="7" t="s">
        <v>95</v>
      </c>
      <c r="E8" s="7" t="s">
        <v>44</v>
      </c>
      <c r="F8" s="7">
        <v>7500192353</v>
      </c>
      <c r="G8" s="7">
        <v>376.32</v>
      </c>
      <c r="H8" s="73"/>
      <c r="I8" s="164" t="s">
        <v>27</v>
      </c>
      <c r="J8" s="164"/>
      <c r="K8" s="164">
        <v>1</v>
      </c>
      <c r="L8" s="164"/>
      <c r="M8" s="164">
        <v>2</v>
      </c>
      <c r="N8" s="164"/>
      <c r="O8" s="164">
        <v>1</v>
      </c>
      <c r="P8" s="164"/>
      <c r="Q8" s="56">
        <f t="shared" si="0"/>
        <v>4</v>
      </c>
      <c r="R8" s="53"/>
    </row>
    <row r="9" spans="1:18" ht="15" customHeight="1">
      <c r="A9" s="43" t="s">
        <v>36</v>
      </c>
      <c r="B9" s="1" t="s">
        <v>38</v>
      </c>
      <c r="C9" s="125" t="s">
        <v>59</v>
      </c>
      <c r="D9" s="125" t="s">
        <v>60</v>
      </c>
      <c r="E9" s="125" t="s">
        <v>44</v>
      </c>
      <c r="F9" s="89">
        <v>7500192070</v>
      </c>
      <c r="G9" s="11">
        <v>380.96</v>
      </c>
      <c r="H9" s="73"/>
      <c r="I9" s="164" t="s">
        <v>27</v>
      </c>
      <c r="J9" s="164"/>
      <c r="K9" s="164"/>
      <c r="L9" s="164">
        <v>1</v>
      </c>
      <c r="M9" s="164">
        <v>1</v>
      </c>
      <c r="N9" s="164"/>
      <c r="O9" s="164"/>
      <c r="P9" s="164"/>
      <c r="Q9" s="56">
        <f t="shared" si="0"/>
        <v>2</v>
      </c>
      <c r="R9" s="53"/>
    </row>
    <row r="10" spans="1:18" ht="15" customHeight="1">
      <c r="A10" s="43" t="s">
        <v>36</v>
      </c>
      <c r="B10" s="1" t="s">
        <v>37</v>
      </c>
      <c r="C10" s="126" t="s">
        <v>51</v>
      </c>
      <c r="D10" s="126" t="s">
        <v>52</v>
      </c>
      <c r="E10" s="126" t="s">
        <v>48</v>
      </c>
      <c r="F10" s="57">
        <v>7500191617</v>
      </c>
      <c r="G10" s="71">
        <v>359.69</v>
      </c>
      <c r="H10" s="95"/>
      <c r="I10" s="41" t="s">
        <v>27</v>
      </c>
      <c r="J10" s="164"/>
      <c r="K10" s="164"/>
      <c r="L10" s="164"/>
      <c r="M10" s="164"/>
      <c r="N10" s="164">
        <v>1</v>
      </c>
      <c r="O10" s="164">
        <v>1</v>
      </c>
      <c r="P10" s="164"/>
      <c r="Q10" s="56">
        <f t="shared" si="0"/>
        <v>2</v>
      </c>
      <c r="R10" s="55"/>
    </row>
    <row r="11" spans="1:18" ht="15" customHeight="1">
      <c r="A11" s="43" t="s">
        <v>36</v>
      </c>
      <c r="B11" s="1" t="s">
        <v>37</v>
      </c>
      <c r="C11" s="126" t="s">
        <v>51</v>
      </c>
      <c r="D11" s="126" t="s">
        <v>53</v>
      </c>
      <c r="E11" s="126" t="s">
        <v>48</v>
      </c>
      <c r="F11" s="57">
        <v>7500193075</v>
      </c>
      <c r="G11" s="71">
        <v>298.10000000000002</v>
      </c>
      <c r="H11" s="83"/>
      <c r="I11" s="164" t="s">
        <v>28</v>
      </c>
      <c r="J11" s="164"/>
      <c r="K11" s="164"/>
      <c r="L11" s="164"/>
      <c r="M11" s="164">
        <v>1</v>
      </c>
      <c r="N11" s="164">
        <v>1</v>
      </c>
      <c r="O11" s="164"/>
      <c r="P11" s="164"/>
      <c r="Q11" s="56">
        <f t="shared" si="0"/>
        <v>2</v>
      </c>
      <c r="R11" s="53"/>
    </row>
    <row r="12" spans="1:18" ht="15" customHeight="1">
      <c r="A12" s="43" t="s">
        <v>36</v>
      </c>
      <c r="B12" s="1" t="s">
        <v>38</v>
      </c>
      <c r="C12" s="125" t="s">
        <v>61</v>
      </c>
      <c r="D12" s="125" t="s">
        <v>64</v>
      </c>
      <c r="E12" s="125" t="s">
        <v>44</v>
      </c>
      <c r="F12" s="89">
        <v>7500192085</v>
      </c>
      <c r="G12" s="11">
        <v>313.98</v>
      </c>
      <c r="H12" s="73"/>
      <c r="I12" s="164" t="s">
        <v>28</v>
      </c>
      <c r="J12" s="164"/>
      <c r="K12" s="164">
        <v>1</v>
      </c>
      <c r="L12" s="164"/>
      <c r="M12" s="164"/>
      <c r="N12" s="164"/>
      <c r="O12" s="164">
        <v>1</v>
      </c>
      <c r="P12" s="164"/>
      <c r="Q12" s="56">
        <f t="shared" si="0"/>
        <v>2</v>
      </c>
      <c r="R12" s="53"/>
    </row>
    <row r="13" spans="1:18" ht="15" customHeight="1">
      <c r="A13" s="43" t="s">
        <v>36</v>
      </c>
      <c r="B13" s="1" t="s">
        <v>96</v>
      </c>
      <c r="C13" s="7" t="s">
        <v>89</v>
      </c>
      <c r="D13" s="7" t="s">
        <v>90</v>
      </c>
      <c r="E13" s="7" t="s">
        <v>44</v>
      </c>
      <c r="F13" s="7">
        <v>7500192342</v>
      </c>
      <c r="G13" s="7">
        <v>352.22</v>
      </c>
      <c r="H13" s="82"/>
      <c r="I13" s="164" t="s">
        <v>27</v>
      </c>
      <c r="J13" s="164"/>
      <c r="K13" s="164"/>
      <c r="L13" s="164">
        <v>1</v>
      </c>
      <c r="M13" s="164"/>
      <c r="N13" s="164"/>
      <c r="O13" s="164"/>
      <c r="P13" s="164"/>
      <c r="Q13" s="56">
        <f t="shared" si="0"/>
        <v>1</v>
      </c>
      <c r="R13" s="53"/>
    </row>
    <row r="14" spans="1:18" ht="15" customHeight="1">
      <c r="A14" s="43" t="s">
        <v>36</v>
      </c>
      <c r="B14" s="1" t="s">
        <v>96</v>
      </c>
      <c r="C14" s="7" t="s">
        <v>89</v>
      </c>
      <c r="D14" s="7" t="s">
        <v>91</v>
      </c>
      <c r="E14" s="7" t="s">
        <v>63</v>
      </c>
      <c r="F14" s="7">
        <v>7500192344</v>
      </c>
      <c r="G14" s="7">
        <v>301.41000000000003</v>
      </c>
      <c r="H14" s="73"/>
      <c r="I14" s="164" t="s">
        <v>28</v>
      </c>
      <c r="J14" s="164"/>
      <c r="K14" s="164"/>
      <c r="L14" s="164">
        <v>1</v>
      </c>
      <c r="M14" s="164">
        <v>2</v>
      </c>
      <c r="N14" s="164"/>
      <c r="O14" s="164"/>
      <c r="P14" s="164"/>
      <c r="Q14" s="56">
        <f t="shared" si="0"/>
        <v>3</v>
      </c>
      <c r="R14" s="53"/>
    </row>
    <row r="15" spans="1:18" ht="15" customHeight="1">
      <c r="A15" s="43" t="s">
        <v>36</v>
      </c>
      <c r="B15" s="1" t="s">
        <v>96</v>
      </c>
      <c r="C15" s="7" t="s">
        <v>92</v>
      </c>
      <c r="D15" s="7" t="s">
        <v>93</v>
      </c>
      <c r="E15" s="7" t="s">
        <v>48</v>
      </c>
      <c r="F15" s="7">
        <v>7500192350</v>
      </c>
      <c r="G15" s="7">
        <v>386.47</v>
      </c>
      <c r="H15" s="82"/>
      <c r="I15" s="164" t="s">
        <v>27</v>
      </c>
      <c r="J15" s="164"/>
      <c r="K15" s="164">
        <v>1</v>
      </c>
      <c r="L15" s="164"/>
      <c r="M15" s="164"/>
      <c r="N15" s="164"/>
      <c r="O15" s="164"/>
      <c r="P15" s="164"/>
      <c r="Q15" s="56">
        <f t="shared" si="0"/>
        <v>1</v>
      </c>
      <c r="R15" s="55"/>
    </row>
    <row r="16" spans="1:18" ht="15" customHeight="1">
      <c r="A16" s="43" t="s">
        <v>36</v>
      </c>
      <c r="B16" s="1" t="s">
        <v>34</v>
      </c>
      <c r="C16" s="125" t="s">
        <v>41</v>
      </c>
      <c r="D16" s="126" t="s">
        <v>42</v>
      </c>
      <c r="E16" s="125" t="s">
        <v>44</v>
      </c>
      <c r="F16" s="57">
        <v>7500190753</v>
      </c>
      <c r="G16" s="116">
        <v>333.29</v>
      </c>
      <c r="H16" s="84"/>
      <c r="I16" s="164" t="s">
        <v>27</v>
      </c>
      <c r="J16" s="164"/>
      <c r="K16" s="164">
        <v>1</v>
      </c>
      <c r="L16" s="164">
        <v>2</v>
      </c>
      <c r="M16" s="164">
        <v>6</v>
      </c>
      <c r="N16" s="164">
        <v>1</v>
      </c>
      <c r="O16" s="164"/>
      <c r="P16" s="164"/>
      <c r="Q16" s="56">
        <f t="shared" si="0"/>
        <v>10</v>
      </c>
      <c r="R16" s="181" t="s">
        <v>168</v>
      </c>
    </row>
    <row r="17" spans="1:18" ht="15" customHeight="1">
      <c r="A17" s="43" t="s">
        <v>36</v>
      </c>
      <c r="B17" s="1" t="s">
        <v>34</v>
      </c>
      <c r="C17" s="125" t="s">
        <v>41</v>
      </c>
      <c r="D17" s="126" t="s">
        <v>45</v>
      </c>
      <c r="E17" s="125" t="s">
        <v>44</v>
      </c>
      <c r="F17" s="57">
        <v>7500190755</v>
      </c>
      <c r="G17" s="116">
        <v>300.54000000000002</v>
      </c>
      <c r="H17" s="85"/>
      <c r="I17" s="41" t="s">
        <v>28</v>
      </c>
      <c r="J17" s="164"/>
      <c r="K17" s="164">
        <v>1</v>
      </c>
      <c r="L17" s="164"/>
      <c r="M17" s="164">
        <v>4</v>
      </c>
      <c r="N17" s="164">
        <v>4</v>
      </c>
      <c r="O17" s="164">
        <v>3</v>
      </c>
      <c r="P17" s="164"/>
      <c r="Q17" s="56">
        <f t="shared" si="0"/>
        <v>12</v>
      </c>
      <c r="R17" s="182"/>
    </row>
    <row r="18" spans="1:18" ht="15" customHeight="1">
      <c r="A18" s="43" t="s">
        <v>36</v>
      </c>
      <c r="B18" s="1" t="s">
        <v>35</v>
      </c>
      <c r="C18" s="125" t="s">
        <v>49</v>
      </c>
      <c r="D18" s="125" t="s">
        <v>50</v>
      </c>
      <c r="E18" s="125" t="s">
        <v>44</v>
      </c>
      <c r="F18" s="57">
        <v>7500191180</v>
      </c>
      <c r="G18" s="116">
        <v>360.49</v>
      </c>
      <c r="H18" s="77"/>
      <c r="I18" s="41" t="s">
        <v>27</v>
      </c>
      <c r="J18" s="164"/>
      <c r="K18" s="164"/>
      <c r="L18" s="164"/>
      <c r="M18" s="164">
        <v>1</v>
      </c>
      <c r="N18" s="164">
        <v>2</v>
      </c>
      <c r="O18" s="164"/>
      <c r="P18" s="164"/>
      <c r="Q18" s="56">
        <f t="shared" si="0"/>
        <v>3</v>
      </c>
      <c r="R18" s="55"/>
    </row>
    <row r="19" spans="1:18" ht="15" customHeight="1">
      <c r="A19" s="43" t="s">
        <v>36</v>
      </c>
      <c r="B19" s="1" t="s">
        <v>38</v>
      </c>
      <c r="C19" s="125" t="s">
        <v>57</v>
      </c>
      <c r="D19" s="125" t="s">
        <v>58</v>
      </c>
      <c r="E19" s="125" t="s">
        <v>44</v>
      </c>
      <c r="F19" s="89">
        <v>7500192068</v>
      </c>
      <c r="G19" s="11">
        <v>398.26</v>
      </c>
      <c r="H19" s="85"/>
      <c r="I19" s="41" t="s">
        <v>27</v>
      </c>
      <c r="J19" s="164"/>
      <c r="K19" s="164"/>
      <c r="L19" s="164"/>
      <c r="M19" s="164">
        <v>2</v>
      </c>
      <c r="N19" s="164"/>
      <c r="O19" s="164">
        <v>1</v>
      </c>
      <c r="P19" s="164"/>
      <c r="Q19" s="56">
        <f t="shared" si="0"/>
        <v>3</v>
      </c>
      <c r="R19" s="53"/>
    </row>
    <row r="20" spans="1:18" ht="15" customHeight="1">
      <c r="A20" s="43" t="s">
        <v>36</v>
      </c>
      <c r="B20" s="1" t="s">
        <v>35</v>
      </c>
      <c r="C20" s="76" t="s">
        <v>46</v>
      </c>
      <c r="D20" s="76" t="s">
        <v>47</v>
      </c>
      <c r="E20" s="76" t="s">
        <v>48</v>
      </c>
      <c r="F20" s="71">
        <v>7500190874</v>
      </c>
      <c r="G20" s="116">
        <v>351.45</v>
      </c>
      <c r="H20" s="11"/>
      <c r="I20" s="164" t="s">
        <v>27</v>
      </c>
      <c r="J20" s="164"/>
      <c r="K20" s="164"/>
      <c r="L20" s="164"/>
      <c r="M20" s="164">
        <v>1</v>
      </c>
      <c r="N20" s="164"/>
      <c r="O20" s="164"/>
      <c r="P20" s="164"/>
      <c r="Q20" s="56">
        <f t="shared" si="0"/>
        <v>1</v>
      </c>
      <c r="R20" s="55"/>
    </row>
    <row r="21" spans="1:18" ht="15" customHeight="1">
      <c r="A21" s="43" t="s">
        <v>36</v>
      </c>
      <c r="B21" s="1" t="s">
        <v>38</v>
      </c>
      <c r="C21" s="125" t="s">
        <v>65</v>
      </c>
      <c r="D21" s="125" t="s">
        <v>66</v>
      </c>
      <c r="E21" s="125" t="s">
        <v>63</v>
      </c>
      <c r="F21" s="89">
        <v>7500192093</v>
      </c>
      <c r="G21" s="11">
        <v>342.23</v>
      </c>
      <c r="H21" s="73"/>
      <c r="I21" s="164" t="s">
        <v>27</v>
      </c>
      <c r="J21" s="164"/>
      <c r="K21" s="164"/>
      <c r="L21" s="164">
        <v>1</v>
      </c>
      <c r="M21" s="164">
        <v>1</v>
      </c>
      <c r="N21" s="164">
        <v>5</v>
      </c>
      <c r="O21" s="164"/>
      <c r="P21" s="164"/>
      <c r="Q21" s="56">
        <f t="shared" si="0"/>
        <v>7</v>
      </c>
      <c r="R21" s="55"/>
    </row>
    <row r="22" spans="1:18" ht="15" customHeight="1">
      <c r="A22" s="43" t="s">
        <v>36</v>
      </c>
      <c r="B22" s="1" t="s">
        <v>38</v>
      </c>
      <c r="C22" s="125" t="s">
        <v>65</v>
      </c>
      <c r="D22" s="125" t="s">
        <v>67</v>
      </c>
      <c r="E22" s="125" t="s">
        <v>44</v>
      </c>
      <c r="F22" s="89">
        <v>7500192098</v>
      </c>
      <c r="G22" s="11">
        <v>314.7</v>
      </c>
      <c r="H22" s="82"/>
      <c r="I22" s="164" t="s">
        <v>28</v>
      </c>
      <c r="J22" s="164"/>
      <c r="K22" s="164"/>
      <c r="L22" s="164">
        <v>1</v>
      </c>
      <c r="M22" s="164">
        <v>1</v>
      </c>
      <c r="N22" s="164">
        <v>1</v>
      </c>
      <c r="O22" s="164"/>
      <c r="P22" s="164"/>
      <c r="Q22" s="56">
        <f t="shared" si="0"/>
        <v>3</v>
      </c>
      <c r="R22" s="55"/>
    </row>
    <row r="23" spans="1:18" ht="15" customHeight="1">
      <c r="A23" s="43" t="s">
        <v>36</v>
      </c>
      <c r="B23" s="1" t="s">
        <v>96</v>
      </c>
      <c r="C23" s="7" t="s">
        <v>71</v>
      </c>
      <c r="D23" s="7" t="s">
        <v>72</v>
      </c>
      <c r="E23" s="7" t="s">
        <v>48</v>
      </c>
      <c r="F23" s="7">
        <v>7500192310</v>
      </c>
      <c r="G23" s="7">
        <v>323.75</v>
      </c>
      <c r="H23" s="82"/>
      <c r="I23" s="164" t="s">
        <v>27</v>
      </c>
      <c r="J23" s="164"/>
      <c r="K23" s="164"/>
      <c r="L23" s="164"/>
      <c r="M23" s="164">
        <v>1</v>
      </c>
      <c r="N23" s="164"/>
      <c r="O23" s="164">
        <v>1</v>
      </c>
      <c r="P23" s="164"/>
      <c r="Q23" s="56">
        <f t="shared" si="0"/>
        <v>2</v>
      </c>
      <c r="R23" s="55"/>
    </row>
    <row r="24" spans="1:18" ht="15" customHeight="1">
      <c r="A24" s="43" t="s">
        <v>36</v>
      </c>
      <c r="B24" s="1" t="s">
        <v>96</v>
      </c>
      <c r="C24" s="7" t="s">
        <v>83</v>
      </c>
      <c r="D24" s="7" t="s">
        <v>84</v>
      </c>
      <c r="E24" s="7" t="s">
        <v>48</v>
      </c>
      <c r="F24" s="7">
        <v>7500192328</v>
      </c>
      <c r="G24" s="7">
        <v>361.68</v>
      </c>
      <c r="H24" s="7"/>
      <c r="I24" s="164" t="s">
        <v>27</v>
      </c>
      <c r="J24" s="164"/>
      <c r="K24" s="164"/>
      <c r="L24" s="164"/>
      <c r="M24" s="164"/>
      <c r="N24" s="164">
        <v>1</v>
      </c>
      <c r="O24" s="164"/>
      <c r="P24" s="164"/>
      <c r="Q24" s="56">
        <f t="shared" si="0"/>
        <v>1</v>
      </c>
      <c r="R24" s="53"/>
    </row>
    <row r="25" spans="1:18" ht="15" customHeight="1">
      <c r="A25" s="43" t="s">
        <v>36</v>
      </c>
      <c r="B25" s="1" t="s">
        <v>96</v>
      </c>
      <c r="C25" s="7" t="s">
        <v>83</v>
      </c>
      <c r="D25" s="7" t="s">
        <v>85</v>
      </c>
      <c r="E25" s="7" t="s">
        <v>44</v>
      </c>
      <c r="F25" s="7">
        <v>7500192326</v>
      </c>
      <c r="G25" s="11">
        <v>322</v>
      </c>
      <c r="H25" s="82"/>
      <c r="I25" s="164" t="s">
        <v>28</v>
      </c>
      <c r="J25" s="164"/>
      <c r="K25" s="164">
        <v>1</v>
      </c>
      <c r="L25" s="164"/>
      <c r="M25" s="164">
        <v>1</v>
      </c>
      <c r="N25" s="164"/>
      <c r="O25" s="164"/>
      <c r="P25" s="164"/>
      <c r="Q25" s="56">
        <f t="shared" si="0"/>
        <v>2</v>
      </c>
      <c r="R25" s="55"/>
    </row>
    <row r="26" spans="1:18" ht="15" customHeight="1">
      <c r="A26" s="43" t="s">
        <v>36</v>
      </c>
      <c r="B26" s="1" t="s">
        <v>96</v>
      </c>
      <c r="C26" s="7" t="s">
        <v>86</v>
      </c>
      <c r="D26" s="7" t="s">
        <v>87</v>
      </c>
      <c r="E26" s="7" t="s">
        <v>48</v>
      </c>
      <c r="F26" s="7">
        <v>7500192339</v>
      </c>
      <c r="G26" s="7">
        <v>378.45</v>
      </c>
      <c r="H26" s="67"/>
      <c r="I26" s="164" t="s">
        <v>27</v>
      </c>
      <c r="J26" s="164"/>
      <c r="K26" s="164">
        <v>1</v>
      </c>
      <c r="L26" s="164"/>
      <c r="M26" s="164"/>
      <c r="N26" s="164"/>
      <c r="O26" s="164"/>
      <c r="P26" s="164"/>
      <c r="Q26" s="56">
        <f t="shared" si="0"/>
        <v>1</v>
      </c>
      <c r="R26" s="53"/>
    </row>
    <row r="27" spans="1:18" ht="15" customHeight="1">
      <c r="A27" s="43" t="s">
        <v>36</v>
      </c>
      <c r="B27" s="1" t="s">
        <v>96</v>
      </c>
      <c r="C27" s="7" t="s">
        <v>68</v>
      </c>
      <c r="D27" s="7" t="s">
        <v>69</v>
      </c>
      <c r="E27" s="7" t="s">
        <v>63</v>
      </c>
      <c r="F27" s="7">
        <v>7500192308</v>
      </c>
      <c r="G27" s="7">
        <v>323.75</v>
      </c>
      <c r="H27" s="82"/>
      <c r="I27" s="164" t="s">
        <v>27</v>
      </c>
      <c r="J27" s="164"/>
      <c r="K27" s="164">
        <v>1</v>
      </c>
      <c r="L27" s="164">
        <v>1</v>
      </c>
      <c r="M27" s="164"/>
      <c r="N27" s="164"/>
      <c r="O27" s="164"/>
      <c r="P27" s="164"/>
      <c r="Q27" s="56">
        <f t="shared" si="0"/>
        <v>2</v>
      </c>
      <c r="R27" s="53"/>
    </row>
    <row r="28" spans="1:18" ht="15" customHeight="1">
      <c r="A28" s="43" t="s">
        <v>36</v>
      </c>
      <c r="B28" s="1" t="s">
        <v>96</v>
      </c>
      <c r="C28" s="7" t="s">
        <v>68</v>
      </c>
      <c r="D28" s="7" t="s">
        <v>70</v>
      </c>
      <c r="E28" s="7" t="s">
        <v>44</v>
      </c>
      <c r="F28" s="7">
        <v>7500192341</v>
      </c>
      <c r="G28" s="11">
        <v>229.3</v>
      </c>
      <c r="H28" s="70"/>
      <c r="I28" s="164" t="s">
        <v>28</v>
      </c>
      <c r="J28" s="164"/>
      <c r="K28" s="164">
        <v>1</v>
      </c>
      <c r="L28" s="164"/>
      <c r="M28" s="164"/>
      <c r="N28" s="164"/>
      <c r="O28" s="164"/>
      <c r="P28" s="164"/>
      <c r="Q28" s="56">
        <f t="shared" si="0"/>
        <v>1</v>
      </c>
      <c r="R28" s="53"/>
    </row>
    <row r="29" spans="1:18" ht="15" customHeight="1">
      <c r="A29" s="43" t="s">
        <v>36</v>
      </c>
      <c r="B29" s="1" t="s">
        <v>96</v>
      </c>
      <c r="C29" s="7" t="s">
        <v>80</v>
      </c>
      <c r="D29" s="7" t="s">
        <v>81</v>
      </c>
      <c r="E29" s="7" t="s">
        <v>44</v>
      </c>
      <c r="F29" s="7">
        <v>7500192320</v>
      </c>
      <c r="G29" s="7">
        <v>368.31</v>
      </c>
      <c r="H29" s="67"/>
      <c r="I29" s="164" t="s">
        <v>27</v>
      </c>
      <c r="J29" s="164"/>
      <c r="K29" s="164">
        <v>1</v>
      </c>
      <c r="L29" s="164">
        <v>1</v>
      </c>
      <c r="M29" s="164">
        <v>2</v>
      </c>
      <c r="N29" s="164">
        <v>1</v>
      </c>
      <c r="O29" s="164">
        <v>1</v>
      </c>
      <c r="P29" s="164"/>
      <c r="Q29" s="56">
        <f t="shared" si="0"/>
        <v>6</v>
      </c>
      <c r="R29" s="53"/>
    </row>
    <row r="30" spans="1:18" ht="15" customHeight="1">
      <c r="A30" s="43" t="s">
        <v>36</v>
      </c>
      <c r="B30" s="1" t="s">
        <v>96</v>
      </c>
      <c r="C30" s="7" t="s">
        <v>80</v>
      </c>
      <c r="D30" s="7" t="s">
        <v>82</v>
      </c>
      <c r="E30" s="7" t="s">
        <v>44</v>
      </c>
      <c r="F30" s="7">
        <v>7500192322</v>
      </c>
      <c r="G30" s="7">
        <v>320.86</v>
      </c>
      <c r="H30" s="78"/>
      <c r="I30" s="164" t="s">
        <v>28</v>
      </c>
      <c r="J30" s="164"/>
      <c r="K30" s="164"/>
      <c r="L30" s="164"/>
      <c r="M30" s="164">
        <v>1</v>
      </c>
      <c r="N30" s="164">
        <v>1</v>
      </c>
      <c r="O30" s="164"/>
      <c r="P30" s="164"/>
      <c r="Q30" s="56">
        <f t="shared" si="0"/>
        <v>2</v>
      </c>
      <c r="R30" s="53"/>
    </row>
    <row r="31" spans="1:18" ht="15" customHeight="1">
      <c r="A31" s="43" t="s">
        <v>36</v>
      </c>
      <c r="B31" s="1" t="s">
        <v>112</v>
      </c>
      <c r="C31" s="125" t="s">
        <v>104</v>
      </c>
      <c r="D31" s="125" t="s">
        <v>105</v>
      </c>
      <c r="E31" s="125" t="s">
        <v>48</v>
      </c>
      <c r="F31" s="89">
        <v>7500192507</v>
      </c>
      <c r="G31" s="11">
        <v>372</v>
      </c>
      <c r="H31" s="78"/>
      <c r="I31" s="164" t="s">
        <v>27</v>
      </c>
      <c r="J31" s="164"/>
      <c r="K31" s="164"/>
      <c r="L31" s="164">
        <v>1</v>
      </c>
      <c r="M31" s="164">
        <v>3</v>
      </c>
      <c r="N31" s="164">
        <v>1</v>
      </c>
      <c r="O31" s="164">
        <v>4</v>
      </c>
      <c r="P31" s="164"/>
      <c r="Q31" s="56">
        <f t="shared" si="0"/>
        <v>9</v>
      </c>
      <c r="R31" s="55"/>
    </row>
    <row r="32" spans="1:18" ht="15" customHeight="1">
      <c r="A32" s="43" t="s">
        <v>36</v>
      </c>
      <c r="B32" s="1" t="s">
        <v>112</v>
      </c>
      <c r="C32" s="125" t="s">
        <v>106</v>
      </c>
      <c r="D32" s="125" t="s">
        <v>107</v>
      </c>
      <c r="E32" s="125" t="s">
        <v>63</v>
      </c>
      <c r="F32" s="89">
        <v>7500192508</v>
      </c>
      <c r="G32" s="11">
        <v>362.93</v>
      </c>
      <c r="H32" s="86"/>
      <c r="I32" s="164" t="s">
        <v>27</v>
      </c>
      <c r="J32" s="164"/>
      <c r="K32" s="164"/>
      <c r="L32" s="164"/>
      <c r="M32" s="164"/>
      <c r="N32" s="164"/>
      <c r="O32" s="164">
        <v>1</v>
      </c>
      <c r="P32" s="164"/>
      <c r="Q32" s="56">
        <f t="shared" ref="Q32:Q59" si="1">SUM(J32:P32)</f>
        <v>1</v>
      </c>
      <c r="R32" s="55"/>
    </row>
    <row r="33" spans="1:18" ht="15" customHeight="1">
      <c r="A33" s="43" t="s">
        <v>36</v>
      </c>
      <c r="B33" s="1" t="s">
        <v>112</v>
      </c>
      <c r="C33" s="125" t="s">
        <v>106</v>
      </c>
      <c r="D33" s="125" t="s">
        <v>108</v>
      </c>
      <c r="E33" s="125" t="s">
        <v>44</v>
      </c>
      <c r="F33" s="89">
        <v>7500192511</v>
      </c>
      <c r="G33" s="11">
        <v>323.52999999999997</v>
      </c>
      <c r="H33" s="85"/>
      <c r="I33" s="164" t="s">
        <v>28</v>
      </c>
      <c r="J33" s="164"/>
      <c r="K33" s="164">
        <v>1</v>
      </c>
      <c r="L33" s="164"/>
      <c r="M33" s="164"/>
      <c r="N33" s="164"/>
      <c r="O33" s="164"/>
      <c r="P33" s="164"/>
      <c r="Q33" s="56">
        <f t="shared" si="1"/>
        <v>1</v>
      </c>
      <c r="R33" s="55"/>
    </row>
    <row r="34" spans="1:18" ht="15" customHeight="1">
      <c r="A34" s="43" t="s">
        <v>36</v>
      </c>
      <c r="B34" s="1" t="s">
        <v>112</v>
      </c>
      <c r="C34" s="135" t="s">
        <v>97</v>
      </c>
      <c r="D34" s="135" t="s">
        <v>98</v>
      </c>
      <c r="E34" s="135" t="s">
        <v>63</v>
      </c>
      <c r="F34" s="135">
        <v>7500192502</v>
      </c>
      <c r="G34" s="11">
        <v>388.11</v>
      </c>
      <c r="H34" s="78"/>
      <c r="I34" s="164" t="s">
        <v>27</v>
      </c>
      <c r="J34" s="164"/>
      <c r="K34" s="164">
        <v>1</v>
      </c>
      <c r="L34" s="164"/>
      <c r="M34" s="164">
        <v>2</v>
      </c>
      <c r="N34" s="164">
        <v>1</v>
      </c>
      <c r="O34" s="164">
        <v>2</v>
      </c>
      <c r="P34" s="164"/>
      <c r="Q34" s="56">
        <f t="shared" si="1"/>
        <v>6</v>
      </c>
      <c r="R34" s="162"/>
    </row>
    <row r="35" spans="1:18" ht="15" customHeight="1">
      <c r="A35" s="43" t="s">
        <v>36</v>
      </c>
      <c r="B35" s="1" t="s">
        <v>112</v>
      </c>
      <c r="C35" s="125" t="s">
        <v>100</v>
      </c>
      <c r="D35" s="125" t="s">
        <v>101</v>
      </c>
      <c r="E35" s="125" t="s">
        <v>44</v>
      </c>
      <c r="F35" s="89">
        <v>7500192523</v>
      </c>
      <c r="G35" s="11">
        <v>373.65</v>
      </c>
      <c r="H35" s="90"/>
      <c r="I35" s="164" t="s">
        <v>27</v>
      </c>
      <c r="J35" s="164"/>
      <c r="K35" s="164"/>
      <c r="L35" s="164">
        <v>1</v>
      </c>
      <c r="M35" s="164"/>
      <c r="N35" s="164"/>
      <c r="O35" s="164"/>
      <c r="P35" s="164"/>
      <c r="Q35" s="56">
        <f t="shared" si="1"/>
        <v>1</v>
      </c>
      <c r="R35" s="55"/>
    </row>
    <row r="36" spans="1:18" ht="15" customHeight="1">
      <c r="A36" s="43" t="s">
        <v>36</v>
      </c>
      <c r="B36" s="1" t="s">
        <v>112</v>
      </c>
      <c r="C36" s="125" t="s">
        <v>109</v>
      </c>
      <c r="D36" s="125" t="s">
        <v>110</v>
      </c>
      <c r="E36" s="125" t="s">
        <v>44</v>
      </c>
      <c r="F36" s="89">
        <v>7500192514</v>
      </c>
      <c r="G36" s="11">
        <v>367.07</v>
      </c>
      <c r="H36" s="11"/>
      <c r="I36" s="164" t="s">
        <v>27</v>
      </c>
      <c r="J36" s="164"/>
      <c r="K36" s="164"/>
      <c r="L36" s="164"/>
      <c r="M36" s="164">
        <v>1</v>
      </c>
      <c r="N36" s="164">
        <v>1</v>
      </c>
      <c r="O36" s="164"/>
      <c r="P36" s="164"/>
      <c r="Q36" s="56">
        <f t="shared" si="1"/>
        <v>2</v>
      </c>
      <c r="R36" s="55"/>
    </row>
    <row r="37" spans="1:18" ht="15" customHeight="1">
      <c r="A37" s="43" t="s">
        <v>36</v>
      </c>
      <c r="B37" s="1" t="s">
        <v>112</v>
      </c>
      <c r="C37" s="125" t="s">
        <v>109</v>
      </c>
      <c r="D37" s="125" t="s">
        <v>111</v>
      </c>
      <c r="E37" s="125" t="s">
        <v>44</v>
      </c>
      <c r="F37" s="89">
        <v>7500192516</v>
      </c>
      <c r="G37" s="11">
        <v>321.60000000000002</v>
      </c>
      <c r="H37" s="11">
        <v>322.8</v>
      </c>
      <c r="I37" s="164" t="s">
        <v>28</v>
      </c>
      <c r="J37" s="164"/>
      <c r="K37" s="164"/>
      <c r="L37" s="164"/>
      <c r="M37" s="164"/>
      <c r="N37" s="164">
        <v>1</v>
      </c>
      <c r="O37" s="164"/>
      <c r="P37" s="164">
        <v>1</v>
      </c>
      <c r="Q37" s="56">
        <f t="shared" si="1"/>
        <v>2</v>
      </c>
      <c r="R37" s="55"/>
    </row>
    <row r="38" spans="1:18" ht="15" customHeight="1">
      <c r="A38" s="43" t="s">
        <v>140</v>
      </c>
      <c r="B38" s="1" t="s">
        <v>139</v>
      </c>
      <c r="C38" s="153" t="s">
        <v>131</v>
      </c>
      <c r="D38" s="153" t="s">
        <v>132</v>
      </c>
      <c r="E38" s="153" t="s">
        <v>134</v>
      </c>
      <c r="F38" s="153">
        <v>7500192575</v>
      </c>
      <c r="G38" s="90">
        <v>372.09</v>
      </c>
      <c r="H38" s="11"/>
      <c r="I38" s="164" t="s">
        <v>27</v>
      </c>
      <c r="J38" s="164">
        <v>1</v>
      </c>
      <c r="K38" s="164">
        <v>1</v>
      </c>
      <c r="L38" s="164">
        <v>13</v>
      </c>
      <c r="M38" s="164">
        <v>14</v>
      </c>
      <c r="N38" s="164">
        <v>18</v>
      </c>
      <c r="O38" s="164">
        <v>5</v>
      </c>
      <c r="P38" s="164"/>
      <c r="Q38" s="56">
        <f t="shared" si="1"/>
        <v>52</v>
      </c>
      <c r="R38" s="55" t="s">
        <v>169</v>
      </c>
    </row>
    <row r="39" spans="1:18" ht="15" customHeight="1">
      <c r="A39" s="43" t="s">
        <v>140</v>
      </c>
      <c r="B39" s="1" t="s">
        <v>139</v>
      </c>
      <c r="C39" s="153" t="s">
        <v>131</v>
      </c>
      <c r="D39" s="153" t="s">
        <v>138</v>
      </c>
      <c r="E39" s="153" t="s">
        <v>44</v>
      </c>
      <c r="F39" s="153">
        <v>7500192569</v>
      </c>
      <c r="G39" s="90">
        <v>335.41</v>
      </c>
      <c r="H39" s="11"/>
      <c r="I39" s="164" t="s">
        <v>28</v>
      </c>
      <c r="J39" s="164"/>
      <c r="K39" s="164"/>
      <c r="L39" s="164"/>
      <c r="M39" s="164">
        <v>1</v>
      </c>
      <c r="N39" s="164">
        <v>1</v>
      </c>
      <c r="O39" s="164"/>
      <c r="P39" s="164"/>
      <c r="Q39" s="56">
        <f t="shared" si="1"/>
        <v>2</v>
      </c>
      <c r="R39" s="55"/>
    </row>
    <row r="40" spans="1:18" ht="15" customHeight="1">
      <c r="A40" s="43" t="s">
        <v>140</v>
      </c>
      <c r="B40" s="1" t="s">
        <v>167</v>
      </c>
      <c r="C40" s="126" t="s">
        <v>150</v>
      </c>
      <c r="D40" s="126" t="s">
        <v>151</v>
      </c>
      <c r="E40" s="126" t="s">
        <v>135</v>
      </c>
      <c r="F40" s="71">
        <v>7500193584</v>
      </c>
      <c r="G40" s="164">
        <v>477.67</v>
      </c>
      <c r="H40" s="11"/>
      <c r="I40" s="164" t="s">
        <v>27</v>
      </c>
      <c r="J40" s="164"/>
      <c r="K40" s="164"/>
      <c r="L40" s="164">
        <v>8</v>
      </c>
      <c r="M40" s="164">
        <v>3</v>
      </c>
      <c r="N40" s="164">
        <v>4</v>
      </c>
      <c r="O40" s="164">
        <v>5</v>
      </c>
      <c r="P40" s="164"/>
      <c r="Q40" s="56">
        <f t="shared" si="1"/>
        <v>20</v>
      </c>
      <c r="R40" s="55"/>
    </row>
    <row r="41" spans="1:18" ht="15" customHeight="1">
      <c r="A41" s="43" t="s">
        <v>140</v>
      </c>
      <c r="B41" s="1" t="s">
        <v>167</v>
      </c>
      <c r="C41" s="126" t="s">
        <v>150</v>
      </c>
      <c r="D41" s="126" t="s">
        <v>161</v>
      </c>
      <c r="E41" s="126" t="s">
        <v>44</v>
      </c>
      <c r="F41" s="71">
        <v>7500193585</v>
      </c>
      <c r="G41" s="164">
        <v>486.8</v>
      </c>
      <c r="H41" s="11"/>
      <c r="I41" s="164" t="s">
        <v>27</v>
      </c>
      <c r="J41" s="164"/>
      <c r="K41" s="164"/>
      <c r="L41" s="164">
        <v>1</v>
      </c>
      <c r="M41" s="164"/>
      <c r="N41" s="164"/>
      <c r="O41" s="164"/>
      <c r="P41" s="164"/>
      <c r="Q41" s="56">
        <f t="shared" si="1"/>
        <v>1</v>
      </c>
      <c r="R41" s="55"/>
    </row>
    <row r="42" spans="1:18" ht="15" customHeight="1">
      <c r="A42" s="43" t="s">
        <v>140</v>
      </c>
      <c r="B42" s="1" t="s">
        <v>167</v>
      </c>
      <c r="C42" s="126" t="s">
        <v>150</v>
      </c>
      <c r="D42" s="126" t="s">
        <v>162</v>
      </c>
      <c r="E42" s="126" t="s">
        <v>44</v>
      </c>
      <c r="F42" s="71">
        <v>7500193586</v>
      </c>
      <c r="G42" s="164">
        <v>428.32</v>
      </c>
      <c r="H42" s="78"/>
      <c r="I42" s="164" t="s">
        <v>28</v>
      </c>
      <c r="J42" s="164"/>
      <c r="K42" s="164"/>
      <c r="L42" s="164">
        <v>1</v>
      </c>
      <c r="M42" s="164">
        <v>2</v>
      </c>
      <c r="N42" s="164"/>
      <c r="O42" s="164">
        <v>1</v>
      </c>
      <c r="P42" s="164"/>
      <c r="Q42" s="56">
        <f t="shared" si="1"/>
        <v>4</v>
      </c>
      <c r="R42" s="55"/>
    </row>
    <row r="43" spans="1:18" ht="15" customHeight="1">
      <c r="A43" s="43" t="s">
        <v>140</v>
      </c>
      <c r="B43" s="1" t="s">
        <v>149</v>
      </c>
      <c r="C43" s="126" t="s">
        <v>141</v>
      </c>
      <c r="D43" s="126" t="s">
        <v>142</v>
      </c>
      <c r="E43" s="126" t="s">
        <v>135</v>
      </c>
      <c r="F43" s="71">
        <v>7500192725</v>
      </c>
      <c r="G43" s="90">
        <v>360.12</v>
      </c>
      <c r="H43" s="90">
        <v>370.77</v>
      </c>
      <c r="I43" s="164" t="s">
        <v>27</v>
      </c>
      <c r="J43" s="130">
        <v>3</v>
      </c>
      <c r="K43" s="130">
        <v>2</v>
      </c>
      <c r="L43" s="130">
        <v>3</v>
      </c>
      <c r="M43" s="130">
        <v>2</v>
      </c>
      <c r="N43" s="130">
        <v>2</v>
      </c>
      <c r="O43" s="130">
        <v>2</v>
      </c>
      <c r="P43" s="130">
        <v>1</v>
      </c>
      <c r="Q43" s="56">
        <f t="shared" si="1"/>
        <v>15</v>
      </c>
      <c r="R43" s="55"/>
    </row>
    <row r="44" spans="1:18" ht="15" customHeight="1">
      <c r="A44" s="43" t="s">
        <v>140</v>
      </c>
      <c r="B44" s="1" t="s">
        <v>149</v>
      </c>
      <c r="C44" s="126" t="s">
        <v>141</v>
      </c>
      <c r="D44" s="126" t="s">
        <v>143</v>
      </c>
      <c r="E44" s="126" t="s">
        <v>44</v>
      </c>
      <c r="F44" s="71">
        <v>7500192726</v>
      </c>
      <c r="G44" s="90">
        <v>368.46</v>
      </c>
      <c r="H44" s="11"/>
      <c r="I44" s="164" t="s">
        <v>27</v>
      </c>
      <c r="J44" s="130">
        <v>1</v>
      </c>
      <c r="K44" s="130">
        <v>1</v>
      </c>
      <c r="L44" s="130"/>
      <c r="M44" s="130">
        <v>1</v>
      </c>
      <c r="N44" s="130">
        <v>1</v>
      </c>
      <c r="O44" s="130">
        <v>1</v>
      </c>
      <c r="P44" s="130"/>
      <c r="Q44" s="56">
        <f t="shared" si="1"/>
        <v>5</v>
      </c>
      <c r="R44" s="55"/>
    </row>
    <row r="45" spans="1:18" ht="15" customHeight="1">
      <c r="A45" s="43" t="s">
        <v>140</v>
      </c>
      <c r="B45" s="1" t="s">
        <v>149</v>
      </c>
      <c r="C45" s="126" t="s">
        <v>141</v>
      </c>
      <c r="D45" s="126" t="s">
        <v>144</v>
      </c>
      <c r="E45" s="126" t="s">
        <v>44</v>
      </c>
      <c r="F45" s="71">
        <v>7500192727</v>
      </c>
      <c r="G45" s="90">
        <v>333.51</v>
      </c>
      <c r="H45" s="96"/>
      <c r="I45" s="164" t="s">
        <v>28</v>
      </c>
      <c r="J45" s="164"/>
      <c r="K45" s="164"/>
      <c r="L45" s="164"/>
      <c r="M45" s="164"/>
      <c r="N45" s="164"/>
      <c r="O45" s="164">
        <v>1</v>
      </c>
      <c r="P45" s="164"/>
      <c r="Q45" s="56">
        <f t="shared" si="1"/>
        <v>1</v>
      </c>
      <c r="R45" s="55"/>
    </row>
    <row r="46" spans="1:18" ht="15" customHeight="1">
      <c r="A46" s="43" t="s">
        <v>140</v>
      </c>
      <c r="B46" s="1" t="s">
        <v>157</v>
      </c>
      <c r="C46" s="154" t="s">
        <v>154</v>
      </c>
      <c r="D46" s="154" t="s">
        <v>155</v>
      </c>
      <c r="E46" s="154" t="s">
        <v>133</v>
      </c>
      <c r="F46" s="7">
        <v>7500193467</v>
      </c>
      <c r="G46" s="90">
        <v>469.9</v>
      </c>
      <c r="H46" s="87"/>
      <c r="I46" s="164" t="s">
        <v>27</v>
      </c>
      <c r="J46" s="164"/>
      <c r="K46" s="164">
        <v>1</v>
      </c>
      <c r="L46" s="164">
        <v>4</v>
      </c>
      <c r="M46" s="164">
        <v>3</v>
      </c>
      <c r="N46" s="164">
        <v>3</v>
      </c>
      <c r="O46" s="164"/>
      <c r="P46" s="164"/>
      <c r="Q46" s="56">
        <f t="shared" si="1"/>
        <v>11</v>
      </c>
      <c r="R46" s="55"/>
    </row>
    <row r="47" spans="1:18" ht="15" customHeight="1">
      <c r="A47" s="43" t="s">
        <v>140</v>
      </c>
      <c r="B47" s="1" t="s">
        <v>157</v>
      </c>
      <c r="C47" s="154" t="s">
        <v>152</v>
      </c>
      <c r="D47" s="154" t="s">
        <v>153</v>
      </c>
      <c r="E47" s="154" t="s">
        <v>133</v>
      </c>
      <c r="F47" s="7">
        <v>7500193456</v>
      </c>
      <c r="G47" s="90">
        <v>472.69</v>
      </c>
      <c r="H47" s="77"/>
      <c r="I47" s="164" t="s">
        <v>27</v>
      </c>
      <c r="J47" s="164"/>
      <c r="K47" s="164"/>
      <c r="L47" s="164">
        <v>7</v>
      </c>
      <c r="M47" s="164">
        <v>5</v>
      </c>
      <c r="N47" s="164">
        <v>6</v>
      </c>
      <c r="O47" s="164">
        <v>3</v>
      </c>
      <c r="P47" s="164"/>
      <c r="Q47" s="56">
        <f t="shared" si="1"/>
        <v>21</v>
      </c>
      <c r="R47" s="53"/>
    </row>
    <row r="48" spans="1:18" ht="15" customHeight="1">
      <c r="A48" s="43" t="s">
        <v>140</v>
      </c>
      <c r="B48" s="1" t="s">
        <v>149</v>
      </c>
      <c r="C48" s="126" t="s">
        <v>145</v>
      </c>
      <c r="D48" s="126" t="s">
        <v>146</v>
      </c>
      <c r="E48" s="126" t="s">
        <v>135</v>
      </c>
      <c r="F48" s="71">
        <v>7500192718</v>
      </c>
      <c r="G48" s="90">
        <v>372.09</v>
      </c>
      <c r="H48" s="11"/>
      <c r="I48" s="164" t="s">
        <v>27</v>
      </c>
      <c r="J48" s="164"/>
      <c r="K48" s="164"/>
      <c r="L48" s="164">
        <v>2</v>
      </c>
      <c r="M48" s="164">
        <v>1</v>
      </c>
      <c r="N48" s="164">
        <v>2</v>
      </c>
      <c r="O48" s="164"/>
      <c r="P48" s="164"/>
      <c r="Q48" s="56">
        <f t="shared" si="1"/>
        <v>5</v>
      </c>
      <c r="R48" s="53"/>
    </row>
    <row r="49" spans="1:18" ht="15" customHeight="1">
      <c r="A49" s="43" t="s">
        <v>140</v>
      </c>
      <c r="B49" s="1" t="s">
        <v>149</v>
      </c>
      <c r="C49" s="126" t="s">
        <v>145</v>
      </c>
      <c r="D49" s="126" t="s">
        <v>147</v>
      </c>
      <c r="E49" s="126" t="s">
        <v>44</v>
      </c>
      <c r="F49" s="71">
        <v>7500192719</v>
      </c>
      <c r="G49" s="90">
        <v>376.18</v>
      </c>
      <c r="H49" s="77"/>
      <c r="I49" s="164" t="s">
        <v>27</v>
      </c>
      <c r="J49" s="164"/>
      <c r="K49" s="164">
        <v>1</v>
      </c>
      <c r="L49" s="164">
        <v>1</v>
      </c>
      <c r="M49" s="164"/>
      <c r="N49" s="164"/>
      <c r="O49" s="164">
        <v>1</v>
      </c>
      <c r="P49" s="164"/>
      <c r="Q49" s="56">
        <f t="shared" si="1"/>
        <v>3</v>
      </c>
      <c r="R49" s="55"/>
    </row>
    <row r="50" spans="1:18" ht="15" customHeight="1">
      <c r="A50" s="43" t="s">
        <v>140</v>
      </c>
      <c r="B50" s="1" t="s">
        <v>149</v>
      </c>
      <c r="C50" s="126" t="s">
        <v>145</v>
      </c>
      <c r="D50" s="126" t="s">
        <v>148</v>
      </c>
      <c r="E50" s="126" t="s">
        <v>44</v>
      </c>
      <c r="F50" s="71">
        <v>7500192720</v>
      </c>
      <c r="G50" s="90">
        <v>341.95</v>
      </c>
      <c r="H50" s="11"/>
      <c r="I50" s="164" t="s">
        <v>28</v>
      </c>
      <c r="J50" s="164"/>
      <c r="K50" s="164"/>
      <c r="L50" s="164"/>
      <c r="M50" s="164"/>
      <c r="N50" s="164">
        <v>1</v>
      </c>
      <c r="O50" s="164"/>
      <c r="P50" s="164"/>
      <c r="Q50" s="56">
        <f t="shared" si="1"/>
        <v>1</v>
      </c>
      <c r="R50" s="55"/>
    </row>
    <row r="51" spans="1:18" ht="15" customHeight="1">
      <c r="A51" s="43" t="s">
        <v>36</v>
      </c>
      <c r="B51" s="1" t="s">
        <v>130</v>
      </c>
      <c r="C51" s="131" t="s">
        <v>124</v>
      </c>
      <c r="D51" s="43" t="s">
        <v>125</v>
      </c>
      <c r="E51" s="131" t="s">
        <v>63</v>
      </c>
      <c r="F51" s="44">
        <v>7500193814</v>
      </c>
      <c r="G51" s="152">
        <v>326.17</v>
      </c>
      <c r="H51" s="11"/>
      <c r="I51" s="164" t="s">
        <v>27</v>
      </c>
      <c r="J51" s="164"/>
      <c r="K51" s="164">
        <v>1</v>
      </c>
      <c r="L51" s="164">
        <v>1</v>
      </c>
      <c r="M51" s="164">
        <v>2</v>
      </c>
      <c r="N51" s="164">
        <v>1</v>
      </c>
      <c r="O51" s="164"/>
      <c r="P51" s="164"/>
      <c r="Q51" s="56">
        <f t="shared" si="1"/>
        <v>5</v>
      </c>
      <c r="R51" s="55"/>
    </row>
    <row r="52" spans="1:18" ht="15" customHeight="1">
      <c r="A52" s="43" t="s">
        <v>36</v>
      </c>
      <c r="B52" s="1" t="s">
        <v>130</v>
      </c>
      <c r="C52" s="131" t="s">
        <v>116</v>
      </c>
      <c r="D52" s="43" t="s">
        <v>118</v>
      </c>
      <c r="E52" s="131" t="s">
        <v>63</v>
      </c>
      <c r="F52" s="44">
        <v>7500193470</v>
      </c>
      <c r="G52" s="152">
        <v>302.7</v>
      </c>
      <c r="H52" s="11"/>
      <c r="I52" s="164" t="s">
        <v>28</v>
      </c>
      <c r="J52" s="164"/>
      <c r="K52" s="164"/>
      <c r="L52" s="164"/>
      <c r="M52" s="164"/>
      <c r="N52" s="164"/>
      <c r="O52" s="164">
        <v>1</v>
      </c>
      <c r="P52" s="164"/>
      <c r="Q52" s="56">
        <f t="shared" si="1"/>
        <v>1</v>
      </c>
      <c r="R52" s="55"/>
    </row>
    <row r="53" spans="1:18" ht="15" customHeight="1">
      <c r="A53" s="43" t="s">
        <v>140</v>
      </c>
      <c r="B53" s="1" t="s">
        <v>167</v>
      </c>
      <c r="C53" s="126" t="s">
        <v>163</v>
      </c>
      <c r="D53" s="126" t="s">
        <v>164</v>
      </c>
      <c r="E53" s="126" t="s">
        <v>44</v>
      </c>
      <c r="F53" s="71">
        <v>7500193566</v>
      </c>
      <c r="G53" s="164">
        <v>367.15</v>
      </c>
      <c r="H53" s="84"/>
      <c r="I53" s="164" t="s">
        <v>27</v>
      </c>
      <c r="J53" s="164"/>
      <c r="K53" s="164"/>
      <c r="L53" s="164">
        <v>4</v>
      </c>
      <c r="M53" s="164">
        <v>3</v>
      </c>
      <c r="N53" s="164">
        <v>12</v>
      </c>
      <c r="O53" s="164">
        <v>9</v>
      </c>
      <c r="P53" s="164"/>
      <c r="Q53" s="56">
        <f t="shared" si="1"/>
        <v>28</v>
      </c>
      <c r="R53" s="55" t="s">
        <v>168</v>
      </c>
    </row>
    <row r="54" spans="1:18" ht="15" customHeight="1">
      <c r="A54" s="43" t="s">
        <v>140</v>
      </c>
      <c r="B54" s="1" t="s">
        <v>167</v>
      </c>
      <c r="C54" s="126" t="s">
        <v>163</v>
      </c>
      <c r="D54" s="126" t="s">
        <v>165</v>
      </c>
      <c r="E54" s="126" t="s">
        <v>44</v>
      </c>
      <c r="F54" s="71">
        <v>7500193569</v>
      </c>
      <c r="G54" s="164">
        <v>364.65</v>
      </c>
      <c r="H54" s="11"/>
      <c r="I54" s="164" t="s">
        <v>27</v>
      </c>
      <c r="J54" s="164"/>
      <c r="K54" s="164">
        <v>1</v>
      </c>
      <c r="L54" s="164">
        <v>2</v>
      </c>
      <c r="M54" s="164"/>
      <c r="N54" s="164"/>
      <c r="O54" s="164"/>
      <c r="P54" s="164"/>
      <c r="Q54" s="56">
        <f t="shared" si="1"/>
        <v>3</v>
      </c>
      <c r="R54" s="55"/>
    </row>
    <row r="55" spans="1:18" ht="15" customHeight="1">
      <c r="A55" s="43" t="s">
        <v>36</v>
      </c>
      <c r="B55" s="1" t="s">
        <v>130</v>
      </c>
      <c r="C55" s="131" t="s">
        <v>122</v>
      </c>
      <c r="D55" s="43" t="s">
        <v>123</v>
      </c>
      <c r="E55" s="131" t="s">
        <v>44</v>
      </c>
      <c r="F55" s="44">
        <v>7500193474</v>
      </c>
      <c r="G55" s="152">
        <v>372.31</v>
      </c>
      <c r="H55" s="11"/>
      <c r="I55" s="164" t="s">
        <v>27</v>
      </c>
      <c r="J55" s="164"/>
      <c r="K55" s="164">
        <v>1</v>
      </c>
      <c r="L55" s="164"/>
      <c r="M55" s="164">
        <v>1</v>
      </c>
      <c r="N55" s="164"/>
      <c r="O55" s="164">
        <v>2</v>
      </c>
      <c r="P55" s="164"/>
      <c r="Q55" s="56">
        <f t="shared" si="1"/>
        <v>4</v>
      </c>
      <c r="R55" s="55"/>
    </row>
    <row r="56" spans="1:18" ht="15" customHeight="1">
      <c r="A56" s="43" t="s">
        <v>36</v>
      </c>
      <c r="B56" s="1" t="s">
        <v>130</v>
      </c>
      <c r="C56" s="131" t="s">
        <v>119</v>
      </c>
      <c r="D56" s="43" t="s">
        <v>120</v>
      </c>
      <c r="E56" s="131" t="s">
        <v>121</v>
      </c>
      <c r="F56" s="44">
        <v>7500194430</v>
      </c>
      <c r="G56" s="152">
        <v>368.58</v>
      </c>
      <c r="H56" s="96"/>
      <c r="I56" s="164" t="s">
        <v>27</v>
      </c>
      <c r="J56" s="164"/>
      <c r="K56" s="164">
        <v>1</v>
      </c>
      <c r="L56" s="164">
        <v>2</v>
      </c>
      <c r="M56" s="164"/>
      <c r="N56" s="164"/>
      <c r="O56" s="164">
        <v>1</v>
      </c>
      <c r="P56" s="164"/>
      <c r="Q56" s="56">
        <f t="shared" si="1"/>
        <v>4</v>
      </c>
      <c r="R56" s="55"/>
    </row>
    <row r="57" spans="1:18" ht="15" customHeight="1">
      <c r="A57" s="43" t="s">
        <v>36</v>
      </c>
      <c r="B57" s="1" t="s">
        <v>130</v>
      </c>
      <c r="C57" s="131" t="s">
        <v>127</v>
      </c>
      <c r="D57" s="43" t="s">
        <v>128</v>
      </c>
      <c r="E57" s="131" t="s">
        <v>63</v>
      </c>
      <c r="F57" s="44">
        <v>7500193818</v>
      </c>
      <c r="G57" s="152">
        <v>343.73</v>
      </c>
      <c r="H57" s="11"/>
      <c r="I57" s="164" t="s">
        <v>27</v>
      </c>
      <c r="J57" s="164"/>
      <c r="K57" s="164">
        <v>3</v>
      </c>
      <c r="L57" s="164">
        <v>2</v>
      </c>
      <c r="M57" s="164">
        <v>2</v>
      </c>
      <c r="N57" s="164">
        <v>5</v>
      </c>
      <c r="O57" s="164">
        <v>2</v>
      </c>
      <c r="P57" s="164"/>
      <c r="Q57" s="56">
        <f t="shared" si="1"/>
        <v>14</v>
      </c>
      <c r="R57" s="55"/>
    </row>
    <row r="58" spans="1:18" ht="15" customHeight="1">
      <c r="A58" s="43" t="s">
        <v>36</v>
      </c>
      <c r="B58" s="1" t="s">
        <v>130</v>
      </c>
      <c r="C58" s="131" t="s">
        <v>127</v>
      </c>
      <c r="D58" s="43" t="s">
        <v>129</v>
      </c>
      <c r="E58" s="131" t="s">
        <v>44</v>
      </c>
      <c r="F58" s="44">
        <v>7500193820</v>
      </c>
      <c r="G58" s="152">
        <v>316.73</v>
      </c>
      <c r="H58" s="116"/>
      <c r="I58" s="164" t="s">
        <v>28</v>
      </c>
      <c r="J58" s="164"/>
      <c r="K58" s="164"/>
      <c r="L58" s="164"/>
      <c r="M58" s="164"/>
      <c r="N58" s="164">
        <v>1</v>
      </c>
      <c r="O58" s="164">
        <v>1</v>
      </c>
      <c r="P58" s="164"/>
      <c r="Q58" s="56">
        <f t="shared" si="1"/>
        <v>2</v>
      </c>
      <c r="R58" s="55"/>
    </row>
    <row r="59" spans="1:18" ht="15" customHeight="1">
      <c r="A59" s="43" t="s">
        <v>140</v>
      </c>
      <c r="B59" s="1" t="s">
        <v>160</v>
      </c>
      <c r="C59" s="125" t="s">
        <v>158</v>
      </c>
      <c r="D59" s="125" t="s">
        <v>159</v>
      </c>
      <c r="E59" s="125" t="s">
        <v>133</v>
      </c>
      <c r="F59" s="76">
        <v>7500193022</v>
      </c>
      <c r="G59" s="90">
        <v>360.05</v>
      </c>
      <c r="H59" s="11"/>
      <c r="I59" s="164" t="s">
        <v>27</v>
      </c>
      <c r="J59" s="164"/>
      <c r="K59" s="164"/>
      <c r="L59" s="164">
        <v>13</v>
      </c>
      <c r="M59" s="164">
        <v>13</v>
      </c>
      <c r="N59" s="164">
        <v>3</v>
      </c>
      <c r="O59" s="164">
        <v>3</v>
      </c>
      <c r="P59" s="164">
        <v>1</v>
      </c>
      <c r="Q59" s="56">
        <f t="shared" si="1"/>
        <v>33</v>
      </c>
      <c r="R59" s="55" t="s">
        <v>168</v>
      </c>
    </row>
    <row r="60" spans="1:18" ht="15" customHeight="1">
      <c r="A60" s="43"/>
      <c r="B60" s="1"/>
      <c r="C60" s="124"/>
      <c r="D60" s="124"/>
      <c r="E60" s="71"/>
      <c r="F60" s="79"/>
      <c r="G60" s="78"/>
      <c r="H60" s="11"/>
      <c r="I60" s="9"/>
      <c r="J60" s="81"/>
      <c r="K60" s="81"/>
      <c r="L60" s="81"/>
      <c r="M60" s="81"/>
      <c r="N60" s="81"/>
      <c r="O60" s="81"/>
      <c r="P60" s="81"/>
      <c r="Q60" s="56"/>
      <c r="R60" s="55"/>
    </row>
    <row r="61" spans="1:18" ht="15" customHeight="1">
      <c r="J61" s="127">
        <f t="shared" ref="J61:Q61" si="2">SUM(J4:J60)</f>
        <v>5</v>
      </c>
      <c r="K61" s="127">
        <f t="shared" si="2"/>
        <v>25</v>
      </c>
      <c r="L61" s="127">
        <f t="shared" si="2"/>
        <v>77</v>
      </c>
      <c r="M61" s="127">
        <f t="shared" si="2"/>
        <v>91</v>
      </c>
      <c r="N61" s="127">
        <f t="shared" si="2"/>
        <v>84</v>
      </c>
      <c r="O61" s="127">
        <f t="shared" si="2"/>
        <v>56</v>
      </c>
      <c r="P61" s="127">
        <f t="shared" si="2"/>
        <v>3</v>
      </c>
      <c r="Q61" s="127">
        <f t="shared" si="2"/>
        <v>341</v>
      </c>
    </row>
  </sheetData>
  <mergeCells count="3">
    <mergeCell ref="A1:R1"/>
    <mergeCell ref="A2:R2"/>
    <mergeCell ref="R16:R17"/>
  </mergeCells>
  <pageMargins left="0.15748031496062992" right="0.19685039370078741" top="0.34" bottom="0.15748031496062992" header="0.31496062992125984" footer="0.62"/>
  <pageSetup scale="8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Q258"/>
  <sheetViews>
    <sheetView tabSelected="1" workbookViewId="0">
      <pane ySplit="2" topLeftCell="A69" activePane="bottomLeft" state="frozen"/>
      <selection activeCell="D15" sqref="D15"/>
      <selection pane="bottomLeft" activeCell="G77" sqref="G77"/>
    </sheetView>
  </sheetViews>
  <sheetFormatPr defaultColWidth="9.140625" defaultRowHeight="13.5" customHeight="1"/>
  <cols>
    <col min="1" max="1" width="10.7109375" style="113" customWidth="1"/>
    <col min="2" max="2" width="26.5703125" style="113" customWidth="1"/>
    <col min="3" max="3" width="13.140625" style="114" customWidth="1"/>
    <col min="4" max="4" width="14.5703125" style="114" customWidth="1"/>
    <col min="5" max="5" width="15" style="115" customWidth="1"/>
    <col min="6" max="6" width="14.7109375" style="114" customWidth="1"/>
    <col min="7" max="7" width="8" style="113" customWidth="1"/>
    <col min="8" max="15" width="6" style="113" customWidth="1"/>
    <col min="16" max="16" width="8.140625" style="113" customWidth="1"/>
    <col min="17" max="17" width="6" style="113" customWidth="1"/>
    <col min="18" max="24" width="6.140625" style="114" customWidth="1"/>
    <col min="25" max="25" width="8" style="113" customWidth="1"/>
    <col min="26" max="26" width="6" style="113" customWidth="1"/>
    <col min="27" max="34" width="6" style="114" customWidth="1"/>
    <col min="35" max="42" width="6" style="113" hidden="1" customWidth="1"/>
    <col min="43" max="43" width="7.140625" style="113" hidden="1" customWidth="1"/>
    <col min="44" max="16384" width="9.140625" style="113"/>
  </cols>
  <sheetData>
    <row r="1" spans="1:43" s="102" customFormat="1" ht="40.5" customHeight="1">
      <c r="A1" s="187"/>
      <c r="B1" s="187"/>
      <c r="C1" s="187"/>
      <c r="D1" s="187"/>
      <c r="E1" s="187"/>
      <c r="F1" s="187"/>
      <c r="G1" s="187"/>
      <c r="H1" s="183" t="s">
        <v>22</v>
      </c>
      <c r="I1" s="184"/>
      <c r="J1" s="184"/>
      <c r="K1" s="184"/>
      <c r="L1" s="184"/>
      <c r="M1" s="184"/>
      <c r="N1" s="184"/>
      <c r="O1" s="184"/>
      <c r="P1" s="185"/>
      <c r="Q1" s="186" t="s">
        <v>21</v>
      </c>
      <c r="R1" s="186"/>
      <c r="S1" s="186"/>
      <c r="T1" s="186"/>
      <c r="U1" s="186"/>
      <c r="V1" s="186"/>
      <c r="W1" s="186"/>
      <c r="X1" s="186"/>
      <c r="Y1" s="186"/>
      <c r="Z1" s="186" t="s">
        <v>0</v>
      </c>
      <c r="AA1" s="186"/>
      <c r="AB1" s="186"/>
      <c r="AC1" s="186"/>
      <c r="AD1" s="186"/>
      <c r="AE1" s="186"/>
      <c r="AF1" s="186"/>
      <c r="AG1" s="186"/>
      <c r="AH1" s="186"/>
      <c r="AI1" s="187" t="s">
        <v>1</v>
      </c>
      <c r="AJ1" s="187"/>
      <c r="AK1" s="187"/>
      <c r="AL1" s="187"/>
      <c r="AM1" s="187"/>
      <c r="AN1" s="187"/>
      <c r="AO1" s="187"/>
      <c r="AP1" s="187"/>
      <c r="AQ1" s="187"/>
    </row>
    <row r="2" spans="1:43" s="49" customFormat="1" ht="13.5" customHeight="1">
      <c r="A2" s="69" t="s">
        <v>24</v>
      </c>
      <c r="B2" s="69" t="s">
        <v>25</v>
      </c>
      <c r="C2" s="69" t="s">
        <v>4</v>
      </c>
      <c r="D2" s="69" t="s">
        <v>33</v>
      </c>
      <c r="E2" s="103" t="s">
        <v>18</v>
      </c>
      <c r="F2" s="69" t="s">
        <v>19</v>
      </c>
      <c r="G2" s="104" t="s">
        <v>20</v>
      </c>
      <c r="H2" s="49" t="s">
        <v>26</v>
      </c>
      <c r="I2" s="49">
        <v>36</v>
      </c>
      <c r="J2" s="49">
        <v>38</v>
      </c>
      <c r="K2" s="49">
        <v>39</v>
      </c>
      <c r="L2" s="49">
        <v>40</v>
      </c>
      <c r="M2" s="49">
        <v>42</v>
      </c>
      <c r="N2" s="49">
        <v>44</v>
      </c>
      <c r="O2" s="49">
        <v>46</v>
      </c>
      <c r="P2" s="69" t="s">
        <v>17</v>
      </c>
      <c r="Q2" s="49" t="s">
        <v>26</v>
      </c>
      <c r="R2" s="49">
        <v>36</v>
      </c>
      <c r="S2" s="49">
        <v>38</v>
      </c>
      <c r="T2" s="69">
        <v>39</v>
      </c>
      <c r="U2" s="69">
        <v>40</v>
      </c>
      <c r="V2" s="69">
        <v>42</v>
      </c>
      <c r="W2" s="69">
        <v>44</v>
      </c>
      <c r="X2" s="69">
        <v>46</v>
      </c>
      <c r="Y2" s="49" t="s">
        <v>16</v>
      </c>
      <c r="Z2" s="49" t="s">
        <v>26</v>
      </c>
      <c r="AA2" s="49">
        <v>36</v>
      </c>
      <c r="AB2" s="49">
        <v>38</v>
      </c>
      <c r="AC2" s="69">
        <v>39</v>
      </c>
      <c r="AD2" s="69">
        <v>40</v>
      </c>
      <c r="AE2" s="69">
        <v>42</v>
      </c>
      <c r="AF2" s="69">
        <v>44</v>
      </c>
      <c r="AG2" s="69">
        <v>46</v>
      </c>
      <c r="AH2" s="69" t="s">
        <v>17</v>
      </c>
      <c r="AI2" s="49" t="s">
        <v>26</v>
      </c>
      <c r="AJ2" s="49">
        <v>36</v>
      </c>
      <c r="AK2" s="49">
        <v>38</v>
      </c>
      <c r="AL2" s="69">
        <v>39</v>
      </c>
      <c r="AM2" s="69">
        <v>40</v>
      </c>
      <c r="AN2" s="69">
        <v>42</v>
      </c>
      <c r="AO2" s="69">
        <v>44</v>
      </c>
      <c r="AP2" s="69">
        <v>46</v>
      </c>
      <c r="AQ2" s="69" t="s">
        <v>17</v>
      </c>
    </row>
    <row r="3" spans="1:43" s="49" customFormat="1" ht="17.25" customHeight="1">
      <c r="A3" s="43" t="s">
        <v>36</v>
      </c>
      <c r="B3" s="1" t="s">
        <v>34</v>
      </c>
      <c r="C3" s="125" t="s">
        <v>41</v>
      </c>
      <c r="D3" s="126" t="s">
        <v>42</v>
      </c>
      <c r="E3" s="125" t="s">
        <v>43</v>
      </c>
      <c r="F3" s="57">
        <v>7500190752</v>
      </c>
      <c r="G3" s="116">
        <v>320.32</v>
      </c>
      <c r="H3" s="125" t="s">
        <v>27</v>
      </c>
      <c r="I3" s="89">
        <v>0</v>
      </c>
      <c r="J3" s="89">
        <v>0</v>
      </c>
      <c r="K3" s="89">
        <v>224</v>
      </c>
      <c r="L3" s="89">
        <v>202</v>
      </c>
      <c r="M3" s="89">
        <v>165</v>
      </c>
      <c r="N3" s="89">
        <v>75</v>
      </c>
      <c r="O3" s="89">
        <v>0</v>
      </c>
      <c r="P3" s="43">
        <f t="shared" ref="P3:P95" si="0">SUM(I3:O3)</f>
        <v>666</v>
      </c>
      <c r="Q3" s="125" t="s">
        <v>27</v>
      </c>
      <c r="R3" s="43">
        <v>0</v>
      </c>
      <c r="S3" s="43">
        <v>0</v>
      </c>
      <c r="T3" s="43">
        <v>224</v>
      </c>
      <c r="U3" s="43">
        <v>201</v>
      </c>
      <c r="V3" s="43">
        <v>165</v>
      </c>
      <c r="W3" s="43">
        <v>75</v>
      </c>
      <c r="X3" s="43">
        <v>0</v>
      </c>
      <c r="Y3" s="49">
        <f t="shared" ref="Y3:Y90" si="1">SUM(R3:X3)</f>
        <v>665</v>
      </c>
      <c r="Z3" s="1"/>
      <c r="AA3" s="44"/>
      <c r="AB3" s="44"/>
      <c r="AC3" s="44"/>
      <c r="AD3" s="44"/>
      <c r="AE3" s="44"/>
      <c r="AF3" s="44"/>
      <c r="AG3" s="44"/>
      <c r="AH3" s="44"/>
      <c r="AI3" s="43"/>
      <c r="AQ3" s="69"/>
    </row>
    <row r="4" spans="1:43" s="49" customFormat="1" ht="17.25" customHeight="1">
      <c r="A4" s="43" t="s">
        <v>36</v>
      </c>
      <c r="B4" s="1" t="s">
        <v>34</v>
      </c>
      <c r="C4" s="125" t="s">
        <v>41</v>
      </c>
      <c r="D4" s="126" t="s">
        <v>42</v>
      </c>
      <c r="E4" s="125" t="s">
        <v>44</v>
      </c>
      <c r="F4" s="57">
        <v>7500190753</v>
      </c>
      <c r="G4" s="116">
        <v>333.29</v>
      </c>
      <c r="H4" s="125" t="s">
        <v>27</v>
      </c>
      <c r="I4" s="89">
        <v>3</v>
      </c>
      <c r="J4" s="89">
        <v>164</v>
      </c>
      <c r="K4" s="89">
        <v>156</v>
      </c>
      <c r="L4" s="89">
        <v>373</v>
      </c>
      <c r="M4" s="89">
        <v>330</v>
      </c>
      <c r="N4" s="89">
        <v>111</v>
      </c>
      <c r="O4" s="89">
        <v>0</v>
      </c>
      <c r="P4" s="43">
        <f t="shared" si="0"/>
        <v>1137</v>
      </c>
      <c r="Q4" s="125" t="s">
        <v>27</v>
      </c>
      <c r="R4" s="43">
        <v>3</v>
      </c>
      <c r="S4" s="43">
        <v>160</v>
      </c>
      <c r="T4" s="43">
        <v>156</v>
      </c>
      <c r="U4" s="43">
        <v>364</v>
      </c>
      <c r="V4" s="43">
        <v>330</v>
      </c>
      <c r="W4" s="43">
        <v>108</v>
      </c>
      <c r="X4" s="43">
        <v>0</v>
      </c>
      <c r="Y4" s="49">
        <f t="shared" si="1"/>
        <v>1121</v>
      </c>
      <c r="Z4" s="1"/>
      <c r="AA4" s="44"/>
      <c r="AB4" s="44"/>
      <c r="AC4" s="44"/>
      <c r="AD4" s="44"/>
      <c r="AE4" s="44"/>
      <c r="AF4" s="44"/>
      <c r="AG4" s="44"/>
      <c r="AH4" s="44"/>
      <c r="AI4" s="43"/>
      <c r="AQ4" s="69"/>
    </row>
    <row r="5" spans="1:43" s="49" customFormat="1" ht="17.25" customHeight="1">
      <c r="A5" s="43" t="s">
        <v>36</v>
      </c>
      <c r="B5" s="1" t="s">
        <v>34</v>
      </c>
      <c r="C5" s="125" t="s">
        <v>41</v>
      </c>
      <c r="D5" s="126" t="s">
        <v>42</v>
      </c>
      <c r="E5" s="125" t="s">
        <v>44</v>
      </c>
      <c r="F5" s="57">
        <v>7500190754</v>
      </c>
      <c r="G5" s="116">
        <v>334.49</v>
      </c>
      <c r="H5" s="125" t="s">
        <v>27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4</v>
      </c>
      <c r="P5" s="43">
        <f t="shared" si="0"/>
        <v>4</v>
      </c>
      <c r="Q5" s="125" t="s">
        <v>27</v>
      </c>
      <c r="R5" s="43">
        <v>0</v>
      </c>
      <c r="S5" s="43">
        <v>0</v>
      </c>
      <c r="T5" s="43">
        <v>0</v>
      </c>
      <c r="U5" s="43">
        <v>0</v>
      </c>
      <c r="V5" s="43">
        <v>0</v>
      </c>
      <c r="W5" s="43">
        <v>0</v>
      </c>
      <c r="X5" s="43">
        <v>4</v>
      </c>
      <c r="Y5" s="49">
        <f t="shared" si="1"/>
        <v>4</v>
      </c>
      <c r="Z5" s="1"/>
      <c r="AA5" s="44"/>
      <c r="AB5" s="44"/>
      <c r="AC5" s="44"/>
      <c r="AD5" s="44"/>
      <c r="AE5" s="44"/>
      <c r="AF5" s="44"/>
      <c r="AG5" s="44"/>
      <c r="AH5" s="44"/>
      <c r="AI5" s="43"/>
      <c r="AQ5" s="69"/>
    </row>
    <row r="6" spans="1:43" s="144" customFormat="1" ht="17.25" customHeight="1">
      <c r="A6" s="138"/>
      <c r="B6" s="55"/>
      <c r="C6" s="139"/>
      <c r="D6" s="138"/>
      <c r="E6" s="139"/>
      <c r="F6" s="140"/>
      <c r="G6" s="141"/>
      <c r="H6" s="139"/>
      <c r="I6" s="142">
        <f>SUM(I3:I5)</f>
        <v>3</v>
      </c>
      <c r="J6" s="142">
        <f t="shared" ref="J6:P6" si="2">SUM(J3:J5)</f>
        <v>164</v>
      </c>
      <c r="K6" s="142">
        <f t="shared" si="2"/>
        <v>380</v>
      </c>
      <c r="L6" s="142">
        <f t="shared" si="2"/>
        <v>575</v>
      </c>
      <c r="M6" s="142">
        <f t="shared" si="2"/>
        <v>495</v>
      </c>
      <c r="N6" s="142">
        <f t="shared" si="2"/>
        <v>186</v>
      </c>
      <c r="O6" s="142">
        <f t="shared" si="2"/>
        <v>4</v>
      </c>
      <c r="P6" s="142">
        <f t="shared" si="2"/>
        <v>1807</v>
      </c>
      <c r="Q6" s="139"/>
      <c r="R6" s="138">
        <f>SUM(R3:R5)</f>
        <v>3</v>
      </c>
      <c r="S6" s="138">
        <f t="shared" ref="S6:Y6" si="3">SUM(S3:S5)</f>
        <v>160</v>
      </c>
      <c r="T6" s="138">
        <f t="shared" si="3"/>
        <v>380</v>
      </c>
      <c r="U6" s="138">
        <f t="shared" si="3"/>
        <v>565</v>
      </c>
      <c r="V6" s="138">
        <f t="shared" si="3"/>
        <v>495</v>
      </c>
      <c r="W6" s="138">
        <f t="shared" si="3"/>
        <v>183</v>
      </c>
      <c r="X6" s="138">
        <f t="shared" si="3"/>
        <v>4</v>
      </c>
      <c r="Y6" s="138">
        <f t="shared" si="3"/>
        <v>1790</v>
      </c>
      <c r="Z6" s="55"/>
      <c r="AA6" s="140"/>
      <c r="AB6" s="140"/>
      <c r="AC6" s="140"/>
      <c r="AD6" s="140"/>
      <c r="AE6" s="140"/>
      <c r="AF6" s="140"/>
      <c r="AG6" s="140"/>
      <c r="AH6" s="140"/>
      <c r="AI6" s="138"/>
      <c r="AQ6" s="145"/>
    </row>
    <row r="7" spans="1:43" s="49" customFormat="1" ht="17.25" customHeight="1">
      <c r="A7" s="43" t="s">
        <v>36</v>
      </c>
      <c r="B7" s="1" t="s">
        <v>34</v>
      </c>
      <c r="C7" s="125" t="s">
        <v>41</v>
      </c>
      <c r="D7" s="126" t="s">
        <v>45</v>
      </c>
      <c r="E7" s="125" t="s">
        <v>44</v>
      </c>
      <c r="F7" s="57">
        <v>7500190755</v>
      </c>
      <c r="G7" s="116">
        <v>300.54000000000002</v>
      </c>
      <c r="H7" s="125" t="s">
        <v>28</v>
      </c>
      <c r="I7" s="89">
        <v>0</v>
      </c>
      <c r="J7" s="89">
        <v>4</v>
      </c>
      <c r="K7" s="89">
        <v>13</v>
      </c>
      <c r="L7" s="89">
        <v>20</v>
      </c>
      <c r="M7" s="89">
        <v>20</v>
      </c>
      <c r="N7" s="89">
        <v>10</v>
      </c>
      <c r="O7" s="89">
        <v>0</v>
      </c>
      <c r="P7" s="43">
        <f t="shared" si="0"/>
        <v>67</v>
      </c>
      <c r="Q7" s="125" t="s">
        <v>28</v>
      </c>
      <c r="R7" s="43">
        <v>0</v>
      </c>
      <c r="S7" s="43">
        <v>4</v>
      </c>
      <c r="T7" s="43">
        <v>13</v>
      </c>
      <c r="U7" s="43">
        <v>16</v>
      </c>
      <c r="V7" s="43">
        <v>15</v>
      </c>
      <c r="W7" s="43">
        <v>7</v>
      </c>
      <c r="X7" s="43">
        <v>0</v>
      </c>
      <c r="Y7" s="49">
        <f t="shared" si="1"/>
        <v>55</v>
      </c>
      <c r="Z7" s="1"/>
      <c r="AA7" s="44"/>
      <c r="AB7" s="44"/>
      <c r="AC7" s="44"/>
      <c r="AD7" s="44"/>
      <c r="AE7" s="44"/>
      <c r="AF7" s="44"/>
      <c r="AG7" s="44"/>
      <c r="AH7" s="44"/>
      <c r="AI7" s="43"/>
      <c r="AQ7" s="69"/>
    </row>
    <row r="8" spans="1:43" s="49" customFormat="1" ht="17.25" customHeight="1">
      <c r="A8" s="43"/>
      <c r="B8" s="1"/>
      <c r="C8" s="125"/>
      <c r="D8" s="126"/>
      <c r="E8" s="125"/>
      <c r="F8" s="57"/>
      <c r="G8" s="116"/>
      <c r="H8" s="134"/>
      <c r="I8" s="89"/>
      <c r="J8" s="89"/>
      <c r="K8" s="89"/>
      <c r="L8" s="89"/>
      <c r="M8" s="89"/>
      <c r="N8" s="89"/>
      <c r="O8" s="89"/>
      <c r="P8" s="43"/>
      <c r="Q8" s="134"/>
      <c r="R8" s="43"/>
      <c r="S8" s="43"/>
      <c r="T8" s="43"/>
      <c r="U8" s="43"/>
      <c r="V8" s="43"/>
      <c r="W8" s="43"/>
      <c r="X8" s="43"/>
      <c r="Z8" s="1"/>
      <c r="AA8" s="44"/>
      <c r="AB8" s="44"/>
      <c r="AC8" s="44"/>
      <c r="AD8" s="44"/>
      <c r="AE8" s="44"/>
      <c r="AF8" s="44"/>
      <c r="AG8" s="44"/>
      <c r="AH8" s="44"/>
      <c r="AI8" s="43"/>
      <c r="AQ8" s="69"/>
    </row>
    <row r="9" spans="1:43" s="49" customFormat="1" ht="17.25" customHeight="1">
      <c r="A9" s="43" t="s">
        <v>36</v>
      </c>
      <c r="B9" s="1" t="s">
        <v>35</v>
      </c>
      <c r="C9" s="76" t="s">
        <v>46</v>
      </c>
      <c r="D9" s="76" t="s">
        <v>47</v>
      </c>
      <c r="E9" s="76" t="s">
        <v>44</v>
      </c>
      <c r="F9" s="71">
        <v>7500190960</v>
      </c>
      <c r="G9" s="116">
        <v>359.5</v>
      </c>
      <c r="H9" s="133" t="s">
        <v>27</v>
      </c>
      <c r="I9" s="76">
        <v>0</v>
      </c>
      <c r="J9" s="76">
        <v>57</v>
      </c>
      <c r="K9" s="76">
        <v>32</v>
      </c>
      <c r="L9" s="76">
        <v>121</v>
      </c>
      <c r="M9" s="76">
        <v>115</v>
      </c>
      <c r="N9" s="76">
        <v>38</v>
      </c>
      <c r="O9" s="76">
        <v>0</v>
      </c>
      <c r="P9" s="43">
        <f t="shared" si="0"/>
        <v>363</v>
      </c>
      <c r="Q9" s="133" t="s">
        <v>27</v>
      </c>
      <c r="R9" s="43">
        <v>0</v>
      </c>
      <c r="S9" s="43">
        <v>57</v>
      </c>
      <c r="T9" s="43">
        <v>32</v>
      </c>
      <c r="U9" s="43">
        <v>121</v>
      </c>
      <c r="V9" s="43">
        <v>115</v>
      </c>
      <c r="W9" s="43">
        <v>38</v>
      </c>
      <c r="X9" s="43">
        <v>0</v>
      </c>
      <c r="Y9" s="49">
        <f t="shared" si="1"/>
        <v>363</v>
      </c>
      <c r="Z9" s="1"/>
      <c r="AA9" s="44"/>
      <c r="AB9" s="44"/>
      <c r="AC9" s="44"/>
      <c r="AD9" s="44"/>
      <c r="AE9" s="44"/>
      <c r="AF9" s="44"/>
      <c r="AG9" s="44"/>
      <c r="AH9" s="44"/>
      <c r="AI9" s="43"/>
      <c r="AQ9" s="69"/>
    </row>
    <row r="10" spans="1:43" s="49" customFormat="1" ht="17.25" customHeight="1">
      <c r="A10" s="43" t="s">
        <v>36</v>
      </c>
      <c r="B10" s="1" t="s">
        <v>35</v>
      </c>
      <c r="C10" s="76" t="s">
        <v>46</v>
      </c>
      <c r="D10" s="76" t="s">
        <v>47</v>
      </c>
      <c r="E10" s="76" t="s">
        <v>44</v>
      </c>
      <c r="F10" s="71">
        <v>7500190873</v>
      </c>
      <c r="G10" s="116">
        <v>360.7</v>
      </c>
      <c r="H10" s="133" t="s">
        <v>27</v>
      </c>
      <c r="I10" s="76">
        <v>0</v>
      </c>
      <c r="J10" s="76">
        <v>0</v>
      </c>
      <c r="K10" s="76">
        <v>0</v>
      </c>
      <c r="L10" s="76">
        <v>0</v>
      </c>
      <c r="M10" s="76">
        <v>0</v>
      </c>
      <c r="N10" s="76">
        <v>0</v>
      </c>
      <c r="O10" s="76">
        <v>5</v>
      </c>
      <c r="P10" s="43">
        <f t="shared" si="0"/>
        <v>5</v>
      </c>
      <c r="Q10" s="133" t="s">
        <v>27</v>
      </c>
      <c r="R10" s="43">
        <v>0</v>
      </c>
      <c r="S10" s="43">
        <v>0</v>
      </c>
      <c r="T10" s="43">
        <v>0</v>
      </c>
      <c r="U10" s="43">
        <v>0</v>
      </c>
      <c r="V10" s="43">
        <v>0</v>
      </c>
      <c r="W10" s="43">
        <v>0</v>
      </c>
      <c r="X10" s="43">
        <v>5</v>
      </c>
      <c r="Y10" s="49">
        <f t="shared" si="1"/>
        <v>5</v>
      </c>
      <c r="Z10" s="1"/>
      <c r="AA10" s="44"/>
      <c r="AB10" s="44"/>
      <c r="AC10" s="44"/>
      <c r="AD10" s="44"/>
      <c r="AE10" s="44"/>
      <c r="AF10" s="44"/>
      <c r="AG10" s="44"/>
      <c r="AH10" s="44"/>
      <c r="AI10" s="43"/>
      <c r="AQ10" s="69"/>
    </row>
    <row r="11" spans="1:43" s="49" customFormat="1" ht="17.25" customHeight="1">
      <c r="A11" s="43" t="s">
        <v>36</v>
      </c>
      <c r="B11" s="1" t="s">
        <v>35</v>
      </c>
      <c r="C11" s="76" t="s">
        <v>46</v>
      </c>
      <c r="D11" s="76" t="s">
        <v>47</v>
      </c>
      <c r="E11" s="76" t="s">
        <v>48</v>
      </c>
      <c r="F11" s="71">
        <v>7500190874</v>
      </c>
      <c r="G11" s="116">
        <v>351.45</v>
      </c>
      <c r="H11" s="133" t="s">
        <v>27</v>
      </c>
      <c r="I11" s="76">
        <v>0</v>
      </c>
      <c r="J11" s="76">
        <v>10</v>
      </c>
      <c r="K11" s="76">
        <v>9</v>
      </c>
      <c r="L11" s="76">
        <v>20</v>
      </c>
      <c r="M11" s="76">
        <v>20</v>
      </c>
      <c r="N11" s="76">
        <v>6</v>
      </c>
      <c r="O11" s="76">
        <v>0</v>
      </c>
      <c r="P11" s="43">
        <f t="shared" si="0"/>
        <v>65</v>
      </c>
      <c r="Q11" s="133" t="s">
        <v>27</v>
      </c>
      <c r="R11" s="43">
        <v>0</v>
      </c>
      <c r="S11" s="43">
        <v>10</v>
      </c>
      <c r="T11" s="43">
        <v>8</v>
      </c>
      <c r="U11" s="43">
        <v>18</v>
      </c>
      <c r="V11" s="43">
        <v>19</v>
      </c>
      <c r="W11" s="43">
        <v>4</v>
      </c>
      <c r="X11" s="43">
        <v>0</v>
      </c>
      <c r="Y11" s="49">
        <f t="shared" si="1"/>
        <v>59</v>
      </c>
      <c r="Z11" s="1"/>
      <c r="AA11" s="44"/>
      <c r="AB11" s="44"/>
      <c r="AC11" s="44"/>
      <c r="AD11" s="44"/>
      <c r="AE11" s="44"/>
      <c r="AF11" s="44"/>
      <c r="AG11" s="44"/>
      <c r="AH11" s="44"/>
      <c r="AI11" s="43"/>
      <c r="AQ11" s="69"/>
    </row>
    <row r="12" spans="1:43" s="49" customFormat="1" ht="17.25" customHeight="1">
      <c r="A12" s="43" t="s">
        <v>36</v>
      </c>
      <c r="B12" s="1" t="s">
        <v>35</v>
      </c>
      <c r="C12" s="76" t="s">
        <v>46</v>
      </c>
      <c r="D12" s="76" t="s">
        <v>47</v>
      </c>
      <c r="E12" s="76" t="s">
        <v>48</v>
      </c>
      <c r="F12" s="71">
        <v>7500190875</v>
      </c>
      <c r="G12" s="116">
        <v>352.65</v>
      </c>
      <c r="H12" s="133" t="s">
        <v>27</v>
      </c>
      <c r="I12" s="76">
        <v>0</v>
      </c>
      <c r="J12" s="76">
        <v>0</v>
      </c>
      <c r="K12" s="76">
        <v>0</v>
      </c>
      <c r="L12" s="76">
        <v>0</v>
      </c>
      <c r="M12" s="76">
        <v>0</v>
      </c>
      <c r="N12" s="76">
        <v>0</v>
      </c>
      <c r="O12" s="76">
        <v>1</v>
      </c>
      <c r="P12" s="43">
        <f t="shared" si="0"/>
        <v>1</v>
      </c>
      <c r="Q12" s="133" t="s">
        <v>27</v>
      </c>
      <c r="R12" s="43">
        <v>0</v>
      </c>
      <c r="S12" s="43">
        <v>0</v>
      </c>
      <c r="T12" s="43">
        <v>0</v>
      </c>
      <c r="U12" s="43">
        <v>0</v>
      </c>
      <c r="V12" s="43">
        <v>0</v>
      </c>
      <c r="W12" s="43">
        <v>0</v>
      </c>
      <c r="X12" s="43">
        <v>1</v>
      </c>
      <c r="Y12" s="49">
        <f t="shared" si="1"/>
        <v>1</v>
      </c>
      <c r="Z12" s="1"/>
      <c r="AA12" s="44"/>
      <c r="AB12" s="44"/>
      <c r="AC12" s="44"/>
      <c r="AD12" s="44"/>
      <c r="AE12" s="44"/>
      <c r="AF12" s="44"/>
      <c r="AG12" s="44"/>
      <c r="AH12" s="44"/>
      <c r="AI12" s="43"/>
      <c r="AQ12" s="69"/>
    </row>
    <row r="13" spans="1:43" s="144" customFormat="1" ht="17.25" customHeight="1">
      <c r="A13" s="138"/>
      <c r="B13" s="55"/>
      <c r="C13" s="139"/>
      <c r="D13" s="139"/>
      <c r="E13" s="139"/>
      <c r="F13" s="138"/>
      <c r="G13" s="141"/>
      <c r="H13" s="146"/>
      <c r="I13" s="139">
        <f>SUM(I9:I12)</f>
        <v>0</v>
      </c>
      <c r="J13" s="139">
        <f t="shared" ref="J13:P13" si="4">SUM(J9:J12)</f>
        <v>67</v>
      </c>
      <c r="K13" s="139">
        <f t="shared" si="4"/>
        <v>41</v>
      </c>
      <c r="L13" s="139">
        <f t="shared" si="4"/>
        <v>141</v>
      </c>
      <c r="M13" s="139">
        <f t="shared" si="4"/>
        <v>135</v>
      </c>
      <c r="N13" s="139">
        <f t="shared" si="4"/>
        <v>44</v>
      </c>
      <c r="O13" s="139">
        <f t="shared" si="4"/>
        <v>6</v>
      </c>
      <c r="P13" s="139">
        <f t="shared" si="4"/>
        <v>434</v>
      </c>
      <c r="Q13" s="146"/>
      <c r="R13" s="138">
        <f>SUM(R9:R12)</f>
        <v>0</v>
      </c>
      <c r="S13" s="138">
        <f t="shared" ref="S13:Y13" si="5">SUM(S9:S12)</f>
        <v>67</v>
      </c>
      <c r="T13" s="138">
        <f t="shared" si="5"/>
        <v>40</v>
      </c>
      <c r="U13" s="138">
        <f t="shared" si="5"/>
        <v>139</v>
      </c>
      <c r="V13" s="138">
        <f t="shared" si="5"/>
        <v>134</v>
      </c>
      <c r="W13" s="138">
        <f t="shared" si="5"/>
        <v>42</v>
      </c>
      <c r="X13" s="138">
        <f t="shared" si="5"/>
        <v>6</v>
      </c>
      <c r="Y13" s="138">
        <f t="shared" si="5"/>
        <v>428</v>
      </c>
      <c r="Z13" s="55"/>
      <c r="AA13" s="140"/>
      <c r="AB13" s="140"/>
      <c r="AC13" s="140"/>
      <c r="AD13" s="140"/>
      <c r="AE13" s="140"/>
      <c r="AF13" s="140"/>
      <c r="AG13" s="140"/>
      <c r="AH13" s="140"/>
      <c r="AI13" s="138"/>
      <c r="AQ13" s="145"/>
    </row>
    <row r="14" spans="1:43" s="49" customFormat="1" ht="17.25" customHeight="1">
      <c r="A14" s="43" t="s">
        <v>36</v>
      </c>
      <c r="B14" s="1" t="s">
        <v>35</v>
      </c>
      <c r="C14" s="125" t="s">
        <v>49</v>
      </c>
      <c r="D14" s="125" t="s">
        <v>50</v>
      </c>
      <c r="E14" s="125" t="s">
        <v>44</v>
      </c>
      <c r="F14" s="57">
        <v>7500191180</v>
      </c>
      <c r="G14" s="116">
        <v>360.49</v>
      </c>
      <c r="H14" s="134" t="s">
        <v>27</v>
      </c>
      <c r="I14" s="89">
        <v>1</v>
      </c>
      <c r="J14" s="89">
        <v>67</v>
      </c>
      <c r="K14" s="89">
        <v>48</v>
      </c>
      <c r="L14" s="89">
        <v>160</v>
      </c>
      <c r="M14" s="89">
        <v>152</v>
      </c>
      <c r="N14" s="89">
        <v>48</v>
      </c>
      <c r="O14" s="89">
        <v>0</v>
      </c>
      <c r="P14" s="43">
        <f t="shared" si="0"/>
        <v>476</v>
      </c>
      <c r="Q14" s="134" t="s">
        <v>27</v>
      </c>
      <c r="R14" s="43">
        <v>1</v>
      </c>
      <c r="S14" s="43">
        <v>67</v>
      </c>
      <c r="T14" s="43">
        <v>47</v>
      </c>
      <c r="U14" s="43">
        <v>157</v>
      </c>
      <c r="V14" s="43">
        <v>148</v>
      </c>
      <c r="W14" s="43">
        <v>48</v>
      </c>
      <c r="X14" s="43">
        <v>0</v>
      </c>
      <c r="Y14" s="49">
        <f t="shared" si="1"/>
        <v>468</v>
      </c>
      <c r="Z14" s="1"/>
      <c r="AA14" s="44"/>
      <c r="AB14" s="44"/>
      <c r="AC14" s="44"/>
      <c r="AD14" s="44"/>
      <c r="AE14" s="44"/>
      <c r="AF14" s="44"/>
      <c r="AG14" s="44"/>
      <c r="AH14" s="44"/>
      <c r="AI14" s="43"/>
      <c r="AQ14" s="69"/>
    </row>
    <row r="15" spans="1:43" s="49" customFormat="1" ht="17.25" customHeight="1">
      <c r="A15" s="43" t="s">
        <v>36</v>
      </c>
      <c r="B15" s="1" t="s">
        <v>35</v>
      </c>
      <c r="C15" s="125" t="s">
        <v>49</v>
      </c>
      <c r="D15" s="125" t="s">
        <v>50</v>
      </c>
      <c r="E15" s="125" t="s">
        <v>44</v>
      </c>
      <c r="F15" s="57">
        <v>7500191181</v>
      </c>
      <c r="G15" s="116">
        <v>361.69</v>
      </c>
      <c r="H15" s="134" t="s">
        <v>27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5</v>
      </c>
      <c r="P15" s="43">
        <f t="shared" si="0"/>
        <v>5</v>
      </c>
      <c r="Q15" s="134" t="s">
        <v>27</v>
      </c>
      <c r="R15" s="43">
        <v>0</v>
      </c>
      <c r="S15" s="43">
        <v>0</v>
      </c>
      <c r="T15" s="43">
        <v>0</v>
      </c>
      <c r="U15" s="43">
        <v>0</v>
      </c>
      <c r="V15" s="43">
        <v>0</v>
      </c>
      <c r="W15" s="43">
        <v>0</v>
      </c>
      <c r="X15" s="43">
        <v>5</v>
      </c>
      <c r="Y15" s="49">
        <f t="shared" si="1"/>
        <v>5</v>
      </c>
      <c r="Z15" s="1"/>
      <c r="AA15" s="44"/>
      <c r="AB15" s="44"/>
      <c r="AC15" s="44"/>
      <c r="AD15" s="44"/>
      <c r="AE15" s="44"/>
      <c r="AF15" s="44"/>
      <c r="AG15" s="44"/>
      <c r="AH15" s="44"/>
      <c r="AI15" s="43"/>
      <c r="AQ15" s="69"/>
    </row>
    <row r="16" spans="1:43" s="144" customFormat="1" ht="17.25" customHeight="1">
      <c r="A16" s="138"/>
      <c r="B16" s="55"/>
      <c r="C16" s="139"/>
      <c r="D16" s="139"/>
      <c r="E16" s="139"/>
      <c r="F16" s="140"/>
      <c r="G16" s="141"/>
      <c r="H16" s="146"/>
      <c r="I16" s="142">
        <f>SUM(I14:I15)</f>
        <v>1</v>
      </c>
      <c r="J16" s="142">
        <f t="shared" ref="J16:P16" si="6">SUM(J14:J15)</f>
        <v>67</v>
      </c>
      <c r="K16" s="142">
        <f t="shared" si="6"/>
        <v>48</v>
      </c>
      <c r="L16" s="142">
        <f t="shared" si="6"/>
        <v>160</v>
      </c>
      <c r="M16" s="142">
        <f t="shared" si="6"/>
        <v>152</v>
      </c>
      <c r="N16" s="142">
        <f t="shared" si="6"/>
        <v>48</v>
      </c>
      <c r="O16" s="142">
        <f t="shared" si="6"/>
        <v>5</v>
      </c>
      <c r="P16" s="142">
        <f t="shared" si="6"/>
        <v>481</v>
      </c>
      <c r="Q16" s="146"/>
      <c r="R16" s="138">
        <f>SUM(R14:R15)</f>
        <v>1</v>
      </c>
      <c r="S16" s="138">
        <f t="shared" ref="S16:Y16" si="7">SUM(S14:S15)</f>
        <v>67</v>
      </c>
      <c r="T16" s="138">
        <f t="shared" si="7"/>
        <v>47</v>
      </c>
      <c r="U16" s="138">
        <f t="shared" si="7"/>
        <v>157</v>
      </c>
      <c r="V16" s="138">
        <f t="shared" si="7"/>
        <v>148</v>
      </c>
      <c r="W16" s="138">
        <f t="shared" si="7"/>
        <v>48</v>
      </c>
      <c r="X16" s="138">
        <f t="shared" si="7"/>
        <v>5</v>
      </c>
      <c r="Y16" s="138">
        <f t="shared" si="7"/>
        <v>473</v>
      </c>
      <c r="Z16" s="55"/>
      <c r="AA16" s="140"/>
      <c r="AB16" s="140"/>
      <c r="AC16" s="140"/>
      <c r="AD16" s="140"/>
      <c r="AE16" s="140"/>
      <c r="AF16" s="140"/>
      <c r="AG16" s="140"/>
      <c r="AH16" s="140"/>
      <c r="AI16" s="138"/>
      <c r="AQ16" s="145"/>
    </row>
    <row r="17" spans="1:43" s="49" customFormat="1" ht="17.25" customHeight="1">
      <c r="A17" s="43" t="s">
        <v>36</v>
      </c>
      <c r="B17" s="1" t="s">
        <v>37</v>
      </c>
      <c r="C17" s="126" t="s">
        <v>51</v>
      </c>
      <c r="D17" s="126" t="s">
        <v>52</v>
      </c>
      <c r="E17" s="126" t="s">
        <v>44</v>
      </c>
      <c r="F17" s="57">
        <v>7500191613</v>
      </c>
      <c r="G17" s="71">
        <v>367.74</v>
      </c>
      <c r="H17" s="126" t="s">
        <v>27</v>
      </c>
      <c r="I17" s="57">
        <v>0</v>
      </c>
      <c r="J17" s="57">
        <v>55</v>
      </c>
      <c r="K17" s="57">
        <v>34</v>
      </c>
      <c r="L17" s="57">
        <v>102</v>
      </c>
      <c r="M17" s="57">
        <v>93</v>
      </c>
      <c r="N17" s="57">
        <v>29</v>
      </c>
      <c r="O17" s="57">
        <v>0</v>
      </c>
      <c r="P17" s="43">
        <f t="shared" si="0"/>
        <v>313</v>
      </c>
      <c r="Q17" s="126" t="s">
        <v>27</v>
      </c>
      <c r="R17" s="43">
        <v>0</v>
      </c>
      <c r="S17" s="43">
        <v>55</v>
      </c>
      <c r="T17" s="43">
        <v>34</v>
      </c>
      <c r="U17" s="43">
        <v>102</v>
      </c>
      <c r="V17" s="43">
        <v>93</v>
      </c>
      <c r="W17" s="43">
        <v>29</v>
      </c>
      <c r="X17" s="43">
        <v>0</v>
      </c>
      <c r="Y17" s="49">
        <f t="shared" si="1"/>
        <v>313</v>
      </c>
      <c r="Z17" s="1"/>
      <c r="AA17" s="44"/>
      <c r="AB17" s="44"/>
      <c r="AC17" s="44"/>
      <c r="AD17" s="44"/>
      <c r="AE17" s="44"/>
      <c r="AF17" s="44"/>
      <c r="AG17" s="44"/>
      <c r="AH17" s="44"/>
      <c r="AI17" s="43"/>
      <c r="AQ17" s="69"/>
    </row>
    <row r="18" spans="1:43" s="49" customFormat="1" ht="17.25" customHeight="1">
      <c r="A18" s="43" t="s">
        <v>36</v>
      </c>
      <c r="B18" s="1" t="s">
        <v>37</v>
      </c>
      <c r="C18" s="126" t="s">
        <v>51</v>
      </c>
      <c r="D18" s="126" t="s">
        <v>52</v>
      </c>
      <c r="E18" s="126" t="s">
        <v>44</v>
      </c>
      <c r="F18" s="57">
        <v>7500191614</v>
      </c>
      <c r="G18" s="71">
        <v>368.94</v>
      </c>
      <c r="H18" s="126" t="s">
        <v>27</v>
      </c>
      <c r="I18" s="57">
        <v>0</v>
      </c>
      <c r="J18" s="57">
        <v>0</v>
      </c>
      <c r="K18" s="57">
        <v>0</v>
      </c>
      <c r="L18" s="57">
        <v>0</v>
      </c>
      <c r="M18" s="57">
        <v>0</v>
      </c>
      <c r="N18" s="57">
        <v>0</v>
      </c>
      <c r="O18" s="57">
        <v>3</v>
      </c>
      <c r="P18" s="43">
        <f t="shared" si="0"/>
        <v>3</v>
      </c>
      <c r="Q18" s="126" t="s">
        <v>27</v>
      </c>
      <c r="R18" s="43">
        <v>0</v>
      </c>
      <c r="S18" s="43">
        <v>0</v>
      </c>
      <c r="T18" s="43">
        <v>0</v>
      </c>
      <c r="U18" s="43">
        <v>0</v>
      </c>
      <c r="V18" s="43">
        <v>0</v>
      </c>
      <c r="W18" s="43">
        <v>0</v>
      </c>
      <c r="X18" s="43">
        <v>3</v>
      </c>
      <c r="Y18" s="49">
        <f t="shared" si="1"/>
        <v>3</v>
      </c>
      <c r="Z18" s="1"/>
      <c r="AA18" s="44"/>
      <c r="AB18" s="44"/>
      <c r="AC18" s="44"/>
      <c r="AD18" s="44"/>
      <c r="AE18" s="44"/>
      <c r="AF18" s="44"/>
      <c r="AG18" s="44"/>
      <c r="AH18" s="44"/>
      <c r="AI18" s="43"/>
      <c r="AQ18" s="69"/>
    </row>
    <row r="19" spans="1:43" s="49" customFormat="1" ht="17.25" customHeight="1">
      <c r="A19" s="43" t="s">
        <v>36</v>
      </c>
      <c r="B19" s="1" t="s">
        <v>37</v>
      </c>
      <c r="C19" s="126" t="s">
        <v>51</v>
      </c>
      <c r="D19" s="126" t="s">
        <v>52</v>
      </c>
      <c r="E19" s="126" t="s">
        <v>48</v>
      </c>
      <c r="F19" s="57">
        <v>7500191617</v>
      </c>
      <c r="G19" s="71">
        <v>359.69</v>
      </c>
      <c r="H19" s="126" t="s">
        <v>27</v>
      </c>
      <c r="I19" s="57">
        <v>0</v>
      </c>
      <c r="J19" s="57">
        <v>9</v>
      </c>
      <c r="K19" s="57">
        <v>7</v>
      </c>
      <c r="L19" s="57">
        <v>23</v>
      </c>
      <c r="M19" s="57">
        <v>21</v>
      </c>
      <c r="N19" s="57">
        <v>8</v>
      </c>
      <c r="O19" s="57">
        <v>0</v>
      </c>
      <c r="P19" s="43">
        <f>SUM(I19:O19)</f>
        <v>68</v>
      </c>
      <c r="Q19" s="126" t="s">
        <v>27</v>
      </c>
      <c r="R19" s="43">
        <v>0</v>
      </c>
      <c r="S19" s="43">
        <v>9</v>
      </c>
      <c r="T19" s="43">
        <v>5</v>
      </c>
      <c r="U19" s="43">
        <v>22</v>
      </c>
      <c r="V19" s="43">
        <v>20</v>
      </c>
      <c r="W19" s="43">
        <v>7</v>
      </c>
      <c r="X19" s="43">
        <v>0</v>
      </c>
      <c r="Y19" s="49">
        <f>SUM(R19:X19)</f>
        <v>63</v>
      </c>
      <c r="Z19" s="1"/>
      <c r="AA19" s="44"/>
      <c r="AB19" s="44"/>
      <c r="AC19" s="44"/>
      <c r="AD19" s="44"/>
      <c r="AE19" s="44"/>
      <c r="AF19" s="44"/>
      <c r="AG19" s="44"/>
      <c r="AH19" s="44"/>
      <c r="AI19" s="43"/>
      <c r="AQ19" s="69"/>
    </row>
    <row r="20" spans="1:43" s="49" customFormat="1" ht="17.25" customHeight="1">
      <c r="A20" s="43" t="s">
        <v>36</v>
      </c>
      <c r="B20" s="1" t="s">
        <v>37</v>
      </c>
      <c r="C20" s="126" t="s">
        <v>51</v>
      </c>
      <c r="D20" s="126" t="s">
        <v>52</v>
      </c>
      <c r="E20" s="126" t="s">
        <v>48</v>
      </c>
      <c r="F20" s="57">
        <v>7500191618</v>
      </c>
      <c r="G20" s="71">
        <v>360.89</v>
      </c>
      <c r="H20" s="126" t="s">
        <v>27</v>
      </c>
      <c r="I20" s="57">
        <v>0</v>
      </c>
      <c r="J20" s="57">
        <v>0</v>
      </c>
      <c r="K20" s="57">
        <v>0</v>
      </c>
      <c r="L20" s="57">
        <v>0</v>
      </c>
      <c r="M20" s="57">
        <v>0</v>
      </c>
      <c r="N20" s="57">
        <v>0</v>
      </c>
      <c r="O20" s="57">
        <v>1</v>
      </c>
      <c r="P20" s="43">
        <f>SUM(I20:O20)</f>
        <v>1</v>
      </c>
      <c r="Q20" s="126" t="s">
        <v>27</v>
      </c>
      <c r="R20" s="43">
        <v>0</v>
      </c>
      <c r="S20" s="43">
        <v>0</v>
      </c>
      <c r="T20" s="43">
        <v>0</v>
      </c>
      <c r="U20" s="43">
        <v>0</v>
      </c>
      <c r="V20" s="43">
        <v>0</v>
      </c>
      <c r="W20" s="43">
        <v>0</v>
      </c>
      <c r="X20" s="43">
        <v>1</v>
      </c>
      <c r="Y20" s="49">
        <f>SUM(R20:X20)</f>
        <v>1</v>
      </c>
      <c r="Z20" s="1"/>
      <c r="AA20" s="44"/>
      <c r="AB20" s="44"/>
      <c r="AC20" s="44"/>
      <c r="AD20" s="44"/>
      <c r="AE20" s="44"/>
      <c r="AF20" s="44"/>
      <c r="AG20" s="44"/>
      <c r="AH20" s="44"/>
      <c r="AI20" s="43"/>
      <c r="AQ20" s="69"/>
    </row>
    <row r="21" spans="1:43" s="144" customFormat="1" ht="17.25" customHeight="1">
      <c r="A21" s="138"/>
      <c r="B21" s="55"/>
      <c r="C21" s="138"/>
      <c r="D21" s="138"/>
      <c r="E21" s="138"/>
      <c r="F21" s="140"/>
      <c r="G21" s="138"/>
      <c r="H21" s="138"/>
      <c r="I21" s="140">
        <f>SUM(I17:I20)</f>
        <v>0</v>
      </c>
      <c r="J21" s="140">
        <f t="shared" ref="J21:P21" si="8">SUM(J17:J20)</f>
        <v>64</v>
      </c>
      <c r="K21" s="140">
        <f t="shared" si="8"/>
        <v>41</v>
      </c>
      <c r="L21" s="140">
        <f t="shared" si="8"/>
        <v>125</v>
      </c>
      <c r="M21" s="140">
        <f t="shared" si="8"/>
        <v>114</v>
      </c>
      <c r="N21" s="140">
        <f t="shared" si="8"/>
        <v>37</v>
      </c>
      <c r="O21" s="140">
        <f t="shared" si="8"/>
        <v>4</v>
      </c>
      <c r="P21" s="140">
        <f t="shared" si="8"/>
        <v>385</v>
      </c>
      <c r="Q21" s="138"/>
      <c r="R21" s="138">
        <f>SUM(R17:R20)</f>
        <v>0</v>
      </c>
      <c r="S21" s="138">
        <f t="shared" ref="S21:Y21" si="9">SUM(S17:S20)</f>
        <v>64</v>
      </c>
      <c r="T21" s="138">
        <f t="shared" si="9"/>
        <v>39</v>
      </c>
      <c r="U21" s="138">
        <f t="shared" si="9"/>
        <v>124</v>
      </c>
      <c r="V21" s="138">
        <f t="shared" si="9"/>
        <v>113</v>
      </c>
      <c r="W21" s="138">
        <f t="shared" si="9"/>
        <v>36</v>
      </c>
      <c r="X21" s="138">
        <f t="shared" si="9"/>
        <v>4</v>
      </c>
      <c r="Y21" s="138">
        <f t="shared" si="9"/>
        <v>380</v>
      </c>
      <c r="Z21" s="55"/>
      <c r="AA21" s="140"/>
      <c r="AB21" s="140"/>
      <c r="AC21" s="140"/>
      <c r="AD21" s="140"/>
      <c r="AE21" s="140"/>
      <c r="AF21" s="140"/>
      <c r="AG21" s="140"/>
      <c r="AH21" s="140"/>
      <c r="AI21" s="138"/>
      <c r="AQ21" s="145"/>
    </row>
    <row r="22" spans="1:43" s="49" customFormat="1" ht="17.25" customHeight="1">
      <c r="A22" s="43" t="s">
        <v>36</v>
      </c>
      <c r="B22" s="1" t="s">
        <v>37</v>
      </c>
      <c r="C22" s="126" t="s">
        <v>51</v>
      </c>
      <c r="D22" s="126" t="s">
        <v>53</v>
      </c>
      <c r="E22" s="126" t="s">
        <v>44</v>
      </c>
      <c r="F22" s="57">
        <v>7500191615</v>
      </c>
      <c r="G22" s="71">
        <v>306.14999999999998</v>
      </c>
      <c r="H22" s="126" t="s">
        <v>28</v>
      </c>
      <c r="I22" s="57">
        <v>0</v>
      </c>
      <c r="J22" s="57">
        <v>10</v>
      </c>
      <c r="K22" s="57">
        <v>5</v>
      </c>
      <c r="L22" s="57">
        <v>28</v>
      </c>
      <c r="M22" s="57">
        <v>28</v>
      </c>
      <c r="N22" s="57">
        <v>11</v>
      </c>
      <c r="O22" s="57">
        <v>0</v>
      </c>
      <c r="P22" s="43">
        <f t="shared" si="0"/>
        <v>82</v>
      </c>
      <c r="Q22" s="126" t="s">
        <v>28</v>
      </c>
      <c r="R22" s="43">
        <v>0</v>
      </c>
      <c r="S22" s="43">
        <v>10</v>
      </c>
      <c r="T22" s="43">
        <v>5</v>
      </c>
      <c r="U22" s="43">
        <v>28</v>
      </c>
      <c r="V22" s="43">
        <v>28</v>
      </c>
      <c r="W22" s="43">
        <v>11</v>
      </c>
      <c r="X22" s="43">
        <v>0</v>
      </c>
      <c r="Y22" s="49">
        <f t="shared" si="1"/>
        <v>82</v>
      </c>
      <c r="Z22" s="1"/>
      <c r="AA22" s="44"/>
      <c r="AB22" s="44"/>
      <c r="AC22" s="44"/>
      <c r="AD22" s="44"/>
      <c r="AE22" s="44"/>
      <c r="AF22" s="44"/>
      <c r="AG22" s="44"/>
      <c r="AH22" s="44"/>
      <c r="AI22" s="43"/>
      <c r="AQ22" s="69"/>
    </row>
    <row r="23" spans="1:43" s="49" customFormat="1" ht="17.25" customHeight="1">
      <c r="A23" s="43" t="s">
        <v>36</v>
      </c>
      <c r="B23" s="1" t="s">
        <v>37</v>
      </c>
      <c r="C23" s="126" t="s">
        <v>51</v>
      </c>
      <c r="D23" s="126" t="s">
        <v>53</v>
      </c>
      <c r="E23" s="126" t="s">
        <v>44</v>
      </c>
      <c r="F23" s="57">
        <v>7500191616</v>
      </c>
      <c r="G23" s="71">
        <v>307.35000000000002</v>
      </c>
      <c r="H23" s="126" t="s">
        <v>28</v>
      </c>
      <c r="I23" s="57">
        <v>0</v>
      </c>
      <c r="J23" s="57">
        <v>0</v>
      </c>
      <c r="K23" s="57">
        <v>0</v>
      </c>
      <c r="L23" s="57">
        <v>0</v>
      </c>
      <c r="M23" s="57">
        <v>0</v>
      </c>
      <c r="N23" s="57">
        <v>0</v>
      </c>
      <c r="O23" s="57">
        <v>1</v>
      </c>
      <c r="P23" s="43">
        <f t="shared" si="0"/>
        <v>1</v>
      </c>
      <c r="Q23" s="126" t="s">
        <v>28</v>
      </c>
      <c r="R23" s="43">
        <v>0</v>
      </c>
      <c r="S23" s="43">
        <v>0</v>
      </c>
      <c r="T23" s="43">
        <v>0</v>
      </c>
      <c r="U23" s="43">
        <v>0</v>
      </c>
      <c r="V23" s="43">
        <v>0</v>
      </c>
      <c r="W23" s="43">
        <v>0</v>
      </c>
      <c r="X23" s="43">
        <v>1</v>
      </c>
      <c r="Y23" s="49">
        <f t="shared" si="1"/>
        <v>1</v>
      </c>
      <c r="Z23" s="1"/>
      <c r="AA23" s="44"/>
      <c r="AB23" s="44"/>
      <c r="AC23" s="44"/>
      <c r="AD23" s="44"/>
      <c r="AE23" s="44"/>
      <c r="AF23" s="44"/>
      <c r="AG23" s="44"/>
      <c r="AH23" s="44"/>
      <c r="AI23" s="43"/>
      <c r="AQ23" s="69"/>
    </row>
    <row r="24" spans="1:43" s="49" customFormat="1" ht="17.25" customHeight="1">
      <c r="A24" s="43" t="s">
        <v>36</v>
      </c>
      <c r="B24" s="1" t="s">
        <v>37</v>
      </c>
      <c r="C24" s="126" t="s">
        <v>51</v>
      </c>
      <c r="D24" s="126" t="s">
        <v>53</v>
      </c>
      <c r="E24" s="126" t="s">
        <v>48</v>
      </c>
      <c r="F24" s="57">
        <v>7500193075</v>
      </c>
      <c r="G24" s="71">
        <v>298.10000000000002</v>
      </c>
      <c r="H24" s="126" t="s">
        <v>28</v>
      </c>
      <c r="I24" s="57">
        <v>0</v>
      </c>
      <c r="J24" s="57">
        <v>2</v>
      </c>
      <c r="K24" s="57">
        <v>2</v>
      </c>
      <c r="L24" s="57">
        <v>6</v>
      </c>
      <c r="M24" s="57">
        <v>6</v>
      </c>
      <c r="N24" s="57">
        <v>2</v>
      </c>
      <c r="O24" s="57">
        <v>0</v>
      </c>
      <c r="P24" s="43">
        <f t="shared" si="0"/>
        <v>18</v>
      </c>
      <c r="Q24" s="126" t="s">
        <v>28</v>
      </c>
      <c r="R24" s="43">
        <v>0</v>
      </c>
      <c r="S24" s="43">
        <v>2</v>
      </c>
      <c r="T24" s="43">
        <v>2</v>
      </c>
      <c r="U24" s="43">
        <v>4</v>
      </c>
      <c r="V24" s="43">
        <v>6</v>
      </c>
      <c r="W24" s="43">
        <v>2</v>
      </c>
      <c r="X24" s="43">
        <v>0</v>
      </c>
      <c r="Y24" s="49">
        <f t="shared" si="1"/>
        <v>16</v>
      </c>
      <c r="Z24" s="1"/>
      <c r="AA24" s="44"/>
      <c r="AB24" s="44"/>
      <c r="AC24" s="44"/>
      <c r="AD24" s="44"/>
      <c r="AE24" s="44"/>
      <c r="AF24" s="44"/>
      <c r="AG24" s="44"/>
      <c r="AH24" s="44"/>
      <c r="AI24" s="43"/>
      <c r="AQ24" s="69"/>
    </row>
    <row r="25" spans="1:43" s="144" customFormat="1" ht="17.25" customHeight="1">
      <c r="A25" s="138"/>
      <c r="B25" s="55"/>
      <c r="C25" s="138"/>
      <c r="D25" s="138"/>
      <c r="E25" s="138"/>
      <c r="F25" s="140"/>
      <c r="G25" s="138"/>
      <c r="H25" s="138"/>
      <c r="I25" s="140">
        <f>SUM(I22:I24)</f>
        <v>0</v>
      </c>
      <c r="J25" s="140">
        <f t="shared" ref="J25:P25" si="10">SUM(J22:J24)</f>
        <v>12</v>
      </c>
      <c r="K25" s="140">
        <f t="shared" si="10"/>
        <v>7</v>
      </c>
      <c r="L25" s="140">
        <f t="shared" si="10"/>
        <v>34</v>
      </c>
      <c r="M25" s="140">
        <f t="shared" si="10"/>
        <v>34</v>
      </c>
      <c r="N25" s="140">
        <f t="shared" si="10"/>
        <v>13</v>
      </c>
      <c r="O25" s="140">
        <f t="shared" si="10"/>
        <v>1</v>
      </c>
      <c r="P25" s="140">
        <f t="shared" si="10"/>
        <v>101</v>
      </c>
      <c r="Q25" s="138"/>
      <c r="R25" s="138">
        <f>SUM(R22:R24)</f>
        <v>0</v>
      </c>
      <c r="S25" s="138">
        <f t="shared" ref="S25:Y25" si="11">SUM(S22:S24)</f>
        <v>12</v>
      </c>
      <c r="T25" s="138">
        <f t="shared" si="11"/>
        <v>7</v>
      </c>
      <c r="U25" s="138">
        <f t="shared" si="11"/>
        <v>32</v>
      </c>
      <c r="V25" s="138">
        <f t="shared" si="11"/>
        <v>34</v>
      </c>
      <c r="W25" s="138">
        <f t="shared" si="11"/>
        <v>13</v>
      </c>
      <c r="X25" s="138">
        <f t="shared" si="11"/>
        <v>1</v>
      </c>
      <c r="Y25" s="138">
        <f t="shared" si="11"/>
        <v>99</v>
      </c>
      <c r="Z25" s="55"/>
      <c r="AA25" s="140"/>
      <c r="AB25" s="140"/>
      <c r="AC25" s="140"/>
      <c r="AD25" s="140"/>
      <c r="AE25" s="140"/>
      <c r="AF25" s="140"/>
      <c r="AG25" s="140"/>
      <c r="AH25" s="140"/>
      <c r="AI25" s="138"/>
      <c r="AQ25" s="145"/>
    </row>
    <row r="26" spans="1:43" s="49" customFormat="1" ht="17.25" customHeight="1">
      <c r="A26" s="43" t="s">
        <v>36</v>
      </c>
      <c r="B26" s="1" t="s">
        <v>37</v>
      </c>
      <c r="C26" s="126" t="s">
        <v>54</v>
      </c>
      <c r="D26" s="126" t="s">
        <v>55</v>
      </c>
      <c r="E26" s="126" t="s">
        <v>44</v>
      </c>
      <c r="F26" s="57">
        <v>7500191626</v>
      </c>
      <c r="G26" s="71">
        <v>364.92</v>
      </c>
      <c r="H26" s="126" t="s">
        <v>27</v>
      </c>
      <c r="I26" s="57">
        <v>1</v>
      </c>
      <c r="J26" s="57">
        <v>40</v>
      </c>
      <c r="K26" s="57">
        <v>21</v>
      </c>
      <c r="L26" s="57">
        <v>72</v>
      </c>
      <c r="M26" s="57">
        <v>67</v>
      </c>
      <c r="N26" s="57">
        <v>29</v>
      </c>
      <c r="O26" s="57">
        <v>0</v>
      </c>
      <c r="P26" s="43">
        <f t="shared" si="0"/>
        <v>230</v>
      </c>
      <c r="Q26" s="126" t="s">
        <v>27</v>
      </c>
      <c r="R26" s="43">
        <v>1</v>
      </c>
      <c r="S26" s="43">
        <v>39</v>
      </c>
      <c r="T26" s="43">
        <v>21</v>
      </c>
      <c r="U26" s="43">
        <v>72</v>
      </c>
      <c r="V26" s="43">
        <v>67</v>
      </c>
      <c r="W26" s="43">
        <v>29</v>
      </c>
      <c r="X26" s="43">
        <v>0</v>
      </c>
      <c r="Y26" s="49">
        <f t="shared" si="1"/>
        <v>229</v>
      </c>
      <c r="Z26" s="1"/>
      <c r="AA26" s="44"/>
      <c r="AB26" s="44"/>
      <c r="AC26" s="44"/>
      <c r="AD26" s="44"/>
      <c r="AE26" s="44"/>
      <c r="AF26" s="44"/>
      <c r="AG26" s="44"/>
      <c r="AH26" s="44"/>
      <c r="AI26" s="43"/>
      <c r="AQ26" s="69"/>
    </row>
    <row r="27" spans="1:43" s="49" customFormat="1" ht="17.25" customHeight="1">
      <c r="A27" s="43" t="s">
        <v>36</v>
      </c>
      <c r="B27" s="1" t="s">
        <v>37</v>
      </c>
      <c r="C27" s="126" t="s">
        <v>54</v>
      </c>
      <c r="D27" s="126" t="s">
        <v>55</v>
      </c>
      <c r="E27" s="126" t="s">
        <v>44</v>
      </c>
      <c r="F27" s="57">
        <v>7500191627</v>
      </c>
      <c r="G27" s="71">
        <v>366.12</v>
      </c>
      <c r="H27" s="126" t="s">
        <v>27</v>
      </c>
      <c r="I27" s="57">
        <v>0</v>
      </c>
      <c r="J27" s="57">
        <v>0</v>
      </c>
      <c r="K27" s="57">
        <v>0</v>
      </c>
      <c r="L27" s="57">
        <v>0</v>
      </c>
      <c r="M27" s="57">
        <v>0</v>
      </c>
      <c r="N27" s="57">
        <v>0</v>
      </c>
      <c r="O27" s="57">
        <v>5</v>
      </c>
      <c r="P27" s="43">
        <f t="shared" si="0"/>
        <v>5</v>
      </c>
      <c r="Q27" s="126" t="s">
        <v>27</v>
      </c>
      <c r="R27" s="43">
        <v>0</v>
      </c>
      <c r="S27" s="43">
        <v>0</v>
      </c>
      <c r="T27" s="43">
        <v>0</v>
      </c>
      <c r="U27" s="43">
        <v>0</v>
      </c>
      <c r="V27" s="43">
        <v>0</v>
      </c>
      <c r="W27" s="43">
        <v>0</v>
      </c>
      <c r="X27" s="43">
        <v>5</v>
      </c>
      <c r="Y27" s="49">
        <f t="shared" si="1"/>
        <v>5</v>
      </c>
      <c r="Z27" s="1"/>
      <c r="AA27" s="44"/>
      <c r="AB27" s="44"/>
      <c r="AC27" s="44"/>
      <c r="AD27" s="44"/>
      <c r="AE27" s="44"/>
      <c r="AF27" s="44"/>
      <c r="AG27" s="44"/>
      <c r="AH27" s="44"/>
      <c r="AI27" s="43"/>
      <c r="AQ27" s="69"/>
    </row>
    <row r="28" spans="1:43" s="49" customFormat="1" ht="17.25" customHeight="1">
      <c r="A28" s="43" t="s">
        <v>36</v>
      </c>
      <c r="B28" s="1" t="s">
        <v>37</v>
      </c>
      <c r="C28" s="126" t="s">
        <v>54</v>
      </c>
      <c r="D28" s="126" t="s">
        <v>55</v>
      </c>
      <c r="E28" s="126" t="s">
        <v>48</v>
      </c>
      <c r="F28" s="57">
        <v>7500193077</v>
      </c>
      <c r="G28" s="71">
        <v>356.87</v>
      </c>
      <c r="H28" s="126" t="s">
        <v>27</v>
      </c>
      <c r="I28" s="57">
        <v>0</v>
      </c>
      <c r="J28" s="57">
        <v>0</v>
      </c>
      <c r="K28" s="57">
        <v>14</v>
      </c>
      <c r="L28" s="57">
        <v>30</v>
      </c>
      <c r="M28" s="57">
        <v>31</v>
      </c>
      <c r="N28" s="57">
        <v>10</v>
      </c>
      <c r="O28" s="57">
        <v>0</v>
      </c>
      <c r="P28" s="43">
        <f t="shared" si="0"/>
        <v>85</v>
      </c>
      <c r="Q28" s="126" t="s">
        <v>27</v>
      </c>
      <c r="R28" s="43">
        <v>0</v>
      </c>
      <c r="S28" s="43">
        <v>0</v>
      </c>
      <c r="T28" s="43">
        <v>13</v>
      </c>
      <c r="U28" s="43">
        <v>30</v>
      </c>
      <c r="V28" s="43">
        <v>30</v>
      </c>
      <c r="W28" s="43">
        <v>10</v>
      </c>
      <c r="X28" s="43">
        <v>0</v>
      </c>
      <c r="Y28" s="49">
        <f t="shared" si="1"/>
        <v>83</v>
      </c>
      <c r="Z28" s="1"/>
      <c r="AA28" s="44"/>
      <c r="AB28" s="44"/>
      <c r="AC28" s="44"/>
      <c r="AD28" s="44"/>
      <c r="AE28" s="44"/>
      <c r="AF28" s="44"/>
      <c r="AG28" s="44"/>
      <c r="AH28" s="44"/>
      <c r="AI28" s="43"/>
      <c r="AQ28" s="69"/>
    </row>
    <row r="29" spans="1:43" s="144" customFormat="1" ht="17.25" customHeight="1">
      <c r="A29" s="138"/>
      <c r="B29" s="55"/>
      <c r="C29" s="138"/>
      <c r="D29" s="138"/>
      <c r="E29" s="138"/>
      <c r="F29" s="140"/>
      <c r="G29" s="138"/>
      <c r="H29" s="138"/>
      <c r="I29" s="140">
        <f>SUM(I26:I28)</f>
        <v>1</v>
      </c>
      <c r="J29" s="140">
        <f t="shared" ref="J29:P29" si="12">SUM(J26:J28)</f>
        <v>40</v>
      </c>
      <c r="K29" s="140">
        <f t="shared" si="12"/>
        <v>35</v>
      </c>
      <c r="L29" s="140">
        <f t="shared" si="12"/>
        <v>102</v>
      </c>
      <c r="M29" s="140">
        <f t="shared" si="12"/>
        <v>98</v>
      </c>
      <c r="N29" s="140">
        <f t="shared" si="12"/>
        <v>39</v>
      </c>
      <c r="O29" s="140">
        <f t="shared" si="12"/>
        <v>5</v>
      </c>
      <c r="P29" s="140">
        <f t="shared" si="12"/>
        <v>320</v>
      </c>
      <c r="Q29" s="138"/>
      <c r="R29" s="138">
        <f>SUM(R26:R28)</f>
        <v>1</v>
      </c>
      <c r="S29" s="138">
        <f t="shared" ref="S29:Y29" si="13">SUM(S26:S28)</f>
        <v>39</v>
      </c>
      <c r="T29" s="138">
        <f t="shared" si="13"/>
        <v>34</v>
      </c>
      <c r="U29" s="138">
        <f t="shared" si="13"/>
        <v>102</v>
      </c>
      <c r="V29" s="138">
        <f t="shared" si="13"/>
        <v>97</v>
      </c>
      <c r="W29" s="138">
        <f t="shared" si="13"/>
        <v>39</v>
      </c>
      <c r="X29" s="138">
        <f t="shared" si="13"/>
        <v>5</v>
      </c>
      <c r="Y29" s="138">
        <f t="shared" si="13"/>
        <v>317</v>
      </c>
      <c r="Z29" s="55"/>
      <c r="AA29" s="140"/>
      <c r="AB29" s="140"/>
      <c r="AC29" s="140"/>
      <c r="AD29" s="140"/>
      <c r="AE29" s="140"/>
      <c r="AF29" s="140"/>
      <c r="AG29" s="140"/>
      <c r="AH29" s="140"/>
      <c r="AI29" s="138"/>
      <c r="AQ29" s="145"/>
    </row>
    <row r="30" spans="1:43" s="49" customFormat="1" ht="17.25" customHeight="1">
      <c r="A30" s="43" t="s">
        <v>36</v>
      </c>
      <c r="B30" s="1" t="s">
        <v>37</v>
      </c>
      <c r="C30" s="126" t="s">
        <v>54</v>
      </c>
      <c r="D30" s="126" t="s">
        <v>56</v>
      </c>
      <c r="E30" s="126" t="s">
        <v>44</v>
      </c>
      <c r="F30" s="57">
        <v>7500191628</v>
      </c>
      <c r="G30" s="71">
        <v>319.83999999999997</v>
      </c>
      <c r="H30" s="126" t="s">
        <v>28</v>
      </c>
      <c r="I30" s="57">
        <v>0</v>
      </c>
      <c r="J30" s="57">
        <v>10</v>
      </c>
      <c r="K30" s="57">
        <v>12</v>
      </c>
      <c r="L30" s="57">
        <v>40</v>
      </c>
      <c r="M30" s="57">
        <v>40</v>
      </c>
      <c r="N30" s="57">
        <v>16</v>
      </c>
      <c r="O30" s="57">
        <v>0</v>
      </c>
      <c r="P30" s="43">
        <f t="shared" si="0"/>
        <v>118</v>
      </c>
      <c r="Q30" s="126" t="s">
        <v>28</v>
      </c>
      <c r="R30" s="43">
        <v>0</v>
      </c>
      <c r="S30" s="43">
        <v>10</v>
      </c>
      <c r="T30" s="43">
        <v>12</v>
      </c>
      <c r="U30" s="43">
        <v>40</v>
      </c>
      <c r="V30" s="43">
        <v>40</v>
      </c>
      <c r="W30" s="43">
        <v>16</v>
      </c>
      <c r="X30" s="43">
        <v>0</v>
      </c>
      <c r="Y30" s="49">
        <f t="shared" si="1"/>
        <v>118</v>
      </c>
      <c r="Z30" s="1"/>
      <c r="AA30" s="44"/>
      <c r="AB30" s="44"/>
      <c r="AC30" s="44"/>
      <c r="AD30" s="44"/>
      <c r="AE30" s="44"/>
      <c r="AF30" s="44"/>
      <c r="AG30" s="44"/>
      <c r="AH30" s="44"/>
      <c r="AI30" s="43"/>
      <c r="AQ30" s="69"/>
    </row>
    <row r="31" spans="1:43" s="49" customFormat="1" ht="17.25" customHeight="1">
      <c r="A31" s="43" t="s">
        <v>36</v>
      </c>
      <c r="B31" s="1" t="s">
        <v>37</v>
      </c>
      <c r="C31" s="126" t="s">
        <v>54</v>
      </c>
      <c r="D31" s="126" t="s">
        <v>56</v>
      </c>
      <c r="E31" s="126" t="s">
        <v>44</v>
      </c>
      <c r="F31" s="57">
        <v>7500191629</v>
      </c>
      <c r="G31" s="71">
        <v>321.04000000000002</v>
      </c>
      <c r="H31" s="126" t="s">
        <v>28</v>
      </c>
      <c r="I31" s="57">
        <v>0</v>
      </c>
      <c r="J31" s="57">
        <v>0</v>
      </c>
      <c r="K31" s="57">
        <v>0</v>
      </c>
      <c r="L31" s="57">
        <v>0</v>
      </c>
      <c r="M31" s="57">
        <v>0</v>
      </c>
      <c r="N31" s="57">
        <v>0</v>
      </c>
      <c r="O31" s="57">
        <v>2</v>
      </c>
      <c r="P31" s="43">
        <f t="shared" si="0"/>
        <v>2</v>
      </c>
      <c r="Q31" s="126" t="s">
        <v>28</v>
      </c>
      <c r="R31" s="43">
        <v>0</v>
      </c>
      <c r="S31" s="43">
        <v>0</v>
      </c>
      <c r="T31" s="43">
        <v>0</v>
      </c>
      <c r="U31" s="43">
        <v>0</v>
      </c>
      <c r="V31" s="43">
        <v>0</v>
      </c>
      <c r="W31" s="43">
        <v>0</v>
      </c>
      <c r="X31" s="43">
        <v>2</v>
      </c>
      <c r="Y31" s="49">
        <f t="shared" si="1"/>
        <v>2</v>
      </c>
      <c r="Z31" s="1"/>
      <c r="AA31" s="44"/>
      <c r="AB31" s="44"/>
      <c r="AC31" s="44"/>
      <c r="AD31" s="44"/>
      <c r="AE31" s="44"/>
      <c r="AF31" s="44"/>
      <c r="AG31" s="44"/>
      <c r="AH31" s="44"/>
      <c r="AI31" s="43"/>
      <c r="AQ31" s="69"/>
    </row>
    <row r="32" spans="1:43" s="49" customFormat="1" ht="17.25" customHeight="1">
      <c r="A32" s="43" t="s">
        <v>36</v>
      </c>
      <c r="B32" s="1" t="s">
        <v>37</v>
      </c>
      <c r="C32" s="126" t="s">
        <v>54</v>
      </c>
      <c r="D32" s="126" t="s">
        <v>56</v>
      </c>
      <c r="E32" s="126" t="s">
        <v>48</v>
      </c>
      <c r="F32" s="57">
        <v>7500193078</v>
      </c>
      <c r="G32" s="71">
        <v>311.79000000000002</v>
      </c>
      <c r="H32" s="126" t="s">
        <v>28</v>
      </c>
      <c r="I32" s="57">
        <v>0</v>
      </c>
      <c r="J32" s="57">
        <v>2</v>
      </c>
      <c r="K32" s="57">
        <v>5</v>
      </c>
      <c r="L32" s="57">
        <v>10</v>
      </c>
      <c r="M32" s="57">
        <v>10</v>
      </c>
      <c r="N32" s="57">
        <v>5</v>
      </c>
      <c r="O32" s="57">
        <v>0</v>
      </c>
      <c r="P32" s="43">
        <f t="shared" si="0"/>
        <v>32</v>
      </c>
      <c r="Q32" s="126" t="s">
        <v>28</v>
      </c>
      <c r="R32" s="43">
        <v>0</v>
      </c>
      <c r="S32" s="43">
        <v>1</v>
      </c>
      <c r="T32" s="43">
        <v>5</v>
      </c>
      <c r="U32" s="43">
        <v>8</v>
      </c>
      <c r="V32" s="43">
        <v>9</v>
      </c>
      <c r="W32" s="43">
        <v>5</v>
      </c>
      <c r="X32" s="43">
        <v>0</v>
      </c>
      <c r="Y32" s="49">
        <f t="shared" si="1"/>
        <v>28</v>
      </c>
      <c r="Z32" s="1"/>
      <c r="AA32" s="44"/>
      <c r="AB32" s="44"/>
      <c r="AC32" s="44"/>
      <c r="AD32" s="44"/>
      <c r="AE32" s="44"/>
      <c r="AF32" s="44"/>
      <c r="AG32" s="44"/>
      <c r="AH32" s="44"/>
      <c r="AI32" s="43"/>
      <c r="AQ32" s="69"/>
    </row>
    <row r="33" spans="1:43" s="144" customFormat="1" ht="17.25" customHeight="1">
      <c r="A33" s="138"/>
      <c r="B33" s="55"/>
      <c r="C33" s="138"/>
      <c r="D33" s="138"/>
      <c r="E33" s="138"/>
      <c r="F33" s="140"/>
      <c r="G33" s="138"/>
      <c r="H33" s="138"/>
      <c r="I33" s="140">
        <f>SUM(I30:I32)</f>
        <v>0</v>
      </c>
      <c r="J33" s="140">
        <f t="shared" ref="J33:P33" si="14">SUM(J30:J32)</f>
        <v>12</v>
      </c>
      <c r="K33" s="140">
        <f t="shared" si="14"/>
        <v>17</v>
      </c>
      <c r="L33" s="140">
        <f t="shared" si="14"/>
        <v>50</v>
      </c>
      <c r="M33" s="140">
        <f t="shared" si="14"/>
        <v>50</v>
      </c>
      <c r="N33" s="140">
        <f t="shared" si="14"/>
        <v>21</v>
      </c>
      <c r="O33" s="140">
        <f t="shared" si="14"/>
        <v>2</v>
      </c>
      <c r="P33" s="140">
        <f t="shared" si="14"/>
        <v>152</v>
      </c>
      <c r="Q33" s="138"/>
      <c r="R33" s="138">
        <f>SUM(R30:R32)</f>
        <v>0</v>
      </c>
      <c r="S33" s="138">
        <f t="shared" ref="S33:Y33" si="15">SUM(S30:S32)</f>
        <v>11</v>
      </c>
      <c r="T33" s="138">
        <f t="shared" si="15"/>
        <v>17</v>
      </c>
      <c r="U33" s="138">
        <f t="shared" si="15"/>
        <v>48</v>
      </c>
      <c r="V33" s="138">
        <f t="shared" si="15"/>
        <v>49</v>
      </c>
      <c r="W33" s="138">
        <f t="shared" si="15"/>
        <v>21</v>
      </c>
      <c r="X33" s="138">
        <f t="shared" si="15"/>
        <v>2</v>
      </c>
      <c r="Y33" s="138">
        <f t="shared" si="15"/>
        <v>148</v>
      </c>
      <c r="Z33" s="55"/>
      <c r="AA33" s="140"/>
      <c r="AB33" s="140"/>
      <c r="AC33" s="140"/>
      <c r="AD33" s="140"/>
      <c r="AE33" s="140"/>
      <c r="AF33" s="140"/>
      <c r="AG33" s="140"/>
      <c r="AH33" s="140"/>
      <c r="AI33" s="138"/>
      <c r="AQ33" s="145"/>
    </row>
    <row r="34" spans="1:43" s="49" customFormat="1" ht="17.25" customHeight="1">
      <c r="A34" s="43" t="s">
        <v>36</v>
      </c>
      <c r="B34" s="1" t="s">
        <v>38</v>
      </c>
      <c r="C34" s="125" t="s">
        <v>57</v>
      </c>
      <c r="D34" s="125" t="s">
        <v>58</v>
      </c>
      <c r="E34" s="125" t="s">
        <v>44</v>
      </c>
      <c r="F34" s="89">
        <v>7500192068</v>
      </c>
      <c r="G34" s="11">
        <v>398.26</v>
      </c>
      <c r="H34" s="125" t="s">
        <v>27</v>
      </c>
      <c r="I34" s="89">
        <v>0</v>
      </c>
      <c r="J34" s="89">
        <v>56</v>
      </c>
      <c r="K34" s="89">
        <v>27</v>
      </c>
      <c r="L34" s="89">
        <v>103</v>
      </c>
      <c r="M34" s="89">
        <v>94</v>
      </c>
      <c r="N34" s="89">
        <v>42</v>
      </c>
      <c r="O34" s="89">
        <v>0</v>
      </c>
      <c r="P34" s="43">
        <f t="shared" si="0"/>
        <v>322</v>
      </c>
      <c r="Q34" s="125" t="s">
        <v>27</v>
      </c>
      <c r="R34" s="43">
        <v>0</v>
      </c>
      <c r="S34" s="43">
        <v>55</v>
      </c>
      <c r="T34" s="43">
        <v>27</v>
      </c>
      <c r="U34" s="43">
        <v>103</v>
      </c>
      <c r="V34" s="43">
        <v>94</v>
      </c>
      <c r="W34" s="43">
        <v>38</v>
      </c>
      <c r="X34" s="43">
        <v>0</v>
      </c>
      <c r="Y34" s="49">
        <f t="shared" si="1"/>
        <v>317</v>
      </c>
      <c r="Z34" s="1"/>
      <c r="AA34" s="44"/>
      <c r="AB34" s="44"/>
      <c r="AC34" s="44"/>
      <c r="AD34" s="44"/>
      <c r="AE34" s="44"/>
      <c r="AF34" s="44"/>
      <c r="AG34" s="44"/>
      <c r="AH34" s="44"/>
      <c r="AI34" s="43"/>
      <c r="AQ34" s="69"/>
    </row>
    <row r="35" spans="1:43" s="49" customFormat="1" ht="17.25" customHeight="1">
      <c r="A35" s="43" t="s">
        <v>36</v>
      </c>
      <c r="B35" s="1" t="s">
        <v>38</v>
      </c>
      <c r="C35" s="125" t="s">
        <v>57</v>
      </c>
      <c r="D35" s="125" t="s">
        <v>58</v>
      </c>
      <c r="E35" s="125" t="s">
        <v>44</v>
      </c>
      <c r="F35" s="89">
        <v>7500192069</v>
      </c>
      <c r="G35" s="11">
        <v>399.46</v>
      </c>
      <c r="H35" s="125" t="s">
        <v>27</v>
      </c>
      <c r="I35" s="89">
        <v>0</v>
      </c>
      <c r="J35" s="89">
        <v>0</v>
      </c>
      <c r="K35" s="89">
        <v>0</v>
      </c>
      <c r="L35" s="89">
        <v>0</v>
      </c>
      <c r="M35" s="89">
        <v>0</v>
      </c>
      <c r="N35" s="89">
        <v>0</v>
      </c>
      <c r="O35" s="89">
        <v>5</v>
      </c>
      <c r="P35" s="43">
        <f t="shared" si="0"/>
        <v>5</v>
      </c>
      <c r="Q35" s="125" t="s">
        <v>27</v>
      </c>
      <c r="R35" s="44">
        <v>0</v>
      </c>
      <c r="S35" s="44">
        <v>0</v>
      </c>
      <c r="T35" s="44">
        <v>0</v>
      </c>
      <c r="U35" s="44">
        <v>0</v>
      </c>
      <c r="V35" s="44">
        <v>0</v>
      </c>
      <c r="W35" s="44">
        <v>0</v>
      </c>
      <c r="X35" s="44">
        <v>5</v>
      </c>
      <c r="Y35" s="49">
        <f t="shared" si="1"/>
        <v>5</v>
      </c>
      <c r="Z35" s="43"/>
      <c r="AA35" s="44"/>
      <c r="AB35" s="44"/>
      <c r="AC35" s="44"/>
      <c r="AD35" s="44"/>
      <c r="AE35" s="44"/>
      <c r="AF35" s="44"/>
      <c r="AG35" s="44"/>
      <c r="AH35" s="44"/>
      <c r="AI35" s="43"/>
      <c r="AQ35" s="69"/>
    </row>
    <row r="36" spans="1:43" s="144" customFormat="1" ht="17.25" customHeight="1">
      <c r="A36" s="138"/>
      <c r="B36" s="55"/>
      <c r="C36" s="139"/>
      <c r="D36" s="139"/>
      <c r="E36" s="139"/>
      <c r="F36" s="142"/>
      <c r="G36" s="147"/>
      <c r="H36" s="139"/>
      <c r="I36" s="142">
        <f>SUM(I34:I35)</f>
        <v>0</v>
      </c>
      <c r="J36" s="142">
        <f t="shared" ref="J36:P36" si="16">SUM(J34:J35)</f>
        <v>56</v>
      </c>
      <c r="K36" s="142">
        <f t="shared" si="16"/>
        <v>27</v>
      </c>
      <c r="L36" s="142">
        <f t="shared" si="16"/>
        <v>103</v>
      </c>
      <c r="M36" s="142">
        <f t="shared" si="16"/>
        <v>94</v>
      </c>
      <c r="N36" s="142">
        <f t="shared" si="16"/>
        <v>42</v>
      </c>
      <c r="O36" s="142">
        <f t="shared" si="16"/>
        <v>5</v>
      </c>
      <c r="P36" s="142">
        <f t="shared" si="16"/>
        <v>327</v>
      </c>
      <c r="Q36" s="139"/>
      <c r="R36" s="140">
        <f>SUM(R34:R35)</f>
        <v>0</v>
      </c>
      <c r="S36" s="140">
        <f t="shared" ref="S36:Y36" si="17">SUM(S34:S35)</f>
        <v>55</v>
      </c>
      <c r="T36" s="140">
        <f t="shared" si="17"/>
        <v>27</v>
      </c>
      <c r="U36" s="140">
        <f t="shared" si="17"/>
        <v>103</v>
      </c>
      <c r="V36" s="140">
        <f t="shared" si="17"/>
        <v>94</v>
      </c>
      <c r="W36" s="140">
        <f t="shared" si="17"/>
        <v>38</v>
      </c>
      <c r="X36" s="140">
        <f t="shared" si="17"/>
        <v>5</v>
      </c>
      <c r="Y36" s="140">
        <f t="shared" si="17"/>
        <v>322</v>
      </c>
      <c r="Z36" s="138"/>
      <c r="AA36" s="140"/>
      <c r="AB36" s="140"/>
      <c r="AC36" s="140"/>
      <c r="AD36" s="140"/>
      <c r="AE36" s="140"/>
      <c r="AF36" s="140"/>
      <c r="AG36" s="140"/>
      <c r="AH36" s="140"/>
      <c r="AI36" s="138"/>
      <c r="AQ36" s="145"/>
    </row>
    <row r="37" spans="1:43" s="49" customFormat="1" ht="17.25" customHeight="1">
      <c r="A37" s="43" t="s">
        <v>36</v>
      </c>
      <c r="B37" s="1" t="s">
        <v>38</v>
      </c>
      <c r="C37" s="125" t="s">
        <v>59</v>
      </c>
      <c r="D37" s="125" t="s">
        <v>60</v>
      </c>
      <c r="E37" s="125" t="s">
        <v>44</v>
      </c>
      <c r="F37" s="89">
        <v>7500192070</v>
      </c>
      <c r="G37" s="11">
        <v>380.96</v>
      </c>
      <c r="H37" s="125" t="s">
        <v>27</v>
      </c>
      <c r="I37" s="89">
        <v>0</v>
      </c>
      <c r="J37" s="89">
        <v>40</v>
      </c>
      <c r="K37" s="89">
        <v>43</v>
      </c>
      <c r="L37" s="89">
        <v>106</v>
      </c>
      <c r="M37" s="89">
        <v>104</v>
      </c>
      <c r="N37" s="89">
        <v>33</v>
      </c>
      <c r="O37" s="89">
        <v>0</v>
      </c>
      <c r="P37" s="43">
        <f t="shared" si="0"/>
        <v>326</v>
      </c>
      <c r="Q37" s="125" t="s">
        <v>27</v>
      </c>
      <c r="R37" s="44">
        <v>0</v>
      </c>
      <c r="S37" s="44">
        <v>40</v>
      </c>
      <c r="T37" s="44">
        <v>41</v>
      </c>
      <c r="U37" s="44">
        <v>105</v>
      </c>
      <c r="V37" s="44">
        <v>104</v>
      </c>
      <c r="W37" s="44">
        <v>33</v>
      </c>
      <c r="X37" s="44">
        <v>0</v>
      </c>
      <c r="Y37" s="49">
        <f t="shared" si="1"/>
        <v>323</v>
      </c>
      <c r="Z37" s="43"/>
      <c r="AA37" s="44"/>
      <c r="AB37" s="44"/>
      <c r="AC37" s="44"/>
      <c r="AD37" s="44"/>
      <c r="AE37" s="44"/>
      <c r="AF37" s="44"/>
      <c r="AG37" s="44"/>
      <c r="AH37" s="44"/>
      <c r="AI37" s="43"/>
      <c r="AQ37" s="69"/>
    </row>
    <row r="38" spans="1:43" s="49" customFormat="1" ht="17.25" customHeight="1">
      <c r="A38" s="43" t="s">
        <v>36</v>
      </c>
      <c r="B38" s="1" t="s">
        <v>38</v>
      </c>
      <c r="C38" s="125" t="s">
        <v>59</v>
      </c>
      <c r="D38" s="125" t="s">
        <v>60</v>
      </c>
      <c r="E38" s="125" t="s">
        <v>44</v>
      </c>
      <c r="F38" s="89">
        <v>7500192071</v>
      </c>
      <c r="G38" s="11">
        <v>382.16</v>
      </c>
      <c r="H38" s="125" t="s">
        <v>27</v>
      </c>
      <c r="I38" s="89">
        <v>0</v>
      </c>
      <c r="J38" s="89">
        <v>0</v>
      </c>
      <c r="K38" s="89">
        <v>0</v>
      </c>
      <c r="L38" s="89">
        <v>0</v>
      </c>
      <c r="M38" s="89">
        <v>0</v>
      </c>
      <c r="N38" s="89">
        <v>0</v>
      </c>
      <c r="O38" s="89">
        <v>3</v>
      </c>
      <c r="P38" s="43">
        <f t="shared" si="0"/>
        <v>3</v>
      </c>
      <c r="Q38" s="125" t="s">
        <v>27</v>
      </c>
      <c r="R38" s="44">
        <v>0</v>
      </c>
      <c r="S38" s="44">
        <v>0</v>
      </c>
      <c r="T38" s="44">
        <v>0</v>
      </c>
      <c r="U38" s="44">
        <v>0</v>
      </c>
      <c r="V38" s="44">
        <v>0</v>
      </c>
      <c r="W38" s="44">
        <v>0</v>
      </c>
      <c r="X38" s="44">
        <v>3</v>
      </c>
      <c r="Y38" s="49">
        <f t="shared" si="1"/>
        <v>3</v>
      </c>
      <c r="Z38" s="43"/>
      <c r="AA38" s="44"/>
      <c r="AB38" s="44"/>
      <c r="AC38" s="44"/>
      <c r="AD38" s="44"/>
      <c r="AE38" s="44"/>
      <c r="AF38" s="44"/>
      <c r="AG38" s="44"/>
      <c r="AH38" s="44"/>
      <c r="AI38" s="43"/>
      <c r="AQ38" s="69"/>
    </row>
    <row r="39" spans="1:43" s="144" customFormat="1" ht="17.25" customHeight="1">
      <c r="A39" s="138"/>
      <c r="B39" s="55"/>
      <c r="C39" s="139"/>
      <c r="D39" s="139"/>
      <c r="E39" s="139"/>
      <c r="F39" s="142"/>
      <c r="G39" s="147"/>
      <c r="H39" s="139"/>
      <c r="I39" s="142">
        <f>SUM(I37:I38)</f>
        <v>0</v>
      </c>
      <c r="J39" s="142">
        <f t="shared" ref="J39:P39" si="18">SUM(J37:J38)</f>
        <v>40</v>
      </c>
      <c r="K39" s="142">
        <f t="shared" si="18"/>
        <v>43</v>
      </c>
      <c r="L39" s="142">
        <f t="shared" si="18"/>
        <v>106</v>
      </c>
      <c r="M39" s="142">
        <f t="shared" si="18"/>
        <v>104</v>
      </c>
      <c r="N39" s="142">
        <f t="shared" si="18"/>
        <v>33</v>
      </c>
      <c r="O39" s="142">
        <f t="shared" si="18"/>
        <v>3</v>
      </c>
      <c r="P39" s="142">
        <f t="shared" si="18"/>
        <v>329</v>
      </c>
      <c r="Q39" s="139"/>
      <c r="R39" s="140">
        <f>SUM(R37:R38)</f>
        <v>0</v>
      </c>
      <c r="S39" s="140">
        <f t="shared" ref="S39:Y39" si="19">SUM(S37:S38)</f>
        <v>40</v>
      </c>
      <c r="T39" s="140">
        <f t="shared" si="19"/>
        <v>41</v>
      </c>
      <c r="U39" s="140">
        <f t="shared" si="19"/>
        <v>105</v>
      </c>
      <c r="V39" s="140">
        <f t="shared" si="19"/>
        <v>104</v>
      </c>
      <c r="W39" s="140">
        <f t="shared" si="19"/>
        <v>33</v>
      </c>
      <c r="X39" s="140">
        <f t="shared" si="19"/>
        <v>3</v>
      </c>
      <c r="Y39" s="140">
        <f t="shared" si="19"/>
        <v>326</v>
      </c>
      <c r="Z39" s="138"/>
      <c r="AA39" s="140"/>
      <c r="AB39" s="140"/>
      <c r="AC39" s="140"/>
      <c r="AD39" s="140"/>
      <c r="AE39" s="140"/>
      <c r="AF39" s="140"/>
      <c r="AG39" s="140"/>
      <c r="AH39" s="140"/>
      <c r="AI39" s="138"/>
      <c r="AQ39" s="145"/>
    </row>
    <row r="40" spans="1:43" s="49" customFormat="1" ht="17.25" customHeight="1">
      <c r="A40" s="43" t="s">
        <v>36</v>
      </c>
      <c r="B40" s="1" t="s">
        <v>38</v>
      </c>
      <c r="C40" s="125" t="s">
        <v>61</v>
      </c>
      <c r="D40" s="125" t="s">
        <v>62</v>
      </c>
      <c r="E40" s="125" t="s">
        <v>63</v>
      </c>
      <c r="F40" s="89">
        <v>7500192081</v>
      </c>
      <c r="G40" s="11">
        <v>340.89</v>
      </c>
      <c r="H40" s="125" t="s">
        <v>27</v>
      </c>
      <c r="I40" s="89">
        <v>0</v>
      </c>
      <c r="J40" s="89">
        <v>0</v>
      </c>
      <c r="K40" s="89">
        <v>12</v>
      </c>
      <c r="L40" s="89">
        <v>17</v>
      </c>
      <c r="M40" s="89">
        <v>15</v>
      </c>
      <c r="N40" s="89">
        <v>6</v>
      </c>
      <c r="O40" s="89">
        <v>0</v>
      </c>
      <c r="P40" s="43">
        <f t="shared" si="0"/>
        <v>50</v>
      </c>
      <c r="Q40" s="125" t="s">
        <v>27</v>
      </c>
      <c r="R40" s="44">
        <v>0</v>
      </c>
      <c r="S40" s="44">
        <v>0</v>
      </c>
      <c r="T40" s="44">
        <v>12</v>
      </c>
      <c r="U40" s="44">
        <v>17</v>
      </c>
      <c r="V40" s="44">
        <v>15</v>
      </c>
      <c r="W40" s="44">
        <v>6</v>
      </c>
      <c r="X40" s="44">
        <v>0</v>
      </c>
      <c r="Y40" s="49">
        <f t="shared" si="1"/>
        <v>50</v>
      </c>
      <c r="Z40" s="43"/>
      <c r="AA40" s="44"/>
      <c r="AB40" s="44"/>
      <c r="AC40" s="44"/>
      <c r="AD40" s="44"/>
      <c r="AE40" s="44"/>
      <c r="AF40" s="44"/>
      <c r="AG40" s="44"/>
      <c r="AH40" s="44"/>
      <c r="AI40" s="43"/>
      <c r="AQ40" s="69"/>
    </row>
    <row r="41" spans="1:43" s="49" customFormat="1" ht="17.25" customHeight="1">
      <c r="A41" s="43" t="s">
        <v>36</v>
      </c>
      <c r="B41" s="1" t="s">
        <v>38</v>
      </c>
      <c r="C41" s="125" t="s">
        <v>61</v>
      </c>
      <c r="D41" s="125" t="s">
        <v>62</v>
      </c>
      <c r="E41" s="125" t="s">
        <v>44</v>
      </c>
      <c r="F41" s="89">
        <v>7500192082</v>
      </c>
      <c r="G41" s="11">
        <v>348.94</v>
      </c>
      <c r="H41" s="125" t="s">
        <v>27</v>
      </c>
      <c r="I41" s="89">
        <v>5</v>
      </c>
      <c r="J41" s="89">
        <v>125</v>
      </c>
      <c r="K41" s="89">
        <v>82</v>
      </c>
      <c r="L41" s="89">
        <v>240</v>
      </c>
      <c r="M41" s="89">
        <v>219</v>
      </c>
      <c r="N41" s="89">
        <v>68</v>
      </c>
      <c r="O41" s="89">
        <v>0</v>
      </c>
      <c r="P41" s="43">
        <f t="shared" si="0"/>
        <v>739</v>
      </c>
      <c r="Q41" s="125" t="s">
        <v>27</v>
      </c>
      <c r="R41" s="44">
        <v>5</v>
      </c>
      <c r="S41" s="44">
        <v>121</v>
      </c>
      <c r="T41" s="44">
        <v>82</v>
      </c>
      <c r="U41" s="44">
        <v>240</v>
      </c>
      <c r="V41" s="44">
        <v>219</v>
      </c>
      <c r="W41" s="44">
        <v>68</v>
      </c>
      <c r="X41" s="44">
        <v>0</v>
      </c>
      <c r="Y41" s="49">
        <f t="shared" si="1"/>
        <v>735</v>
      </c>
      <c r="Z41" s="43"/>
      <c r="AA41" s="44"/>
      <c r="AB41" s="44"/>
      <c r="AC41" s="44"/>
      <c r="AD41" s="44"/>
      <c r="AE41" s="44"/>
      <c r="AF41" s="44"/>
      <c r="AG41" s="44"/>
      <c r="AH41" s="44"/>
      <c r="AI41" s="43"/>
      <c r="AQ41" s="69"/>
    </row>
    <row r="42" spans="1:43" s="49" customFormat="1" ht="17.25" customHeight="1">
      <c r="A42" s="43" t="s">
        <v>36</v>
      </c>
      <c r="B42" s="1" t="s">
        <v>38</v>
      </c>
      <c r="C42" s="125" t="s">
        <v>61</v>
      </c>
      <c r="D42" s="125" t="s">
        <v>62</v>
      </c>
      <c r="E42" s="125" t="s">
        <v>44</v>
      </c>
      <c r="F42" s="89">
        <v>7500192084</v>
      </c>
      <c r="G42" s="11">
        <v>350.14</v>
      </c>
      <c r="H42" s="125" t="s">
        <v>27</v>
      </c>
      <c r="I42" s="89">
        <v>0</v>
      </c>
      <c r="J42" s="89">
        <v>0</v>
      </c>
      <c r="K42" s="89">
        <v>0</v>
      </c>
      <c r="L42" s="89">
        <v>0</v>
      </c>
      <c r="M42" s="89">
        <v>0</v>
      </c>
      <c r="N42" s="89">
        <v>0</v>
      </c>
      <c r="O42" s="89">
        <v>3</v>
      </c>
      <c r="P42" s="43">
        <f t="shared" si="0"/>
        <v>3</v>
      </c>
      <c r="Q42" s="125" t="s">
        <v>27</v>
      </c>
      <c r="R42" s="44">
        <v>0</v>
      </c>
      <c r="S42" s="44">
        <v>0</v>
      </c>
      <c r="T42" s="44">
        <v>0</v>
      </c>
      <c r="U42" s="44">
        <v>0</v>
      </c>
      <c r="V42" s="44">
        <v>0</v>
      </c>
      <c r="W42" s="44">
        <v>0</v>
      </c>
      <c r="X42" s="44">
        <v>3</v>
      </c>
      <c r="Y42" s="49">
        <f t="shared" si="1"/>
        <v>3</v>
      </c>
      <c r="Z42" s="43"/>
      <c r="AA42" s="44"/>
      <c r="AB42" s="44"/>
      <c r="AC42" s="44"/>
      <c r="AD42" s="44"/>
      <c r="AE42" s="44"/>
      <c r="AF42" s="44"/>
      <c r="AG42" s="44"/>
      <c r="AH42" s="44"/>
      <c r="AI42" s="43"/>
      <c r="AQ42" s="69"/>
    </row>
    <row r="43" spans="1:43" s="49" customFormat="1" ht="17.25" customHeight="1">
      <c r="A43" s="43" t="s">
        <v>36</v>
      </c>
      <c r="B43" s="1" t="s">
        <v>38</v>
      </c>
      <c r="C43" s="125" t="s">
        <v>61</v>
      </c>
      <c r="D43" s="125" t="s">
        <v>62</v>
      </c>
      <c r="E43" s="125" t="s">
        <v>48</v>
      </c>
      <c r="F43" s="89">
        <v>7500192087</v>
      </c>
      <c r="G43" s="11">
        <v>340.89</v>
      </c>
      <c r="H43" s="125" t="s">
        <v>27</v>
      </c>
      <c r="I43" s="89">
        <v>0</v>
      </c>
      <c r="J43" s="89">
        <v>0</v>
      </c>
      <c r="K43" s="89">
        <v>19</v>
      </c>
      <c r="L43" s="89">
        <v>27</v>
      </c>
      <c r="M43" s="89">
        <v>18</v>
      </c>
      <c r="N43" s="89">
        <v>9</v>
      </c>
      <c r="O43" s="89">
        <v>0</v>
      </c>
      <c r="P43" s="43">
        <f t="shared" si="0"/>
        <v>73</v>
      </c>
      <c r="Q43" s="125" t="s">
        <v>27</v>
      </c>
      <c r="R43" s="68">
        <v>0</v>
      </c>
      <c r="S43" s="68">
        <v>0</v>
      </c>
      <c r="T43" s="68">
        <v>19</v>
      </c>
      <c r="U43" s="68">
        <v>27</v>
      </c>
      <c r="V43" s="68">
        <v>16</v>
      </c>
      <c r="W43" s="68">
        <v>8</v>
      </c>
      <c r="X43" s="68">
        <v>0</v>
      </c>
      <c r="Y43" s="49">
        <f t="shared" si="1"/>
        <v>70</v>
      </c>
      <c r="Z43" s="43"/>
      <c r="AA43" s="44"/>
      <c r="AB43" s="44"/>
      <c r="AC43" s="44"/>
      <c r="AD43" s="44"/>
      <c r="AE43" s="44"/>
      <c r="AF43" s="44"/>
      <c r="AG43" s="44"/>
      <c r="AH43" s="44"/>
      <c r="AI43" s="43"/>
      <c r="AQ43" s="69"/>
    </row>
    <row r="44" spans="1:43" s="144" customFormat="1" ht="17.25" customHeight="1">
      <c r="A44" s="138"/>
      <c r="B44" s="55"/>
      <c r="C44" s="139"/>
      <c r="D44" s="139"/>
      <c r="E44" s="139"/>
      <c r="F44" s="142"/>
      <c r="G44" s="147"/>
      <c r="H44" s="139"/>
      <c r="I44" s="142">
        <f>SUM(I40:I43)</f>
        <v>5</v>
      </c>
      <c r="J44" s="142">
        <f t="shared" ref="J44:P44" si="20">SUM(J40:J43)</f>
        <v>125</v>
      </c>
      <c r="K44" s="142">
        <f t="shared" si="20"/>
        <v>113</v>
      </c>
      <c r="L44" s="142">
        <f t="shared" si="20"/>
        <v>284</v>
      </c>
      <c r="M44" s="142">
        <f t="shared" si="20"/>
        <v>252</v>
      </c>
      <c r="N44" s="142">
        <f t="shared" si="20"/>
        <v>83</v>
      </c>
      <c r="O44" s="142">
        <f t="shared" si="20"/>
        <v>3</v>
      </c>
      <c r="P44" s="142">
        <f t="shared" si="20"/>
        <v>865</v>
      </c>
      <c r="Q44" s="139"/>
      <c r="R44" s="148">
        <f>SUM(R40:R43)</f>
        <v>5</v>
      </c>
      <c r="S44" s="148">
        <f t="shared" ref="S44:Y44" si="21">SUM(S40:S43)</f>
        <v>121</v>
      </c>
      <c r="T44" s="148">
        <f t="shared" si="21"/>
        <v>113</v>
      </c>
      <c r="U44" s="148">
        <f t="shared" si="21"/>
        <v>284</v>
      </c>
      <c r="V44" s="148">
        <f t="shared" si="21"/>
        <v>250</v>
      </c>
      <c r="W44" s="148">
        <f t="shared" si="21"/>
        <v>82</v>
      </c>
      <c r="X44" s="148">
        <f t="shared" si="21"/>
        <v>3</v>
      </c>
      <c r="Y44" s="148">
        <f t="shared" si="21"/>
        <v>858</v>
      </c>
      <c r="Z44" s="138"/>
      <c r="AA44" s="140"/>
      <c r="AB44" s="140"/>
      <c r="AC44" s="140"/>
      <c r="AD44" s="140"/>
      <c r="AE44" s="140"/>
      <c r="AF44" s="140"/>
      <c r="AG44" s="140"/>
      <c r="AH44" s="140"/>
      <c r="AI44" s="138"/>
      <c r="AQ44" s="145"/>
    </row>
    <row r="45" spans="1:43" s="49" customFormat="1" ht="17.25" customHeight="1">
      <c r="A45" s="43" t="s">
        <v>36</v>
      </c>
      <c r="B45" s="1" t="s">
        <v>38</v>
      </c>
      <c r="C45" s="125" t="s">
        <v>61</v>
      </c>
      <c r="D45" s="125" t="s">
        <v>64</v>
      </c>
      <c r="E45" s="125" t="s">
        <v>44</v>
      </c>
      <c r="F45" s="89">
        <v>7500192085</v>
      </c>
      <c r="G45" s="11">
        <v>313.98</v>
      </c>
      <c r="H45" s="125" t="s">
        <v>28</v>
      </c>
      <c r="I45" s="89">
        <v>0</v>
      </c>
      <c r="J45" s="89">
        <v>7</v>
      </c>
      <c r="K45" s="89">
        <v>16</v>
      </c>
      <c r="L45" s="89">
        <v>26</v>
      </c>
      <c r="M45" s="89">
        <v>26</v>
      </c>
      <c r="N45" s="89">
        <v>13</v>
      </c>
      <c r="O45" s="89">
        <v>0</v>
      </c>
      <c r="P45" s="43">
        <f t="shared" si="0"/>
        <v>88</v>
      </c>
      <c r="Q45" s="125" t="s">
        <v>28</v>
      </c>
      <c r="R45" s="68">
        <v>0</v>
      </c>
      <c r="S45" s="68">
        <v>6</v>
      </c>
      <c r="T45" s="68">
        <v>16</v>
      </c>
      <c r="U45" s="68">
        <v>26</v>
      </c>
      <c r="V45" s="68">
        <v>26</v>
      </c>
      <c r="W45" s="68">
        <v>13</v>
      </c>
      <c r="X45" s="68">
        <v>0</v>
      </c>
      <c r="Y45" s="49">
        <f t="shared" si="1"/>
        <v>87</v>
      </c>
      <c r="Z45" s="43"/>
      <c r="AA45" s="44"/>
      <c r="AB45" s="44"/>
      <c r="AC45" s="44"/>
      <c r="AD45" s="44"/>
      <c r="AE45" s="44"/>
      <c r="AF45" s="44"/>
      <c r="AG45" s="44"/>
      <c r="AH45" s="44"/>
      <c r="AI45" s="43"/>
      <c r="AQ45" s="69"/>
    </row>
    <row r="46" spans="1:43" s="49" customFormat="1" ht="17.25" customHeight="1">
      <c r="A46" s="43" t="s">
        <v>36</v>
      </c>
      <c r="B46" s="1" t="s">
        <v>38</v>
      </c>
      <c r="C46" s="125" t="s">
        <v>61</v>
      </c>
      <c r="D46" s="125" t="s">
        <v>64</v>
      </c>
      <c r="E46" s="125" t="s">
        <v>44</v>
      </c>
      <c r="F46" s="89">
        <v>7500192086</v>
      </c>
      <c r="G46" s="11">
        <v>315.18</v>
      </c>
      <c r="H46" s="125" t="s">
        <v>28</v>
      </c>
      <c r="I46" s="89">
        <v>0</v>
      </c>
      <c r="J46" s="89">
        <v>0</v>
      </c>
      <c r="K46" s="89">
        <v>0</v>
      </c>
      <c r="L46" s="89">
        <v>0</v>
      </c>
      <c r="M46" s="89">
        <v>0</v>
      </c>
      <c r="N46" s="89">
        <v>0</v>
      </c>
      <c r="O46" s="89">
        <v>2</v>
      </c>
      <c r="P46" s="43">
        <f t="shared" si="0"/>
        <v>2</v>
      </c>
      <c r="Q46" s="125" t="s">
        <v>28</v>
      </c>
      <c r="R46" s="44">
        <v>0</v>
      </c>
      <c r="S46" s="44">
        <v>0</v>
      </c>
      <c r="T46" s="44">
        <v>0</v>
      </c>
      <c r="U46" s="44">
        <v>0</v>
      </c>
      <c r="V46" s="44">
        <v>0</v>
      </c>
      <c r="W46" s="44">
        <v>0</v>
      </c>
      <c r="X46" s="44">
        <v>2</v>
      </c>
      <c r="Y46" s="49">
        <f t="shared" si="1"/>
        <v>2</v>
      </c>
      <c r="Z46" s="43"/>
      <c r="AA46" s="44"/>
      <c r="AB46" s="44"/>
      <c r="AC46" s="44"/>
      <c r="AD46" s="44"/>
      <c r="AE46" s="44"/>
      <c r="AF46" s="44"/>
      <c r="AG46" s="44"/>
      <c r="AH46" s="44"/>
      <c r="AI46" s="43"/>
      <c r="AQ46" s="69"/>
    </row>
    <row r="47" spans="1:43" s="144" customFormat="1" ht="17.25" customHeight="1">
      <c r="A47" s="138"/>
      <c r="B47" s="55"/>
      <c r="C47" s="139"/>
      <c r="D47" s="139"/>
      <c r="E47" s="139"/>
      <c r="F47" s="142"/>
      <c r="G47" s="147"/>
      <c r="H47" s="139"/>
      <c r="I47" s="142">
        <f>SUM(I45:I46)</f>
        <v>0</v>
      </c>
      <c r="J47" s="142">
        <f t="shared" ref="J47:P47" si="22">SUM(J45:J46)</f>
        <v>7</v>
      </c>
      <c r="K47" s="142">
        <f t="shared" si="22"/>
        <v>16</v>
      </c>
      <c r="L47" s="142">
        <f t="shared" si="22"/>
        <v>26</v>
      </c>
      <c r="M47" s="142">
        <f t="shared" si="22"/>
        <v>26</v>
      </c>
      <c r="N47" s="142">
        <f t="shared" si="22"/>
        <v>13</v>
      </c>
      <c r="O47" s="142">
        <f t="shared" si="22"/>
        <v>2</v>
      </c>
      <c r="P47" s="142">
        <f t="shared" si="22"/>
        <v>90</v>
      </c>
      <c r="Q47" s="139"/>
      <c r="R47" s="140">
        <f>SUM(R45:R46)</f>
        <v>0</v>
      </c>
      <c r="S47" s="140">
        <f t="shared" ref="S47:Y47" si="23">SUM(S45:S46)</f>
        <v>6</v>
      </c>
      <c r="T47" s="140">
        <f t="shared" si="23"/>
        <v>16</v>
      </c>
      <c r="U47" s="140">
        <f t="shared" si="23"/>
        <v>26</v>
      </c>
      <c r="V47" s="140">
        <f t="shared" si="23"/>
        <v>26</v>
      </c>
      <c r="W47" s="140">
        <f t="shared" si="23"/>
        <v>13</v>
      </c>
      <c r="X47" s="140">
        <f t="shared" si="23"/>
        <v>2</v>
      </c>
      <c r="Y47" s="140">
        <f t="shared" si="23"/>
        <v>89</v>
      </c>
      <c r="Z47" s="138"/>
      <c r="AA47" s="140"/>
      <c r="AB47" s="140"/>
      <c r="AC47" s="140"/>
      <c r="AD47" s="140"/>
      <c r="AE47" s="140"/>
      <c r="AF47" s="140"/>
      <c r="AG47" s="140"/>
      <c r="AH47" s="140"/>
      <c r="AI47" s="138"/>
      <c r="AQ47" s="145"/>
    </row>
    <row r="48" spans="1:43" s="49" customFormat="1" ht="17.25" customHeight="1">
      <c r="A48" s="43" t="s">
        <v>36</v>
      </c>
      <c r="B48" s="1" t="s">
        <v>38</v>
      </c>
      <c r="C48" s="125" t="s">
        <v>65</v>
      </c>
      <c r="D48" s="125" t="s">
        <v>66</v>
      </c>
      <c r="E48" s="125" t="s">
        <v>63</v>
      </c>
      <c r="F48" s="89">
        <v>7500192093</v>
      </c>
      <c r="G48" s="11">
        <v>342.23</v>
      </c>
      <c r="H48" s="125" t="s">
        <v>27</v>
      </c>
      <c r="I48" s="89">
        <v>0</v>
      </c>
      <c r="J48" s="89">
        <v>0</v>
      </c>
      <c r="K48" s="89">
        <v>10</v>
      </c>
      <c r="L48" s="89">
        <v>15</v>
      </c>
      <c r="M48" s="89">
        <v>13</v>
      </c>
      <c r="N48" s="89">
        <v>4</v>
      </c>
      <c r="O48" s="89">
        <v>0</v>
      </c>
      <c r="P48" s="43">
        <f t="shared" si="0"/>
        <v>42</v>
      </c>
      <c r="Q48" s="125" t="s">
        <v>27</v>
      </c>
      <c r="R48" s="44">
        <v>0</v>
      </c>
      <c r="S48" s="44">
        <v>0</v>
      </c>
      <c r="T48" s="44">
        <v>4</v>
      </c>
      <c r="U48" s="44">
        <v>9</v>
      </c>
      <c r="V48" s="44">
        <v>8</v>
      </c>
      <c r="W48" s="44">
        <v>0</v>
      </c>
      <c r="X48" s="44">
        <v>0</v>
      </c>
      <c r="Y48" s="49">
        <f t="shared" si="1"/>
        <v>21</v>
      </c>
      <c r="Z48" s="43"/>
      <c r="AA48" s="44"/>
      <c r="AB48" s="44"/>
      <c r="AC48" s="44"/>
      <c r="AD48" s="44"/>
      <c r="AE48" s="44"/>
      <c r="AF48" s="44"/>
      <c r="AG48" s="44"/>
      <c r="AH48" s="44"/>
      <c r="AI48" s="43"/>
      <c r="AQ48" s="69"/>
    </row>
    <row r="49" spans="1:43" s="49" customFormat="1" ht="17.25" customHeight="1">
      <c r="A49" s="43" t="s">
        <v>36</v>
      </c>
      <c r="B49" s="1" t="s">
        <v>38</v>
      </c>
      <c r="C49" s="125" t="s">
        <v>65</v>
      </c>
      <c r="D49" s="125" t="s">
        <v>66</v>
      </c>
      <c r="E49" s="125" t="s">
        <v>43</v>
      </c>
      <c r="F49" s="89">
        <v>7500192095</v>
      </c>
      <c r="G49" s="11">
        <v>337.32</v>
      </c>
      <c r="H49" s="125" t="s">
        <v>27</v>
      </c>
      <c r="I49" s="89">
        <v>0</v>
      </c>
      <c r="J49" s="89">
        <v>0</v>
      </c>
      <c r="K49" s="89">
        <v>320</v>
      </c>
      <c r="L49" s="89">
        <v>310</v>
      </c>
      <c r="M49" s="89">
        <v>260</v>
      </c>
      <c r="N49" s="89">
        <v>110</v>
      </c>
      <c r="O49" s="89">
        <v>0</v>
      </c>
      <c r="P49" s="43">
        <f t="shared" si="0"/>
        <v>1000</v>
      </c>
      <c r="Q49" s="125" t="s">
        <v>27</v>
      </c>
      <c r="R49" s="44">
        <v>0</v>
      </c>
      <c r="S49" s="44">
        <v>0</v>
      </c>
      <c r="T49" s="44">
        <v>320</v>
      </c>
      <c r="U49" s="44">
        <v>310</v>
      </c>
      <c r="V49" s="44">
        <v>260</v>
      </c>
      <c r="W49" s="44">
        <v>110</v>
      </c>
      <c r="X49" s="44">
        <v>0</v>
      </c>
      <c r="Y49" s="49">
        <f t="shared" si="1"/>
        <v>1000</v>
      </c>
      <c r="Z49" s="43"/>
      <c r="AA49" s="44"/>
      <c r="AB49" s="44"/>
      <c r="AC49" s="44"/>
      <c r="AD49" s="44"/>
      <c r="AE49" s="44"/>
      <c r="AF49" s="44"/>
      <c r="AG49" s="44"/>
      <c r="AH49" s="44"/>
      <c r="AI49" s="43"/>
      <c r="AQ49" s="69"/>
    </row>
    <row r="50" spans="1:43" s="49" customFormat="1" ht="17.25" customHeight="1">
      <c r="A50" s="43" t="s">
        <v>36</v>
      </c>
      <c r="B50" s="1" t="s">
        <v>38</v>
      </c>
      <c r="C50" s="125" t="s">
        <v>65</v>
      </c>
      <c r="D50" s="125" t="s">
        <v>66</v>
      </c>
      <c r="E50" s="125" t="s">
        <v>44</v>
      </c>
      <c r="F50" s="89">
        <v>7500192096</v>
      </c>
      <c r="G50" s="11">
        <v>350.28</v>
      </c>
      <c r="H50" s="125" t="s">
        <v>27</v>
      </c>
      <c r="I50" s="89">
        <v>2</v>
      </c>
      <c r="J50" s="89">
        <v>170</v>
      </c>
      <c r="K50" s="89">
        <v>113</v>
      </c>
      <c r="L50" s="89">
        <v>351</v>
      </c>
      <c r="M50" s="89">
        <v>301</v>
      </c>
      <c r="N50" s="89">
        <v>96</v>
      </c>
      <c r="O50" s="89">
        <v>0</v>
      </c>
      <c r="P50" s="43">
        <f t="shared" si="0"/>
        <v>1033</v>
      </c>
      <c r="Q50" s="125" t="s">
        <v>27</v>
      </c>
      <c r="R50" s="44">
        <v>2</v>
      </c>
      <c r="S50" s="44">
        <v>169</v>
      </c>
      <c r="T50" s="44">
        <v>113</v>
      </c>
      <c r="U50" s="44">
        <v>351</v>
      </c>
      <c r="V50" s="44">
        <v>301</v>
      </c>
      <c r="W50" s="44">
        <v>96</v>
      </c>
      <c r="X50" s="44">
        <v>0</v>
      </c>
      <c r="Y50" s="49">
        <f t="shared" si="1"/>
        <v>1032</v>
      </c>
      <c r="Z50" s="43"/>
      <c r="AA50" s="44"/>
      <c r="AB50" s="44"/>
      <c r="AC50" s="44"/>
      <c r="AD50" s="44"/>
      <c r="AE50" s="44"/>
      <c r="AF50" s="44"/>
      <c r="AG50" s="44"/>
      <c r="AH50" s="44"/>
      <c r="AI50" s="43"/>
      <c r="AQ50" s="69"/>
    </row>
    <row r="51" spans="1:43" s="49" customFormat="1" ht="17.25" customHeight="1">
      <c r="A51" s="43" t="s">
        <v>36</v>
      </c>
      <c r="B51" s="1" t="s">
        <v>38</v>
      </c>
      <c r="C51" s="125" t="s">
        <v>65</v>
      </c>
      <c r="D51" s="125" t="s">
        <v>66</v>
      </c>
      <c r="E51" s="125" t="s">
        <v>44</v>
      </c>
      <c r="F51" s="89">
        <v>7500192097</v>
      </c>
      <c r="G51" s="11">
        <v>351.48</v>
      </c>
      <c r="H51" s="125" t="s">
        <v>27</v>
      </c>
      <c r="I51" s="89">
        <v>0</v>
      </c>
      <c r="J51" s="89">
        <v>0</v>
      </c>
      <c r="K51" s="89">
        <v>0</v>
      </c>
      <c r="L51" s="89">
        <v>0</v>
      </c>
      <c r="M51" s="89">
        <v>0</v>
      </c>
      <c r="N51" s="89">
        <v>0</v>
      </c>
      <c r="O51" s="89">
        <v>3</v>
      </c>
      <c r="P51" s="43">
        <f t="shared" si="0"/>
        <v>3</v>
      </c>
      <c r="Q51" s="125" t="s">
        <v>27</v>
      </c>
      <c r="R51" s="68">
        <v>0</v>
      </c>
      <c r="S51" s="68">
        <v>0</v>
      </c>
      <c r="T51" s="68">
        <v>0</v>
      </c>
      <c r="U51" s="68">
        <v>0</v>
      </c>
      <c r="V51" s="68">
        <v>0</v>
      </c>
      <c r="W51" s="68">
        <v>0</v>
      </c>
      <c r="X51" s="68">
        <v>3</v>
      </c>
      <c r="Y51" s="49">
        <f t="shared" si="1"/>
        <v>3</v>
      </c>
      <c r="Z51" s="43"/>
      <c r="AA51" s="44"/>
      <c r="AB51" s="44"/>
      <c r="AC51" s="44"/>
      <c r="AD51" s="44"/>
      <c r="AE51" s="44"/>
      <c r="AF51" s="44"/>
      <c r="AG51" s="44"/>
      <c r="AH51" s="44"/>
      <c r="AI51" s="43"/>
      <c r="AQ51" s="69"/>
    </row>
    <row r="52" spans="1:43" s="144" customFormat="1" ht="17.25" customHeight="1">
      <c r="A52" s="138"/>
      <c r="B52" s="55"/>
      <c r="C52" s="139"/>
      <c r="D52" s="139"/>
      <c r="E52" s="139"/>
      <c r="F52" s="142"/>
      <c r="G52" s="147"/>
      <c r="H52" s="139"/>
      <c r="I52" s="142">
        <f>SUM(I48:I51)</f>
        <v>2</v>
      </c>
      <c r="J52" s="142">
        <f t="shared" ref="J52:P52" si="24">SUM(J48:J51)</f>
        <v>170</v>
      </c>
      <c r="K52" s="142">
        <f t="shared" si="24"/>
        <v>443</v>
      </c>
      <c r="L52" s="142">
        <f t="shared" si="24"/>
        <v>676</v>
      </c>
      <c r="M52" s="142">
        <f t="shared" si="24"/>
        <v>574</v>
      </c>
      <c r="N52" s="142">
        <f t="shared" si="24"/>
        <v>210</v>
      </c>
      <c r="O52" s="142">
        <f t="shared" si="24"/>
        <v>3</v>
      </c>
      <c r="P52" s="142">
        <f t="shared" si="24"/>
        <v>2078</v>
      </c>
      <c r="Q52" s="139"/>
      <c r="R52" s="148">
        <f>SUM(R48:R51)</f>
        <v>2</v>
      </c>
      <c r="S52" s="148">
        <f t="shared" ref="S52:Y52" si="25">SUM(S48:S51)</f>
        <v>169</v>
      </c>
      <c r="T52" s="148">
        <f t="shared" si="25"/>
        <v>437</v>
      </c>
      <c r="U52" s="148">
        <f t="shared" si="25"/>
        <v>670</v>
      </c>
      <c r="V52" s="148">
        <f t="shared" si="25"/>
        <v>569</v>
      </c>
      <c r="W52" s="148">
        <f t="shared" si="25"/>
        <v>206</v>
      </c>
      <c r="X52" s="148">
        <f t="shared" si="25"/>
        <v>3</v>
      </c>
      <c r="Y52" s="148">
        <f t="shared" si="25"/>
        <v>2056</v>
      </c>
      <c r="Z52" s="138"/>
      <c r="AA52" s="140"/>
      <c r="AB52" s="140"/>
      <c r="AC52" s="140"/>
      <c r="AD52" s="140"/>
      <c r="AE52" s="140"/>
      <c r="AF52" s="140"/>
      <c r="AG52" s="140"/>
      <c r="AH52" s="140"/>
      <c r="AI52" s="138"/>
      <c r="AQ52" s="145"/>
    </row>
    <row r="53" spans="1:43" s="49" customFormat="1" ht="17.25" customHeight="1">
      <c r="A53" s="43" t="s">
        <v>36</v>
      </c>
      <c r="B53" s="1" t="s">
        <v>38</v>
      </c>
      <c r="C53" s="125" t="s">
        <v>65</v>
      </c>
      <c r="D53" s="125" t="s">
        <v>67</v>
      </c>
      <c r="E53" s="125" t="s">
        <v>44</v>
      </c>
      <c r="F53" s="89">
        <v>7500192098</v>
      </c>
      <c r="G53" s="11">
        <v>314.7</v>
      </c>
      <c r="H53" s="125" t="s">
        <v>28</v>
      </c>
      <c r="I53" s="89">
        <v>0</v>
      </c>
      <c r="J53" s="89">
        <v>8</v>
      </c>
      <c r="K53" s="89">
        <v>10</v>
      </c>
      <c r="L53" s="89">
        <v>20</v>
      </c>
      <c r="M53" s="89">
        <v>20</v>
      </c>
      <c r="N53" s="89">
        <v>8</v>
      </c>
      <c r="O53" s="89">
        <v>0</v>
      </c>
      <c r="P53" s="43">
        <f t="shared" si="0"/>
        <v>66</v>
      </c>
      <c r="Q53" s="125" t="s">
        <v>28</v>
      </c>
      <c r="R53" s="68">
        <v>0</v>
      </c>
      <c r="S53" s="68">
        <v>8</v>
      </c>
      <c r="T53" s="68">
        <v>7</v>
      </c>
      <c r="U53" s="68">
        <v>19</v>
      </c>
      <c r="V53" s="68">
        <v>20</v>
      </c>
      <c r="W53" s="68">
        <v>8</v>
      </c>
      <c r="X53" s="68">
        <v>0</v>
      </c>
      <c r="Y53" s="49">
        <f t="shared" si="1"/>
        <v>62</v>
      </c>
      <c r="Z53" s="43"/>
      <c r="AA53" s="44"/>
      <c r="AB53" s="44"/>
      <c r="AC53" s="44"/>
      <c r="AD53" s="44"/>
      <c r="AE53" s="44"/>
      <c r="AF53" s="44"/>
      <c r="AG53" s="44"/>
      <c r="AH53" s="44"/>
      <c r="AI53" s="43"/>
      <c r="AQ53" s="69"/>
    </row>
    <row r="54" spans="1:43" s="49" customFormat="1" ht="17.25" customHeight="1">
      <c r="A54" s="43" t="s">
        <v>36</v>
      </c>
      <c r="B54" s="1" t="s">
        <v>38</v>
      </c>
      <c r="C54" s="125" t="s">
        <v>65</v>
      </c>
      <c r="D54" s="125" t="s">
        <v>67</v>
      </c>
      <c r="E54" s="125" t="s">
        <v>44</v>
      </c>
      <c r="F54" s="89">
        <v>7500192099</v>
      </c>
      <c r="G54" s="11">
        <v>315.89999999999998</v>
      </c>
      <c r="H54" s="125" t="s">
        <v>28</v>
      </c>
      <c r="I54" s="89">
        <v>0</v>
      </c>
      <c r="J54" s="89">
        <v>0</v>
      </c>
      <c r="K54" s="89">
        <v>0</v>
      </c>
      <c r="L54" s="89">
        <v>0</v>
      </c>
      <c r="M54" s="89">
        <v>0</v>
      </c>
      <c r="N54" s="89">
        <v>0</v>
      </c>
      <c r="O54" s="89">
        <v>1</v>
      </c>
      <c r="P54" s="43">
        <f t="shared" si="0"/>
        <v>1</v>
      </c>
      <c r="Q54" s="125" t="s">
        <v>28</v>
      </c>
      <c r="R54" s="68">
        <v>0</v>
      </c>
      <c r="S54" s="68">
        <v>0</v>
      </c>
      <c r="T54" s="68">
        <v>0</v>
      </c>
      <c r="U54" s="68">
        <v>0</v>
      </c>
      <c r="V54" s="68">
        <v>0</v>
      </c>
      <c r="W54" s="68">
        <v>0</v>
      </c>
      <c r="X54" s="68">
        <v>1</v>
      </c>
      <c r="Y54" s="49">
        <f t="shared" si="1"/>
        <v>1</v>
      </c>
      <c r="Z54" s="43"/>
      <c r="AA54" s="44"/>
      <c r="AB54" s="44"/>
      <c r="AC54" s="44"/>
      <c r="AD54" s="44"/>
      <c r="AE54" s="44"/>
      <c r="AF54" s="44"/>
      <c r="AG54" s="44"/>
      <c r="AH54" s="44"/>
      <c r="AI54" s="43"/>
      <c r="AQ54" s="69"/>
    </row>
    <row r="55" spans="1:43" s="144" customFormat="1" ht="17.25" customHeight="1">
      <c r="A55" s="138"/>
      <c r="B55" s="55"/>
      <c r="C55" s="139"/>
      <c r="D55" s="139"/>
      <c r="E55" s="139"/>
      <c r="F55" s="142"/>
      <c r="G55" s="147"/>
      <c r="H55" s="139"/>
      <c r="I55" s="142">
        <f>SUM(I53:I54)</f>
        <v>0</v>
      </c>
      <c r="J55" s="142">
        <f t="shared" ref="J55:P55" si="26">SUM(J53:J54)</f>
        <v>8</v>
      </c>
      <c r="K55" s="142">
        <f t="shared" si="26"/>
        <v>10</v>
      </c>
      <c r="L55" s="142">
        <f t="shared" si="26"/>
        <v>20</v>
      </c>
      <c r="M55" s="142">
        <f t="shared" si="26"/>
        <v>20</v>
      </c>
      <c r="N55" s="142">
        <f t="shared" si="26"/>
        <v>8</v>
      </c>
      <c r="O55" s="142">
        <f t="shared" si="26"/>
        <v>1</v>
      </c>
      <c r="P55" s="142">
        <f t="shared" si="26"/>
        <v>67</v>
      </c>
      <c r="Q55" s="139"/>
      <c r="R55" s="148">
        <f>SUM(R53:R54)</f>
        <v>0</v>
      </c>
      <c r="S55" s="148">
        <f t="shared" ref="S55:Y55" si="27">SUM(S53:S54)</f>
        <v>8</v>
      </c>
      <c r="T55" s="148">
        <f t="shared" si="27"/>
        <v>7</v>
      </c>
      <c r="U55" s="148">
        <f t="shared" si="27"/>
        <v>19</v>
      </c>
      <c r="V55" s="148">
        <f t="shared" si="27"/>
        <v>20</v>
      </c>
      <c r="W55" s="148">
        <f t="shared" si="27"/>
        <v>8</v>
      </c>
      <c r="X55" s="148">
        <f t="shared" si="27"/>
        <v>1</v>
      </c>
      <c r="Y55" s="148">
        <f t="shared" si="27"/>
        <v>63</v>
      </c>
      <c r="Z55" s="138"/>
      <c r="AA55" s="140"/>
      <c r="AB55" s="140"/>
      <c r="AC55" s="140"/>
      <c r="AD55" s="140"/>
      <c r="AE55" s="140"/>
      <c r="AF55" s="140"/>
      <c r="AG55" s="140"/>
      <c r="AH55" s="140"/>
      <c r="AI55" s="138"/>
      <c r="AQ55" s="145"/>
    </row>
    <row r="56" spans="1:43" s="49" customFormat="1" ht="17.25" customHeight="1">
      <c r="A56" s="43" t="s">
        <v>36</v>
      </c>
      <c r="B56" s="1" t="s">
        <v>96</v>
      </c>
      <c r="C56" s="7" t="s">
        <v>68</v>
      </c>
      <c r="D56" s="7" t="s">
        <v>69</v>
      </c>
      <c r="E56" s="7" t="s">
        <v>63</v>
      </c>
      <c r="F56" s="7">
        <v>7500192308</v>
      </c>
      <c r="G56" s="7">
        <v>323.75</v>
      </c>
      <c r="H56" s="7" t="s">
        <v>27</v>
      </c>
      <c r="I56" s="7">
        <v>0</v>
      </c>
      <c r="J56" s="7">
        <v>0</v>
      </c>
      <c r="K56" s="7">
        <v>7</v>
      </c>
      <c r="L56" s="7">
        <v>0</v>
      </c>
      <c r="M56" s="7">
        <v>0</v>
      </c>
      <c r="N56" s="7">
        <v>2</v>
      </c>
      <c r="O56" s="7">
        <v>0</v>
      </c>
      <c r="P56" s="43">
        <f t="shared" si="0"/>
        <v>9</v>
      </c>
      <c r="Q56" s="7" t="s">
        <v>27</v>
      </c>
      <c r="R56" s="68">
        <v>0</v>
      </c>
      <c r="S56" s="68">
        <v>0</v>
      </c>
      <c r="T56" s="68">
        <v>6</v>
      </c>
      <c r="U56" s="68">
        <v>0</v>
      </c>
      <c r="V56" s="68">
        <v>0</v>
      </c>
      <c r="W56" s="68">
        <v>2</v>
      </c>
      <c r="X56" s="68">
        <v>0</v>
      </c>
      <c r="Y56" s="49">
        <f t="shared" si="1"/>
        <v>8</v>
      </c>
      <c r="Z56" s="43"/>
      <c r="AA56" s="44"/>
      <c r="AB56" s="44"/>
      <c r="AC56" s="44"/>
      <c r="AD56" s="44"/>
      <c r="AE56" s="44"/>
      <c r="AF56" s="44"/>
      <c r="AG56" s="44"/>
      <c r="AH56" s="44"/>
      <c r="AI56" s="43"/>
      <c r="AQ56" s="69"/>
    </row>
    <row r="57" spans="1:43" s="49" customFormat="1" ht="17.25" customHeight="1">
      <c r="A57" s="43" t="s">
        <v>36</v>
      </c>
      <c r="B57" s="1" t="s">
        <v>96</v>
      </c>
      <c r="C57" s="7" t="s">
        <v>68</v>
      </c>
      <c r="D57" s="7" t="s">
        <v>69</v>
      </c>
      <c r="E57" s="7" t="s">
        <v>44</v>
      </c>
      <c r="F57" s="7">
        <v>7500192319</v>
      </c>
      <c r="G57" s="11">
        <v>331.8</v>
      </c>
      <c r="H57" s="7" t="s">
        <v>27</v>
      </c>
      <c r="I57" s="7">
        <v>5</v>
      </c>
      <c r="J57" s="7">
        <v>117</v>
      </c>
      <c r="K57" s="7">
        <v>83</v>
      </c>
      <c r="L57" s="7">
        <v>237</v>
      </c>
      <c r="M57" s="7">
        <v>229</v>
      </c>
      <c r="N57" s="7">
        <v>66</v>
      </c>
      <c r="O57" s="7">
        <v>0</v>
      </c>
      <c r="P57" s="43">
        <f t="shared" si="0"/>
        <v>737</v>
      </c>
      <c r="Q57" s="7" t="s">
        <v>27</v>
      </c>
      <c r="R57" s="68">
        <v>5</v>
      </c>
      <c r="S57" s="68">
        <v>116</v>
      </c>
      <c r="T57" s="68">
        <v>83</v>
      </c>
      <c r="U57" s="68">
        <v>236</v>
      </c>
      <c r="V57" s="68">
        <v>229</v>
      </c>
      <c r="W57" s="68">
        <v>66</v>
      </c>
      <c r="X57" s="68">
        <v>0</v>
      </c>
      <c r="Y57" s="49">
        <f t="shared" si="1"/>
        <v>735</v>
      </c>
      <c r="Z57" s="43"/>
      <c r="AA57" s="44"/>
      <c r="AB57" s="44"/>
      <c r="AC57" s="44"/>
      <c r="AD57" s="44"/>
      <c r="AE57" s="44"/>
      <c r="AF57" s="44"/>
      <c r="AG57" s="44"/>
      <c r="AH57" s="44"/>
      <c r="AI57" s="43"/>
      <c r="AQ57" s="69"/>
    </row>
    <row r="58" spans="1:43" s="49" customFormat="1" ht="17.25" customHeight="1">
      <c r="A58" s="43" t="s">
        <v>36</v>
      </c>
      <c r="B58" s="1" t="s">
        <v>96</v>
      </c>
      <c r="C58" s="7" t="s">
        <v>68</v>
      </c>
      <c r="D58" s="7" t="s">
        <v>69</v>
      </c>
      <c r="E58" s="7" t="s">
        <v>44</v>
      </c>
      <c r="F58" s="7">
        <v>7500192330</v>
      </c>
      <c r="G58" s="11">
        <v>333</v>
      </c>
      <c r="H58" s="7" t="s">
        <v>27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5</v>
      </c>
      <c r="P58" s="43">
        <f t="shared" si="0"/>
        <v>5</v>
      </c>
      <c r="Q58" s="7" t="s">
        <v>27</v>
      </c>
      <c r="R58" s="68">
        <v>0</v>
      </c>
      <c r="S58" s="68">
        <v>0</v>
      </c>
      <c r="T58" s="68">
        <v>0</v>
      </c>
      <c r="U58" s="68">
        <v>0</v>
      </c>
      <c r="V58" s="68">
        <v>0</v>
      </c>
      <c r="W58" s="68">
        <v>0</v>
      </c>
      <c r="X58" s="68">
        <v>5</v>
      </c>
      <c r="Y58" s="49">
        <f t="shared" si="1"/>
        <v>5</v>
      </c>
      <c r="Z58" s="43"/>
      <c r="AA58" s="44"/>
      <c r="AB58" s="44"/>
      <c r="AC58" s="44"/>
      <c r="AD58" s="44"/>
      <c r="AE58" s="44"/>
      <c r="AF58" s="44"/>
      <c r="AG58" s="44"/>
      <c r="AH58" s="44"/>
      <c r="AI58" s="43"/>
      <c r="AQ58" s="69"/>
    </row>
    <row r="59" spans="1:43" s="144" customFormat="1" ht="17.25" customHeight="1">
      <c r="A59" s="138"/>
      <c r="B59" s="55"/>
      <c r="C59" s="143"/>
      <c r="D59" s="143"/>
      <c r="E59" s="143"/>
      <c r="F59" s="143"/>
      <c r="G59" s="147"/>
      <c r="H59" s="143"/>
      <c r="I59" s="143">
        <f>SUM(I56:I58)</f>
        <v>5</v>
      </c>
      <c r="J59" s="143">
        <f t="shared" ref="J59:P59" si="28">SUM(J56:J58)</f>
        <v>117</v>
      </c>
      <c r="K59" s="143">
        <f t="shared" si="28"/>
        <v>90</v>
      </c>
      <c r="L59" s="143">
        <f t="shared" si="28"/>
        <v>237</v>
      </c>
      <c r="M59" s="143">
        <f t="shared" si="28"/>
        <v>229</v>
      </c>
      <c r="N59" s="143">
        <f t="shared" si="28"/>
        <v>68</v>
      </c>
      <c r="O59" s="143">
        <f t="shared" si="28"/>
        <v>5</v>
      </c>
      <c r="P59" s="143">
        <f t="shared" si="28"/>
        <v>751</v>
      </c>
      <c r="Q59" s="143"/>
      <c r="R59" s="148">
        <f>SUM(R56:R58)</f>
        <v>5</v>
      </c>
      <c r="S59" s="148">
        <f t="shared" ref="S59:Y59" si="29">SUM(S56:S58)</f>
        <v>116</v>
      </c>
      <c r="T59" s="148">
        <f t="shared" si="29"/>
        <v>89</v>
      </c>
      <c r="U59" s="148">
        <f t="shared" si="29"/>
        <v>236</v>
      </c>
      <c r="V59" s="148">
        <f t="shared" si="29"/>
        <v>229</v>
      </c>
      <c r="W59" s="148">
        <f t="shared" si="29"/>
        <v>68</v>
      </c>
      <c r="X59" s="148">
        <f t="shared" si="29"/>
        <v>5</v>
      </c>
      <c r="Y59" s="148">
        <f t="shared" si="29"/>
        <v>748</v>
      </c>
      <c r="Z59" s="138"/>
      <c r="AA59" s="140"/>
      <c r="AB59" s="140"/>
      <c r="AC59" s="140"/>
      <c r="AD59" s="140"/>
      <c r="AE59" s="140"/>
      <c r="AF59" s="140"/>
      <c r="AG59" s="140"/>
      <c r="AH59" s="140"/>
      <c r="AI59" s="138"/>
      <c r="AQ59" s="145"/>
    </row>
    <row r="60" spans="1:43" s="49" customFormat="1" ht="17.25" customHeight="1">
      <c r="A60" s="43" t="s">
        <v>36</v>
      </c>
      <c r="B60" s="1" t="s">
        <v>96</v>
      </c>
      <c r="C60" s="7" t="s">
        <v>68</v>
      </c>
      <c r="D60" s="7" t="s">
        <v>70</v>
      </c>
      <c r="E60" s="7" t="s">
        <v>44</v>
      </c>
      <c r="F60" s="7">
        <v>7500192341</v>
      </c>
      <c r="G60" s="11">
        <v>229.3</v>
      </c>
      <c r="H60" s="7" t="s">
        <v>28</v>
      </c>
      <c r="I60" s="7">
        <v>0</v>
      </c>
      <c r="J60" s="7">
        <v>5</v>
      </c>
      <c r="K60" s="7">
        <v>8</v>
      </c>
      <c r="L60" s="7">
        <v>12</v>
      </c>
      <c r="M60" s="7">
        <v>12</v>
      </c>
      <c r="N60" s="7">
        <v>5</v>
      </c>
      <c r="O60" s="7">
        <v>0</v>
      </c>
      <c r="P60" s="43">
        <f>SUM(I60:O60)</f>
        <v>42</v>
      </c>
      <c r="Q60" s="7" t="s">
        <v>28</v>
      </c>
      <c r="R60" s="68">
        <v>0</v>
      </c>
      <c r="S60" s="68">
        <v>5</v>
      </c>
      <c r="T60" s="68">
        <v>7</v>
      </c>
      <c r="U60" s="68">
        <v>12</v>
      </c>
      <c r="V60" s="68">
        <v>12</v>
      </c>
      <c r="W60" s="68">
        <v>5</v>
      </c>
      <c r="X60" s="68">
        <v>0</v>
      </c>
      <c r="Y60" s="49">
        <f t="shared" si="1"/>
        <v>41</v>
      </c>
      <c r="Z60" s="43"/>
      <c r="AA60" s="44"/>
      <c r="AB60" s="44"/>
      <c r="AC60" s="44"/>
      <c r="AD60" s="44"/>
      <c r="AE60" s="44"/>
      <c r="AF60" s="44"/>
      <c r="AG60" s="44"/>
      <c r="AH60" s="44"/>
      <c r="AI60" s="43"/>
      <c r="AQ60" s="69"/>
    </row>
    <row r="61" spans="1:43" s="49" customFormat="1" ht="17.25" customHeight="1">
      <c r="A61" s="43" t="s">
        <v>36</v>
      </c>
      <c r="B61" s="1" t="s">
        <v>96</v>
      </c>
      <c r="C61" s="7" t="s">
        <v>68</v>
      </c>
      <c r="D61" s="7" t="s">
        <v>70</v>
      </c>
      <c r="E61" s="7" t="s">
        <v>44</v>
      </c>
      <c r="F61" s="7">
        <v>7500192352</v>
      </c>
      <c r="G61" s="11">
        <v>300.5</v>
      </c>
      <c r="H61" s="7" t="s">
        <v>28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1</v>
      </c>
      <c r="P61" s="43">
        <f>SUM(I61:O61)</f>
        <v>1</v>
      </c>
      <c r="Q61" s="7" t="s">
        <v>28</v>
      </c>
      <c r="R61" s="68">
        <v>0</v>
      </c>
      <c r="S61" s="68">
        <v>0</v>
      </c>
      <c r="T61" s="68">
        <v>0</v>
      </c>
      <c r="U61" s="68">
        <v>0</v>
      </c>
      <c r="V61" s="68">
        <v>0</v>
      </c>
      <c r="W61" s="68">
        <v>0</v>
      </c>
      <c r="X61" s="68">
        <v>1</v>
      </c>
      <c r="Y61" s="49">
        <f t="shared" si="1"/>
        <v>1</v>
      </c>
      <c r="Z61" s="43"/>
      <c r="AA61" s="44"/>
      <c r="AB61" s="44"/>
      <c r="AC61" s="44"/>
      <c r="AD61" s="44"/>
      <c r="AE61" s="44"/>
      <c r="AF61" s="44"/>
      <c r="AG61" s="44"/>
      <c r="AH61" s="44"/>
      <c r="AI61" s="43"/>
      <c r="AQ61" s="69"/>
    </row>
    <row r="62" spans="1:43" s="144" customFormat="1" ht="17.25" customHeight="1">
      <c r="A62" s="138"/>
      <c r="B62" s="55"/>
      <c r="C62" s="143"/>
      <c r="D62" s="143"/>
      <c r="E62" s="143"/>
      <c r="F62" s="143"/>
      <c r="G62" s="147"/>
      <c r="H62" s="143"/>
      <c r="I62" s="143">
        <f>SUM(I60:I61)</f>
        <v>0</v>
      </c>
      <c r="J62" s="143">
        <f t="shared" ref="J62:P62" si="30">SUM(J60:J61)</f>
        <v>5</v>
      </c>
      <c r="K62" s="143">
        <f t="shared" si="30"/>
        <v>8</v>
      </c>
      <c r="L62" s="143">
        <f t="shared" si="30"/>
        <v>12</v>
      </c>
      <c r="M62" s="143">
        <f t="shared" si="30"/>
        <v>12</v>
      </c>
      <c r="N62" s="143">
        <f t="shared" si="30"/>
        <v>5</v>
      </c>
      <c r="O62" s="143">
        <f t="shared" si="30"/>
        <v>1</v>
      </c>
      <c r="P62" s="143">
        <f t="shared" si="30"/>
        <v>43</v>
      </c>
      <c r="Q62" s="143"/>
      <c r="R62" s="148">
        <f>SUM(R60:R61)</f>
        <v>0</v>
      </c>
      <c r="S62" s="148">
        <f t="shared" ref="S62:Y62" si="31">SUM(S60:S61)</f>
        <v>5</v>
      </c>
      <c r="T62" s="148">
        <f t="shared" si="31"/>
        <v>7</v>
      </c>
      <c r="U62" s="148">
        <f t="shared" si="31"/>
        <v>12</v>
      </c>
      <c r="V62" s="148">
        <f t="shared" si="31"/>
        <v>12</v>
      </c>
      <c r="W62" s="148">
        <f t="shared" si="31"/>
        <v>5</v>
      </c>
      <c r="X62" s="148">
        <f t="shared" si="31"/>
        <v>1</v>
      </c>
      <c r="Y62" s="148">
        <f t="shared" si="31"/>
        <v>42</v>
      </c>
      <c r="Z62" s="138"/>
      <c r="AA62" s="140"/>
      <c r="AB62" s="140"/>
      <c r="AC62" s="140"/>
      <c r="AD62" s="140"/>
      <c r="AE62" s="140"/>
      <c r="AF62" s="140"/>
      <c r="AG62" s="140"/>
      <c r="AH62" s="140"/>
      <c r="AI62" s="138"/>
      <c r="AQ62" s="145"/>
    </row>
    <row r="63" spans="1:43" s="49" customFormat="1" ht="17.25" customHeight="1">
      <c r="A63" s="43" t="s">
        <v>36</v>
      </c>
      <c r="B63" s="1" t="s">
        <v>96</v>
      </c>
      <c r="C63" s="7" t="s">
        <v>71</v>
      </c>
      <c r="D63" s="7" t="s">
        <v>72</v>
      </c>
      <c r="E63" s="7" t="s">
        <v>63</v>
      </c>
      <c r="F63" s="7">
        <v>7500192355</v>
      </c>
      <c r="G63" s="11">
        <v>323.75</v>
      </c>
      <c r="H63" s="7" t="s">
        <v>27</v>
      </c>
      <c r="I63" s="7">
        <v>0</v>
      </c>
      <c r="J63" s="7">
        <v>0</v>
      </c>
      <c r="K63" s="7">
        <v>12</v>
      </c>
      <c r="L63" s="7">
        <v>17</v>
      </c>
      <c r="M63" s="7">
        <v>15</v>
      </c>
      <c r="N63" s="7">
        <v>6</v>
      </c>
      <c r="O63" s="7">
        <v>0</v>
      </c>
      <c r="P63" s="43">
        <f t="shared" si="0"/>
        <v>50</v>
      </c>
      <c r="Q63" s="7" t="s">
        <v>27</v>
      </c>
      <c r="R63" s="44">
        <v>0</v>
      </c>
      <c r="S63" s="44">
        <v>0</v>
      </c>
      <c r="T63" s="44">
        <v>12</v>
      </c>
      <c r="U63" s="44">
        <v>17</v>
      </c>
      <c r="V63" s="44">
        <v>15</v>
      </c>
      <c r="W63" s="44">
        <v>6</v>
      </c>
      <c r="X63" s="44">
        <v>0</v>
      </c>
      <c r="Y63" s="49">
        <f t="shared" si="1"/>
        <v>50</v>
      </c>
      <c r="Z63" s="43"/>
      <c r="AA63" s="44"/>
      <c r="AB63" s="44"/>
      <c r="AC63" s="44"/>
      <c r="AD63" s="44"/>
      <c r="AE63" s="44"/>
      <c r="AF63" s="44"/>
      <c r="AG63" s="44"/>
      <c r="AH63" s="44"/>
      <c r="AI63" s="43"/>
      <c r="AQ63" s="69"/>
    </row>
    <row r="64" spans="1:43" s="49" customFormat="1" ht="17.25" customHeight="1">
      <c r="A64" s="43" t="s">
        <v>36</v>
      </c>
      <c r="B64" s="1" t="s">
        <v>96</v>
      </c>
      <c r="C64" s="7" t="s">
        <v>71</v>
      </c>
      <c r="D64" s="7" t="s">
        <v>72</v>
      </c>
      <c r="E64" s="7" t="s">
        <v>44</v>
      </c>
      <c r="F64" s="7">
        <v>7500192356</v>
      </c>
      <c r="G64" s="11">
        <v>331.8</v>
      </c>
      <c r="H64" s="7" t="s">
        <v>27</v>
      </c>
      <c r="I64" s="7">
        <v>5</v>
      </c>
      <c r="J64" s="7">
        <v>160</v>
      </c>
      <c r="K64" s="7">
        <v>129</v>
      </c>
      <c r="L64" s="7">
        <v>335</v>
      </c>
      <c r="M64" s="7">
        <v>302</v>
      </c>
      <c r="N64" s="7">
        <v>107</v>
      </c>
      <c r="O64" s="7">
        <v>0</v>
      </c>
      <c r="P64" s="43">
        <f t="shared" si="0"/>
        <v>1038</v>
      </c>
      <c r="Q64" s="7" t="s">
        <v>27</v>
      </c>
      <c r="R64" s="44">
        <v>5</v>
      </c>
      <c r="S64" s="44">
        <v>158</v>
      </c>
      <c r="T64" s="44">
        <v>129</v>
      </c>
      <c r="U64" s="44">
        <v>335</v>
      </c>
      <c r="V64" s="44">
        <v>302</v>
      </c>
      <c r="W64" s="44">
        <v>107</v>
      </c>
      <c r="X64" s="44">
        <v>0</v>
      </c>
      <c r="Y64" s="49">
        <f t="shared" si="1"/>
        <v>1036</v>
      </c>
      <c r="Z64" s="43"/>
      <c r="AA64" s="44"/>
      <c r="AB64" s="44"/>
      <c r="AC64" s="44"/>
      <c r="AD64" s="44"/>
      <c r="AE64" s="44"/>
      <c r="AF64" s="44"/>
      <c r="AG64" s="44"/>
      <c r="AH64" s="44"/>
      <c r="AI64" s="43"/>
      <c r="AQ64" s="69"/>
    </row>
    <row r="65" spans="1:43" s="49" customFormat="1" ht="17.25" customHeight="1">
      <c r="A65" s="43" t="s">
        <v>36</v>
      </c>
      <c r="B65" s="1" t="s">
        <v>96</v>
      </c>
      <c r="C65" s="7" t="s">
        <v>71</v>
      </c>
      <c r="D65" s="7" t="s">
        <v>72</v>
      </c>
      <c r="E65" s="7" t="s">
        <v>44</v>
      </c>
      <c r="F65" s="7">
        <v>7500192357</v>
      </c>
      <c r="G65" s="11">
        <v>333</v>
      </c>
      <c r="H65" s="7" t="s">
        <v>27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5</v>
      </c>
      <c r="P65" s="43">
        <f t="shared" si="0"/>
        <v>5</v>
      </c>
      <c r="Q65" s="7" t="s">
        <v>27</v>
      </c>
      <c r="R65" s="44">
        <v>0</v>
      </c>
      <c r="S65" s="44">
        <v>0</v>
      </c>
      <c r="T65" s="44">
        <v>0</v>
      </c>
      <c r="U65" s="44">
        <v>0</v>
      </c>
      <c r="V65" s="44">
        <v>0</v>
      </c>
      <c r="W65" s="44">
        <v>0</v>
      </c>
      <c r="X65" s="44">
        <v>5</v>
      </c>
      <c r="Y65" s="49">
        <f t="shared" si="1"/>
        <v>5</v>
      </c>
      <c r="Z65" s="43"/>
      <c r="AA65" s="44"/>
      <c r="AB65" s="44"/>
      <c r="AC65" s="44"/>
      <c r="AD65" s="44"/>
      <c r="AE65" s="44"/>
      <c r="AF65" s="44"/>
      <c r="AG65" s="44"/>
      <c r="AH65" s="44"/>
      <c r="AI65" s="43"/>
      <c r="AQ65" s="69"/>
    </row>
    <row r="66" spans="1:43" s="49" customFormat="1" ht="17.25" customHeight="1">
      <c r="A66" s="43" t="s">
        <v>36</v>
      </c>
      <c r="B66" s="1" t="s">
        <v>96</v>
      </c>
      <c r="C66" s="7" t="s">
        <v>71</v>
      </c>
      <c r="D66" s="7" t="s">
        <v>72</v>
      </c>
      <c r="E66" s="7" t="s">
        <v>48</v>
      </c>
      <c r="F66" s="7">
        <v>7500192310</v>
      </c>
      <c r="G66" s="7">
        <v>323.75</v>
      </c>
      <c r="H66" s="7" t="s">
        <v>27</v>
      </c>
      <c r="I66" s="7">
        <v>0</v>
      </c>
      <c r="J66" s="7">
        <v>1</v>
      </c>
      <c r="K66" s="7">
        <v>18</v>
      </c>
      <c r="L66" s="7">
        <v>29</v>
      </c>
      <c r="M66" s="7">
        <v>23</v>
      </c>
      <c r="N66" s="7">
        <v>9</v>
      </c>
      <c r="O66" s="7">
        <v>0</v>
      </c>
      <c r="P66" s="43">
        <f t="shared" si="0"/>
        <v>80</v>
      </c>
      <c r="Q66" s="7" t="s">
        <v>27</v>
      </c>
      <c r="R66" s="44">
        <v>0</v>
      </c>
      <c r="S66" s="44">
        <v>0</v>
      </c>
      <c r="T66" s="44">
        <v>16</v>
      </c>
      <c r="U66" s="44">
        <v>26</v>
      </c>
      <c r="V66" s="44">
        <v>21</v>
      </c>
      <c r="W66" s="44">
        <v>8</v>
      </c>
      <c r="X66" s="44">
        <v>0</v>
      </c>
      <c r="Y66" s="49">
        <f t="shared" si="1"/>
        <v>71</v>
      </c>
      <c r="Z66" s="43"/>
      <c r="AA66" s="44"/>
      <c r="AB66" s="44"/>
      <c r="AC66" s="44"/>
      <c r="AD66" s="44"/>
      <c r="AE66" s="44"/>
      <c r="AF66" s="44"/>
      <c r="AG66" s="44"/>
      <c r="AH66" s="44"/>
      <c r="AI66" s="43"/>
      <c r="AQ66" s="69"/>
    </row>
    <row r="67" spans="1:43" s="144" customFormat="1" ht="17.25" customHeight="1">
      <c r="A67" s="138"/>
      <c r="B67" s="55"/>
      <c r="C67" s="143"/>
      <c r="D67" s="143"/>
      <c r="E67" s="143"/>
      <c r="F67" s="143"/>
      <c r="G67" s="143"/>
      <c r="H67" s="143"/>
      <c r="I67" s="143">
        <f>SUM(I63:I66)</f>
        <v>5</v>
      </c>
      <c r="J67" s="143">
        <f t="shared" ref="J67:P67" si="32">SUM(J63:J66)</f>
        <v>161</v>
      </c>
      <c r="K67" s="143">
        <f t="shared" si="32"/>
        <v>159</v>
      </c>
      <c r="L67" s="143">
        <f t="shared" si="32"/>
        <v>381</v>
      </c>
      <c r="M67" s="143">
        <f t="shared" si="32"/>
        <v>340</v>
      </c>
      <c r="N67" s="143">
        <f t="shared" si="32"/>
        <v>122</v>
      </c>
      <c r="O67" s="143">
        <f t="shared" si="32"/>
        <v>5</v>
      </c>
      <c r="P67" s="143">
        <f t="shared" si="32"/>
        <v>1173</v>
      </c>
      <c r="Q67" s="143"/>
      <c r="R67" s="140">
        <f>SUM(R63:R66)</f>
        <v>5</v>
      </c>
      <c r="S67" s="140">
        <f t="shared" ref="S67:Y67" si="33">SUM(S63:S66)</f>
        <v>158</v>
      </c>
      <c r="T67" s="140">
        <f t="shared" si="33"/>
        <v>157</v>
      </c>
      <c r="U67" s="140">
        <f t="shared" si="33"/>
        <v>378</v>
      </c>
      <c r="V67" s="140">
        <f t="shared" si="33"/>
        <v>338</v>
      </c>
      <c r="W67" s="140">
        <f t="shared" si="33"/>
        <v>121</v>
      </c>
      <c r="X67" s="140">
        <f t="shared" si="33"/>
        <v>5</v>
      </c>
      <c r="Y67" s="140">
        <f t="shared" si="33"/>
        <v>1162</v>
      </c>
      <c r="Z67" s="138"/>
      <c r="AA67" s="140"/>
      <c r="AB67" s="140"/>
      <c r="AC67" s="140"/>
      <c r="AD67" s="140"/>
      <c r="AE67" s="140"/>
      <c r="AF67" s="140"/>
      <c r="AG67" s="140"/>
      <c r="AH67" s="140"/>
      <c r="AI67" s="138"/>
      <c r="AQ67" s="145"/>
    </row>
    <row r="68" spans="1:43" s="49" customFormat="1" ht="17.25" customHeight="1">
      <c r="A68" s="43" t="s">
        <v>36</v>
      </c>
      <c r="B68" s="1" t="s">
        <v>96</v>
      </c>
      <c r="C68" s="7" t="s">
        <v>71</v>
      </c>
      <c r="D68" s="7" t="s">
        <v>73</v>
      </c>
      <c r="E68" s="7" t="s">
        <v>44</v>
      </c>
      <c r="F68" s="7">
        <v>7500192358</v>
      </c>
      <c r="G68" s="11">
        <v>299.3</v>
      </c>
      <c r="H68" s="7" t="s">
        <v>28</v>
      </c>
      <c r="I68" s="7">
        <v>0</v>
      </c>
      <c r="J68" s="7">
        <v>7</v>
      </c>
      <c r="K68" s="7">
        <v>11</v>
      </c>
      <c r="L68" s="7">
        <v>32</v>
      </c>
      <c r="M68" s="7">
        <v>32</v>
      </c>
      <c r="N68" s="7">
        <v>18</v>
      </c>
      <c r="O68" s="7">
        <v>0</v>
      </c>
      <c r="P68" s="43">
        <f t="shared" si="0"/>
        <v>100</v>
      </c>
      <c r="Q68" s="7" t="s">
        <v>28</v>
      </c>
      <c r="R68" s="44">
        <v>0</v>
      </c>
      <c r="S68" s="44">
        <v>6</v>
      </c>
      <c r="T68" s="44">
        <v>11</v>
      </c>
      <c r="U68" s="44">
        <v>32</v>
      </c>
      <c r="V68" s="44">
        <v>32</v>
      </c>
      <c r="W68" s="44">
        <v>18</v>
      </c>
      <c r="X68" s="44">
        <v>0</v>
      </c>
      <c r="Y68" s="49">
        <f t="shared" si="1"/>
        <v>99</v>
      </c>
      <c r="Z68" s="43"/>
      <c r="AA68" s="44"/>
      <c r="AB68" s="44"/>
      <c r="AC68" s="44"/>
      <c r="AD68" s="44"/>
      <c r="AE68" s="44"/>
      <c r="AF68" s="44"/>
      <c r="AG68" s="44"/>
      <c r="AH68" s="44"/>
      <c r="AI68" s="43"/>
      <c r="AQ68" s="69"/>
    </row>
    <row r="69" spans="1:43" s="49" customFormat="1" ht="17.25" customHeight="1">
      <c r="A69" s="43" t="s">
        <v>36</v>
      </c>
      <c r="B69" s="1" t="s">
        <v>96</v>
      </c>
      <c r="C69" s="7" t="s">
        <v>71</v>
      </c>
      <c r="D69" s="7" t="s">
        <v>73</v>
      </c>
      <c r="E69" s="7" t="s">
        <v>44</v>
      </c>
      <c r="F69" s="7">
        <v>7500192309</v>
      </c>
      <c r="G69" s="11">
        <v>300.5</v>
      </c>
      <c r="H69" s="7" t="s">
        <v>28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1</v>
      </c>
      <c r="P69" s="43">
        <f t="shared" si="0"/>
        <v>1</v>
      </c>
      <c r="Q69" s="7" t="s">
        <v>28</v>
      </c>
      <c r="R69" s="44">
        <v>0</v>
      </c>
      <c r="S69" s="44">
        <v>0</v>
      </c>
      <c r="T69" s="44">
        <v>0</v>
      </c>
      <c r="U69" s="44">
        <v>0</v>
      </c>
      <c r="V69" s="44">
        <v>0</v>
      </c>
      <c r="W69" s="44">
        <v>0</v>
      </c>
      <c r="X69" s="44">
        <v>1</v>
      </c>
      <c r="Y69" s="49">
        <f t="shared" si="1"/>
        <v>1</v>
      </c>
      <c r="Z69" s="43"/>
      <c r="AA69" s="44"/>
      <c r="AB69" s="44"/>
      <c r="AC69" s="44"/>
      <c r="AD69" s="44"/>
      <c r="AE69" s="44"/>
      <c r="AF69" s="44"/>
      <c r="AG69" s="44"/>
      <c r="AH69" s="44"/>
      <c r="AI69" s="43"/>
      <c r="AQ69" s="69"/>
    </row>
    <row r="70" spans="1:43" s="144" customFormat="1" ht="17.25" customHeight="1">
      <c r="A70" s="138"/>
      <c r="B70" s="55"/>
      <c r="C70" s="143"/>
      <c r="D70" s="143"/>
      <c r="E70" s="143"/>
      <c r="F70" s="143"/>
      <c r="G70" s="147"/>
      <c r="H70" s="143"/>
      <c r="I70" s="143">
        <f>SUM(I68:I69)</f>
        <v>0</v>
      </c>
      <c r="J70" s="143">
        <f t="shared" ref="J70:P70" si="34">SUM(J68:J69)</f>
        <v>7</v>
      </c>
      <c r="K70" s="143">
        <f t="shared" si="34"/>
        <v>11</v>
      </c>
      <c r="L70" s="143">
        <f t="shared" si="34"/>
        <v>32</v>
      </c>
      <c r="M70" s="143">
        <f t="shared" si="34"/>
        <v>32</v>
      </c>
      <c r="N70" s="143">
        <f t="shared" si="34"/>
        <v>18</v>
      </c>
      <c r="O70" s="143">
        <f t="shared" si="34"/>
        <v>1</v>
      </c>
      <c r="P70" s="143">
        <f t="shared" si="34"/>
        <v>101</v>
      </c>
      <c r="Q70" s="143"/>
      <c r="R70" s="140">
        <f>SUM(R68:R69)</f>
        <v>0</v>
      </c>
      <c r="S70" s="140">
        <f t="shared" ref="S70:Y70" si="35">SUM(S68:S69)</f>
        <v>6</v>
      </c>
      <c r="T70" s="140">
        <f t="shared" si="35"/>
        <v>11</v>
      </c>
      <c r="U70" s="140">
        <f t="shared" si="35"/>
        <v>32</v>
      </c>
      <c r="V70" s="140">
        <f t="shared" si="35"/>
        <v>32</v>
      </c>
      <c r="W70" s="140">
        <f t="shared" si="35"/>
        <v>18</v>
      </c>
      <c r="X70" s="140">
        <f t="shared" si="35"/>
        <v>1</v>
      </c>
      <c r="Y70" s="140">
        <f t="shared" si="35"/>
        <v>100</v>
      </c>
      <c r="Z70" s="138"/>
      <c r="AA70" s="140"/>
      <c r="AB70" s="140"/>
      <c r="AC70" s="140"/>
      <c r="AD70" s="140"/>
      <c r="AE70" s="140"/>
      <c r="AF70" s="140"/>
      <c r="AG70" s="140"/>
      <c r="AH70" s="140"/>
      <c r="AI70" s="138"/>
      <c r="AQ70" s="145"/>
    </row>
    <row r="71" spans="1:43" s="49" customFormat="1" ht="17.25" customHeight="1">
      <c r="A71" s="43" t="s">
        <v>36</v>
      </c>
      <c r="B71" s="1" t="s">
        <v>96</v>
      </c>
      <c r="C71" s="7" t="s">
        <v>74</v>
      </c>
      <c r="D71" s="7" t="s">
        <v>75</v>
      </c>
      <c r="E71" s="7" t="s">
        <v>44</v>
      </c>
      <c r="F71" s="7">
        <v>7500192311</v>
      </c>
      <c r="G71" s="7">
        <v>393.86</v>
      </c>
      <c r="H71" s="7" t="s">
        <v>27</v>
      </c>
      <c r="I71" s="7">
        <v>1</v>
      </c>
      <c r="J71" s="7">
        <v>42</v>
      </c>
      <c r="K71" s="7">
        <v>74</v>
      </c>
      <c r="L71" s="7">
        <v>151</v>
      </c>
      <c r="M71" s="7">
        <v>142</v>
      </c>
      <c r="N71" s="7">
        <v>56</v>
      </c>
      <c r="O71" s="7">
        <v>0</v>
      </c>
      <c r="P71" s="43">
        <f t="shared" si="0"/>
        <v>466</v>
      </c>
      <c r="Q71" s="7" t="s">
        <v>27</v>
      </c>
      <c r="R71" s="44">
        <v>1</v>
      </c>
      <c r="S71" s="44">
        <v>41</v>
      </c>
      <c r="T71" s="44">
        <v>72</v>
      </c>
      <c r="U71" s="44">
        <v>146</v>
      </c>
      <c r="V71" s="44">
        <v>141</v>
      </c>
      <c r="W71" s="44">
        <v>56</v>
      </c>
      <c r="X71" s="44">
        <v>0</v>
      </c>
      <c r="Y71" s="49">
        <f t="shared" si="1"/>
        <v>457</v>
      </c>
      <c r="Z71" s="43"/>
      <c r="AA71" s="44"/>
      <c r="AB71" s="44"/>
      <c r="AC71" s="44"/>
      <c r="AD71" s="44"/>
      <c r="AE71" s="44"/>
      <c r="AF71" s="44"/>
      <c r="AG71" s="44"/>
      <c r="AH71" s="44"/>
      <c r="AI71" s="43"/>
      <c r="AQ71" s="69"/>
    </row>
    <row r="72" spans="1:43" s="49" customFormat="1" ht="17.25" customHeight="1">
      <c r="A72" s="43" t="s">
        <v>36</v>
      </c>
      <c r="B72" s="1" t="s">
        <v>96</v>
      </c>
      <c r="C72" s="7" t="s">
        <v>74</v>
      </c>
      <c r="D72" s="7" t="s">
        <v>75</v>
      </c>
      <c r="E72" s="7" t="s">
        <v>44</v>
      </c>
      <c r="F72" s="7">
        <v>7500192312</v>
      </c>
      <c r="G72" s="7">
        <v>395.06</v>
      </c>
      <c r="H72" s="7" t="s">
        <v>27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3</v>
      </c>
      <c r="P72" s="43">
        <f t="shared" si="0"/>
        <v>3</v>
      </c>
      <c r="Q72" s="7" t="s">
        <v>27</v>
      </c>
      <c r="R72" s="44">
        <v>0</v>
      </c>
      <c r="S72" s="44">
        <v>0</v>
      </c>
      <c r="T72" s="44">
        <v>0</v>
      </c>
      <c r="U72" s="44">
        <v>0</v>
      </c>
      <c r="V72" s="44">
        <v>0</v>
      </c>
      <c r="W72" s="44">
        <v>0</v>
      </c>
      <c r="X72" s="44">
        <v>2</v>
      </c>
      <c r="Y72" s="49">
        <f t="shared" si="1"/>
        <v>2</v>
      </c>
      <c r="Z72" s="43"/>
      <c r="AA72" s="44"/>
      <c r="AB72" s="44"/>
      <c r="AC72" s="44"/>
      <c r="AD72" s="44"/>
      <c r="AE72" s="44"/>
      <c r="AF72" s="44"/>
      <c r="AG72" s="44"/>
      <c r="AH72" s="44"/>
      <c r="AI72" s="43"/>
      <c r="AQ72" s="69"/>
    </row>
    <row r="73" spans="1:43" s="144" customFormat="1" ht="17.25" customHeight="1">
      <c r="A73" s="138"/>
      <c r="B73" s="55"/>
      <c r="C73" s="143"/>
      <c r="D73" s="143"/>
      <c r="E73" s="143"/>
      <c r="F73" s="143"/>
      <c r="G73" s="143"/>
      <c r="H73" s="143"/>
      <c r="I73" s="143">
        <f>SUM(I71:I72)</f>
        <v>1</v>
      </c>
      <c r="J73" s="143">
        <f t="shared" ref="J73:P73" si="36">SUM(J71:J72)</f>
        <v>42</v>
      </c>
      <c r="K73" s="143">
        <f t="shared" si="36"/>
        <v>74</v>
      </c>
      <c r="L73" s="143">
        <f t="shared" si="36"/>
        <v>151</v>
      </c>
      <c r="M73" s="143">
        <f t="shared" si="36"/>
        <v>142</v>
      </c>
      <c r="N73" s="143">
        <f t="shared" si="36"/>
        <v>56</v>
      </c>
      <c r="O73" s="143">
        <f t="shared" si="36"/>
        <v>3</v>
      </c>
      <c r="P73" s="143">
        <f t="shared" si="36"/>
        <v>469</v>
      </c>
      <c r="Q73" s="143"/>
      <c r="R73" s="140">
        <f>SUM(R71:R72)</f>
        <v>1</v>
      </c>
      <c r="S73" s="140">
        <f t="shared" ref="S73:Y73" si="37">SUM(S71:S72)</f>
        <v>41</v>
      </c>
      <c r="T73" s="140">
        <f t="shared" si="37"/>
        <v>72</v>
      </c>
      <c r="U73" s="140">
        <f t="shared" si="37"/>
        <v>146</v>
      </c>
      <c r="V73" s="140">
        <f t="shared" si="37"/>
        <v>141</v>
      </c>
      <c r="W73" s="140">
        <f t="shared" si="37"/>
        <v>56</v>
      </c>
      <c r="X73" s="140">
        <f t="shared" si="37"/>
        <v>2</v>
      </c>
      <c r="Y73" s="140">
        <f t="shared" si="37"/>
        <v>459</v>
      </c>
      <c r="Z73" s="138"/>
      <c r="AA73" s="140"/>
      <c r="AB73" s="140"/>
      <c r="AC73" s="140"/>
      <c r="AD73" s="140"/>
      <c r="AE73" s="140"/>
      <c r="AF73" s="140"/>
      <c r="AG73" s="140"/>
      <c r="AH73" s="140"/>
      <c r="AI73" s="138"/>
      <c r="AQ73" s="145"/>
    </row>
    <row r="74" spans="1:43" s="49" customFormat="1" ht="17.25" customHeight="1">
      <c r="A74" s="43" t="s">
        <v>36</v>
      </c>
      <c r="B74" s="1" t="s">
        <v>96</v>
      </c>
      <c r="C74" s="7" t="s">
        <v>74</v>
      </c>
      <c r="D74" s="7" t="s">
        <v>76</v>
      </c>
      <c r="E74" s="7" t="s">
        <v>44</v>
      </c>
      <c r="F74" s="7">
        <v>7500192313</v>
      </c>
      <c r="G74" s="7">
        <v>327.33999999999997</v>
      </c>
      <c r="H74" s="7" t="s">
        <v>28</v>
      </c>
      <c r="I74" s="7">
        <v>0</v>
      </c>
      <c r="J74" s="7">
        <v>2</v>
      </c>
      <c r="K74" s="7">
        <v>16</v>
      </c>
      <c r="L74" s="7">
        <v>20</v>
      </c>
      <c r="M74" s="7">
        <v>20</v>
      </c>
      <c r="N74" s="7">
        <v>16</v>
      </c>
      <c r="O74" s="7">
        <v>0</v>
      </c>
      <c r="P74" s="43">
        <f t="shared" si="0"/>
        <v>74</v>
      </c>
      <c r="Q74" s="7" t="s">
        <v>28</v>
      </c>
      <c r="R74" s="44">
        <v>0</v>
      </c>
      <c r="S74" s="44">
        <v>2</v>
      </c>
      <c r="T74" s="44">
        <v>15</v>
      </c>
      <c r="U74" s="44">
        <v>20</v>
      </c>
      <c r="V74" s="44">
        <v>20</v>
      </c>
      <c r="W74" s="44">
        <v>14</v>
      </c>
      <c r="X74" s="44">
        <v>0</v>
      </c>
      <c r="Y74" s="49">
        <f t="shared" si="1"/>
        <v>71</v>
      </c>
      <c r="Z74" s="43"/>
      <c r="AA74" s="44"/>
      <c r="AB74" s="44"/>
      <c r="AC74" s="44"/>
      <c r="AD74" s="44"/>
      <c r="AE74" s="44"/>
      <c r="AF74" s="44"/>
      <c r="AG74" s="44"/>
      <c r="AH74" s="44"/>
      <c r="AI74" s="43"/>
      <c r="AQ74" s="69"/>
    </row>
    <row r="75" spans="1:43" s="49" customFormat="1" ht="17.25" customHeight="1">
      <c r="A75" s="43" t="s">
        <v>36</v>
      </c>
      <c r="B75" s="1" t="s">
        <v>96</v>
      </c>
      <c r="C75" s="7" t="s">
        <v>74</v>
      </c>
      <c r="D75" s="7" t="s">
        <v>76</v>
      </c>
      <c r="E75" s="7" t="s">
        <v>44</v>
      </c>
      <c r="F75" s="7">
        <v>7500192314</v>
      </c>
      <c r="G75" s="7">
        <v>328.54</v>
      </c>
      <c r="H75" s="7" t="s">
        <v>28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2</v>
      </c>
      <c r="P75" s="43">
        <f t="shared" si="0"/>
        <v>2</v>
      </c>
      <c r="Q75" s="7" t="s">
        <v>28</v>
      </c>
      <c r="R75" s="49">
        <v>0</v>
      </c>
      <c r="S75" s="49">
        <v>0</v>
      </c>
      <c r="T75" s="49">
        <v>0</v>
      </c>
      <c r="U75" s="49">
        <v>0</v>
      </c>
      <c r="V75" s="49">
        <v>0</v>
      </c>
      <c r="W75" s="49">
        <v>0</v>
      </c>
      <c r="X75" s="49">
        <v>2</v>
      </c>
      <c r="Y75" s="49">
        <f t="shared" si="1"/>
        <v>2</v>
      </c>
      <c r="Z75" s="43"/>
      <c r="AA75" s="44"/>
      <c r="AB75" s="44"/>
      <c r="AC75" s="44"/>
      <c r="AD75" s="44"/>
      <c r="AE75" s="44"/>
      <c r="AF75" s="44"/>
      <c r="AG75" s="44"/>
      <c r="AH75" s="44"/>
      <c r="AI75" s="43"/>
      <c r="AQ75" s="69"/>
    </row>
    <row r="76" spans="1:43" s="144" customFormat="1" ht="17.25" customHeight="1">
      <c r="A76" s="138"/>
      <c r="B76" s="55"/>
      <c r="C76" s="143"/>
      <c r="D76" s="143"/>
      <c r="E76" s="143"/>
      <c r="F76" s="143"/>
      <c r="G76" s="143"/>
      <c r="H76" s="143"/>
      <c r="I76" s="143">
        <f>SUM(I74:I75)</f>
        <v>0</v>
      </c>
      <c r="J76" s="143">
        <f t="shared" ref="J76:P76" si="38">SUM(J74:J75)</f>
        <v>2</v>
      </c>
      <c r="K76" s="143">
        <f t="shared" si="38"/>
        <v>16</v>
      </c>
      <c r="L76" s="143">
        <f t="shared" si="38"/>
        <v>20</v>
      </c>
      <c r="M76" s="143">
        <f t="shared" si="38"/>
        <v>20</v>
      </c>
      <c r="N76" s="143">
        <f t="shared" si="38"/>
        <v>16</v>
      </c>
      <c r="O76" s="143">
        <f t="shared" si="38"/>
        <v>2</v>
      </c>
      <c r="P76" s="143">
        <f t="shared" si="38"/>
        <v>76</v>
      </c>
      <c r="Q76" s="143"/>
      <c r="R76" s="144">
        <f>SUM(R74:R75)</f>
        <v>0</v>
      </c>
      <c r="S76" s="144">
        <f t="shared" ref="S76:Y76" si="39">SUM(S74:S75)</f>
        <v>2</v>
      </c>
      <c r="T76" s="144">
        <f t="shared" si="39"/>
        <v>15</v>
      </c>
      <c r="U76" s="144">
        <f t="shared" si="39"/>
        <v>20</v>
      </c>
      <c r="V76" s="144">
        <f t="shared" si="39"/>
        <v>20</v>
      </c>
      <c r="W76" s="144">
        <f t="shared" si="39"/>
        <v>14</v>
      </c>
      <c r="X76" s="144">
        <f t="shared" si="39"/>
        <v>2</v>
      </c>
      <c r="Y76" s="144">
        <f t="shared" si="39"/>
        <v>73</v>
      </c>
      <c r="Z76" s="138"/>
      <c r="AA76" s="140"/>
      <c r="AB76" s="140"/>
      <c r="AC76" s="140"/>
      <c r="AD76" s="140"/>
      <c r="AE76" s="140"/>
      <c r="AF76" s="140"/>
      <c r="AG76" s="140"/>
      <c r="AH76" s="140"/>
      <c r="AI76" s="138"/>
      <c r="AQ76" s="145"/>
    </row>
    <row r="77" spans="1:43" s="49" customFormat="1" ht="17.25" customHeight="1">
      <c r="A77" s="43" t="s">
        <v>36</v>
      </c>
      <c r="B77" s="1" t="s">
        <v>96</v>
      </c>
      <c r="C77" s="7" t="s">
        <v>77</v>
      </c>
      <c r="D77" s="7" t="s">
        <v>78</v>
      </c>
      <c r="E77" s="7" t="s">
        <v>44</v>
      </c>
      <c r="F77" s="7">
        <v>7500192315</v>
      </c>
      <c r="G77" s="7">
        <v>383.56</v>
      </c>
      <c r="H77" s="7" t="s">
        <v>27</v>
      </c>
      <c r="I77" s="7">
        <v>0</v>
      </c>
      <c r="J77" s="7">
        <v>37</v>
      </c>
      <c r="K77" s="7">
        <v>60</v>
      </c>
      <c r="L77" s="7">
        <v>130</v>
      </c>
      <c r="M77" s="7">
        <v>122</v>
      </c>
      <c r="N77" s="7">
        <v>52</v>
      </c>
      <c r="O77" s="7">
        <v>0</v>
      </c>
      <c r="P77" s="43">
        <f t="shared" si="0"/>
        <v>401</v>
      </c>
      <c r="Q77" s="7" t="s">
        <v>27</v>
      </c>
      <c r="R77" s="49">
        <v>0</v>
      </c>
      <c r="S77" s="49">
        <v>37</v>
      </c>
      <c r="T77" s="49">
        <v>59</v>
      </c>
      <c r="U77" s="49">
        <v>130</v>
      </c>
      <c r="V77" s="49">
        <v>121</v>
      </c>
      <c r="W77" s="49">
        <v>52</v>
      </c>
      <c r="X77" s="49">
        <v>0</v>
      </c>
      <c r="Y77" s="49">
        <f t="shared" si="1"/>
        <v>399</v>
      </c>
      <c r="Z77" s="43"/>
      <c r="AA77" s="44"/>
      <c r="AB77" s="44"/>
      <c r="AC77" s="44"/>
      <c r="AD77" s="44"/>
      <c r="AE77" s="44"/>
      <c r="AF77" s="44"/>
      <c r="AG77" s="44"/>
      <c r="AH77" s="44"/>
      <c r="AI77" s="43"/>
      <c r="AQ77" s="69"/>
    </row>
    <row r="78" spans="1:43" s="49" customFormat="1" ht="17.25" customHeight="1">
      <c r="A78" s="43" t="s">
        <v>36</v>
      </c>
      <c r="B78" s="1" t="s">
        <v>96</v>
      </c>
      <c r="C78" s="7" t="s">
        <v>77</v>
      </c>
      <c r="D78" s="7" t="s">
        <v>78</v>
      </c>
      <c r="E78" s="7" t="s">
        <v>44</v>
      </c>
      <c r="F78" s="7">
        <v>7500192316</v>
      </c>
      <c r="G78" s="7">
        <v>384.76</v>
      </c>
      <c r="H78" s="7" t="s">
        <v>27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3</v>
      </c>
      <c r="P78" s="43">
        <f t="shared" si="0"/>
        <v>3</v>
      </c>
      <c r="Q78" s="7" t="s">
        <v>27</v>
      </c>
      <c r="R78" s="49">
        <v>0</v>
      </c>
      <c r="S78" s="49">
        <v>0</v>
      </c>
      <c r="T78" s="49">
        <v>0</v>
      </c>
      <c r="U78" s="49">
        <v>0</v>
      </c>
      <c r="V78" s="49">
        <v>0</v>
      </c>
      <c r="W78" s="49">
        <v>0</v>
      </c>
      <c r="X78" s="49">
        <v>2</v>
      </c>
      <c r="Y78" s="49">
        <f t="shared" si="1"/>
        <v>2</v>
      </c>
      <c r="Z78" s="43"/>
      <c r="AA78" s="44"/>
      <c r="AB78" s="44"/>
      <c r="AC78" s="44"/>
      <c r="AD78" s="44"/>
      <c r="AE78" s="44"/>
      <c r="AF78" s="44"/>
      <c r="AG78" s="44"/>
      <c r="AH78" s="44"/>
      <c r="AI78" s="43"/>
      <c r="AQ78" s="69"/>
    </row>
    <row r="79" spans="1:43" s="144" customFormat="1" ht="17.25" customHeight="1">
      <c r="A79" s="138"/>
      <c r="B79" s="55"/>
      <c r="C79" s="143"/>
      <c r="D79" s="143"/>
      <c r="E79" s="143"/>
      <c r="F79" s="143"/>
      <c r="G79" s="143"/>
      <c r="H79" s="143"/>
      <c r="I79" s="143">
        <f>SUM(I77:I78)</f>
        <v>0</v>
      </c>
      <c r="J79" s="143">
        <f t="shared" ref="J79:P79" si="40">SUM(J77:J78)</f>
        <v>37</v>
      </c>
      <c r="K79" s="143">
        <f t="shared" si="40"/>
        <v>60</v>
      </c>
      <c r="L79" s="143">
        <f t="shared" si="40"/>
        <v>130</v>
      </c>
      <c r="M79" s="143">
        <f t="shared" si="40"/>
        <v>122</v>
      </c>
      <c r="N79" s="143">
        <f t="shared" si="40"/>
        <v>52</v>
      </c>
      <c r="O79" s="143">
        <f t="shared" si="40"/>
        <v>3</v>
      </c>
      <c r="P79" s="143">
        <f t="shared" si="40"/>
        <v>404</v>
      </c>
      <c r="Q79" s="143"/>
      <c r="R79" s="144">
        <f>SUM(R77:R78)</f>
        <v>0</v>
      </c>
      <c r="S79" s="144">
        <f t="shared" ref="S79:Y79" si="41">SUM(S77:S78)</f>
        <v>37</v>
      </c>
      <c r="T79" s="144">
        <f t="shared" si="41"/>
        <v>59</v>
      </c>
      <c r="U79" s="144">
        <f t="shared" si="41"/>
        <v>130</v>
      </c>
      <c r="V79" s="144">
        <f t="shared" si="41"/>
        <v>121</v>
      </c>
      <c r="W79" s="144">
        <f t="shared" si="41"/>
        <v>52</v>
      </c>
      <c r="X79" s="144">
        <f t="shared" si="41"/>
        <v>2</v>
      </c>
      <c r="Y79" s="144">
        <f t="shared" si="41"/>
        <v>401</v>
      </c>
      <c r="Z79" s="138"/>
      <c r="AA79" s="140"/>
      <c r="AB79" s="140"/>
      <c r="AC79" s="140"/>
      <c r="AD79" s="140"/>
      <c r="AE79" s="140"/>
      <c r="AF79" s="140"/>
      <c r="AG79" s="140"/>
      <c r="AH79" s="140"/>
      <c r="AI79" s="138"/>
      <c r="AQ79" s="145"/>
    </row>
    <row r="80" spans="1:43" s="49" customFormat="1" ht="17.25" customHeight="1">
      <c r="A80" s="43" t="s">
        <v>36</v>
      </c>
      <c r="B80" s="1" t="s">
        <v>96</v>
      </c>
      <c r="C80" s="7" t="s">
        <v>77</v>
      </c>
      <c r="D80" s="7" t="s">
        <v>79</v>
      </c>
      <c r="E80" s="7" t="s">
        <v>44</v>
      </c>
      <c r="F80" s="7">
        <v>7500192317</v>
      </c>
      <c r="G80" s="7">
        <v>320.25</v>
      </c>
      <c r="H80" s="7" t="s">
        <v>28</v>
      </c>
      <c r="I80" s="7">
        <v>0</v>
      </c>
      <c r="J80" s="7">
        <v>6</v>
      </c>
      <c r="K80" s="7">
        <v>20</v>
      </c>
      <c r="L80" s="7">
        <v>43</v>
      </c>
      <c r="M80" s="7">
        <v>43</v>
      </c>
      <c r="N80" s="7">
        <v>26</v>
      </c>
      <c r="O80" s="7">
        <v>0</v>
      </c>
      <c r="P80" s="43">
        <f t="shared" si="0"/>
        <v>138</v>
      </c>
      <c r="Q80" s="7" t="s">
        <v>28</v>
      </c>
      <c r="R80" s="49">
        <v>0</v>
      </c>
      <c r="S80" s="49">
        <v>6</v>
      </c>
      <c r="T80" s="49">
        <v>20</v>
      </c>
      <c r="U80" s="49">
        <v>42</v>
      </c>
      <c r="V80" s="49">
        <v>43</v>
      </c>
      <c r="W80" s="49">
        <v>24</v>
      </c>
      <c r="X80" s="49">
        <v>0</v>
      </c>
      <c r="Y80" s="49">
        <f t="shared" si="1"/>
        <v>135</v>
      </c>
      <c r="Z80" s="43"/>
      <c r="AA80" s="44"/>
      <c r="AB80" s="44"/>
      <c r="AC80" s="44"/>
      <c r="AD80" s="44"/>
      <c r="AE80" s="44"/>
      <c r="AF80" s="44"/>
      <c r="AG80" s="44"/>
      <c r="AH80" s="44"/>
      <c r="AI80" s="43"/>
      <c r="AQ80" s="69"/>
    </row>
    <row r="81" spans="1:43" s="49" customFormat="1" ht="17.25" customHeight="1">
      <c r="A81" s="43" t="s">
        <v>36</v>
      </c>
      <c r="B81" s="1" t="s">
        <v>96</v>
      </c>
      <c r="C81" s="7" t="s">
        <v>77</v>
      </c>
      <c r="D81" s="7" t="s">
        <v>79</v>
      </c>
      <c r="E81" s="7" t="s">
        <v>44</v>
      </c>
      <c r="F81" s="7">
        <v>7500192318</v>
      </c>
      <c r="G81" s="7">
        <v>321.45</v>
      </c>
      <c r="H81" s="7" t="s">
        <v>28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1</v>
      </c>
      <c r="P81" s="43">
        <f t="shared" si="0"/>
        <v>1</v>
      </c>
      <c r="Q81" s="7" t="s">
        <v>28</v>
      </c>
      <c r="R81" s="49">
        <v>0</v>
      </c>
      <c r="S81" s="49">
        <v>0</v>
      </c>
      <c r="T81" s="49">
        <v>0</v>
      </c>
      <c r="U81" s="49">
        <v>0</v>
      </c>
      <c r="V81" s="49">
        <v>0</v>
      </c>
      <c r="W81" s="49">
        <v>0</v>
      </c>
      <c r="X81" s="49">
        <v>1</v>
      </c>
      <c r="Y81" s="49">
        <f t="shared" si="1"/>
        <v>1</v>
      </c>
      <c r="Z81" s="44"/>
      <c r="AA81" s="44"/>
      <c r="AB81" s="44"/>
      <c r="AC81" s="44"/>
      <c r="AD81" s="44"/>
      <c r="AE81" s="44"/>
      <c r="AF81" s="44"/>
      <c r="AG81" s="44"/>
      <c r="AH81" s="43"/>
      <c r="AP81" s="69"/>
    </row>
    <row r="82" spans="1:43" s="144" customFormat="1" ht="17.25" customHeight="1">
      <c r="A82" s="138"/>
      <c r="B82" s="55"/>
      <c r="C82" s="143"/>
      <c r="D82" s="143"/>
      <c r="E82" s="143"/>
      <c r="F82" s="143"/>
      <c r="G82" s="143"/>
      <c r="H82" s="143"/>
      <c r="I82" s="143">
        <f>SUM(I80:I81)</f>
        <v>0</v>
      </c>
      <c r="J82" s="143">
        <f t="shared" ref="J82:P82" si="42">SUM(J80:J81)</f>
        <v>6</v>
      </c>
      <c r="K82" s="143">
        <f t="shared" si="42"/>
        <v>20</v>
      </c>
      <c r="L82" s="143">
        <f t="shared" si="42"/>
        <v>43</v>
      </c>
      <c r="M82" s="143">
        <f t="shared" si="42"/>
        <v>43</v>
      </c>
      <c r="N82" s="143">
        <f t="shared" si="42"/>
        <v>26</v>
      </c>
      <c r="O82" s="143">
        <f t="shared" si="42"/>
        <v>1</v>
      </c>
      <c r="P82" s="143">
        <f t="shared" si="42"/>
        <v>139</v>
      </c>
      <c r="Q82" s="143"/>
      <c r="R82" s="144">
        <f>SUM(R80:R81)</f>
        <v>0</v>
      </c>
      <c r="S82" s="144">
        <f t="shared" ref="S82:Y82" si="43">SUM(S80:S81)</f>
        <v>6</v>
      </c>
      <c r="T82" s="144">
        <f t="shared" si="43"/>
        <v>20</v>
      </c>
      <c r="U82" s="144">
        <f t="shared" si="43"/>
        <v>42</v>
      </c>
      <c r="V82" s="144">
        <f t="shared" si="43"/>
        <v>43</v>
      </c>
      <c r="W82" s="144">
        <f t="shared" si="43"/>
        <v>24</v>
      </c>
      <c r="X82" s="144">
        <f t="shared" si="43"/>
        <v>1</v>
      </c>
      <c r="Y82" s="144">
        <f t="shared" si="43"/>
        <v>136</v>
      </c>
      <c r="Z82" s="140"/>
      <c r="AA82" s="140"/>
      <c r="AB82" s="140"/>
      <c r="AC82" s="140"/>
      <c r="AD82" s="140"/>
      <c r="AE82" s="140"/>
      <c r="AF82" s="140"/>
      <c r="AG82" s="140"/>
      <c r="AH82" s="138"/>
      <c r="AP82" s="145"/>
    </row>
    <row r="83" spans="1:43" s="49" customFormat="1" ht="17.25" customHeight="1">
      <c r="A83" s="43" t="s">
        <v>36</v>
      </c>
      <c r="B83" s="1" t="s">
        <v>96</v>
      </c>
      <c r="C83" s="7" t="s">
        <v>80</v>
      </c>
      <c r="D83" s="7" t="s">
        <v>81</v>
      </c>
      <c r="E83" s="7" t="s">
        <v>44</v>
      </c>
      <c r="F83" s="7">
        <v>7500192320</v>
      </c>
      <c r="G83" s="7">
        <v>368.31</v>
      </c>
      <c r="H83" s="7" t="s">
        <v>27</v>
      </c>
      <c r="I83" s="7">
        <v>1</v>
      </c>
      <c r="J83" s="7">
        <v>42</v>
      </c>
      <c r="K83" s="7">
        <v>54</v>
      </c>
      <c r="L83" s="7">
        <v>114</v>
      </c>
      <c r="M83" s="7">
        <v>102</v>
      </c>
      <c r="N83" s="7">
        <v>29</v>
      </c>
      <c r="O83" s="7">
        <v>0</v>
      </c>
      <c r="P83" s="43">
        <f t="shared" si="0"/>
        <v>342</v>
      </c>
      <c r="Q83" s="7" t="s">
        <v>27</v>
      </c>
      <c r="R83" s="49">
        <v>1</v>
      </c>
      <c r="S83" s="49">
        <v>42</v>
      </c>
      <c r="T83" s="49">
        <v>52</v>
      </c>
      <c r="U83" s="49">
        <v>113</v>
      </c>
      <c r="V83" s="49">
        <v>101</v>
      </c>
      <c r="W83" s="49">
        <v>28</v>
      </c>
      <c r="X83" s="49">
        <v>0</v>
      </c>
      <c r="Y83" s="49">
        <f t="shared" si="1"/>
        <v>337</v>
      </c>
      <c r="Z83" s="44"/>
      <c r="AA83" s="44"/>
      <c r="AB83" s="44"/>
      <c r="AC83" s="44"/>
      <c r="AD83" s="44"/>
      <c r="AE83" s="44"/>
      <c r="AF83" s="44"/>
      <c r="AG83" s="44"/>
      <c r="AH83" s="43"/>
      <c r="AP83" s="69"/>
    </row>
    <row r="84" spans="1:43" s="49" customFormat="1" ht="17.25" customHeight="1">
      <c r="A84" s="43" t="s">
        <v>36</v>
      </c>
      <c r="B84" s="1" t="s">
        <v>96</v>
      </c>
      <c r="C84" s="7" t="s">
        <v>80</v>
      </c>
      <c r="D84" s="7" t="s">
        <v>81</v>
      </c>
      <c r="E84" s="7" t="s">
        <v>44</v>
      </c>
      <c r="F84" s="7">
        <v>7500192321</v>
      </c>
      <c r="G84" s="7">
        <v>369.51</v>
      </c>
      <c r="H84" s="7" t="s">
        <v>27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1</v>
      </c>
      <c r="P84" s="43">
        <f t="shared" si="0"/>
        <v>1</v>
      </c>
      <c r="Q84" s="7" t="s">
        <v>27</v>
      </c>
      <c r="R84" s="49">
        <v>0</v>
      </c>
      <c r="S84" s="49">
        <v>0</v>
      </c>
      <c r="T84" s="49">
        <v>0</v>
      </c>
      <c r="U84" s="49">
        <v>0</v>
      </c>
      <c r="V84" s="49">
        <v>0</v>
      </c>
      <c r="W84" s="49">
        <v>0</v>
      </c>
      <c r="X84" s="49">
        <v>1</v>
      </c>
      <c r="Y84" s="49">
        <f t="shared" si="1"/>
        <v>1</v>
      </c>
      <c r="Z84" s="44"/>
      <c r="AA84" s="44"/>
      <c r="AB84" s="44"/>
      <c r="AC84" s="44"/>
      <c r="AD84" s="44"/>
      <c r="AE84" s="44"/>
      <c r="AF84" s="44"/>
      <c r="AG84" s="44"/>
      <c r="AH84" s="43"/>
      <c r="AP84" s="69"/>
    </row>
    <row r="85" spans="1:43" s="144" customFormat="1" ht="17.25" customHeight="1">
      <c r="A85" s="138"/>
      <c r="B85" s="55"/>
      <c r="C85" s="143"/>
      <c r="D85" s="143"/>
      <c r="E85" s="143"/>
      <c r="F85" s="143"/>
      <c r="G85" s="143"/>
      <c r="H85" s="143"/>
      <c r="I85" s="143">
        <f>SUM(I83:I84)</f>
        <v>1</v>
      </c>
      <c r="J85" s="143">
        <f t="shared" ref="J85:P85" si="44">SUM(J83:J84)</f>
        <v>42</v>
      </c>
      <c r="K85" s="143">
        <f t="shared" si="44"/>
        <v>54</v>
      </c>
      <c r="L85" s="143">
        <f t="shared" si="44"/>
        <v>114</v>
      </c>
      <c r="M85" s="143">
        <f t="shared" si="44"/>
        <v>102</v>
      </c>
      <c r="N85" s="143">
        <f t="shared" si="44"/>
        <v>29</v>
      </c>
      <c r="O85" s="143">
        <f t="shared" si="44"/>
        <v>1</v>
      </c>
      <c r="P85" s="143">
        <f t="shared" si="44"/>
        <v>343</v>
      </c>
      <c r="Q85" s="143"/>
      <c r="R85" s="144">
        <f>SUM(R83:R84)</f>
        <v>1</v>
      </c>
      <c r="S85" s="144">
        <f t="shared" ref="S85:Y85" si="45">SUM(S83:S84)</f>
        <v>42</v>
      </c>
      <c r="T85" s="144">
        <f t="shared" si="45"/>
        <v>52</v>
      </c>
      <c r="U85" s="144">
        <f t="shared" si="45"/>
        <v>113</v>
      </c>
      <c r="V85" s="144">
        <f t="shared" si="45"/>
        <v>101</v>
      </c>
      <c r="W85" s="144">
        <f t="shared" si="45"/>
        <v>28</v>
      </c>
      <c r="X85" s="144">
        <f t="shared" si="45"/>
        <v>1</v>
      </c>
      <c r="Y85" s="144">
        <f t="shared" si="45"/>
        <v>338</v>
      </c>
      <c r="Z85" s="140"/>
      <c r="AA85" s="140"/>
      <c r="AB85" s="140"/>
      <c r="AC85" s="140"/>
      <c r="AD85" s="140"/>
      <c r="AE85" s="140"/>
      <c r="AF85" s="140"/>
      <c r="AG85" s="140"/>
      <c r="AH85" s="138"/>
      <c r="AP85" s="145"/>
    </row>
    <row r="86" spans="1:43" s="49" customFormat="1" ht="17.25" customHeight="1">
      <c r="A86" s="43" t="s">
        <v>36</v>
      </c>
      <c r="B86" s="1" t="s">
        <v>96</v>
      </c>
      <c r="C86" s="7" t="s">
        <v>80</v>
      </c>
      <c r="D86" s="7" t="s">
        <v>82</v>
      </c>
      <c r="E86" s="7" t="s">
        <v>44</v>
      </c>
      <c r="F86" s="7">
        <v>7500192322</v>
      </c>
      <c r="G86" s="7">
        <v>320.86</v>
      </c>
      <c r="H86" s="7" t="s">
        <v>28</v>
      </c>
      <c r="I86" s="7">
        <v>0</v>
      </c>
      <c r="J86" s="7">
        <v>4</v>
      </c>
      <c r="K86" s="7">
        <v>12</v>
      </c>
      <c r="L86" s="7">
        <v>18</v>
      </c>
      <c r="M86" s="7">
        <v>15</v>
      </c>
      <c r="N86" s="7">
        <v>6</v>
      </c>
      <c r="O86" s="7">
        <v>0</v>
      </c>
      <c r="P86" s="43">
        <f t="shared" si="0"/>
        <v>55</v>
      </c>
      <c r="Q86" s="7" t="s">
        <v>28</v>
      </c>
      <c r="R86" s="49">
        <v>0</v>
      </c>
      <c r="S86" s="49">
        <v>4</v>
      </c>
      <c r="T86" s="49">
        <v>12</v>
      </c>
      <c r="U86" s="49">
        <v>17</v>
      </c>
      <c r="V86" s="49">
        <v>14</v>
      </c>
      <c r="W86" s="49">
        <v>6</v>
      </c>
      <c r="X86" s="49">
        <v>0</v>
      </c>
      <c r="Y86" s="49">
        <f t="shared" si="1"/>
        <v>53</v>
      </c>
      <c r="Z86" s="44"/>
      <c r="AA86" s="44"/>
      <c r="AB86" s="44"/>
      <c r="AC86" s="44"/>
      <c r="AD86" s="44"/>
      <c r="AE86" s="44"/>
      <c r="AF86" s="44"/>
      <c r="AG86" s="44"/>
      <c r="AH86" s="43"/>
      <c r="AP86" s="69"/>
    </row>
    <row r="87" spans="1:43" s="49" customFormat="1" ht="17.25" customHeight="1">
      <c r="A87" s="43" t="s">
        <v>36</v>
      </c>
      <c r="B87" s="1" t="s">
        <v>96</v>
      </c>
      <c r="C87" s="7" t="s">
        <v>80</v>
      </c>
      <c r="D87" s="7" t="s">
        <v>82</v>
      </c>
      <c r="E87" s="7" t="s">
        <v>44</v>
      </c>
      <c r="F87" s="7">
        <v>7500192323</v>
      </c>
      <c r="G87" s="7">
        <v>322.06</v>
      </c>
      <c r="H87" s="7" t="s">
        <v>28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1</v>
      </c>
      <c r="P87" s="43">
        <f t="shared" si="0"/>
        <v>1</v>
      </c>
      <c r="Q87" s="7" t="s">
        <v>28</v>
      </c>
      <c r="R87" s="49">
        <v>0</v>
      </c>
      <c r="S87" s="49">
        <v>0</v>
      </c>
      <c r="T87" s="49">
        <v>0</v>
      </c>
      <c r="U87" s="49">
        <v>0</v>
      </c>
      <c r="V87" s="49">
        <v>0</v>
      </c>
      <c r="W87" s="49">
        <v>0</v>
      </c>
      <c r="X87" s="49">
        <v>1</v>
      </c>
      <c r="Y87" s="49">
        <f t="shared" si="1"/>
        <v>1</v>
      </c>
      <c r="Z87" s="43"/>
      <c r="AA87" s="44"/>
      <c r="AB87" s="44"/>
      <c r="AC87" s="44"/>
      <c r="AD87" s="44"/>
      <c r="AE87" s="44"/>
      <c r="AF87" s="44"/>
      <c r="AG87" s="44"/>
      <c r="AH87" s="44"/>
      <c r="AI87" s="43"/>
      <c r="AQ87" s="69"/>
    </row>
    <row r="88" spans="1:43" s="144" customFormat="1" ht="17.25" customHeight="1">
      <c r="A88" s="138"/>
      <c r="B88" s="55"/>
      <c r="C88" s="143"/>
      <c r="D88" s="143"/>
      <c r="E88" s="143"/>
      <c r="F88" s="143"/>
      <c r="G88" s="143"/>
      <c r="H88" s="143"/>
      <c r="I88" s="143">
        <f>SUM(I86:I87)</f>
        <v>0</v>
      </c>
      <c r="J88" s="143">
        <f t="shared" ref="J88:P88" si="46">SUM(J86:J87)</f>
        <v>4</v>
      </c>
      <c r="K88" s="143">
        <f t="shared" si="46"/>
        <v>12</v>
      </c>
      <c r="L88" s="143">
        <f t="shared" si="46"/>
        <v>18</v>
      </c>
      <c r="M88" s="143">
        <f t="shared" si="46"/>
        <v>15</v>
      </c>
      <c r="N88" s="143">
        <f t="shared" si="46"/>
        <v>6</v>
      </c>
      <c r="O88" s="143">
        <f t="shared" si="46"/>
        <v>1</v>
      </c>
      <c r="P88" s="143">
        <f t="shared" si="46"/>
        <v>56</v>
      </c>
      <c r="Q88" s="143"/>
      <c r="R88" s="144">
        <f>SUM(R86:R87)</f>
        <v>0</v>
      </c>
      <c r="S88" s="144">
        <f t="shared" ref="S88:Y88" si="47">SUM(S86:S87)</f>
        <v>4</v>
      </c>
      <c r="T88" s="144">
        <f t="shared" si="47"/>
        <v>12</v>
      </c>
      <c r="U88" s="144">
        <f t="shared" si="47"/>
        <v>17</v>
      </c>
      <c r="V88" s="144">
        <f t="shared" si="47"/>
        <v>14</v>
      </c>
      <c r="W88" s="144">
        <f t="shared" si="47"/>
        <v>6</v>
      </c>
      <c r="X88" s="144">
        <f t="shared" si="47"/>
        <v>1</v>
      </c>
      <c r="Y88" s="144">
        <f t="shared" si="47"/>
        <v>54</v>
      </c>
      <c r="Z88" s="138"/>
      <c r="AA88" s="140"/>
      <c r="AB88" s="140"/>
      <c r="AC88" s="140"/>
      <c r="AD88" s="140"/>
      <c r="AE88" s="140"/>
      <c r="AF88" s="140"/>
      <c r="AG88" s="140"/>
      <c r="AH88" s="140"/>
      <c r="AI88" s="138"/>
      <c r="AQ88" s="145"/>
    </row>
    <row r="89" spans="1:43" s="49" customFormat="1" ht="17.25" customHeight="1">
      <c r="A89" s="43" t="s">
        <v>36</v>
      </c>
      <c r="B89" s="1" t="s">
        <v>96</v>
      </c>
      <c r="C89" s="7" t="s">
        <v>83</v>
      </c>
      <c r="D89" s="7" t="s">
        <v>84</v>
      </c>
      <c r="E89" s="7" t="s">
        <v>44</v>
      </c>
      <c r="F89" s="7">
        <v>7500192324</v>
      </c>
      <c r="G89" s="7">
        <v>369.73</v>
      </c>
      <c r="H89" s="7" t="s">
        <v>27</v>
      </c>
      <c r="I89" s="7">
        <v>1</v>
      </c>
      <c r="J89" s="7">
        <v>56</v>
      </c>
      <c r="K89" s="7">
        <v>55</v>
      </c>
      <c r="L89" s="7">
        <v>133</v>
      </c>
      <c r="M89" s="7">
        <v>124</v>
      </c>
      <c r="N89" s="7">
        <v>41</v>
      </c>
      <c r="O89" s="7">
        <v>0</v>
      </c>
      <c r="P89" s="43">
        <f t="shared" si="0"/>
        <v>410</v>
      </c>
      <c r="Q89" s="7" t="s">
        <v>27</v>
      </c>
      <c r="R89" s="49">
        <v>1</v>
      </c>
      <c r="S89" s="49">
        <v>56</v>
      </c>
      <c r="T89" s="49">
        <v>55</v>
      </c>
      <c r="U89" s="49">
        <v>133</v>
      </c>
      <c r="V89" s="49">
        <v>124</v>
      </c>
      <c r="W89" s="49">
        <v>41</v>
      </c>
      <c r="X89" s="49">
        <v>0</v>
      </c>
      <c r="Y89" s="49">
        <f t="shared" si="1"/>
        <v>410</v>
      </c>
      <c r="Z89" s="43"/>
      <c r="AA89" s="44"/>
      <c r="AB89" s="44"/>
      <c r="AC89" s="44"/>
      <c r="AD89" s="44"/>
      <c r="AE89" s="44"/>
      <c r="AF89" s="44"/>
      <c r="AG89" s="44"/>
      <c r="AH89" s="44"/>
      <c r="AI89" s="43"/>
      <c r="AQ89" s="69"/>
    </row>
    <row r="90" spans="1:43" s="49" customFormat="1" ht="17.25" customHeight="1">
      <c r="A90" s="43" t="s">
        <v>36</v>
      </c>
      <c r="B90" s="1" t="s">
        <v>96</v>
      </c>
      <c r="C90" s="7" t="s">
        <v>83</v>
      </c>
      <c r="D90" s="7" t="s">
        <v>84</v>
      </c>
      <c r="E90" s="7" t="s">
        <v>44</v>
      </c>
      <c r="F90" s="7">
        <v>7500192325</v>
      </c>
      <c r="G90" s="7">
        <v>370.93</v>
      </c>
      <c r="H90" s="7" t="s">
        <v>27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4</v>
      </c>
      <c r="P90" s="43">
        <f t="shared" si="0"/>
        <v>4</v>
      </c>
      <c r="Q90" s="7" t="s">
        <v>27</v>
      </c>
      <c r="R90" s="49">
        <v>0</v>
      </c>
      <c r="S90" s="49">
        <v>0</v>
      </c>
      <c r="T90" s="49">
        <v>0</v>
      </c>
      <c r="U90" s="49">
        <v>0</v>
      </c>
      <c r="V90" s="49">
        <v>0</v>
      </c>
      <c r="W90" s="49">
        <v>0</v>
      </c>
      <c r="X90" s="49">
        <v>4</v>
      </c>
      <c r="Y90" s="49">
        <f t="shared" si="1"/>
        <v>4</v>
      </c>
      <c r="Z90" s="43"/>
      <c r="AA90" s="44"/>
      <c r="AB90" s="44"/>
      <c r="AC90" s="44"/>
      <c r="AD90" s="44"/>
      <c r="AE90" s="44"/>
      <c r="AF90" s="44"/>
      <c r="AG90" s="44"/>
      <c r="AH90" s="44"/>
      <c r="AI90" s="43"/>
      <c r="AQ90" s="69"/>
    </row>
    <row r="91" spans="1:43" s="49" customFormat="1" ht="17.25" customHeight="1">
      <c r="A91" s="43" t="s">
        <v>36</v>
      </c>
      <c r="B91" s="1" t="s">
        <v>96</v>
      </c>
      <c r="C91" s="7" t="s">
        <v>83</v>
      </c>
      <c r="D91" s="7" t="s">
        <v>84</v>
      </c>
      <c r="E91" s="7" t="s">
        <v>48</v>
      </c>
      <c r="F91" s="7">
        <v>7500192328</v>
      </c>
      <c r="G91" s="7">
        <v>361.68</v>
      </c>
      <c r="H91" s="7" t="s">
        <v>27</v>
      </c>
      <c r="I91" s="7">
        <v>0</v>
      </c>
      <c r="J91" s="7">
        <v>7</v>
      </c>
      <c r="K91" s="7">
        <v>14</v>
      </c>
      <c r="L91" s="7">
        <v>26</v>
      </c>
      <c r="M91" s="7">
        <v>22</v>
      </c>
      <c r="N91" s="7">
        <v>7</v>
      </c>
      <c r="O91" s="7">
        <v>0</v>
      </c>
      <c r="P91" s="43">
        <f t="shared" si="0"/>
        <v>76</v>
      </c>
      <c r="Q91" s="7" t="s">
        <v>27</v>
      </c>
      <c r="R91" s="49">
        <v>0</v>
      </c>
      <c r="S91" s="49">
        <v>7</v>
      </c>
      <c r="T91" s="49">
        <v>13</v>
      </c>
      <c r="U91" s="49">
        <v>25</v>
      </c>
      <c r="V91" s="49">
        <v>19</v>
      </c>
      <c r="W91" s="49">
        <v>5</v>
      </c>
      <c r="X91" s="49">
        <v>0</v>
      </c>
      <c r="Y91" s="49">
        <f t="shared" ref="Y91:Y178" si="48">SUM(R91:X91)</f>
        <v>69</v>
      </c>
      <c r="Z91" s="43"/>
      <c r="AA91" s="44"/>
      <c r="AB91" s="44"/>
      <c r="AC91" s="44"/>
      <c r="AD91" s="44"/>
      <c r="AE91" s="44"/>
      <c r="AF91" s="44"/>
      <c r="AG91" s="44"/>
      <c r="AH91" s="44"/>
      <c r="AI91" s="43"/>
      <c r="AQ91" s="69"/>
    </row>
    <row r="92" spans="1:43" s="49" customFormat="1" ht="17.25" customHeight="1">
      <c r="A92" s="43" t="s">
        <v>36</v>
      </c>
      <c r="B92" s="1" t="s">
        <v>96</v>
      </c>
      <c r="C92" s="7" t="s">
        <v>83</v>
      </c>
      <c r="D92" s="7" t="s">
        <v>84</v>
      </c>
      <c r="E92" s="7" t="s">
        <v>48</v>
      </c>
      <c r="F92" s="7">
        <v>7500192329</v>
      </c>
      <c r="G92" s="7">
        <v>362.88</v>
      </c>
      <c r="H92" s="7" t="s">
        <v>27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1</v>
      </c>
      <c r="P92" s="43">
        <f t="shared" si="0"/>
        <v>1</v>
      </c>
      <c r="Q92" s="7" t="s">
        <v>27</v>
      </c>
      <c r="R92" s="49">
        <v>0</v>
      </c>
      <c r="S92" s="49">
        <v>0</v>
      </c>
      <c r="T92" s="49">
        <v>0</v>
      </c>
      <c r="U92" s="49">
        <v>0</v>
      </c>
      <c r="V92" s="49">
        <v>0</v>
      </c>
      <c r="W92" s="49">
        <v>0</v>
      </c>
      <c r="X92" s="49">
        <v>1</v>
      </c>
      <c r="Y92" s="49">
        <f t="shared" si="48"/>
        <v>1</v>
      </c>
      <c r="Z92" s="43"/>
      <c r="AA92" s="44"/>
      <c r="AB92" s="44"/>
      <c r="AC92" s="44"/>
      <c r="AD92" s="44"/>
      <c r="AE92" s="44"/>
      <c r="AF92" s="44"/>
      <c r="AG92" s="44"/>
      <c r="AH92" s="44"/>
      <c r="AI92" s="43"/>
      <c r="AQ92" s="69"/>
    </row>
    <row r="93" spans="1:43" s="144" customFormat="1" ht="17.25" customHeight="1">
      <c r="A93" s="138"/>
      <c r="B93" s="55"/>
      <c r="C93" s="143"/>
      <c r="D93" s="143"/>
      <c r="E93" s="143"/>
      <c r="F93" s="143"/>
      <c r="G93" s="143"/>
      <c r="H93" s="143"/>
      <c r="I93" s="143">
        <f>SUM(I89:I92)</f>
        <v>1</v>
      </c>
      <c r="J93" s="143">
        <f t="shared" ref="J93:P93" si="49">SUM(J89:J92)</f>
        <v>63</v>
      </c>
      <c r="K93" s="143">
        <f t="shared" si="49"/>
        <v>69</v>
      </c>
      <c r="L93" s="143">
        <f t="shared" si="49"/>
        <v>159</v>
      </c>
      <c r="M93" s="143">
        <f t="shared" si="49"/>
        <v>146</v>
      </c>
      <c r="N93" s="143">
        <f t="shared" si="49"/>
        <v>48</v>
      </c>
      <c r="O93" s="143">
        <f t="shared" si="49"/>
        <v>5</v>
      </c>
      <c r="P93" s="143">
        <f t="shared" si="49"/>
        <v>491</v>
      </c>
      <c r="Q93" s="143"/>
      <c r="R93" s="144">
        <f>SUM(R89:R92)</f>
        <v>1</v>
      </c>
      <c r="S93" s="144">
        <f t="shared" ref="S93:Y93" si="50">SUM(S89:S92)</f>
        <v>63</v>
      </c>
      <c r="T93" s="144">
        <f t="shared" si="50"/>
        <v>68</v>
      </c>
      <c r="U93" s="144">
        <f t="shared" si="50"/>
        <v>158</v>
      </c>
      <c r="V93" s="144">
        <f t="shared" si="50"/>
        <v>143</v>
      </c>
      <c r="W93" s="144">
        <f t="shared" si="50"/>
        <v>46</v>
      </c>
      <c r="X93" s="144">
        <f t="shared" si="50"/>
        <v>5</v>
      </c>
      <c r="Y93" s="144">
        <f t="shared" si="50"/>
        <v>484</v>
      </c>
      <c r="Z93" s="138"/>
      <c r="AA93" s="140"/>
      <c r="AB93" s="140"/>
      <c r="AC93" s="140"/>
      <c r="AD93" s="140"/>
      <c r="AE93" s="140"/>
      <c r="AF93" s="140"/>
      <c r="AG93" s="140"/>
      <c r="AH93" s="140"/>
      <c r="AI93" s="138"/>
      <c r="AQ93" s="145"/>
    </row>
    <row r="94" spans="1:43" s="49" customFormat="1" ht="17.25" customHeight="1">
      <c r="A94" s="43" t="s">
        <v>36</v>
      </c>
      <c r="B94" s="1" t="s">
        <v>96</v>
      </c>
      <c r="C94" s="7" t="s">
        <v>83</v>
      </c>
      <c r="D94" s="7" t="s">
        <v>85</v>
      </c>
      <c r="E94" s="7" t="s">
        <v>44</v>
      </c>
      <c r="F94" s="7">
        <v>7500192326</v>
      </c>
      <c r="G94" s="11">
        <v>322</v>
      </c>
      <c r="H94" s="7" t="s">
        <v>28</v>
      </c>
      <c r="I94" s="7">
        <v>0</v>
      </c>
      <c r="J94" s="7">
        <v>5</v>
      </c>
      <c r="K94" s="7">
        <v>12</v>
      </c>
      <c r="L94" s="7">
        <v>18</v>
      </c>
      <c r="M94" s="7">
        <v>13</v>
      </c>
      <c r="N94" s="7">
        <v>5</v>
      </c>
      <c r="O94" s="7">
        <v>0</v>
      </c>
      <c r="P94" s="43">
        <f t="shared" si="0"/>
        <v>53</v>
      </c>
      <c r="Q94" s="7" t="s">
        <v>28</v>
      </c>
      <c r="R94" s="49">
        <v>0</v>
      </c>
      <c r="S94" s="49">
        <v>4</v>
      </c>
      <c r="T94" s="49">
        <v>11</v>
      </c>
      <c r="U94" s="49">
        <v>17</v>
      </c>
      <c r="V94" s="49">
        <v>13</v>
      </c>
      <c r="W94" s="49">
        <v>5</v>
      </c>
      <c r="X94" s="49">
        <v>0</v>
      </c>
      <c r="Y94" s="49">
        <f t="shared" si="48"/>
        <v>50</v>
      </c>
      <c r="Z94" s="43"/>
      <c r="AA94" s="44"/>
      <c r="AB94" s="44"/>
      <c r="AC94" s="44"/>
      <c r="AD94" s="44"/>
      <c r="AE94" s="44"/>
      <c r="AF94" s="44"/>
      <c r="AG94" s="44"/>
      <c r="AH94" s="44"/>
      <c r="AI94" s="43"/>
      <c r="AQ94" s="69"/>
    </row>
    <row r="95" spans="1:43" s="49" customFormat="1" ht="17.25" customHeight="1">
      <c r="A95" s="43" t="s">
        <v>36</v>
      </c>
      <c r="B95" s="1" t="s">
        <v>96</v>
      </c>
      <c r="C95" s="7" t="s">
        <v>83</v>
      </c>
      <c r="D95" s="7" t="s">
        <v>85</v>
      </c>
      <c r="E95" s="7" t="s">
        <v>44</v>
      </c>
      <c r="F95" s="7">
        <v>7500192327</v>
      </c>
      <c r="G95" s="11">
        <v>323.2</v>
      </c>
      <c r="H95" s="7" t="s">
        <v>28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1</v>
      </c>
      <c r="P95" s="43">
        <f t="shared" si="0"/>
        <v>1</v>
      </c>
      <c r="Q95" s="7" t="s">
        <v>28</v>
      </c>
      <c r="Y95" s="49">
        <f t="shared" si="48"/>
        <v>0</v>
      </c>
      <c r="Z95" s="43"/>
      <c r="AA95" s="44"/>
      <c r="AB95" s="44"/>
      <c r="AC95" s="44"/>
      <c r="AD95" s="44"/>
      <c r="AE95" s="44"/>
      <c r="AF95" s="44"/>
      <c r="AG95" s="44"/>
      <c r="AH95" s="44"/>
      <c r="AI95" s="43"/>
      <c r="AQ95" s="69"/>
    </row>
    <row r="96" spans="1:43" s="144" customFormat="1" ht="17.25" customHeight="1">
      <c r="A96" s="138"/>
      <c r="B96" s="55"/>
      <c r="C96" s="143"/>
      <c r="D96" s="143"/>
      <c r="E96" s="143"/>
      <c r="F96" s="143"/>
      <c r="G96" s="147"/>
      <c r="H96" s="143"/>
      <c r="I96" s="143">
        <f>SUM(I94:I95)</f>
        <v>0</v>
      </c>
      <c r="J96" s="143">
        <f t="shared" ref="J96:P96" si="51">SUM(J94:J95)</f>
        <v>5</v>
      </c>
      <c r="K96" s="143">
        <f t="shared" si="51"/>
        <v>12</v>
      </c>
      <c r="L96" s="143">
        <f t="shared" si="51"/>
        <v>18</v>
      </c>
      <c r="M96" s="143">
        <f t="shared" si="51"/>
        <v>13</v>
      </c>
      <c r="N96" s="143">
        <f t="shared" si="51"/>
        <v>5</v>
      </c>
      <c r="O96" s="143">
        <f t="shared" si="51"/>
        <v>1</v>
      </c>
      <c r="P96" s="143">
        <f t="shared" si="51"/>
        <v>54</v>
      </c>
      <c r="Q96" s="143"/>
      <c r="R96" s="144">
        <f>SUM(R94:R95)</f>
        <v>0</v>
      </c>
      <c r="S96" s="144">
        <f t="shared" ref="S96:Y96" si="52">SUM(S94:S95)</f>
        <v>4</v>
      </c>
      <c r="T96" s="144">
        <f t="shared" si="52"/>
        <v>11</v>
      </c>
      <c r="U96" s="144">
        <f t="shared" si="52"/>
        <v>17</v>
      </c>
      <c r="V96" s="144">
        <f t="shared" si="52"/>
        <v>13</v>
      </c>
      <c r="W96" s="144">
        <f t="shared" si="52"/>
        <v>5</v>
      </c>
      <c r="X96" s="144">
        <f t="shared" si="52"/>
        <v>0</v>
      </c>
      <c r="Y96" s="144">
        <f t="shared" si="52"/>
        <v>50</v>
      </c>
      <c r="Z96" s="138"/>
      <c r="AA96" s="140"/>
      <c r="AB96" s="140"/>
      <c r="AC96" s="140"/>
      <c r="AD96" s="140"/>
      <c r="AE96" s="140"/>
      <c r="AF96" s="140"/>
      <c r="AG96" s="140"/>
      <c r="AH96" s="140"/>
      <c r="AI96" s="138"/>
      <c r="AQ96" s="145"/>
    </row>
    <row r="97" spans="1:43" s="49" customFormat="1" ht="17.25" customHeight="1">
      <c r="A97" s="43" t="s">
        <v>36</v>
      </c>
      <c r="B97" s="1" t="s">
        <v>96</v>
      </c>
      <c r="C97" s="7" t="s">
        <v>86</v>
      </c>
      <c r="D97" s="7" t="s">
        <v>87</v>
      </c>
      <c r="E97" s="7" t="s">
        <v>44</v>
      </c>
      <c r="F97" s="7">
        <v>7500192336</v>
      </c>
      <c r="G97" s="7">
        <v>386.51</v>
      </c>
      <c r="H97" s="7" t="s">
        <v>27</v>
      </c>
      <c r="I97" s="7">
        <v>0</v>
      </c>
      <c r="J97" s="7">
        <v>48</v>
      </c>
      <c r="K97" s="7">
        <v>45</v>
      </c>
      <c r="L97" s="7">
        <v>129</v>
      </c>
      <c r="M97" s="7">
        <v>125</v>
      </c>
      <c r="N97" s="7">
        <v>51</v>
      </c>
      <c r="O97" s="7">
        <v>0</v>
      </c>
      <c r="P97" s="43">
        <f t="shared" ref="P97:P184" si="53">SUM(I97:O97)</f>
        <v>398</v>
      </c>
      <c r="Q97" s="7" t="s">
        <v>27</v>
      </c>
      <c r="R97" s="49">
        <v>0</v>
      </c>
      <c r="S97" s="49">
        <v>48</v>
      </c>
      <c r="T97" s="49">
        <v>45</v>
      </c>
      <c r="U97" s="49">
        <v>129</v>
      </c>
      <c r="V97" s="49">
        <v>125</v>
      </c>
      <c r="W97" s="49">
        <v>51</v>
      </c>
      <c r="X97" s="49">
        <v>0</v>
      </c>
      <c r="Y97" s="49">
        <f t="shared" si="48"/>
        <v>398</v>
      </c>
      <c r="Z97" s="43"/>
      <c r="AA97" s="44"/>
      <c r="AB97" s="44"/>
      <c r="AC97" s="44"/>
      <c r="AD97" s="44"/>
      <c r="AE97" s="44"/>
      <c r="AF97" s="44"/>
      <c r="AG97" s="44"/>
      <c r="AH97" s="44"/>
      <c r="AI97" s="43"/>
      <c r="AQ97" s="69"/>
    </row>
    <row r="98" spans="1:43" s="49" customFormat="1" ht="17.25" customHeight="1">
      <c r="A98" s="43" t="s">
        <v>36</v>
      </c>
      <c r="B98" s="1" t="s">
        <v>96</v>
      </c>
      <c r="C98" s="7" t="s">
        <v>86</v>
      </c>
      <c r="D98" s="7" t="s">
        <v>87</v>
      </c>
      <c r="E98" s="7" t="s">
        <v>44</v>
      </c>
      <c r="F98" s="7">
        <v>7500192337</v>
      </c>
      <c r="G98" s="7">
        <v>387.71</v>
      </c>
      <c r="H98" s="7" t="s">
        <v>27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4</v>
      </c>
      <c r="P98" s="43">
        <f t="shared" si="53"/>
        <v>4</v>
      </c>
      <c r="Q98" s="7" t="s">
        <v>27</v>
      </c>
      <c r="R98" s="49">
        <v>0</v>
      </c>
      <c r="S98" s="49">
        <v>0</v>
      </c>
      <c r="T98" s="49">
        <v>0</v>
      </c>
      <c r="U98" s="49">
        <v>0</v>
      </c>
      <c r="V98" s="49">
        <v>0</v>
      </c>
      <c r="W98" s="49">
        <v>0</v>
      </c>
      <c r="X98" s="49">
        <v>4</v>
      </c>
      <c r="Y98" s="49">
        <f t="shared" si="48"/>
        <v>4</v>
      </c>
      <c r="Z98" s="43"/>
      <c r="AA98" s="44"/>
      <c r="AB98" s="44"/>
      <c r="AC98" s="44"/>
      <c r="AD98" s="44"/>
      <c r="AE98" s="44"/>
      <c r="AF98" s="44"/>
      <c r="AG98" s="44"/>
      <c r="AH98" s="44"/>
      <c r="AI98" s="43"/>
      <c r="AQ98" s="69"/>
    </row>
    <row r="99" spans="1:43" s="49" customFormat="1" ht="17.25" customHeight="1">
      <c r="A99" s="43" t="s">
        <v>36</v>
      </c>
      <c r="B99" s="1" t="s">
        <v>96</v>
      </c>
      <c r="C99" s="7" t="s">
        <v>86</v>
      </c>
      <c r="D99" s="7" t="s">
        <v>87</v>
      </c>
      <c r="E99" s="7" t="s">
        <v>48</v>
      </c>
      <c r="F99" s="7">
        <v>7500192339</v>
      </c>
      <c r="G99" s="7">
        <v>378.45</v>
      </c>
      <c r="H99" s="7" t="s">
        <v>27</v>
      </c>
      <c r="I99" s="7">
        <v>0</v>
      </c>
      <c r="J99" s="7">
        <v>5</v>
      </c>
      <c r="K99" s="7">
        <v>11</v>
      </c>
      <c r="L99" s="7">
        <v>24</v>
      </c>
      <c r="M99" s="7">
        <v>23</v>
      </c>
      <c r="N99" s="7">
        <v>12</v>
      </c>
      <c r="O99" s="7">
        <v>0</v>
      </c>
      <c r="P99" s="43">
        <f t="shared" si="53"/>
        <v>75</v>
      </c>
      <c r="Q99" s="7" t="s">
        <v>27</v>
      </c>
      <c r="R99" s="49">
        <v>0</v>
      </c>
      <c r="S99" s="49">
        <v>5</v>
      </c>
      <c r="T99" s="49">
        <v>10</v>
      </c>
      <c r="U99" s="49">
        <v>22</v>
      </c>
      <c r="V99" s="49">
        <v>22</v>
      </c>
      <c r="W99" s="49">
        <v>11</v>
      </c>
      <c r="X99" s="49">
        <v>0</v>
      </c>
      <c r="Y99" s="49">
        <f t="shared" si="48"/>
        <v>70</v>
      </c>
      <c r="Z99" s="43"/>
      <c r="AA99" s="44"/>
      <c r="AB99" s="44"/>
      <c r="AC99" s="44"/>
      <c r="AD99" s="44"/>
      <c r="AE99" s="44"/>
      <c r="AF99" s="44"/>
      <c r="AG99" s="44"/>
      <c r="AH99" s="44"/>
      <c r="AI99" s="43"/>
      <c r="AQ99" s="69"/>
    </row>
    <row r="100" spans="1:43" s="49" customFormat="1" ht="17.25" customHeight="1">
      <c r="A100" s="43" t="s">
        <v>36</v>
      </c>
      <c r="B100" s="1" t="s">
        <v>96</v>
      </c>
      <c r="C100" s="7" t="s">
        <v>86</v>
      </c>
      <c r="D100" s="7" t="s">
        <v>87</v>
      </c>
      <c r="E100" s="7" t="s">
        <v>48</v>
      </c>
      <c r="F100" s="7">
        <v>7500192340</v>
      </c>
      <c r="G100" s="7">
        <v>379.65</v>
      </c>
      <c r="H100" s="7" t="s">
        <v>27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1</v>
      </c>
      <c r="P100" s="43">
        <f t="shared" si="53"/>
        <v>1</v>
      </c>
      <c r="Q100" s="7" t="s">
        <v>27</v>
      </c>
      <c r="R100" s="49">
        <v>0</v>
      </c>
      <c r="S100" s="49">
        <v>0</v>
      </c>
      <c r="T100" s="49">
        <v>0</v>
      </c>
      <c r="U100" s="49">
        <v>0</v>
      </c>
      <c r="V100" s="49">
        <v>0</v>
      </c>
      <c r="W100" s="49">
        <v>0</v>
      </c>
      <c r="X100" s="49">
        <v>1</v>
      </c>
      <c r="Y100" s="49">
        <f t="shared" si="48"/>
        <v>1</v>
      </c>
      <c r="Z100" s="43"/>
      <c r="AA100" s="44"/>
      <c r="AB100" s="44"/>
      <c r="AC100" s="44"/>
      <c r="AD100" s="44"/>
      <c r="AE100" s="44"/>
      <c r="AF100" s="44"/>
      <c r="AG100" s="44"/>
      <c r="AH100" s="44"/>
      <c r="AI100" s="43"/>
      <c r="AQ100" s="69"/>
    </row>
    <row r="101" spans="1:43" s="144" customFormat="1" ht="17.25" customHeight="1">
      <c r="A101" s="138"/>
      <c r="B101" s="55"/>
      <c r="C101" s="143"/>
      <c r="D101" s="143"/>
      <c r="E101" s="143"/>
      <c r="F101" s="143"/>
      <c r="G101" s="143"/>
      <c r="H101" s="143"/>
      <c r="I101" s="143">
        <f>SUM(I97:I100)</f>
        <v>0</v>
      </c>
      <c r="J101" s="143">
        <f t="shared" ref="J101:P101" si="54">SUM(J97:J100)</f>
        <v>53</v>
      </c>
      <c r="K101" s="143">
        <f t="shared" si="54"/>
        <v>56</v>
      </c>
      <c r="L101" s="143">
        <f t="shared" si="54"/>
        <v>153</v>
      </c>
      <c r="M101" s="143">
        <f t="shared" si="54"/>
        <v>148</v>
      </c>
      <c r="N101" s="143">
        <f t="shared" si="54"/>
        <v>63</v>
      </c>
      <c r="O101" s="143">
        <f t="shared" si="54"/>
        <v>5</v>
      </c>
      <c r="P101" s="143">
        <f t="shared" si="54"/>
        <v>478</v>
      </c>
      <c r="Q101" s="143"/>
      <c r="R101" s="144">
        <f>SUM(R97:R100)</f>
        <v>0</v>
      </c>
      <c r="S101" s="144">
        <f t="shared" ref="S101:Y101" si="55">SUM(S97:S100)</f>
        <v>53</v>
      </c>
      <c r="T101" s="144">
        <f t="shared" si="55"/>
        <v>55</v>
      </c>
      <c r="U101" s="144">
        <f t="shared" si="55"/>
        <v>151</v>
      </c>
      <c r="V101" s="144">
        <f t="shared" si="55"/>
        <v>147</v>
      </c>
      <c r="W101" s="144">
        <f t="shared" si="55"/>
        <v>62</v>
      </c>
      <c r="X101" s="144">
        <f t="shared" si="55"/>
        <v>5</v>
      </c>
      <c r="Y101" s="144">
        <f t="shared" si="55"/>
        <v>473</v>
      </c>
      <c r="Z101" s="138"/>
      <c r="AA101" s="140"/>
      <c r="AB101" s="140"/>
      <c r="AC101" s="140"/>
      <c r="AD101" s="140"/>
      <c r="AE101" s="140"/>
      <c r="AF101" s="140"/>
      <c r="AG101" s="140"/>
      <c r="AH101" s="140"/>
      <c r="AI101" s="138"/>
      <c r="AQ101" s="145"/>
    </row>
    <row r="102" spans="1:43" s="49" customFormat="1" ht="17.25" customHeight="1">
      <c r="A102" s="43" t="s">
        <v>36</v>
      </c>
      <c r="B102" s="1" t="s">
        <v>96</v>
      </c>
      <c r="C102" s="7" t="s">
        <v>86</v>
      </c>
      <c r="D102" s="7" t="s">
        <v>88</v>
      </c>
      <c r="E102" s="7" t="s">
        <v>44</v>
      </c>
      <c r="F102" s="7">
        <v>7500192338</v>
      </c>
      <c r="G102" s="7">
        <v>322.82</v>
      </c>
      <c r="H102" s="7" t="s">
        <v>28</v>
      </c>
      <c r="I102" s="7">
        <v>0</v>
      </c>
      <c r="J102" s="7">
        <v>5</v>
      </c>
      <c r="K102" s="7">
        <v>7</v>
      </c>
      <c r="L102" s="7">
        <v>20</v>
      </c>
      <c r="M102" s="7">
        <v>20</v>
      </c>
      <c r="N102" s="7">
        <v>7</v>
      </c>
      <c r="O102" s="7">
        <v>0</v>
      </c>
      <c r="P102" s="43">
        <f t="shared" si="53"/>
        <v>59</v>
      </c>
      <c r="Q102" s="7" t="s">
        <v>28</v>
      </c>
      <c r="R102" s="49">
        <v>0</v>
      </c>
      <c r="S102" s="49">
        <v>5</v>
      </c>
      <c r="T102" s="49">
        <v>6</v>
      </c>
      <c r="U102" s="49">
        <v>20</v>
      </c>
      <c r="V102" s="49">
        <v>20</v>
      </c>
      <c r="W102" s="49">
        <v>7</v>
      </c>
      <c r="X102" s="49">
        <v>0</v>
      </c>
      <c r="Y102" s="49">
        <f t="shared" si="48"/>
        <v>58</v>
      </c>
      <c r="Z102" s="43"/>
      <c r="AA102" s="44"/>
      <c r="AB102" s="44"/>
      <c r="AC102" s="44"/>
      <c r="AD102" s="44"/>
      <c r="AE102" s="44"/>
      <c r="AF102" s="44"/>
      <c r="AG102" s="44"/>
      <c r="AH102" s="44"/>
      <c r="AI102" s="43"/>
      <c r="AQ102" s="69"/>
    </row>
    <row r="103" spans="1:43" s="49" customFormat="1" ht="17.25" customHeight="1">
      <c r="A103" s="43"/>
      <c r="B103" s="1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43"/>
      <c r="Q103" s="7"/>
      <c r="Z103" s="43"/>
      <c r="AA103" s="44"/>
      <c r="AB103" s="44"/>
      <c r="AC103" s="44"/>
      <c r="AD103" s="44"/>
      <c r="AE103" s="44"/>
      <c r="AF103" s="44"/>
      <c r="AG103" s="44"/>
      <c r="AH103" s="44"/>
      <c r="AI103" s="43"/>
      <c r="AQ103" s="69"/>
    </row>
    <row r="104" spans="1:43" s="49" customFormat="1" ht="17.25" customHeight="1">
      <c r="A104" s="43" t="s">
        <v>36</v>
      </c>
      <c r="B104" s="1" t="s">
        <v>96</v>
      </c>
      <c r="C104" s="7" t="s">
        <v>89</v>
      </c>
      <c r="D104" s="7" t="s">
        <v>90</v>
      </c>
      <c r="E104" s="7" t="s">
        <v>44</v>
      </c>
      <c r="F104" s="7">
        <v>7500192342</v>
      </c>
      <c r="G104" s="7">
        <v>352.22</v>
      </c>
      <c r="H104" s="7" t="s">
        <v>27</v>
      </c>
      <c r="I104" s="7">
        <v>0</v>
      </c>
      <c r="J104" s="7">
        <v>26</v>
      </c>
      <c r="K104" s="7">
        <v>23</v>
      </c>
      <c r="L104" s="7">
        <v>62</v>
      </c>
      <c r="M104" s="7">
        <v>60</v>
      </c>
      <c r="N104" s="7">
        <v>27</v>
      </c>
      <c r="O104" s="7">
        <v>0</v>
      </c>
      <c r="P104" s="43">
        <f t="shared" si="53"/>
        <v>198</v>
      </c>
      <c r="Q104" s="7" t="s">
        <v>27</v>
      </c>
      <c r="R104" s="49">
        <v>0</v>
      </c>
      <c r="S104" s="49">
        <v>26</v>
      </c>
      <c r="T104" s="49">
        <v>22</v>
      </c>
      <c r="U104" s="49">
        <v>60</v>
      </c>
      <c r="V104" s="49">
        <v>60</v>
      </c>
      <c r="W104" s="49">
        <v>26</v>
      </c>
      <c r="X104" s="49">
        <v>0</v>
      </c>
      <c r="Y104" s="49">
        <f t="shared" si="48"/>
        <v>194</v>
      </c>
      <c r="Z104" s="43"/>
      <c r="AA104" s="44"/>
      <c r="AB104" s="44"/>
      <c r="AC104" s="44"/>
      <c r="AD104" s="44"/>
      <c r="AE104" s="44"/>
      <c r="AF104" s="44"/>
      <c r="AG104" s="44"/>
      <c r="AH104" s="44"/>
      <c r="AI104" s="43"/>
      <c r="AQ104" s="69"/>
    </row>
    <row r="105" spans="1:43" s="49" customFormat="1" ht="17.25" customHeight="1">
      <c r="A105" s="43" t="s">
        <v>36</v>
      </c>
      <c r="B105" s="1" t="s">
        <v>96</v>
      </c>
      <c r="C105" s="7" t="s">
        <v>89</v>
      </c>
      <c r="D105" s="7" t="s">
        <v>90</v>
      </c>
      <c r="E105" s="7" t="s">
        <v>44</v>
      </c>
      <c r="F105" s="7">
        <v>7500192343</v>
      </c>
      <c r="G105" s="7">
        <v>353.42</v>
      </c>
      <c r="H105" s="7" t="s">
        <v>27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6</v>
      </c>
      <c r="P105" s="43">
        <f t="shared" si="53"/>
        <v>6</v>
      </c>
      <c r="Q105" s="7" t="s">
        <v>27</v>
      </c>
      <c r="R105" s="49">
        <v>0</v>
      </c>
      <c r="S105" s="49">
        <v>0</v>
      </c>
      <c r="T105" s="49">
        <v>0</v>
      </c>
      <c r="U105" s="49">
        <v>0</v>
      </c>
      <c r="V105" s="49">
        <v>0</v>
      </c>
      <c r="W105" s="49">
        <v>0</v>
      </c>
      <c r="X105" s="49">
        <v>6</v>
      </c>
      <c r="Y105" s="49">
        <f t="shared" si="48"/>
        <v>6</v>
      </c>
      <c r="Z105" s="43"/>
      <c r="AA105" s="44"/>
      <c r="AB105" s="44"/>
      <c r="AC105" s="44"/>
      <c r="AD105" s="44"/>
      <c r="AE105" s="44"/>
      <c r="AF105" s="44"/>
      <c r="AG105" s="44"/>
      <c r="AH105" s="44"/>
      <c r="AI105" s="43"/>
      <c r="AQ105" s="69"/>
    </row>
    <row r="106" spans="1:43" s="144" customFormat="1" ht="17.25" customHeight="1">
      <c r="A106" s="138"/>
      <c r="B106" s="55"/>
      <c r="C106" s="143"/>
      <c r="D106" s="143"/>
      <c r="E106" s="143"/>
      <c r="F106" s="143"/>
      <c r="G106" s="143"/>
      <c r="H106" s="143"/>
      <c r="I106" s="143">
        <f>SUM(I104:I105)</f>
        <v>0</v>
      </c>
      <c r="J106" s="143">
        <f t="shared" ref="J106:P106" si="56">SUM(J104:J105)</f>
        <v>26</v>
      </c>
      <c r="K106" s="143">
        <f t="shared" si="56"/>
        <v>23</v>
      </c>
      <c r="L106" s="143">
        <f t="shared" si="56"/>
        <v>62</v>
      </c>
      <c r="M106" s="143">
        <f t="shared" si="56"/>
        <v>60</v>
      </c>
      <c r="N106" s="143">
        <f t="shared" si="56"/>
        <v>27</v>
      </c>
      <c r="O106" s="143">
        <f t="shared" si="56"/>
        <v>6</v>
      </c>
      <c r="P106" s="143">
        <f t="shared" si="56"/>
        <v>204</v>
      </c>
      <c r="Q106" s="143"/>
      <c r="R106" s="144">
        <f>SUM(R104:R105)</f>
        <v>0</v>
      </c>
      <c r="S106" s="144">
        <f t="shared" ref="S106:Y106" si="57">SUM(S104:S105)</f>
        <v>26</v>
      </c>
      <c r="T106" s="144">
        <f t="shared" si="57"/>
        <v>22</v>
      </c>
      <c r="U106" s="144">
        <f t="shared" si="57"/>
        <v>60</v>
      </c>
      <c r="V106" s="144">
        <f t="shared" si="57"/>
        <v>60</v>
      </c>
      <c r="W106" s="144">
        <f t="shared" si="57"/>
        <v>26</v>
      </c>
      <c r="X106" s="144">
        <f t="shared" si="57"/>
        <v>6</v>
      </c>
      <c r="Y106" s="144">
        <f t="shared" si="57"/>
        <v>200</v>
      </c>
      <c r="Z106" s="138"/>
      <c r="AA106" s="140"/>
      <c r="AB106" s="140"/>
      <c r="AC106" s="140"/>
      <c r="AD106" s="140"/>
      <c r="AE106" s="140"/>
      <c r="AF106" s="140"/>
      <c r="AG106" s="140"/>
      <c r="AH106" s="140"/>
      <c r="AI106" s="138"/>
      <c r="AQ106" s="145"/>
    </row>
    <row r="107" spans="1:43" s="49" customFormat="1" ht="17.25" customHeight="1">
      <c r="A107" s="43" t="s">
        <v>36</v>
      </c>
      <c r="B107" s="1" t="s">
        <v>96</v>
      </c>
      <c r="C107" s="7" t="s">
        <v>89</v>
      </c>
      <c r="D107" s="7" t="s">
        <v>91</v>
      </c>
      <c r="E107" s="7" t="s">
        <v>63</v>
      </c>
      <c r="F107" s="7">
        <v>7500192344</v>
      </c>
      <c r="G107" s="7">
        <v>301.41000000000003</v>
      </c>
      <c r="H107" s="7" t="s">
        <v>28</v>
      </c>
      <c r="I107" s="7">
        <v>0</v>
      </c>
      <c r="J107" s="7">
        <v>0</v>
      </c>
      <c r="K107" s="7">
        <v>12</v>
      </c>
      <c r="L107" s="7">
        <v>17</v>
      </c>
      <c r="M107" s="7">
        <v>15</v>
      </c>
      <c r="N107" s="7">
        <v>6</v>
      </c>
      <c r="O107" s="7">
        <v>0</v>
      </c>
      <c r="P107" s="43">
        <f t="shared" si="53"/>
        <v>50</v>
      </c>
      <c r="Q107" s="7" t="s">
        <v>28</v>
      </c>
      <c r="R107" s="49">
        <v>0</v>
      </c>
      <c r="S107" s="49">
        <v>0</v>
      </c>
      <c r="T107" s="49">
        <v>8</v>
      </c>
      <c r="U107" s="49">
        <v>12</v>
      </c>
      <c r="V107" s="49">
        <v>14</v>
      </c>
      <c r="W107" s="49">
        <v>6</v>
      </c>
      <c r="X107" s="49">
        <v>0</v>
      </c>
      <c r="Y107" s="49">
        <f t="shared" si="48"/>
        <v>40</v>
      </c>
      <c r="Z107" s="43"/>
      <c r="AA107" s="44"/>
      <c r="AB107" s="44"/>
      <c r="AC107" s="44"/>
      <c r="AD107" s="44"/>
      <c r="AE107" s="44"/>
      <c r="AF107" s="44"/>
      <c r="AG107" s="44"/>
      <c r="AH107" s="44"/>
      <c r="AI107" s="43"/>
      <c r="AQ107" s="69"/>
    </row>
    <row r="108" spans="1:43" s="49" customFormat="1" ht="17.25" customHeight="1">
      <c r="A108" s="43" t="s">
        <v>36</v>
      </c>
      <c r="B108" s="1" t="s">
        <v>96</v>
      </c>
      <c r="C108" s="7" t="s">
        <v>89</v>
      </c>
      <c r="D108" s="7" t="s">
        <v>91</v>
      </c>
      <c r="E108" s="7" t="s">
        <v>43</v>
      </c>
      <c r="F108" s="7">
        <v>7500192345</v>
      </c>
      <c r="G108" s="11">
        <v>296.5</v>
      </c>
      <c r="H108" s="7" t="s">
        <v>28</v>
      </c>
      <c r="I108" s="7">
        <v>0</v>
      </c>
      <c r="J108" s="7">
        <v>0</v>
      </c>
      <c r="K108" s="7">
        <v>163</v>
      </c>
      <c r="L108" s="7">
        <v>159</v>
      </c>
      <c r="M108" s="7">
        <v>135</v>
      </c>
      <c r="N108" s="7">
        <v>57</v>
      </c>
      <c r="O108" s="7">
        <v>0</v>
      </c>
      <c r="P108" s="43">
        <f t="shared" si="53"/>
        <v>514</v>
      </c>
      <c r="Q108" s="7" t="s">
        <v>28</v>
      </c>
      <c r="R108" s="49">
        <v>0</v>
      </c>
      <c r="S108" s="49">
        <v>0</v>
      </c>
      <c r="T108" s="49">
        <v>163</v>
      </c>
      <c r="U108" s="49">
        <v>159</v>
      </c>
      <c r="V108" s="49">
        <v>135</v>
      </c>
      <c r="W108" s="49">
        <v>57</v>
      </c>
      <c r="X108" s="49">
        <v>0</v>
      </c>
      <c r="Y108" s="49">
        <f t="shared" si="48"/>
        <v>514</v>
      </c>
      <c r="Z108" s="43"/>
      <c r="AA108" s="44"/>
      <c r="AB108" s="44"/>
      <c r="AC108" s="44"/>
      <c r="AD108" s="44"/>
      <c r="AE108" s="44"/>
      <c r="AF108" s="44"/>
      <c r="AG108" s="44"/>
      <c r="AH108" s="44"/>
      <c r="AI108" s="43"/>
      <c r="AQ108" s="69"/>
    </row>
    <row r="109" spans="1:43" s="49" customFormat="1" ht="17.25" customHeight="1">
      <c r="A109" s="43" t="s">
        <v>36</v>
      </c>
      <c r="B109" s="1" t="s">
        <v>96</v>
      </c>
      <c r="C109" s="7" t="s">
        <v>89</v>
      </c>
      <c r="D109" s="7" t="s">
        <v>91</v>
      </c>
      <c r="E109" s="7" t="s">
        <v>44</v>
      </c>
      <c r="F109" s="7">
        <v>7500192346</v>
      </c>
      <c r="G109" s="7">
        <v>309.45999999999998</v>
      </c>
      <c r="H109" s="7" t="s">
        <v>28</v>
      </c>
      <c r="I109" s="7">
        <v>0</v>
      </c>
      <c r="J109" s="7">
        <v>13</v>
      </c>
      <c r="K109" s="7">
        <v>8</v>
      </c>
      <c r="L109" s="7">
        <v>36</v>
      </c>
      <c r="M109" s="7">
        <v>36</v>
      </c>
      <c r="N109" s="7">
        <v>16</v>
      </c>
      <c r="O109" s="7">
        <v>0</v>
      </c>
      <c r="P109" s="43">
        <f t="shared" si="53"/>
        <v>109</v>
      </c>
      <c r="Q109" s="7" t="s">
        <v>28</v>
      </c>
      <c r="R109" s="49">
        <v>0</v>
      </c>
      <c r="S109" s="49">
        <v>12</v>
      </c>
      <c r="T109" s="49">
        <v>8</v>
      </c>
      <c r="U109" s="49">
        <v>36</v>
      </c>
      <c r="V109" s="49">
        <v>36</v>
      </c>
      <c r="W109" s="49">
        <v>16</v>
      </c>
      <c r="X109" s="49">
        <v>0</v>
      </c>
      <c r="Y109" s="49">
        <f t="shared" si="48"/>
        <v>108</v>
      </c>
      <c r="Z109" s="43"/>
      <c r="AA109" s="44"/>
      <c r="AB109" s="44"/>
      <c r="AC109" s="44"/>
      <c r="AD109" s="44"/>
      <c r="AE109" s="44"/>
      <c r="AF109" s="44"/>
      <c r="AG109" s="44"/>
      <c r="AH109" s="44"/>
      <c r="AI109" s="43"/>
      <c r="AQ109" s="69"/>
    </row>
    <row r="110" spans="1:43" s="49" customFormat="1" ht="17.25" customHeight="1">
      <c r="A110" s="43" t="s">
        <v>36</v>
      </c>
      <c r="B110" s="1" t="s">
        <v>96</v>
      </c>
      <c r="C110" s="7" t="s">
        <v>89</v>
      </c>
      <c r="D110" s="7" t="s">
        <v>91</v>
      </c>
      <c r="E110" s="7" t="s">
        <v>44</v>
      </c>
      <c r="F110" s="7">
        <v>7500192347</v>
      </c>
      <c r="G110" s="7">
        <v>310.66000000000003</v>
      </c>
      <c r="H110" s="7" t="s">
        <v>28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3</v>
      </c>
      <c r="P110" s="43">
        <f t="shared" si="53"/>
        <v>3</v>
      </c>
      <c r="Q110" s="7" t="s">
        <v>28</v>
      </c>
      <c r="R110" s="49">
        <v>0</v>
      </c>
      <c r="S110" s="49">
        <v>0</v>
      </c>
      <c r="T110" s="49">
        <v>0</v>
      </c>
      <c r="U110" s="49">
        <v>0</v>
      </c>
      <c r="V110" s="49">
        <v>0</v>
      </c>
      <c r="W110" s="49">
        <v>0</v>
      </c>
      <c r="X110" s="49">
        <v>3</v>
      </c>
      <c r="Y110" s="49">
        <f t="shared" si="48"/>
        <v>3</v>
      </c>
      <c r="Z110" s="43"/>
      <c r="AA110" s="44"/>
      <c r="AB110" s="44"/>
      <c r="AC110" s="44"/>
      <c r="AD110" s="44"/>
      <c r="AE110" s="44"/>
      <c r="AF110" s="44"/>
      <c r="AG110" s="44"/>
      <c r="AH110" s="44"/>
      <c r="AI110" s="43"/>
      <c r="AQ110" s="69"/>
    </row>
    <row r="111" spans="1:43" s="144" customFormat="1" ht="17.25" customHeight="1">
      <c r="A111" s="138"/>
      <c r="B111" s="55"/>
      <c r="C111" s="143"/>
      <c r="D111" s="143"/>
      <c r="E111" s="143"/>
      <c r="F111" s="143"/>
      <c r="G111" s="143"/>
      <c r="H111" s="143"/>
      <c r="I111" s="143">
        <f>SUM(I107:I110)</f>
        <v>0</v>
      </c>
      <c r="J111" s="143">
        <f t="shared" ref="J111:P111" si="58">SUM(J107:J110)</f>
        <v>13</v>
      </c>
      <c r="K111" s="143">
        <f t="shared" si="58"/>
        <v>183</v>
      </c>
      <c r="L111" s="143">
        <f t="shared" si="58"/>
        <v>212</v>
      </c>
      <c r="M111" s="143">
        <f t="shared" si="58"/>
        <v>186</v>
      </c>
      <c r="N111" s="143">
        <f t="shared" si="58"/>
        <v>79</v>
      </c>
      <c r="O111" s="143">
        <f t="shared" si="58"/>
        <v>3</v>
      </c>
      <c r="P111" s="143">
        <f t="shared" si="58"/>
        <v>676</v>
      </c>
      <c r="Q111" s="143"/>
      <c r="R111" s="144">
        <f>SUM(R107:R110)</f>
        <v>0</v>
      </c>
      <c r="S111" s="144">
        <f t="shared" ref="S111:Y111" si="59">SUM(S107:S110)</f>
        <v>12</v>
      </c>
      <c r="T111" s="144">
        <f t="shared" si="59"/>
        <v>179</v>
      </c>
      <c r="U111" s="144">
        <f t="shared" si="59"/>
        <v>207</v>
      </c>
      <c r="V111" s="144">
        <f t="shared" si="59"/>
        <v>185</v>
      </c>
      <c r="W111" s="144">
        <f t="shared" si="59"/>
        <v>79</v>
      </c>
      <c r="X111" s="144">
        <f t="shared" si="59"/>
        <v>3</v>
      </c>
      <c r="Y111" s="144">
        <f t="shared" si="59"/>
        <v>665</v>
      </c>
      <c r="Z111" s="138"/>
      <c r="AA111" s="140"/>
      <c r="AB111" s="140"/>
      <c r="AC111" s="140"/>
      <c r="AD111" s="140"/>
      <c r="AE111" s="140"/>
      <c r="AF111" s="140"/>
      <c r="AG111" s="140"/>
      <c r="AH111" s="140"/>
      <c r="AI111" s="138"/>
      <c r="AQ111" s="145"/>
    </row>
    <row r="112" spans="1:43" s="49" customFormat="1" ht="17.25" customHeight="1">
      <c r="A112" s="43" t="s">
        <v>36</v>
      </c>
      <c r="B112" s="1" t="s">
        <v>96</v>
      </c>
      <c r="C112" s="7" t="s">
        <v>92</v>
      </c>
      <c r="D112" s="7" t="s">
        <v>93</v>
      </c>
      <c r="E112" s="7" t="s">
        <v>44</v>
      </c>
      <c r="F112" s="7">
        <v>7500192348</v>
      </c>
      <c r="G112" s="7">
        <v>394.53</v>
      </c>
      <c r="H112" s="7" t="s">
        <v>27</v>
      </c>
      <c r="I112" s="7">
        <v>0</v>
      </c>
      <c r="J112" s="7">
        <v>62</v>
      </c>
      <c r="K112" s="7">
        <v>46</v>
      </c>
      <c r="L112" s="7">
        <v>135</v>
      </c>
      <c r="M112" s="7">
        <v>126</v>
      </c>
      <c r="N112" s="7">
        <v>48</v>
      </c>
      <c r="O112" s="7">
        <v>0</v>
      </c>
      <c r="P112" s="43">
        <f t="shared" si="53"/>
        <v>417</v>
      </c>
      <c r="Q112" s="7" t="s">
        <v>27</v>
      </c>
      <c r="R112" s="49">
        <v>0</v>
      </c>
      <c r="S112" s="49">
        <v>62</v>
      </c>
      <c r="T112" s="49">
        <v>46</v>
      </c>
      <c r="U112" s="49">
        <v>135</v>
      </c>
      <c r="V112" s="49">
        <v>126</v>
      </c>
      <c r="W112" s="49">
        <v>48</v>
      </c>
      <c r="X112" s="49">
        <v>0</v>
      </c>
      <c r="Y112" s="49">
        <f t="shared" si="48"/>
        <v>417</v>
      </c>
      <c r="Z112" s="43"/>
      <c r="AA112" s="44"/>
      <c r="AB112" s="44"/>
      <c r="AC112" s="44"/>
      <c r="AD112" s="44"/>
      <c r="AE112" s="44"/>
      <c r="AF112" s="44"/>
      <c r="AG112" s="44"/>
      <c r="AH112" s="44"/>
      <c r="AI112" s="43"/>
      <c r="AQ112" s="69"/>
    </row>
    <row r="113" spans="1:43" s="49" customFormat="1" ht="17.25" customHeight="1">
      <c r="A113" s="43" t="s">
        <v>36</v>
      </c>
      <c r="B113" s="1" t="s">
        <v>96</v>
      </c>
      <c r="C113" s="7" t="s">
        <v>92</v>
      </c>
      <c r="D113" s="7" t="s">
        <v>93</v>
      </c>
      <c r="E113" s="7" t="s">
        <v>44</v>
      </c>
      <c r="F113" s="7">
        <v>7500192349</v>
      </c>
      <c r="G113" s="7">
        <v>395.73</v>
      </c>
      <c r="H113" s="7" t="s">
        <v>27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6</v>
      </c>
      <c r="P113" s="43">
        <f t="shared" si="53"/>
        <v>6</v>
      </c>
      <c r="Q113" s="7" t="s">
        <v>27</v>
      </c>
      <c r="R113" s="49">
        <v>0</v>
      </c>
      <c r="S113" s="49">
        <v>0</v>
      </c>
      <c r="T113" s="49">
        <v>0</v>
      </c>
      <c r="U113" s="49">
        <v>0</v>
      </c>
      <c r="V113" s="49">
        <v>0</v>
      </c>
      <c r="W113" s="49">
        <v>0</v>
      </c>
      <c r="X113" s="49">
        <v>6</v>
      </c>
      <c r="Y113" s="49">
        <f t="shared" si="48"/>
        <v>6</v>
      </c>
      <c r="Z113" s="43"/>
      <c r="AA113" s="44"/>
      <c r="AB113" s="44"/>
      <c r="AC113" s="44"/>
      <c r="AD113" s="44"/>
      <c r="AE113" s="44"/>
      <c r="AF113" s="44"/>
      <c r="AG113" s="44"/>
      <c r="AH113" s="44"/>
      <c r="AI113" s="43"/>
      <c r="AQ113" s="69"/>
    </row>
    <row r="114" spans="1:43" s="49" customFormat="1" ht="17.25" customHeight="1">
      <c r="A114" s="43" t="s">
        <v>36</v>
      </c>
      <c r="B114" s="1" t="s">
        <v>96</v>
      </c>
      <c r="C114" s="7" t="s">
        <v>92</v>
      </c>
      <c r="D114" s="7" t="s">
        <v>93</v>
      </c>
      <c r="E114" s="7" t="s">
        <v>48</v>
      </c>
      <c r="F114" s="7">
        <v>7500192350</v>
      </c>
      <c r="G114" s="7">
        <v>386.47</v>
      </c>
      <c r="H114" s="7" t="s">
        <v>27</v>
      </c>
      <c r="I114" s="7">
        <v>0</v>
      </c>
      <c r="J114" s="7">
        <v>6</v>
      </c>
      <c r="K114" s="7">
        <v>12</v>
      </c>
      <c r="L114" s="7">
        <v>28</v>
      </c>
      <c r="M114" s="7">
        <v>27</v>
      </c>
      <c r="N114" s="7">
        <v>12</v>
      </c>
      <c r="O114" s="7">
        <v>0</v>
      </c>
      <c r="P114" s="43">
        <f t="shared" si="53"/>
        <v>85</v>
      </c>
      <c r="Q114" s="7" t="s">
        <v>27</v>
      </c>
      <c r="R114" s="49">
        <v>0</v>
      </c>
      <c r="S114" s="49">
        <v>5</v>
      </c>
      <c r="T114" s="49">
        <v>11</v>
      </c>
      <c r="U114" s="49">
        <v>28</v>
      </c>
      <c r="V114" s="49">
        <v>27</v>
      </c>
      <c r="W114" s="49">
        <v>12</v>
      </c>
      <c r="X114" s="49">
        <v>0</v>
      </c>
      <c r="Y114" s="49">
        <f t="shared" si="48"/>
        <v>83</v>
      </c>
      <c r="Z114" s="43"/>
      <c r="AA114" s="44"/>
      <c r="AB114" s="44"/>
      <c r="AC114" s="44"/>
      <c r="AD114" s="44"/>
      <c r="AE114" s="44"/>
      <c r="AF114" s="44"/>
      <c r="AG114" s="44"/>
      <c r="AH114" s="44"/>
      <c r="AI114" s="43"/>
      <c r="AQ114" s="69"/>
    </row>
    <row r="115" spans="1:43" s="49" customFormat="1" ht="17.25" customHeight="1">
      <c r="A115" s="43" t="s">
        <v>36</v>
      </c>
      <c r="B115" s="1" t="s">
        <v>96</v>
      </c>
      <c r="C115" s="7" t="s">
        <v>92</v>
      </c>
      <c r="D115" s="7" t="s">
        <v>93</v>
      </c>
      <c r="E115" s="7" t="s">
        <v>48</v>
      </c>
      <c r="F115" s="7">
        <v>7500192351</v>
      </c>
      <c r="G115" s="7">
        <v>387.67</v>
      </c>
      <c r="H115" s="7" t="s">
        <v>27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1</v>
      </c>
      <c r="P115" s="43">
        <f t="shared" si="53"/>
        <v>1</v>
      </c>
      <c r="Q115" s="7" t="s">
        <v>27</v>
      </c>
      <c r="R115" s="49">
        <v>0</v>
      </c>
      <c r="S115" s="49">
        <v>0</v>
      </c>
      <c r="T115" s="49">
        <v>0</v>
      </c>
      <c r="U115" s="49">
        <v>0</v>
      </c>
      <c r="V115" s="49">
        <v>0</v>
      </c>
      <c r="W115" s="49">
        <v>0</v>
      </c>
      <c r="X115" s="49">
        <v>1</v>
      </c>
      <c r="Y115" s="49">
        <f t="shared" si="48"/>
        <v>1</v>
      </c>
      <c r="Z115" s="43"/>
      <c r="AA115" s="44"/>
      <c r="AB115" s="44"/>
      <c r="AC115" s="44"/>
      <c r="AD115" s="44"/>
      <c r="AE115" s="44"/>
      <c r="AF115" s="44"/>
      <c r="AG115" s="44"/>
      <c r="AH115" s="44"/>
      <c r="AI115" s="43"/>
      <c r="AQ115" s="69"/>
    </row>
    <row r="116" spans="1:43" s="144" customFormat="1" ht="17.25" customHeight="1">
      <c r="A116" s="138"/>
      <c r="B116" s="55"/>
      <c r="C116" s="143"/>
      <c r="D116" s="143"/>
      <c r="E116" s="143"/>
      <c r="F116" s="143"/>
      <c r="G116" s="143"/>
      <c r="H116" s="143"/>
      <c r="I116" s="143">
        <f>SUM(I112:I115)</f>
        <v>0</v>
      </c>
      <c r="J116" s="143">
        <f t="shared" ref="J116:P116" si="60">SUM(J112:J115)</f>
        <v>68</v>
      </c>
      <c r="K116" s="143">
        <f t="shared" si="60"/>
        <v>58</v>
      </c>
      <c r="L116" s="143">
        <f t="shared" si="60"/>
        <v>163</v>
      </c>
      <c r="M116" s="143">
        <f t="shared" si="60"/>
        <v>153</v>
      </c>
      <c r="N116" s="143">
        <f t="shared" si="60"/>
        <v>60</v>
      </c>
      <c r="O116" s="143">
        <f t="shared" si="60"/>
        <v>7</v>
      </c>
      <c r="P116" s="143">
        <f t="shared" si="60"/>
        <v>509</v>
      </c>
      <c r="Q116" s="143"/>
      <c r="R116" s="144">
        <f>SUM(R112:R115)</f>
        <v>0</v>
      </c>
      <c r="S116" s="144">
        <f t="shared" ref="S116:Y116" si="61">SUM(S112:S115)</f>
        <v>67</v>
      </c>
      <c r="T116" s="144">
        <f t="shared" si="61"/>
        <v>57</v>
      </c>
      <c r="U116" s="144">
        <f t="shared" si="61"/>
        <v>163</v>
      </c>
      <c r="V116" s="144">
        <f t="shared" si="61"/>
        <v>153</v>
      </c>
      <c r="W116" s="144">
        <f t="shared" si="61"/>
        <v>60</v>
      </c>
      <c r="X116" s="144">
        <f t="shared" si="61"/>
        <v>7</v>
      </c>
      <c r="Y116" s="144">
        <f t="shared" si="61"/>
        <v>507</v>
      </c>
      <c r="Z116" s="138"/>
      <c r="AA116" s="140"/>
      <c r="AB116" s="140"/>
      <c r="AC116" s="140"/>
      <c r="AD116" s="140"/>
      <c r="AE116" s="140"/>
      <c r="AF116" s="140"/>
      <c r="AG116" s="140"/>
      <c r="AH116" s="140"/>
      <c r="AI116" s="138"/>
      <c r="AQ116" s="145"/>
    </row>
    <row r="117" spans="1:43" s="49" customFormat="1" ht="17.25" customHeight="1">
      <c r="A117" s="43" t="s">
        <v>36</v>
      </c>
      <c r="B117" s="1" t="s">
        <v>96</v>
      </c>
      <c r="C117" s="7" t="s">
        <v>94</v>
      </c>
      <c r="D117" s="7" t="s">
        <v>95</v>
      </c>
      <c r="E117" s="7" t="s">
        <v>44</v>
      </c>
      <c r="F117" s="7">
        <v>7500192353</v>
      </c>
      <c r="G117" s="7">
        <v>376.32</v>
      </c>
      <c r="H117" s="7" t="s">
        <v>27</v>
      </c>
      <c r="I117" s="7">
        <v>1</v>
      </c>
      <c r="J117" s="7">
        <v>73</v>
      </c>
      <c r="K117" s="7">
        <v>61</v>
      </c>
      <c r="L117" s="7">
        <v>161</v>
      </c>
      <c r="M117" s="7">
        <v>153</v>
      </c>
      <c r="N117" s="7">
        <v>61</v>
      </c>
      <c r="O117" s="7">
        <v>0</v>
      </c>
      <c r="P117" s="43">
        <f t="shared" si="53"/>
        <v>510</v>
      </c>
      <c r="Q117" s="7" t="s">
        <v>27</v>
      </c>
      <c r="R117" s="49">
        <v>1</v>
      </c>
      <c r="S117" s="49">
        <v>73</v>
      </c>
      <c r="T117" s="49">
        <v>59</v>
      </c>
      <c r="U117" s="49">
        <v>161</v>
      </c>
      <c r="V117" s="49">
        <v>149</v>
      </c>
      <c r="W117" s="49">
        <v>60</v>
      </c>
      <c r="X117" s="49">
        <v>0</v>
      </c>
      <c r="Y117" s="49">
        <f t="shared" si="48"/>
        <v>503</v>
      </c>
      <c r="Z117" s="43"/>
      <c r="AA117" s="44"/>
      <c r="AB117" s="44"/>
      <c r="AC117" s="44"/>
      <c r="AD117" s="44"/>
      <c r="AE117" s="44"/>
      <c r="AF117" s="44"/>
      <c r="AG117" s="44"/>
      <c r="AH117" s="44"/>
      <c r="AI117" s="43"/>
      <c r="AQ117" s="69"/>
    </row>
    <row r="118" spans="1:43" s="49" customFormat="1" ht="17.25" customHeight="1">
      <c r="A118" s="43" t="s">
        <v>36</v>
      </c>
      <c r="B118" s="1" t="s">
        <v>96</v>
      </c>
      <c r="C118" s="7" t="s">
        <v>94</v>
      </c>
      <c r="D118" s="7" t="s">
        <v>95</v>
      </c>
      <c r="E118" s="7" t="s">
        <v>44</v>
      </c>
      <c r="F118" s="7">
        <v>7500192354</v>
      </c>
      <c r="G118" s="7">
        <v>377.52</v>
      </c>
      <c r="H118" s="7" t="s">
        <v>27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6</v>
      </c>
      <c r="P118" s="43">
        <f t="shared" si="53"/>
        <v>6</v>
      </c>
      <c r="Q118" s="7" t="s">
        <v>27</v>
      </c>
      <c r="R118" s="49">
        <v>0</v>
      </c>
      <c r="S118" s="49">
        <v>0</v>
      </c>
      <c r="T118" s="49">
        <v>0</v>
      </c>
      <c r="U118" s="49">
        <v>0</v>
      </c>
      <c r="V118" s="49">
        <v>0</v>
      </c>
      <c r="W118" s="49">
        <v>0</v>
      </c>
      <c r="X118" s="49">
        <v>6</v>
      </c>
      <c r="Y118" s="49">
        <f t="shared" si="48"/>
        <v>6</v>
      </c>
      <c r="Z118" s="43"/>
      <c r="AA118" s="44"/>
      <c r="AB118" s="44"/>
      <c r="AC118" s="44"/>
      <c r="AD118" s="44"/>
      <c r="AE118" s="44"/>
      <c r="AF118" s="44"/>
      <c r="AG118" s="44"/>
      <c r="AH118" s="44"/>
      <c r="AI118" s="43"/>
      <c r="AQ118" s="69"/>
    </row>
    <row r="119" spans="1:43" s="144" customFormat="1" ht="17.25" customHeight="1">
      <c r="A119" s="138"/>
      <c r="B119" s="55"/>
      <c r="C119" s="143"/>
      <c r="D119" s="143"/>
      <c r="E119" s="143"/>
      <c r="F119" s="143"/>
      <c r="G119" s="143"/>
      <c r="H119" s="143"/>
      <c r="I119" s="143">
        <f>SUM(I117:I118)</f>
        <v>1</v>
      </c>
      <c r="J119" s="143">
        <f t="shared" ref="J119:P119" si="62">SUM(J117:J118)</f>
        <v>73</v>
      </c>
      <c r="K119" s="143">
        <f t="shared" si="62"/>
        <v>61</v>
      </c>
      <c r="L119" s="143">
        <f t="shared" si="62"/>
        <v>161</v>
      </c>
      <c r="M119" s="143">
        <f t="shared" si="62"/>
        <v>153</v>
      </c>
      <c r="N119" s="143">
        <f t="shared" si="62"/>
        <v>61</v>
      </c>
      <c r="O119" s="143">
        <f t="shared" si="62"/>
        <v>6</v>
      </c>
      <c r="P119" s="143">
        <f t="shared" si="62"/>
        <v>516</v>
      </c>
      <c r="Q119" s="143"/>
      <c r="R119" s="144">
        <f>SUM(R117:R118)</f>
        <v>1</v>
      </c>
      <c r="S119" s="144">
        <f t="shared" ref="S119:Y119" si="63">SUM(S117:S118)</f>
        <v>73</v>
      </c>
      <c r="T119" s="144">
        <f t="shared" si="63"/>
        <v>59</v>
      </c>
      <c r="U119" s="144">
        <f t="shared" si="63"/>
        <v>161</v>
      </c>
      <c r="V119" s="144">
        <f t="shared" si="63"/>
        <v>149</v>
      </c>
      <c r="W119" s="144">
        <f t="shared" si="63"/>
        <v>60</v>
      </c>
      <c r="X119" s="144">
        <f t="shared" si="63"/>
        <v>6</v>
      </c>
      <c r="Y119" s="144">
        <f t="shared" si="63"/>
        <v>509</v>
      </c>
      <c r="AA119" s="140"/>
      <c r="AB119" s="140"/>
      <c r="AC119" s="140"/>
      <c r="AD119" s="140"/>
      <c r="AE119" s="140"/>
      <c r="AF119" s="140"/>
      <c r="AG119" s="140"/>
      <c r="AH119" s="140"/>
      <c r="AI119" s="138"/>
      <c r="AQ119" s="145"/>
    </row>
    <row r="120" spans="1:43" s="49" customFormat="1" ht="17.25" customHeight="1">
      <c r="A120" s="43" t="s">
        <v>36</v>
      </c>
      <c r="B120" s="1" t="s">
        <v>112</v>
      </c>
      <c r="C120" s="135" t="s">
        <v>97</v>
      </c>
      <c r="D120" s="135" t="s">
        <v>98</v>
      </c>
      <c r="E120" s="135" t="s">
        <v>63</v>
      </c>
      <c r="F120" s="135">
        <v>7500192502</v>
      </c>
      <c r="G120" s="11">
        <v>388.11</v>
      </c>
      <c r="H120" s="135" t="s">
        <v>27</v>
      </c>
      <c r="I120" s="135">
        <v>0</v>
      </c>
      <c r="J120" s="135">
        <v>0</v>
      </c>
      <c r="K120" s="135">
        <v>12</v>
      </c>
      <c r="L120" s="135">
        <v>17</v>
      </c>
      <c r="M120" s="135">
        <v>15</v>
      </c>
      <c r="N120" s="135">
        <v>6</v>
      </c>
      <c r="O120" s="135">
        <v>0</v>
      </c>
      <c r="P120" s="43">
        <f t="shared" si="53"/>
        <v>50</v>
      </c>
      <c r="Q120" s="135" t="s">
        <v>27</v>
      </c>
      <c r="R120" s="49">
        <v>0</v>
      </c>
      <c r="S120" s="49">
        <v>0</v>
      </c>
      <c r="T120" s="49">
        <v>12</v>
      </c>
      <c r="U120" s="49">
        <v>15</v>
      </c>
      <c r="V120" s="49">
        <v>14</v>
      </c>
      <c r="W120" s="49">
        <v>3</v>
      </c>
      <c r="X120" s="49">
        <v>0</v>
      </c>
      <c r="Y120" s="49">
        <f t="shared" si="48"/>
        <v>44</v>
      </c>
      <c r="Z120" s="43"/>
      <c r="AA120" s="44"/>
      <c r="AB120" s="44"/>
      <c r="AC120" s="44"/>
      <c r="AD120" s="44"/>
      <c r="AE120" s="44"/>
      <c r="AF120" s="44"/>
      <c r="AG120" s="44"/>
      <c r="AH120" s="44"/>
      <c r="AI120" s="43"/>
      <c r="AQ120" s="69"/>
    </row>
    <row r="121" spans="1:43" s="49" customFormat="1" ht="17.25" customHeight="1">
      <c r="A121" s="43" t="s">
        <v>36</v>
      </c>
      <c r="B121" s="1" t="s">
        <v>112</v>
      </c>
      <c r="C121" s="135" t="s">
        <v>97</v>
      </c>
      <c r="D121" s="135" t="s">
        <v>98</v>
      </c>
      <c r="E121" s="135" t="s">
        <v>44</v>
      </c>
      <c r="F121" s="135">
        <v>7500192518</v>
      </c>
      <c r="G121" s="11">
        <v>396.16</v>
      </c>
      <c r="H121" s="135" t="s">
        <v>27</v>
      </c>
      <c r="I121" s="135">
        <v>1</v>
      </c>
      <c r="J121" s="135">
        <v>39</v>
      </c>
      <c r="K121" s="135">
        <v>53</v>
      </c>
      <c r="L121" s="135">
        <v>93</v>
      </c>
      <c r="M121" s="135">
        <v>77</v>
      </c>
      <c r="N121" s="135">
        <v>33</v>
      </c>
      <c r="O121" s="135">
        <v>0</v>
      </c>
      <c r="P121" s="43">
        <f t="shared" si="53"/>
        <v>296</v>
      </c>
      <c r="Q121" s="135" t="s">
        <v>27</v>
      </c>
      <c r="R121" s="49">
        <v>1</v>
      </c>
      <c r="S121" s="49">
        <v>38</v>
      </c>
      <c r="T121" s="49">
        <v>53</v>
      </c>
      <c r="U121" s="49">
        <v>93</v>
      </c>
      <c r="V121" s="49">
        <v>77</v>
      </c>
      <c r="W121" s="49">
        <v>33</v>
      </c>
      <c r="X121" s="49">
        <v>0</v>
      </c>
      <c r="Y121" s="49">
        <f t="shared" si="48"/>
        <v>295</v>
      </c>
      <c r="Z121" s="43"/>
      <c r="AA121" s="44"/>
      <c r="AB121" s="44"/>
      <c r="AC121" s="44"/>
      <c r="AD121" s="44"/>
      <c r="AE121" s="44"/>
      <c r="AF121" s="44"/>
      <c r="AG121" s="44"/>
      <c r="AH121" s="44"/>
      <c r="AI121" s="43"/>
      <c r="AQ121" s="69"/>
    </row>
    <row r="122" spans="1:43" s="49" customFormat="1" ht="17.25" customHeight="1">
      <c r="A122" s="43" t="s">
        <v>36</v>
      </c>
      <c r="B122" s="1" t="s">
        <v>112</v>
      </c>
      <c r="C122" s="135" t="s">
        <v>97</v>
      </c>
      <c r="D122" s="135" t="s">
        <v>98</v>
      </c>
      <c r="E122" s="135" t="s">
        <v>44</v>
      </c>
      <c r="F122" s="135">
        <v>7500192519</v>
      </c>
      <c r="G122" s="11">
        <v>397.36</v>
      </c>
      <c r="H122" s="135" t="s">
        <v>27</v>
      </c>
      <c r="I122" s="135">
        <v>0</v>
      </c>
      <c r="J122" s="135">
        <v>0</v>
      </c>
      <c r="K122" s="135">
        <v>0</v>
      </c>
      <c r="L122" s="135">
        <v>0</v>
      </c>
      <c r="M122" s="135">
        <v>0</v>
      </c>
      <c r="N122" s="135">
        <v>0</v>
      </c>
      <c r="O122" s="135">
        <v>2</v>
      </c>
      <c r="P122" s="43">
        <f t="shared" si="53"/>
        <v>2</v>
      </c>
      <c r="Q122" s="135" t="s">
        <v>27</v>
      </c>
      <c r="R122" s="49">
        <v>0</v>
      </c>
      <c r="S122" s="49">
        <v>0</v>
      </c>
      <c r="T122" s="49">
        <v>0</v>
      </c>
      <c r="U122" s="49">
        <v>0</v>
      </c>
      <c r="V122" s="49">
        <v>0</v>
      </c>
      <c r="W122" s="49">
        <v>0</v>
      </c>
      <c r="X122" s="49">
        <v>2</v>
      </c>
      <c r="Y122" s="49">
        <f t="shared" si="48"/>
        <v>2</v>
      </c>
      <c r="Z122" s="43"/>
      <c r="AA122" s="44"/>
      <c r="AB122" s="44"/>
      <c r="AC122" s="44"/>
      <c r="AD122" s="44"/>
      <c r="AE122" s="44"/>
      <c r="AF122" s="44"/>
      <c r="AG122" s="44"/>
      <c r="AH122" s="44"/>
      <c r="AI122" s="43"/>
      <c r="AQ122" s="69"/>
    </row>
    <row r="123" spans="1:43" s="144" customFormat="1" ht="17.25" customHeight="1">
      <c r="A123" s="138"/>
      <c r="B123" s="55"/>
      <c r="C123" s="149"/>
      <c r="D123" s="149"/>
      <c r="E123" s="149"/>
      <c r="F123" s="149"/>
      <c r="G123" s="147"/>
      <c r="H123" s="149"/>
      <c r="I123" s="149">
        <f>SUM(I120:I122)</f>
        <v>1</v>
      </c>
      <c r="J123" s="149">
        <f t="shared" ref="J123:P123" si="64">SUM(J120:J122)</f>
        <v>39</v>
      </c>
      <c r="K123" s="149">
        <f t="shared" si="64"/>
        <v>65</v>
      </c>
      <c r="L123" s="149">
        <f t="shared" si="64"/>
        <v>110</v>
      </c>
      <c r="M123" s="149">
        <f t="shared" si="64"/>
        <v>92</v>
      </c>
      <c r="N123" s="149">
        <f t="shared" si="64"/>
        <v>39</v>
      </c>
      <c r="O123" s="149">
        <f t="shared" si="64"/>
        <v>2</v>
      </c>
      <c r="P123" s="149">
        <f t="shared" si="64"/>
        <v>348</v>
      </c>
      <c r="Q123" s="149"/>
      <c r="R123" s="144">
        <f>SUM(R120:R122)</f>
        <v>1</v>
      </c>
      <c r="S123" s="144">
        <f t="shared" ref="S123:Y123" si="65">SUM(S120:S122)</f>
        <v>38</v>
      </c>
      <c r="T123" s="144">
        <f t="shared" si="65"/>
        <v>65</v>
      </c>
      <c r="U123" s="144">
        <f t="shared" si="65"/>
        <v>108</v>
      </c>
      <c r="V123" s="144">
        <f t="shared" si="65"/>
        <v>91</v>
      </c>
      <c r="W123" s="144">
        <f t="shared" si="65"/>
        <v>36</v>
      </c>
      <c r="X123" s="144">
        <f t="shared" si="65"/>
        <v>2</v>
      </c>
      <c r="Y123" s="144">
        <f t="shared" si="65"/>
        <v>341</v>
      </c>
      <c r="Z123" s="138"/>
      <c r="AA123" s="140"/>
      <c r="AB123" s="140"/>
      <c r="AC123" s="140"/>
      <c r="AD123" s="140"/>
      <c r="AE123" s="140"/>
      <c r="AF123" s="140"/>
      <c r="AG123" s="140"/>
      <c r="AH123" s="140"/>
      <c r="AI123" s="138"/>
      <c r="AQ123" s="145"/>
    </row>
    <row r="124" spans="1:43" s="49" customFormat="1" ht="17.25" customHeight="1">
      <c r="A124" s="43" t="s">
        <v>36</v>
      </c>
      <c r="B124" s="1" t="s">
        <v>112</v>
      </c>
      <c r="C124" s="135" t="s">
        <v>97</v>
      </c>
      <c r="D124" s="135" t="s">
        <v>99</v>
      </c>
      <c r="E124" s="135" t="s">
        <v>44</v>
      </c>
      <c r="F124" s="135">
        <v>7500192520</v>
      </c>
      <c r="G124" s="11">
        <v>327.96</v>
      </c>
      <c r="H124" s="135" t="s">
        <v>28</v>
      </c>
      <c r="I124" s="135">
        <v>0</v>
      </c>
      <c r="J124" s="135">
        <v>0</v>
      </c>
      <c r="K124" s="135">
        <v>7</v>
      </c>
      <c r="L124" s="135">
        <v>12</v>
      </c>
      <c r="M124" s="135">
        <v>12</v>
      </c>
      <c r="N124" s="135">
        <v>12</v>
      </c>
      <c r="O124" s="135">
        <v>0</v>
      </c>
      <c r="P124" s="43">
        <f t="shared" si="53"/>
        <v>43</v>
      </c>
      <c r="Q124" s="135" t="s">
        <v>28</v>
      </c>
      <c r="R124" s="49">
        <v>0</v>
      </c>
      <c r="S124" s="49">
        <v>0</v>
      </c>
      <c r="T124" s="49">
        <v>7</v>
      </c>
      <c r="U124" s="49">
        <v>12</v>
      </c>
      <c r="V124" s="49">
        <v>12</v>
      </c>
      <c r="W124" s="49">
        <v>12</v>
      </c>
      <c r="X124" s="49">
        <v>0</v>
      </c>
      <c r="Y124" s="49">
        <f t="shared" si="48"/>
        <v>43</v>
      </c>
      <c r="Z124" s="43"/>
      <c r="AA124" s="44"/>
      <c r="AB124" s="44"/>
      <c r="AC124" s="44"/>
      <c r="AD124" s="44"/>
      <c r="AE124" s="44"/>
      <c r="AF124" s="44"/>
      <c r="AG124" s="44"/>
      <c r="AH124" s="44"/>
      <c r="AI124" s="43"/>
      <c r="AQ124" s="69"/>
    </row>
    <row r="125" spans="1:43" s="49" customFormat="1" ht="17.25" customHeight="1">
      <c r="A125" s="43"/>
      <c r="B125" s="1"/>
      <c r="C125" s="135"/>
      <c r="D125" s="135"/>
      <c r="E125" s="135"/>
      <c r="F125" s="135"/>
      <c r="G125" s="11"/>
      <c r="H125" s="135"/>
      <c r="I125" s="135"/>
      <c r="J125" s="135"/>
      <c r="K125" s="135"/>
      <c r="L125" s="135"/>
      <c r="M125" s="135"/>
      <c r="N125" s="135"/>
      <c r="O125" s="135"/>
      <c r="P125" s="43"/>
      <c r="Q125" s="135"/>
      <c r="Z125" s="43"/>
      <c r="AA125" s="44"/>
      <c r="AB125" s="44"/>
      <c r="AC125" s="44"/>
      <c r="AD125" s="44"/>
      <c r="AE125" s="44"/>
      <c r="AF125" s="44"/>
      <c r="AG125" s="44"/>
      <c r="AH125" s="44"/>
      <c r="AI125" s="43"/>
      <c r="AQ125" s="69"/>
    </row>
    <row r="126" spans="1:43" s="49" customFormat="1" ht="17.25" customHeight="1">
      <c r="A126" s="43" t="s">
        <v>36</v>
      </c>
      <c r="B126" s="1" t="s">
        <v>112</v>
      </c>
      <c r="C126" s="125" t="s">
        <v>100</v>
      </c>
      <c r="D126" s="125" t="s">
        <v>101</v>
      </c>
      <c r="E126" s="125" t="s">
        <v>102</v>
      </c>
      <c r="F126" s="89">
        <v>7500192522</v>
      </c>
      <c r="G126" s="11">
        <v>365.6</v>
      </c>
      <c r="H126" s="136" t="s">
        <v>27</v>
      </c>
      <c r="I126" s="137">
        <v>0</v>
      </c>
      <c r="J126" s="137">
        <v>0</v>
      </c>
      <c r="K126" s="137">
        <v>18</v>
      </c>
      <c r="L126" s="137">
        <v>18</v>
      </c>
      <c r="M126" s="137">
        <v>12</v>
      </c>
      <c r="N126" s="137">
        <v>6</v>
      </c>
      <c r="O126" s="137">
        <v>0</v>
      </c>
      <c r="P126" s="43">
        <f t="shared" si="53"/>
        <v>54</v>
      </c>
      <c r="Q126" s="136" t="s">
        <v>27</v>
      </c>
      <c r="R126" s="49">
        <v>0</v>
      </c>
      <c r="S126" s="49">
        <v>0</v>
      </c>
      <c r="T126" s="49">
        <v>18</v>
      </c>
      <c r="U126" s="49">
        <v>18</v>
      </c>
      <c r="V126" s="49">
        <v>11</v>
      </c>
      <c r="W126" s="49">
        <v>6</v>
      </c>
      <c r="X126" s="49">
        <v>0</v>
      </c>
      <c r="Y126" s="49">
        <f t="shared" si="48"/>
        <v>53</v>
      </c>
      <c r="Z126" s="43"/>
      <c r="AA126" s="44"/>
      <c r="AB126" s="44"/>
      <c r="AC126" s="44"/>
      <c r="AD126" s="44"/>
      <c r="AE126" s="44"/>
      <c r="AF126" s="44"/>
      <c r="AG126" s="44"/>
      <c r="AH126" s="44"/>
      <c r="AI126" s="43"/>
      <c r="AQ126" s="69"/>
    </row>
    <row r="127" spans="1:43" s="49" customFormat="1" ht="17.25" customHeight="1">
      <c r="A127" s="43" t="s">
        <v>36</v>
      </c>
      <c r="B127" s="1" t="s">
        <v>112</v>
      </c>
      <c r="C127" s="125" t="s">
        <v>100</v>
      </c>
      <c r="D127" s="125" t="s">
        <v>101</v>
      </c>
      <c r="E127" s="125" t="s">
        <v>44</v>
      </c>
      <c r="F127" s="89">
        <v>7500192523</v>
      </c>
      <c r="G127" s="11">
        <v>373.65</v>
      </c>
      <c r="H127" s="136" t="s">
        <v>27</v>
      </c>
      <c r="I127" s="137">
        <v>2</v>
      </c>
      <c r="J127" s="137">
        <v>62</v>
      </c>
      <c r="K127" s="137">
        <v>59</v>
      </c>
      <c r="L127" s="137">
        <v>141</v>
      </c>
      <c r="M127" s="137">
        <v>128</v>
      </c>
      <c r="N127" s="137">
        <v>44</v>
      </c>
      <c r="O127" s="137">
        <v>0</v>
      </c>
      <c r="P127" s="43">
        <f t="shared" si="53"/>
        <v>436</v>
      </c>
      <c r="Q127" s="136" t="s">
        <v>27</v>
      </c>
      <c r="R127" s="49">
        <v>2</v>
      </c>
      <c r="S127" s="49">
        <v>61</v>
      </c>
      <c r="T127" s="49">
        <v>57</v>
      </c>
      <c r="U127" s="49">
        <v>141</v>
      </c>
      <c r="V127" s="49">
        <v>128</v>
      </c>
      <c r="W127" s="49">
        <v>44</v>
      </c>
      <c r="X127" s="49">
        <v>0</v>
      </c>
      <c r="Y127" s="49">
        <f t="shared" si="48"/>
        <v>433</v>
      </c>
      <c r="Z127" s="43"/>
      <c r="AA127" s="44"/>
      <c r="AB127" s="44"/>
      <c r="AC127" s="44"/>
      <c r="AD127" s="44"/>
      <c r="AE127" s="44"/>
      <c r="AF127" s="44"/>
      <c r="AG127" s="44"/>
      <c r="AH127" s="44"/>
      <c r="AI127" s="43"/>
      <c r="AQ127" s="69"/>
    </row>
    <row r="128" spans="1:43" s="49" customFormat="1" ht="17.25" customHeight="1">
      <c r="A128" s="43" t="s">
        <v>36</v>
      </c>
      <c r="B128" s="1" t="s">
        <v>112</v>
      </c>
      <c r="C128" s="125" t="s">
        <v>100</v>
      </c>
      <c r="D128" s="125" t="s">
        <v>101</v>
      </c>
      <c r="E128" s="125" t="s">
        <v>44</v>
      </c>
      <c r="F128" s="89">
        <v>7500192524</v>
      </c>
      <c r="G128" s="11">
        <v>374.85</v>
      </c>
      <c r="H128" s="136" t="s">
        <v>27</v>
      </c>
      <c r="I128" s="137">
        <v>0</v>
      </c>
      <c r="J128" s="137">
        <v>0</v>
      </c>
      <c r="K128" s="137">
        <v>0</v>
      </c>
      <c r="L128" s="137">
        <v>0</v>
      </c>
      <c r="M128" s="137">
        <v>0</v>
      </c>
      <c r="N128" s="137">
        <v>0</v>
      </c>
      <c r="O128" s="137">
        <v>2</v>
      </c>
      <c r="P128" s="43">
        <f t="shared" si="53"/>
        <v>2</v>
      </c>
      <c r="Q128" s="136" t="s">
        <v>27</v>
      </c>
      <c r="R128" s="49">
        <v>0</v>
      </c>
      <c r="S128" s="49">
        <v>0</v>
      </c>
      <c r="T128" s="49">
        <v>0</v>
      </c>
      <c r="U128" s="49">
        <v>0</v>
      </c>
      <c r="V128" s="49">
        <v>0</v>
      </c>
      <c r="W128" s="49">
        <v>0</v>
      </c>
      <c r="X128" s="49">
        <v>2</v>
      </c>
      <c r="Y128" s="49">
        <f t="shared" si="48"/>
        <v>2</v>
      </c>
      <c r="Z128" s="43"/>
      <c r="AA128" s="44"/>
      <c r="AB128" s="44"/>
      <c r="AC128" s="44"/>
      <c r="AD128" s="44"/>
      <c r="AE128" s="44"/>
      <c r="AF128" s="44"/>
      <c r="AG128" s="44"/>
      <c r="AH128" s="44"/>
      <c r="AI128" s="43"/>
      <c r="AQ128" s="69"/>
    </row>
    <row r="129" spans="1:43" s="144" customFormat="1" ht="17.25" customHeight="1">
      <c r="A129" s="138"/>
      <c r="B129" s="55"/>
      <c r="C129" s="139"/>
      <c r="D129" s="139"/>
      <c r="E129" s="139"/>
      <c r="F129" s="142"/>
      <c r="G129" s="147"/>
      <c r="H129" s="150"/>
      <c r="I129" s="151">
        <f>SUM(I126:I128)</f>
        <v>2</v>
      </c>
      <c r="J129" s="151">
        <f t="shared" ref="J129:P129" si="66">SUM(J126:J128)</f>
        <v>62</v>
      </c>
      <c r="K129" s="151">
        <f t="shared" si="66"/>
        <v>77</v>
      </c>
      <c r="L129" s="151">
        <f t="shared" si="66"/>
        <v>159</v>
      </c>
      <c r="M129" s="151">
        <f t="shared" si="66"/>
        <v>140</v>
      </c>
      <c r="N129" s="151">
        <f t="shared" si="66"/>
        <v>50</v>
      </c>
      <c r="O129" s="151">
        <f t="shared" si="66"/>
        <v>2</v>
      </c>
      <c r="P129" s="151">
        <f t="shared" si="66"/>
        <v>492</v>
      </c>
      <c r="Q129" s="150"/>
      <c r="R129" s="144">
        <f>SUM(R126:R128)</f>
        <v>2</v>
      </c>
      <c r="S129" s="144">
        <f t="shared" ref="S129:Y129" si="67">SUM(S126:S128)</f>
        <v>61</v>
      </c>
      <c r="T129" s="144">
        <f t="shared" si="67"/>
        <v>75</v>
      </c>
      <c r="U129" s="144">
        <f t="shared" si="67"/>
        <v>159</v>
      </c>
      <c r="V129" s="144">
        <f t="shared" si="67"/>
        <v>139</v>
      </c>
      <c r="W129" s="144">
        <f t="shared" si="67"/>
        <v>50</v>
      </c>
      <c r="X129" s="144">
        <f t="shared" si="67"/>
        <v>2</v>
      </c>
      <c r="Y129" s="144">
        <f t="shared" si="67"/>
        <v>488</v>
      </c>
      <c r="Z129" s="138"/>
      <c r="AA129" s="140"/>
      <c r="AB129" s="140"/>
      <c r="AC129" s="140"/>
      <c r="AD129" s="140"/>
      <c r="AE129" s="140"/>
      <c r="AF129" s="140"/>
      <c r="AG129" s="140"/>
      <c r="AH129" s="140"/>
      <c r="AI129" s="138"/>
      <c r="AQ129" s="145"/>
    </row>
    <row r="130" spans="1:43" s="49" customFormat="1" ht="17.25" customHeight="1">
      <c r="A130" s="43" t="s">
        <v>36</v>
      </c>
      <c r="B130" s="1" t="s">
        <v>112</v>
      </c>
      <c r="C130" s="125" t="s">
        <v>100</v>
      </c>
      <c r="D130" s="125" t="s">
        <v>103</v>
      </c>
      <c r="E130" s="125" t="s">
        <v>44</v>
      </c>
      <c r="F130" s="89">
        <v>7500192503</v>
      </c>
      <c r="G130" s="11">
        <v>326.2</v>
      </c>
      <c r="H130" s="136" t="s">
        <v>28</v>
      </c>
      <c r="I130" s="137">
        <v>0</v>
      </c>
      <c r="J130" s="137">
        <v>3</v>
      </c>
      <c r="K130" s="137">
        <v>5</v>
      </c>
      <c r="L130" s="137">
        <v>8</v>
      </c>
      <c r="M130" s="137">
        <v>7</v>
      </c>
      <c r="N130" s="137">
        <v>2</v>
      </c>
      <c r="O130" s="137">
        <v>0</v>
      </c>
      <c r="P130" s="43">
        <f t="shared" si="53"/>
        <v>25</v>
      </c>
      <c r="Q130" s="136" t="s">
        <v>28</v>
      </c>
      <c r="R130" s="49">
        <v>0</v>
      </c>
      <c r="S130" s="49">
        <v>3</v>
      </c>
      <c r="T130" s="49">
        <v>5</v>
      </c>
      <c r="U130" s="49">
        <v>8</v>
      </c>
      <c r="V130" s="49">
        <v>7</v>
      </c>
      <c r="W130" s="49">
        <v>2</v>
      </c>
      <c r="X130" s="49">
        <v>0</v>
      </c>
      <c r="Y130" s="49">
        <f t="shared" si="48"/>
        <v>25</v>
      </c>
      <c r="Z130" s="43"/>
      <c r="AA130" s="44"/>
      <c r="AB130" s="44"/>
      <c r="AC130" s="44"/>
      <c r="AD130" s="44"/>
      <c r="AE130" s="44"/>
      <c r="AF130" s="44"/>
      <c r="AG130" s="44"/>
      <c r="AH130" s="44"/>
      <c r="AI130" s="43"/>
      <c r="AQ130" s="69"/>
    </row>
    <row r="131" spans="1:43" s="49" customFormat="1" ht="17.25" customHeight="1">
      <c r="A131" s="43" t="s">
        <v>36</v>
      </c>
      <c r="B131" s="1" t="s">
        <v>112</v>
      </c>
      <c r="C131" s="125" t="s">
        <v>100</v>
      </c>
      <c r="D131" s="125" t="s">
        <v>103</v>
      </c>
      <c r="E131" s="125" t="s">
        <v>48</v>
      </c>
      <c r="F131" s="89">
        <v>7500193317</v>
      </c>
      <c r="G131" s="11">
        <v>318.14999999999998</v>
      </c>
      <c r="H131" s="136" t="s">
        <v>28</v>
      </c>
      <c r="I131" s="137">
        <v>0</v>
      </c>
      <c r="J131" s="137">
        <v>0</v>
      </c>
      <c r="K131" s="137">
        <v>2</v>
      </c>
      <c r="L131" s="137">
        <v>4</v>
      </c>
      <c r="M131" s="137">
        <v>5</v>
      </c>
      <c r="N131" s="137">
        <v>2</v>
      </c>
      <c r="O131" s="137">
        <v>0</v>
      </c>
      <c r="P131" s="43">
        <f t="shared" si="53"/>
        <v>13</v>
      </c>
      <c r="Q131" s="136" t="s">
        <v>28</v>
      </c>
      <c r="R131" s="49">
        <v>0</v>
      </c>
      <c r="S131" s="49">
        <v>0</v>
      </c>
      <c r="T131" s="49">
        <v>1</v>
      </c>
      <c r="U131" s="49">
        <v>4</v>
      </c>
      <c r="V131" s="49">
        <v>5</v>
      </c>
      <c r="W131" s="49">
        <v>2</v>
      </c>
      <c r="X131" s="49">
        <v>0</v>
      </c>
      <c r="Y131" s="49">
        <f t="shared" si="48"/>
        <v>12</v>
      </c>
      <c r="Z131" s="43"/>
      <c r="AA131" s="44"/>
      <c r="AB131" s="44"/>
      <c r="AC131" s="44"/>
      <c r="AD131" s="44"/>
      <c r="AE131" s="44"/>
      <c r="AF131" s="44"/>
      <c r="AG131" s="44"/>
      <c r="AH131" s="44"/>
      <c r="AI131" s="43"/>
      <c r="AQ131" s="69"/>
    </row>
    <row r="132" spans="1:43" s="144" customFormat="1" ht="17.25" customHeight="1">
      <c r="A132" s="138"/>
      <c r="B132" s="55"/>
      <c r="C132" s="139"/>
      <c r="D132" s="139"/>
      <c r="E132" s="139"/>
      <c r="F132" s="142"/>
      <c r="G132" s="147"/>
      <c r="H132" s="150"/>
      <c r="I132" s="151">
        <f>SUM(I130:I131)</f>
        <v>0</v>
      </c>
      <c r="J132" s="151">
        <f t="shared" ref="J132:P132" si="68">SUM(J130:J131)</f>
        <v>3</v>
      </c>
      <c r="K132" s="151">
        <f t="shared" si="68"/>
        <v>7</v>
      </c>
      <c r="L132" s="151">
        <f t="shared" si="68"/>
        <v>12</v>
      </c>
      <c r="M132" s="151">
        <f t="shared" si="68"/>
        <v>12</v>
      </c>
      <c r="N132" s="151">
        <f t="shared" si="68"/>
        <v>4</v>
      </c>
      <c r="O132" s="151">
        <f t="shared" si="68"/>
        <v>0</v>
      </c>
      <c r="P132" s="151">
        <f t="shared" si="68"/>
        <v>38</v>
      </c>
      <c r="Q132" s="150"/>
      <c r="R132" s="144">
        <f>SUM(R130:R131)</f>
        <v>0</v>
      </c>
      <c r="S132" s="144">
        <f t="shared" ref="S132:Y132" si="69">SUM(S130:S131)</f>
        <v>3</v>
      </c>
      <c r="T132" s="144">
        <f t="shared" si="69"/>
        <v>6</v>
      </c>
      <c r="U132" s="144">
        <f t="shared" si="69"/>
        <v>12</v>
      </c>
      <c r="V132" s="144">
        <f t="shared" si="69"/>
        <v>12</v>
      </c>
      <c r="W132" s="144">
        <f t="shared" si="69"/>
        <v>4</v>
      </c>
      <c r="X132" s="144">
        <f t="shared" si="69"/>
        <v>0</v>
      </c>
      <c r="Y132" s="144">
        <f t="shared" si="69"/>
        <v>37</v>
      </c>
      <c r="Z132" s="138"/>
      <c r="AA132" s="140"/>
      <c r="AB132" s="140"/>
      <c r="AC132" s="140"/>
      <c r="AD132" s="140"/>
      <c r="AE132" s="140"/>
      <c r="AF132" s="140"/>
      <c r="AG132" s="140"/>
      <c r="AH132" s="140"/>
      <c r="AI132" s="138"/>
      <c r="AQ132" s="145"/>
    </row>
    <row r="133" spans="1:43" s="49" customFormat="1" ht="17.25" customHeight="1">
      <c r="A133" s="43" t="s">
        <v>36</v>
      </c>
      <c r="B133" s="1" t="s">
        <v>112</v>
      </c>
      <c r="C133" s="125" t="s">
        <v>104</v>
      </c>
      <c r="D133" s="125" t="s">
        <v>105</v>
      </c>
      <c r="E133" s="125" t="s">
        <v>102</v>
      </c>
      <c r="F133" s="89">
        <v>7500192504</v>
      </c>
      <c r="G133" s="11">
        <v>372</v>
      </c>
      <c r="H133" s="136" t="s">
        <v>27</v>
      </c>
      <c r="I133" s="137">
        <v>0</v>
      </c>
      <c r="J133" s="137">
        <v>0</v>
      </c>
      <c r="K133" s="137">
        <v>9</v>
      </c>
      <c r="L133" s="137">
        <v>9</v>
      </c>
      <c r="M133" s="137">
        <v>6</v>
      </c>
      <c r="N133" s="137">
        <v>3</v>
      </c>
      <c r="O133" s="137">
        <v>0</v>
      </c>
      <c r="P133" s="43">
        <f t="shared" si="53"/>
        <v>27</v>
      </c>
      <c r="Q133" s="136" t="s">
        <v>27</v>
      </c>
      <c r="R133" s="49">
        <v>0</v>
      </c>
      <c r="S133" s="49">
        <v>0</v>
      </c>
      <c r="T133" s="49">
        <v>9</v>
      </c>
      <c r="U133" s="49">
        <v>9</v>
      </c>
      <c r="V133" s="49">
        <v>6</v>
      </c>
      <c r="W133" s="49">
        <v>3</v>
      </c>
      <c r="X133" s="49">
        <v>0</v>
      </c>
      <c r="Y133" s="49">
        <f t="shared" si="48"/>
        <v>27</v>
      </c>
      <c r="Z133" s="43"/>
      <c r="AA133" s="44"/>
      <c r="AB133" s="44"/>
      <c r="AC133" s="44"/>
      <c r="AD133" s="44"/>
      <c r="AE133" s="44"/>
      <c r="AF133" s="44"/>
      <c r="AG133" s="44"/>
      <c r="AH133" s="44"/>
      <c r="AI133" s="43"/>
      <c r="AQ133" s="69"/>
    </row>
    <row r="134" spans="1:43" s="49" customFormat="1" ht="17.25" customHeight="1">
      <c r="A134" s="43" t="s">
        <v>36</v>
      </c>
      <c r="B134" s="1" t="s">
        <v>112</v>
      </c>
      <c r="C134" s="125" t="s">
        <v>104</v>
      </c>
      <c r="D134" s="125" t="s">
        <v>105</v>
      </c>
      <c r="E134" s="125" t="s">
        <v>44</v>
      </c>
      <c r="F134" s="89">
        <v>7500192505</v>
      </c>
      <c r="G134" s="11">
        <v>380.05</v>
      </c>
      <c r="H134" s="136" t="s">
        <v>27</v>
      </c>
      <c r="I134" s="137">
        <v>0</v>
      </c>
      <c r="J134" s="137">
        <v>47</v>
      </c>
      <c r="K134" s="137">
        <v>24</v>
      </c>
      <c r="L134" s="137">
        <v>101</v>
      </c>
      <c r="M134" s="137">
        <v>96</v>
      </c>
      <c r="N134" s="137">
        <v>39</v>
      </c>
      <c r="O134" s="137">
        <v>0</v>
      </c>
      <c r="P134" s="43">
        <f t="shared" si="53"/>
        <v>307</v>
      </c>
      <c r="Q134" s="136" t="s">
        <v>27</v>
      </c>
      <c r="R134" s="49">
        <v>0</v>
      </c>
      <c r="S134" s="49">
        <v>47</v>
      </c>
      <c r="T134" s="49">
        <v>24</v>
      </c>
      <c r="U134" s="49">
        <v>101</v>
      </c>
      <c r="V134" s="49">
        <v>96</v>
      </c>
      <c r="W134" s="49">
        <v>39</v>
      </c>
      <c r="X134" s="49">
        <v>0</v>
      </c>
      <c r="Y134" s="49">
        <f t="shared" si="48"/>
        <v>307</v>
      </c>
      <c r="Z134" s="43"/>
      <c r="AA134" s="44"/>
      <c r="AB134" s="44"/>
      <c r="AC134" s="44"/>
      <c r="AD134" s="44"/>
      <c r="AE134" s="44"/>
      <c r="AF134" s="44"/>
      <c r="AG134" s="44"/>
      <c r="AH134" s="44"/>
      <c r="AI134" s="43"/>
      <c r="AQ134" s="69"/>
    </row>
    <row r="135" spans="1:43" s="49" customFormat="1" ht="17.25" customHeight="1">
      <c r="A135" s="43" t="s">
        <v>36</v>
      </c>
      <c r="B135" s="1" t="s">
        <v>112</v>
      </c>
      <c r="C135" s="125" t="s">
        <v>104</v>
      </c>
      <c r="D135" s="125" t="s">
        <v>105</v>
      </c>
      <c r="E135" s="125" t="s">
        <v>44</v>
      </c>
      <c r="F135" s="89">
        <v>7500192506</v>
      </c>
      <c r="G135" s="11">
        <v>381.25</v>
      </c>
      <c r="H135" s="136" t="s">
        <v>27</v>
      </c>
      <c r="I135" s="137">
        <v>0</v>
      </c>
      <c r="J135" s="137">
        <v>0</v>
      </c>
      <c r="K135" s="137">
        <v>0</v>
      </c>
      <c r="L135" s="137">
        <v>0</v>
      </c>
      <c r="M135" s="137">
        <v>0</v>
      </c>
      <c r="N135" s="137">
        <v>0</v>
      </c>
      <c r="O135" s="137">
        <v>5</v>
      </c>
      <c r="P135" s="43">
        <f t="shared" si="53"/>
        <v>5</v>
      </c>
      <c r="Q135" s="136" t="s">
        <v>27</v>
      </c>
      <c r="R135" s="49">
        <v>0</v>
      </c>
      <c r="S135" s="49">
        <v>0</v>
      </c>
      <c r="T135" s="49">
        <v>0</v>
      </c>
      <c r="U135" s="49">
        <v>0</v>
      </c>
      <c r="V135" s="49">
        <v>0</v>
      </c>
      <c r="W135" s="49">
        <v>0</v>
      </c>
      <c r="X135" s="49">
        <v>5</v>
      </c>
      <c r="Y135" s="49">
        <f t="shared" si="48"/>
        <v>5</v>
      </c>
      <c r="Z135" s="43"/>
      <c r="AA135" s="44"/>
      <c r="AB135" s="44"/>
      <c r="AC135" s="44"/>
      <c r="AD135" s="44"/>
      <c r="AE135" s="44"/>
      <c r="AF135" s="44"/>
      <c r="AG135" s="44"/>
      <c r="AH135" s="44"/>
      <c r="AI135" s="43"/>
      <c r="AQ135" s="69"/>
    </row>
    <row r="136" spans="1:43" s="49" customFormat="1" ht="17.25" customHeight="1">
      <c r="A136" s="43" t="s">
        <v>36</v>
      </c>
      <c r="B136" s="1" t="s">
        <v>112</v>
      </c>
      <c r="C136" s="125" t="s">
        <v>104</v>
      </c>
      <c r="D136" s="125" t="s">
        <v>105</v>
      </c>
      <c r="E136" s="125" t="s">
        <v>48</v>
      </c>
      <c r="F136" s="89">
        <v>7500192507</v>
      </c>
      <c r="G136" s="11">
        <v>372</v>
      </c>
      <c r="H136" s="136" t="s">
        <v>27</v>
      </c>
      <c r="I136" s="137">
        <v>0</v>
      </c>
      <c r="J136" s="137">
        <v>1</v>
      </c>
      <c r="K136" s="137">
        <v>16</v>
      </c>
      <c r="L136" s="137">
        <v>17</v>
      </c>
      <c r="M136" s="137">
        <v>13</v>
      </c>
      <c r="N136" s="137">
        <v>7</v>
      </c>
      <c r="O136" s="137">
        <v>0</v>
      </c>
      <c r="P136" s="43">
        <f t="shared" si="53"/>
        <v>54</v>
      </c>
      <c r="Q136" s="136" t="s">
        <v>27</v>
      </c>
      <c r="R136" s="49">
        <v>0</v>
      </c>
      <c r="S136" s="49">
        <v>0</v>
      </c>
      <c r="T136" s="49">
        <v>15</v>
      </c>
      <c r="U136" s="49">
        <v>15</v>
      </c>
      <c r="V136" s="49">
        <v>11</v>
      </c>
      <c r="W136" s="49">
        <v>3</v>
      </c>
      <c r="X136" s="49">
        <v>0</v>
      </c>
      <c r="Y136" s="49">
        <f t="shared" si="48"/>
        <v>44</v>
      </c>
      <c r="Z136" s="43"/>
      <c r="AA136" s="44"/>
      <c r="AB136" s="44"/>
      <c r="AC136" s="44"/>
      <c r="AD136" s="44"/>
      <c r="AE136" s="44"/>
      <c r="AF136" s="44"/>
      <c r="AG136" s="44"/>
      <c r="AH136" s="44"/>
      <c r="AI136" s="43"/>
      <c r="AQ136" s="69"/>
    </row>
    <row r="137" spans="1:43" s="144" customFormat="1" ht="17.25" customHeight="1">
      <c r="A137" s="138"/>
      <c r="B137" s="55"/>
      <c r="C137" s="139"/>
      <c r="D137" s="139"/>
      <c r="E137" s="139"/>
      <c r="F137" s="142"/>
      <c r="G137" s="147"/>
      <c r="H137" s="150"/>
      <c r="I137" s="151">
        <f>SUM(I133:I136)</f>
        <v>0</v>
      </c>
      <c r="J137" s="151">
        <f t="shared" ref="J137:P137" si="70">SUM(J133:J136)</f>
        <v>48</v>
      </c>
      <c r="K137" s="151">
        <f t="shared" si="70"/>
        <v>49</v>
      </c>
      <c r="L137" s="151">
        <f t="shared" si="70"/>
        <v>127</v>
      </c>
      <c r="M137" s="151">
        <f t="shared" si="70"/>
        <v>115</v>
      </c>
      <c r="N137" s="151">
        <f t="shared" si="70"/>
        <v>49</v>
      </c>
      <c r="O137" s="151">
        <f t="shared" si="70"/>
        <v>5</v>
      </c>
      <c r="P137" s="151">
        <f t="shared" si="70"/>
        <v>393</v>
      </c>
      <c r="Q137" s="150"/>
      <c r="R137" s="144">
        <f>SUM(R133:R136)</f>
        <v>0</v>
      </c>
      <c r="S137" s="144">
        <f t="shared" ref="S137:Y137" si="71">SUM(S133:S136)</f>
        <v>47</v>
      </c>
      <c r="T137" s="144">
        <f t="shared" si="71"/>
        <v>48</v>
      </c>
      <c r="U137" s="144">
        <f t="shared" si="71"/>
        <v>125</v>
      </c>
      <c r="V137" s="144">
        <f t="shared" si="71"/>
        <v>113</v>
      </c>
      <c r="W137" s="144">
        <f t="shared" si="71"/>
        <v>45</v>
      </c>
      <c r="X137" s="144">
        <f t="shared" si="71"/>
        <v>5</v>
      </c>
      <c r="Y137" s="144">
        <f t="shared" si="71"/>
        <v>383</v>
      </c>
      <c r="Z137" s="138"/>
      <c r="AA137" s="140"/>
      <c r="AB137" s="140"/>
      <c r="AC137" s="140"/>
      <c r="AD137" s="140"/>
      <c r="AE137" s="140"/>
      <c r="AF137" s="140"/>
      <c r="AG137" s="140"/>
      <c r="AH137" s="140"/>
      <c r="AI137" s="138"/>
      <c r="AQ137" s="145"/>
    </row>
    <row r="138" spans="1:43" s="49" customFormat="1" ht="17.25" customHeight="1">
      <c r="A138" s="43" t="s">
        <v>36</v>
      </c>
      <c r="B138" s="1" t="s">
        <v>112</v>
      </c>
      <c r="C138" s="125" t="s">
        <v>106</v>
      </c>
      <c r="D138" s="125" t="s">
        <v>107</v>
      </c>
      <c r="E138" s="125" t="s">
        <v>63</v>
      </c>
      <c r="F138" s="89">
        <v>7500192508</v>
      </c>
      <c r="G138" s="11">
        <v>362.93</v>
      </c>
      <c r="H138" s="136" t="s">
        <v>27</v>
      </c>
      <c r="I138" s="137">
        <v>0</v>
      </c>
      <c r="J138" s="137">
        <v>0</v>
      </c>
      <c r="K138" s="137">
        <v>10</v>
      </c>
      <c r="L138" s="137">
        <v>17</v>
      </c>
      <c r="M138" s="137">
        <v>15</v>
      </c>
      <c r="N138" s="137">
        <v>5</v>
      </c>
      <c r="O138" s="137">
        <v>0</v>
      </c>
      <c r="P138" s="43">
        <f t="shared" si="53"/>
        <v>47</v>
      </c>
      <c r="Q138" s="136" t="s">
        <v>27</v>
      </c>
      <c r="R138" s="49">
        <v>0</v>
      </c>
      <c r="S138" s="49">
        <v>0</v>
      </c>
      <c r="T138" s="49">
        <v>10</v>
      </c>
      <c r="U138" s="49">
        <v>17</v>
      </c>
      <c r="V138" s="49">
        <v>15</v>
      </c>
      <c r="W138" s="49">
        <v>3</v>
      </c>
      <c r="X138" s="49">
        <v>0</v>
      </c>
      <c r="Y138" s="49">
        <f t="shared" si="48"/>
        <v>45</v>
      </c>
      <c r="Z138" s="43"/>
      <c r="AA138" s="44"/>
      <c r="AB138" s="44"/>
      <c r="AC138" s="44"/>
      <c r="AD138" s="44"/>
      <c r="AE138" s="44"/>
      <c r="AF138" s="44"/>
      <c r="AG138" s="44"/>
      <c r="AH138" s="44"/>
      <c r="AI138" s="43"/>
      <c r="AQ138" s="69"/>
    </row>
    <row r="139" spans="1:43" s="49" customFormat="1" ht="17.25" customHeight="1">
      <c r="A139" s="43" t="s">
        <v>36</v>
      </c>
      <c r="B139" s="1" t="s">
        <v>112</v>
      </c>
      <c r="C139" s="125" t="s">
        <v>106</v>
      </c>
      <c r="D139" s="125" t="s">
        <v>107</v>
      </c>
      <c r="E139" s="125" t="s">
        <v>44</v>
      </c>
      <c r="F139" s="89">
        <v>7500192509</v>
      </c>
      <c r="G139" s="11">
        <v>370.98</v>
      </c>
      <c r="H139" s="136" t="s">
        <v>27</v>
      </c>
      <c r="I139" s="137">
        <v>1</v>
      </c>
      <c r="J139" s="137">
        <v>80</v>
      </c>
      <c r="K139" s="137">
        <v>58</v>
      </c>
      <c r="L139" s="137">
        <v>174</v>
      </c>
      <c r="M139" s="137">
        <v>164</v>
      </c>
      <c r="N139" s="137">
        <v>63</v>
      </c>
      <c r="O139" s="137">
        <v>0</v>
      </c>
      <c r="P139" s="43">
        <f t="shared" si="53"/>
        <v>540</v>
      </c>
      <c r="Q139" s="136" t="s">
        <v>27</v>
      </c>
      <c r="R139" s="49">
        <v>1</v>
      </c>
      <c r="S139" s="49">
        <v>80</v>
      </c>
      <c r="T139" s="49">
        <v>58</v>
      </c>
      <c r="U139" s="49">
        <v>174</v>
      </c>
      <c r="V139" s="49">
        <v>164</v>
      </c>
      <c r="W139" s="49">
        <v>63</v>
      </c>
      <c r="X139" s="49">
        <v>0</v>
      </c>
      <c r="Y139" s="49">
        <f t="shared" si="48"/>
        <v>540</v>
      </c>
      <c r="Z139" s="43"/>
      <c r="AA139" s="44"/>
      <c r="AB139" s="44"/>
      <c r="AC139" s="44"/>
      <c r="AD139" s="44"/>
      <c r="AE139" s="44"/>
      <c r="AF139" s="44"/>
      <c r="AG139" s="44"/>
      <c r="AH139" s="44"/>
      <c r="AI139" s="43"/>
      <c r="AQ139" s="69"/>
    </row>
    <row r="140" spans="1:43" s="49" customFormat="1" ht="17.25" customHeight="1">
      <c r="A140" s="43" t="s">
        <v>36</v>
      </c>
      <c r="B140" s="1" t="s">
        <v>112</v>
      </c>
      <c r="C140" s="125" t="s">
        <v>106</v>
      </c>
      <c r="D140" s="125" t="s">
        <v>107</v>
      </c>
      <c r="E140" s="125" t="s">
        <v>44</v>
      </c>
      <c r="F140" s="89">
        <v>7500192510</v>
      </c>
      <c r="G140" s="11">
        <v>372.18</v>
      </c>
      <c r="H140" s="136" t="s">
        <v>27</v>
      </c>
      <c r="I140" s="137">
        <v>0</v>
      </c>
      <c r="J140" s="137">
        <v>0</v>
      </c>
      <c r="K140" s="137">
        <v>0</v>
      </c>
      <c r="L140" s="137">
        <v>0</v>
      </c>
      <c r="M140" s="137">
        <v>0</v>
      </c>
      <c r="N140" s="137">
        <v>0</v>
      </c>
      <c r="O140" s="137">
        <v>7</v>
      </c>
      <c r="P140" s="43">
        <f t="shared" si="53"/>
        <v>7</v>
      </c>
      <c r="Q140" s="136" t="s">
        <v>27</v>
      </c>
      <c r="R140" s="49">
        <v>0</v>
      </c>
      <c r="S140" s="49">
        <v>0</v>
      </c>
      <c r="T140" s="49">
        <v>0</v>
      </c>
      <c r="U140" s="49">
        <v>0</v>
      </c>
      <c r="V140" s="49">
        <v>0</v>
      </c>
      <c r="W140" s="49">
        <v>0</v>
      </c>
      <c r="X140" s="49">
        <v>7</v>
      </c>
      <c r="Y140" s="49">
        <f t="shared" si="48"/>
        <v>7</v>
      </c>
      <c r="Z140" s="43"/>
      <c r="AA140" s="44"/>
      <c r="AB140" s="44"/>
      <c r="AC140" s="44"/>
      <c r="AD140" s="44"/>
      <c r="AE140" s="44"/>
      <c r="AF140" s="44"/>
      <c r="AG140" s="44"/>
      <c r="AH140" s="44"/>
      <c r="AI140" s="43"/>
      <c r="AQ140" s="69"/>
    </row>
    <row r="141" spans="1:43" s="144" customFormat="1" ht="17.25" customHeight="1">
      <c r="A141" s="138"/>
      <c r="B141" s="55"/>
      <c r="C141" s="139"/>
      <c r="D141" s="139"/>
      <c r="E141" s="139"/>
      <c r="F141" s="142"/>
      <c r="G141" s="147"/>
      <c r="H141" s="150"/>
      <c r="I141" s="151">
        <f>SUM(I138:I140)</f>
        <v>1</v>
      </c>
      <c r="J141" s="151">
        <f t="shared" ref="J141:P141" si="72">SUM(J138:J140)</f>
        <v>80</v>
      </c>
      <c r="K141" s="151">
        <f t="shared" si="72"/>
        <v>68</v>
      </c>
      <c r="L141" s="151">
        <f t="shared" si="72"/>
        <v>191</v>
      </c>
      <c r="M141" s="151">
        <f t="shared" si="72"/>
        <v>179</v>
      </c>
      <c r="N141" s="151">
        <f t="shared" si="72"/>
        <v>68</v>
      </c>
      <c r="O141" s="151">
        <f t="shared" si="72"/>
        <v>7</v>
      </c>
      <c r="P141" s="151">
        <f t="shared" si="72"/>
        <v>594</v>
      </c>
      <c r="Q141" s="150"/>
      <c r="R141" s="144">
        <f>SUM(R138:R140)</f>
        <v>1</v>
      </c>
      <c r="S141" s="144">
        <f t="shared" ref="S141:Y141" si="73">SUM(S138:S140)</f>
        <v>80</v>
      </c>
      <c r="T141" s="144">
        <f t="shared" si="73"/>
        <v>68</v>
      </c>
      <c r="U141" s="144">
        <f t="shared" si="73"/>
        <v>191</v>
      </c>
      <c r="V141" s="144">
        <f t="shared" si="73"/>
        <v>179</v>
      </c>
      <c r="W141" s="144">
        <f t="shared" si="73"/>
        <v>66</v>
      </c>
      <c r="X141" s="144">
        <f t="shared" si="73"/>
        <v>7</v>
      </c>
      <c r="Y141" s="144">
        <f t="shared" si="73"/>
        <v>592</v>
      </c>
      <c r="Z141" s="138"/>
      <c r="AA141" s="140"/>
      <c r="AB141" s="140"/>
      <c r="AC141" s="140"/>
      <c r="AD141" s="140"/>
      <c r="AE141" s="140"/>
      <c r="AF141" s="140"/>
      <c r="AG141" s="140"/>
      <c r="AH141" s="140"/>
      <c r="AI141" s="138"/>
      <c r="AQ141" s="145"/>
    </row>
    <row r="142" spans="1:43" s="49" customFormat="1" ht="17.25" customHeight="1">
      <c r="A142" s="43" t="s">
        <v>36</v>
      </c>
      <c r="B142" s="1" t="s">
        <v>112</v>
      </c>
      <c r="C142" s="125" t="s">
        <v>106</v>
      </c>
      <c r="D142" s="125" t="s">
        <v>108</v>
      </c>
      <c r="E142" s="125" t="s">
        <v>44</v>
      </c>
      <c r="F142" s="89">
        <v>7500192511</v>
      </c>
      <c r="G142" s="11">
        <v>323.52999999999997</v>
      </c>
      <c r="H142" s="136" t="s">
        <v>28</v>
      </c>
      <c r="I142" s="137">
        <v>0</v>
      </c>
      <c r="J142" s="137">
        <v>14</v>
      </c>
      <c r="K142" s="137">
        <v>29</v>
      </c>
      <c r="L142" s="137">
        <v>58</v>
      </c>
      <c r="M142" s="137">
        <v>55</v>
      </c>
      <c r="N142" s="137">
        <v>25</v>
      </c>
      <c r="O142" s="137">
        <v>0</v>
      </c>
      <c r="P142" s="43">
        <f t="shared" si="53"/>
        <v>181</v>
      </c>
      <c r="Q142" s="136" t="s">
        <v>28</v>
      </c>
      <c r="R142" s="49">
        <v>0</v>
      </c>
      <c r="S142" s="49">
        <v>14</v>
      </c>
      <c r="T142" s="49">
        <v>28</v>
      </c>
      <c r="U142" s="49">
        <v>58</v>
      </c>
      <c r="V142" s="49">
        <v>55</v>
      </c>
      <c r="W142" s="49">
        <v>24</v>
      </c>
      <c r="X142" s="49">
        <v>0</v>
      </c>
      <c r="Y142" s="49">
        <f t="shared" si="48"/>
        <v>179</v>
      </c>
      <c r="Z142" s="43"/>
      <c r="AA142" s="44"/>
      <c r="AB142" s="44"/>
      <c r="AC142" s="44"/>
      <c r="AD142" s="44"/>
      <c r="AE142" s="44"/>
      <c r="AF142" s="44"/>
      <c r="AG142" s="44"/>
      <c r="AH142" s="44"/>
      <c r="AI142" s="43"/>
      <c r="AQ142" s="69"/>
    </row>
    <row r="143" spans="1:43" s="49" customFormat="1" ht="17.25" customHeight="1">
      <c r="A143" s="43" t="s">
        <v>36</v>
      </c>
      <c r="B143" s="1" t="s">
        <v>112</v>
      </c>
      <c r="C143" s="125" t="s">
        <v>106</v>
      </c>
      <c r="D143" s="125" t="s">
        <v>108</v>
      </c>
      <c r="E143" s="125" t="s">
        <v>44</v>
      </c>
      <c r="F143" s="89">
        <v>7500192512</v>
      </c>
      <c r="G143" s="11">
        <v>324.73</v>
      </c>
      <c r="H143" s="136" t="s">
        <v>28</v>
      </c>
      <c r="I143" s="137">
        <v>0</v>
      </c>
      <c r="J143" s="137">
        <v>0</v>
      </c>
      <c r="K143" s="137">
        <v>0</v>
      </c>
      <c r="L143" s="137">
        <v>0</v>
      </c>
      <c r="M143" s="137">
        <v>0</v>
      </c>
      <c r="N143" s="137">
        <v>0</v>
      </c>
      <c r="O143" s="137">
        <v>1</v>
      </c>
      <c r="P143" s="43">
        <f t="shared" si="53"/>
        <v>1</v>
      </c>
      <c r="Q143" s="136" t="s">
        <v>28</v>
      </c>
      <c r="R143" s="49">
        <v>0</v>
      </c>
      <c r="S143" s="49">
        <v>0</v>
      </c>
      <c r="T143" s="49">
        <v>0</v>
      </c>
      <c r="U143" s="49">
        <v>0</v>
      </c>
      <c r="V143" s="49">
        <v>0</v>
      </c>
      <c r="W143" s="49">
        <v>0</v>
      </c>
      <c r="X143" s="49">
        <v>1</v>
      </c>
      <c r="Y143" s="49">
        <f t="shared" si="48"/>
        <v>1</v>
      </c>
      <c r="Z143" s="43"/>
      <c r="AA143" s="44"/>
      <c r="AB143" s="44"/>
      <c r="AC143" s="44"/>
      <c r="AD143" s="44"/>
      <c r="AE143" s="44"/>
      <c r="AF143" s="44"/>
      <c r="AG143" s="44"/>
      <c r="AH143" s="44"/>
      <c r="AI143" s="43"/>
      <c r="AQ143" s="69"/>
    </row>
    <row r="144" spans="1:43" s="144" customFormat="1" ht="17.25" customHeight="1">
      <c r="A144" s="138"/>
      <c r="B144" s="55"/>
      <c r="C144" s="139"/>
      <c r="D144" s="139"/>
      <c r="E144" s="139"/>
      <c r="F144" s="142"/>
      <c r="G144" s="147"/>
      <c r="H144" s="150"/>
      <c r="I144" s="151">
        <f>SUM(I142:I143)</f>
        <v>0</v>
      </c>
      <c r="J144" s="151">
        <f t="shared" ref="J144:P144" si="74">SUM(J142:J143)</f>
        <v>14</v>
      </c>
      <c r="K144" s="151">
        <f t="shared" si="74"/>
        <v>29</v>
      </c>
      <c r="L144" s="151">
        <f t="shared" si="74"/>
        <v>58</v>
      </c>
      <c r="M144" s="151">
        <f t="shared" si="74"/>
        <v>55</v>
      </c>
      <c r="N144" s="151">
        <f t="shared" si="74"/>
        <v>25</v>
      </c>
      <c r="O144" s="151">
        <f t="shared" si="74"/>
        <v>1</v>
      </c>
      <c r="P144" s="151">
        <f t="shared" si="74"/>
        <v>182</v>
      </c>
      <c r="Q144" s="150"/>
      <c r="R144" s="144">
        <f>SUM(R142:R143)</f>
        <v>0</v>
      </c>
      <c r="S144" s="144">
        <f t="shared" ref="S144:Y144" si="75">SUM(S142:S143)</f>
        <v>14</v>
      </c>
      <c r="T144" s="144">
        <f t="shared" si="75"/>
        <v>28</v>
      </c>
      <c r="U144" s="144">
        <f t="shared" si="75"/>
        <v>58</v>
      </c>
      <c r="V144" s="144">
        <f t="shared" si="75"/>
        <v>55</v>
      </c>
      <c r="W144" s="144">
        <f t="shared" si="75"/>
        <v>24</v>
      </c>
      <c r="X144" s="144">
        <f t="shared" si="75"/>
        <v>1</v>
      </c>
      <c r="Y144" s="144">
        <f t="shared" si="75"/>
        <v>180</v>
      </c>
      <c r="Z144" s="138"/>
      <c r="AA144" s="140"/>
      <c r="AB144" s="140"/>
      <c r="AC144" s="140"/>
      <c r="AD144" s="140"/>
      <c r="AE144" s="140"/>
      <c r="AF144" s="140"/>
      <c r="AG144" s="140"/>
      <c r="AH144" s="140"/>
      <c r="AI144" s="138"/>
      <c r="AQ144" s="145"/>
    </row>
    <row r="145" spans="1:43" s="49" customFormat="1" ht="17.25" customHeight="1">
      <c r="A145" s="43" t="s">
        <v>36</v>
      </c>
      <c r="B145" s="1" t="s">
        <v>112</v>
      </c>
      <c r="C145" s="125" t="s">
        <v>109</v>
      </c>
      <c r="D145" s="125" t="s">
        <v>110</v>
      </c>
      <c r="E145" s="125" t="s">
        <v>44</v>
      </c>
      <c r="F145" s="89">
        <v>7500192514</v>
      </c>
      <c r="G145" s="11">
        <v>367.07</v>
      </c>
      <c r="H145" s="136" t="s">
        <v>27</v>
      </c>
      <c r="I145" s="137">
        <v>1</v>
      </c>
      <c r="J145" s="137">
        <v>45</v>
      </c>
      <c r="K145" s="137">
        <v>22</v>
      </c>
      <c r="L145" s="137">
        <v>80</v>
      </c>
      <c r="M145" s="137">
        <v>76</v>
      </c>
      <c r="N145" s="137">
        <v>35</v>
      </c>
      <c r="O145" s="137">
        <v>0</v>
      </c>
      <c r="P145" s="43">
        <f t="shared" si="53"/>
        <v>259</v>
      </c>
      <c r="Q145" s="136" t="s">
        <v>27</v>
      </c>
      <c r="R145" s="49">
        <v>1</v>
      </c>
      <c r="S145" s="49">
        <v>43</v>
      </c>
      <c r="T145" s="49">
        <v>22</v>
      </c>
      <c r="U145" s="49">
        <v>75</v>
      </c>
      <c r="V145" s="49">
        <v>72</v>
      </c>
      <c r="W145" s="49">
        <v>35</v>
      </c>
      <c r="X145" s="49">
        <v>0</v>
      </c>
      <c r="Y145" s="49">
        <f t="shared" si="48"/>
        <v>248</v>
      </c>
      <c r="Z145" s="43"/>
      <c r="AA145" s="44"/>
      <c r="AB145" s="44"/>
      <c r="AC145" s="44"/>
      <c r="AD145" s="44"/>
      <c r="AE145" s="44"/>
      <c r="AF145" s="44"/>
      <c r="AG145" s="44"/>
      <c r="AH145" s="44"/>
      <c r="AI145" s="43"/>
      <c r="AQ145" s="69"/>
    </row>
    <row r="146" spans="1:43" s="49" customFormat="1" ht="17.25" customHeight="1">
      <c r="A146" s="43" t="s">
        <v>36</v>
      </c>
      <c r="B146" s="1" t="s">
        <v>112</v>
      </c>
      <c r="C146" s="125" t="s">
        <v>109</v>
      </c>
      <c r="D146" s="125" t="s">
        <v>110</v>
      </c>
      <c r="E146" s="125" t="s">
        <v>44</v>
      </c>
      <c r="F146" s="89">
        <v>7500192515</v>
      </c>
      <c r="G146" s="11">
        <v>368.27</v>
      </c>
      <c r="H146" s="136" t="s">
        <v>27</v>
      </c>
      <c r="I146" s="137">
        <v>0</v>
      </c>
      <c r="J146" s="137">
        <v>0</v>
      </c>
      <c r="K146" s="137">
        <v>0</v>
      </c>
      <c r="L146" s="137">
        <v>0</v>
      </c>
      <c r="M146" s="137">
        <v>0</v>
      </c>
      <c r="N146" s="137">
        <v>0</v>
      </c>
      <c r="O146" s="137">
        <v>5</v>
      </c>
      <c r="P146" s="43">
        <f t="shared" si="53"/>
        <v>5</v>
      </c>
      <c r="Q146" s="136" t="s">
        <v>27</v>
      </c>
      <c r="R146" s="49">
        <v>0</v>
      </c>
      <c r="S146" s="49">
        <v>0</v>
      </c>
      <c r="T146" s="49">
        <v>0</v>
      </c>
      <c r="U146" s="49">
        <v>0</v>
      </c>
      <c r="V146" s="49">
        <v>0</v>
      </c>
      <c r="W146" s="49">
        <v>0</v>
      </c>
      <c r="X146" s="49">
        <v>4</v>
      </c>
      <c r="Y146" s="49">
        <f t="shared" si="48"/>
        <v>4</v>
      </c>
      <c r="Z146" s="43"/>
      <c r="AA146" s="44"/>
      <c r="AB146" s="44"/>
      <c r="AC146" s="44"/>
      <c r="AD146" s="44"/>
      <c r="AE146" s="44"/>
      <c r="AF146" s="44"/>
      <c r="AG146" s="44"/>
      <c r="AH146" s="44"/>
      <c r="AI146" s="43"/>
      <c r="AQ146" s="69"/>
    </row>
    <row r="147" spans="1:43" s="144" customFormat="1" ht="17.25" customHeight="1">
      <c r="A147" s="138"/>
      <c r="B147" s="55"/>
      <c r="C147" s="139"/>
      <c r="D147" s="139"/>
      <c r="E147" s="139"/>
      <c r="F147" s="142"/>
      <c r="G147" s="147"/>
      <c r="H147" s="150"/>
      <c r="I147" s="151">
        <f>SUM(I145:I146)</f>
        <v>1</v>
      </c>
      <c r="J147" s="151">
        <f t="shared" ref="J147:P147" si="76">SUM(J145:J146)</f>
        <v>45</v>
      </c>
      <c r="K147" s="151">
        <f t="shared" si="76"/>
        <v>22</v>
      </c>
      <c r="L147" s="151">
        <f t="shared" si="76"/>
        <v>80</v>
      </c>
      <c r="M147" s="151">
        <f t="shared" si="76"/>
        <v>76</v>
      </c>
      <c r="N147" s="151">
        <f t="shared" si="76"/>
        <v>35</v>
      </c>
      <c r="O147" s="151">
        <f t="shared" si="76"/>
        <v>5</v>
      </c>
      <c r="P147" s="151">
        <f t="shared" si="76"/>
        <v>264</v>
      </c>
      <c r="Q147" s="150"/>
      <c r="R147" s="144">
        <f>SUM(R145:R146)</f>
        <v>1</v>
      </c>
      <c r="S147" s="144">
        <f t="shared" ref="S147:Y147" si="77">SUM(S145:S146)</f>
        <v>43</v>
      </c>
      <c r="T147" s="144">
        <f t="shared" si="77"/>
        <v>22</v>
      </c>
      <c r="U147" s="144">
        <f t="shared" si="77"/>
        <v>75</v>
      </c>
      <c r="V147" s="144">
        <f t="shared" si="77"/>
        <v>72</v>
      </c>
      <c r="W147" s="144">
        <f t="shared" si="77"/>
        <v>35</v>
      </c>
      <c r="X147" s="144">
        <f t="shared" si="77"/>
        <v>4</v>
      </c>
      <c r="Y147" s="144">
        <f t="shared" si="77"/>
        <v>252</v>
      </c>
      <c r="Z147" s="138"/>
      <c r="AA147" s="140"/>
      <c r="AB147" s="140"/>
      <c r="AC147" s="140"/>
      <c r="AD147" s="140"/>
      <c r="AE147" s="140"/>
      <c r="AF147" s="140"/>
      <c r="AG147" s="140"/>
      <c r="AH147" s="140"/>
      <c r="AI147" s="138"/>
      <c r="AQ147" s="145"/>
    </row>
    <row r="148" spans="1:43" s="49" customFormat="1" ht="17.25" customHeight="1">
      <c r="A148" s="43" t="s">
        <v>36</v>
      </c>
      <c r="B148" s="1" t="s">
        <v>112</v>
      </c>
      <c r="C148" s="125" t="s">
        <v>109</v>
      </c>
      <c r="D148" s="125" t="s">
        <v>111</v>
      </c>
      <c r="E148" s="125" t="s">
        <v>44</v>
      </c>
      <c r="F148" s="89">
        <v>7500192516</v>
      </c>
      <c r="G148" s="11">
        <v>321.60000000000002</v>
      </c>
      <c r="H148" s="136" t="s">
        <v>28</v>
      </c>
      <c r="I148" s="137">
        <v>0</v>
      </c>
      <c r="J148" s="137">
        <v>9</v>
      </c>
      <c r="K148" s="137">
        <v>5</v>
      </c>
      <c r="L148" s="137">
        <v>23</v>
      </c>
      <c r="M148" s="137">
        <v>23</v>
      </c>
      <c r="N148" s="137">
        <v>9</v>
      </c>
      <c r="O148" s="137">
        <v>0</v>
      </c>
      <c r="P148" s="43">
        <f t="shared" si="53"/>
        <v>69</v>
      </c>
      <c r="Q148" s="136" t="s">
        <v>28</v>
      </c>
      <c r="R148" s="49">
        <v>0</v>
      </c>
      <c r="S148" s="49">
        <v>9</v>
      </c>
      <c r="T148" s="49">
        <v>3</v>
      </c>
      <c r="U148" s="49">
        <v>22</v>
      </c>
      <c r="V148" s="49">
        <v>21</v>
      </c>
      <c r="W148" s="49">
        <v>9</v>
      </c>
      <c r="X148" s="49">
        <v>0</v>
      </c>
      <c r="Y148" s="49">
        <f t="shared" si="48"/>
        <v>64</v>
      </c>
      <c r="Z148" s="43"/>
      <c r="AA148" s="44"/>
      <c r="AB148" s="44"/>
      <c r="AC148" s="44"/>
      <c r="AD148" s="44"/>
      <c r="AE148" s="44"/>
      <c r="AF148" s="44"/>
      <c r="AG148" s="44"/>
      <c r="AH148" s="44"/>
      <c r="AI148" s="43"/>
      <c r="AQ148" s="69"/>
    </row>
    <row r="149" spans="1:43" s="49" customFormat="1" ht="17.25" customHeight="1">
      <c r="A149" s="43" t="s">
        <v>36</v>
      </c>
      <c r="B149" s="1" t="s">
        <v>112</v>
      </c>
      <c r="C149" s="125" t="s">
        <v>109</v>
      </c>
      <c r="D149" s="125" t="s">
        <v>111</v>
      </c>
      <c r="E149" s="125" t="s">
        <v>44</v>
      </c>
      <c r="F149" s="89">
        <v>7500192517</v>
      </c>
      <c r="G149" s="11">
        <v>322.8</v>
      </c>
      <c r="H149" s="136" t="s">
        <v>28</v>
      </c>
      <c r="I149" s="137">
        <v>0</v>
      </c>
      <c r="J149" s="137">
        <v>0</v>
      </c>
      <c r="K149" s="137">
        <v>0</v>
      </c>
      <c r="L149" s="137">
        <v>0</v>
      </c>
      <c r="M149" s="137">
        <v>0</v>
      </c>
      <c r="N149" s="137">
        <v>0</v>
      </c>
      <c r="O149" s="137">
        <v>1</v>
      </c>
      <c r="P149" s="43">
        <f t="shared" si="53"/>
        <v>1</v>
      </c>
      <c r="Q149" s="136" t="s">
        <v>28</v>
      </c>
      <c r="Y149" s="49">
        <f t="shared" si="48"/>
        <v>0</v>
      </c>
      <c r="Z149" s="43"/>
      <c r="AA149" s="44"/>
      <c r="AB149" s="44"/>
      <c r="AC149" s="44"/>
      <c r="AD149" s="44"/>
      <c r="AE149" s="44"/>
      <c r="AF149" s="44"/>
      <c r="AG149" s="44"/>
      <c r="AH149" s="44"/>
      <c r="AI149" s="43"/>
      <c r="AQ149" s="69"/>
    </row>
    <row r="150" spans="1:43" s="144" customFormat="1" ht="17.25" customHeight="1">
      <c r="A150" s="138"/>
      <c r="B150" s="55"/>
      <c r="C150" s="139"/>
      <c r="D150" s="138"/>
      <c r="E150" s="139"/>
      <c r="F150" s="140"/>
      <c r="G150" s="141"/>
      <c r="H150" s="139"/>
      <c r="I150" s="142">
        <f>SUM(I148:I149)</f>
        <v>0</v>
      </c>
      <c r="J150" s="142">
        <f t="shared" ref="J150:O150" si="78">SUM(J148:J149)</f>
        <v>9</v>
      </c>
      <c r="K150" s="142">
        <f t="shared" si="78"/>
        <v>5</v>
      </c>
      <c r="L150" s="142">
        <f t="shared" si="78"/>
        <v>23</v>
      </c>
      <c r="M150" s="142">
        <f t="shared" si="78"/>
        <v>23</v>
      </c>
      <c r="N150" s="142">
        <f t="shared" si="78"/>
        <v>9</v>
      </c>
      <c r="O150" s="142">
        <f t="shared" si="78"/>
        <v>1</v>
      </c>
      <c r="P150" s="138">
        <f t="shared" si="53"/>
        <v>70</v>
      </c>
      <c r="Q150" s="139"/>
      <c r="R150" s="144">
        <f>SUM(R148:R149)</f>
        <v>0</v>
      </c>
      <c r="S150" s="144">
        <f t="shared" ref="S150:Y150" si="79">SUM(S148:S149)</f>
        <v>9</v>
      </c>
      <c r="T150" s="144">
        <f t="shared" si="79"/>
        <v>3</v>
      </c>
      <c r="U150" s="144">
        <f t="shared" si="79"/>
        <v>22</v>
      </c>
      <c r="V150" s="144">
        <f t="shared" si="79"/>
        <v>21</v>
      </c>
      <c r="W150" s="144">
        <f t="shared" si="79"/>
        <v>9</v>
      </c>
      <c r="X150" s="144">
        <f t="shared" si="79"/>
        <v>0</v>
      </c>
      <c r="Y150" s="144">
        <f t="shared" si="79"/>
        <v>64</v>
      </c>
      <c r="Z150" s="138"/>
      <c r="AA150" s="140"/>
      <c r="AB150" s="140"/>
      <c r="AC150" s="140"/>
      <c r="AD150" s="140"/>
      <c r="AE150" s="140"/>
      <c r="AF150" s="140"/>
      <c r="AG150" s="140"/>
      <c r="AH150" s="140"/>
      <c r="AI150" s="138"/>
      <c r="AQ150" s="145"/>
    </row>
    <row r="151" spans="1:43" s="49" customFormat="1" ht="17.25" customHeight="1">
      <c r="A151" s="43" t="s">
        <v>36</v>
      </c>
      <c r="B151" s="1" t="s">
        <v>130</v>
      </c>
      <c r="C151" s="131" t="s">
        <v>113</v>
      </c>
      <c r="D151" s="43" t="s">
        <v>114</v>
      </c>
      <c r="E151" s="131" t="s">
        <v>44</v>
      </c>
      <c r="F151" s="44">
        <v>7500193464</v>
      </c>
      <c r="G151" s="152">
        <v>391.19</v>
      </c>
      <c r="H151" s="131" t="s">
        <v>27</v>
      </c>
      <c r="I151" s="132">
        <v>0</v>
      </c>
      <c r="J151" s="132">
        <v>44</v>
      </c>
      <c r="K151" s="132">
        <v>32</v>
      </c>
      <c r="L151" s="132">
        <v>87</v>
      </c>
      <c r="M151" s="132">
        <v>84</v>
      </c>
      <c r="N151" s="132">
        <v>32</v>
      </c>
      <c r="O151" s="132">
        <v>0</v>
      </c>
      <c r="P151" s="43">
        <f t="shared" si="53"/>
        <v>279</v>
      </c>
      <c r="Q151" s="131" t="s">
        <v>27</v>
      </c>
      <c r="R151" s="49">
        <v>0</v>
      </c>
      <c r="S151" s="49">
        <v>44</v>
      </c>
      <c r="T151" s="49">
        <v>32</v>
      </c>
      <c r="U151" s="49">
        <v>87</v>
      </c>
      <c r="V151" s="49">
        <v>84</v>
      </c>
      <c r="W151" s="49">
        <v>32</v>
      </c>
      <c r="X151" s="49">
        <v>0</v>
      </c>
      <c r="Y151" s="49">
        <f t="shared" si="48"/>
        <v>279</v>
      </c>
      <c r="Z151" s="43"/>
      <c r="AA151" s="44"/>
      <c r="AB151" s="44"/>
      <c r="AC151" s="44"/>
      <c r="AD151" s="44"/>
      <c r="AE151" s="44"/>
      <c r="AF151" s="44"/>
      <c r="AG151" s="44"/>
      <c r="AH151" s="44"/>
      <c r="AI151" s="43"/>
      <c r="AQ151" s="69"/>
    </row>
    <row r="152" spans="1:43" s="49" customFormat="1" ht="17.25" customHeight="1">
      <c r="A152" s="43" t="s">
        <v>36</v>
      </c>
      <c r="B152" s="1" t="s">
        <v>130</v>
      </c>
      <c r="C152" s="131" t="s">
        <v>113</v>
      </c>
      <c r="D152" s="43" t="s">
        <v>114</v>
      </c>
      <c r="E152" s="131" t="s">
        <v>44</v>
      </c>
      <c r="F152" s="44">
        <v>7500193465</v>
      </c>
      <c r="G152" s="152">
        <v>392.39</v>
      </c>
      <c r="H152" s="131" t="s">
        <v>27</v>
      </c>
      <c r="I152" s="132">
        <v>0</v>
      </c>
      <c r="J152" s="132">
        <v>0</v>
      </c>
      <c r="K152" s="132">
        <v>0</v>
      </c>
      <c r="L152" s="132">
        <v>0</v>
      </c>
      <c r="M152" s="132">
        <v>0</v>
      </c>
      <c r="N152" s="132">
        <v>0</v>
      </c>
      <c r="O152" s="132">
        <v>2</v>
      </c>
      <c r="P152" s="43">
        <f t="shared" si="53"/>
        <v>2</v>
      </c>
      <c r="Q152" s="131" t="s">
        <v>27</v>
      </c>
      <c r="R152" s="49">
        <v>0</v>
      </c>
      <c r="S152" s="49">
        <v>0</v>
      </c>
      <c r="T152" s="49">
        <v>0</v>
      </c>
      <c r="U152" s="49">
        <v>0</v>
      </c>
      <c r="V152" s="49">
        <v>0</v>
      </c>
      <c r="W152" s="49">
        <v>0</v>
      </c>
      <c r="X152" s="49">
        <v>2</v>
      </c>
      <c r="Y152" s="49">
        <f t="shared" si="48"/>
        <v>2</v>
      </c>
      <c r="Z152" s="43"/>
      <c r="AA152" s="44"/>
      <c r="AB152" s="44"/>
      <c r="AC152" s="44"/>
      <c r="AD152" s="44"/>
      <c r="AE152" s="44"/>
      <c r="AF152" s="44"/>
      <c r="AG152" s="44"/>
      <c r="AH152" s="44"/>
      <c r="AI152" s="43"/>
      <c r="AQ152" s="69"/>
    </row>
    <row r="153" spans="1:43" s="144" customFormat="1" ht="17.25" customHeight="1">
      <c r="A153" s="138"/>
      <c r="B153" s="55"/>
      <c r="C153" s="139"/>
      <c r="D153" s="138"/>
      <c r="E153" s="139"/>
      <c r="F153" s="140"/>
      <c r="G153" s="155"/>
      <c r="H153" s="139"/>
      <c r="I153" s="142">
        <f>SUM(I151:I152)</f>
        <v>0</v>
      </c>
      <c r="J153" s="142">
        <f t="shared" ref="J153:P153" si="80">SUM(J151:J152)</f>
        <v>44</v>
      </c>
      <c r="K153" s="142">
        <f t="shared" si="80"/>
        <v>32</v>
      </c>
      <c r="L153" s="142">
        <f t="shared" si="80"/>
        <v>87</v>
      </c>
      <c r="M153" s="142">
        <f t="shared" si="80"/>
        <v>84</v>
      </c>
      <c r="N153" s="142">
        <f t="shared" si="80"/>
        <v>32</v>
      </c>
      <c r="O153" s="142">
        <f t="shared" si="80"/>
        <v>2</v>
      </c>
      <c r="P153" s="142">
        <f t="shared" si="80"/>
        <v>281</v>
      </c>
      <c r="Q153" s="139"/>
      <c r="R153" s="144">
        <f>SUM(R151:R152)</f>
        <v>0</v>
      </c>
      <c r="S153" s="144">
        <f t="shared" ref="S153:Y153" si="81">SUM(S151:S152)</f>
        <v>44</v>
      </c>
      <c r="T153" s="144">
        <f t="shared" si="81"/>
        <v>32</v>
      </c>
      <c r="U153" s="144">
        <f t="shared" si="81"/>
        <v>87</v>
      </c>
      <c r="V153" s="144">
        <f t="shared" si="81"/>
        <v>84</v>
      </c>
      <c r="W153" s="144">
        <f t="shared" si="81"/>
        <v>32</v>
      </c>
      <c r="X153" s="144">
        <f t="shared" si="81"/>
        <v>2</v>
      </c>
      <c r="Y153" s="144">
        <f t="shared" si="81"/>
        <v>281</v>
      </c>
      <c r="Z153" s="138"/>
      <c r="AA153" s="140"/>
      <c r="AB153" s="140"/>
      <c r="AC153" s="140"/>
      <c r="AD153" s="140"/>
      <c r="AE153" s="140"/>
      <c r="AF153" s="140"/>
      <c r="AG153" s="140"/>
      <c r="AH153" s="140"/>
      <c r="AI153" s="138"/>
      <c r="AQ153" s="145"/>
    </row>
    <row r="154" spans="1:43" s="49" customFormat="1" ht="17.25" customHeight="1">
      <c r="A154" s="43" t="s">
        <v>36</v>
      </c>
      <c r="B154" s="1" t="s">
        <v>130</v>
      </c>
      <c r="C154" s="131" t="s">
        <v>113</v>
      </c>
      <c r="D154" s="43" t="s">
        <v>115</v>
      </c>
      <c r="E154" s="131" t="s">
        <v>44</v>
      </c>
      <c r="F154" s="44">
        <v>7500193466</v>
      </c>
      <c r="G154" s="152">
        <v>324.67</v>
      </c>
      <c r="H154" s="131" t="s">
        <v>28</v>
      </c>
      <c r="I154" s="132">
        <v>0</v>
      </c>
      <c r="J154" s="132">
        <v>5</v>
      </c>
      <c r="K154" s="132">
        <v>10</v>
      </c>
      <c r="L154" s="132">
        <v>25</v>
      </c>
      <c r="M154" s="132">
        <v>25</v>
      </c>
      <c r="N154" s="132">
        <v>10</v>
      </c>
      <c r="O154" s="132">
        <v>0</v>
      </c>
      <c r="P154" s="43">
        <f t="shared" si="53"/>
        <v>75</v>
      </c>
      <c r="Q154" s="131" t="s">
        <v>28</v>
      </c>
      <c r="R154" s="49">
        <v>0</v>
      </c>
      <c r="S154" s="49">
        <v>5</v>
      </c>
      <c r="T154" s="49">
        <v>10</v>
      </c>
      <c r="U154" s="49">
        <v>25</v>
      </c>
      <c r="V154" s="49">
        <v>25</v>
      </c>
      <c r="W154" s="49">
        <v>10</v>
      </c>
      <c r="X154" s="49">
        <v>0</v>
      </c>
      <c r="Y154" s="49">
        <f t="shared" si="48"/>
        <v>75</v>
      </c>
      <c r="Z154" s="43"/>
      <c r="AA154" s="44"/>
      <c r="AB154" s="44"/>
      <c r="AC154" s="44"/>
      <c r="AD154" s="44"/>
      <c r="AE154" s="44"/>
      <c r="AF154" s="44"/>
      <c r="AG154" s="44"/>
      <c r="AH154" s="44"/>
      <c r="AI154" s="43"/>
      <c r="AQ154" s="69"/>
    </row>
    <row r="155" spans="1:43" s="49" customFormat="1" ht="17.25" customHeight="1">
      <c r="A155" s="43"/>
      <c r="B155" s="1"/>
      <c r="C155" s="131"/>
      <c r="D155" s="43"/>
      <c r="E155" s="131"/>
      <c r="F155" s="44"/>
      <c r="G155" s="152"/>
      <c r="H155" s="131"/>
      <c r="I155" s="132"/>
      <c r="J155" s="132"/>
      <c r="K155" s="132"/>
      <c r="L155" s="132"/>
      <c r="M155" s="132"/>
      <c r="N155" s="132"/>
      <c r="O155" s="132"/>
      <c r="P155" s="43"/>
      <c r="Q155" s="131"/>
      <c r="Z155" s="43"/>
      <c r="AA155" s="44"/>
      <c r="AB155" s="44"/>
      <c r="AC155" s="44"/>
      <c r="AD155" s="44"/>
      <c r="AE155" s="44"/>
      <c r="AF155" s="44"/>
      <c r="AG155" s="44"/>
      <c r="AH155" s="44"/>
      <c r="AI155" s="43"/>
      <c r="AQ155" s="69"/>
    </row>
    <row r="156" spans="1:43" s="49" customFormat="1" ht="17.25" customHeight="1">
      <c r="A156" s="43" t="s">
        <v>36</v>
      </c>
      <c r="B156" s="1" t="s">
        <v>130</v>
      </c>
      <c r="C156" s="131" t="s">
        <v>116</v>
      </c>
      <c r="D156" s="43" t="s">
        <v>117</v>
      </c>
      <c r="E156" s="131" t="s">
        <v>44</v>
      </c>
      <c r="F156" s="44">
        <v>7500193468</v>
      </c>
      <c r="G156" s="152">
        <v>354.13</v>
      </c>
      <c r="H156" s="131" t="s">
        <v>27</v>
      </c>
      <c r="I156" s="132">
        <v>0</v>
      </c>
      <c r="J156" s="132">
        <v>34</v>
      </c>
      <c r="K156" s="132">
        <v>24</v>
      </c>
      <c r="L156" s="132">
        <v>78</v>
      </c>
      <c r="M156" s="132">
        <v>78</v>
      </c>
      <c r="N156" s="132">
        <v>24</v>
      </c>
      <c r="O156" s="132">
        <v>0</v>
      </c>
      <c r="P156" s="43">
        <f t="shared" si="53"/>
        <v>238</v>
      </c>
      <c r="Q156" s="131" t="s">
        <v>27</v>
      </c>
      <c r="R156" s="49">
        <v>0</v>
      </c>
      <c r="S156" s="49">
        <v>34</v>
      </c>
      <c r="T156" s="49">
        <v>24</v>
      </c>
      <c r="U156" s="49">
        <v>78</v>
      </c>
      <c r="V156" s="49">
        <v>78</v>
      </c>
      <c r="W156" s="49">
        <v>24</v>
      </c>
      <c r="X156" s="49">
        <v>0</v>
      </c>
      <c r="Y156" s="49">
        <f t="shared" si="48"/>
        <v>238</v>
      </c>
      <c r="Z156" s="43"/>
      <c r="AA156" s="44"/>
      <c r="AB156" s="44"/>
      <c r="AC156" s="44"/>
      <c r="AD156" s="44"/>
      <c r="AE156" s="44"/>
      <c r="AF156" s="44"/>
      <c r="AG156" s="44"/>
      <c r="AH156" s="44"/>
      <c r="AI156" s="43"/>
      <c r="AQ156" s="69"/>
    </row>
    <row r="157" spans="1:43" s="49" customFormat="1" ht="17.25" customHeight="1">
      <c r="A157" s="43" t="s">
        <v>36</v>
      </c>
      <c r="B157" s="1" t="s">
        <v>130</v>
      </c>
      <c r="C157" s="131" t="s">
        <v>116</v>
      </c>
      <c r="D157" s="43" t="s">
        <v>117</v>
      </c>
      <c r="E157" s="131" t="s">
        <v>44</v>
      </c>
      <c r="F157" s="44">
        <v>7500193469</v>
      </c>
      <c r="G157" s="152">
        <v>355.33</v>
      </c>
      <c r="H157" s="131" t="s">
        <v>27</v>
      </c>
      <c r="I157" s="132">
        <v>0</v>
      </c>
      <c r="J157" s="132">
        <v>0</v>
      </c>
      <c r="K157" s="132">
        <v>0</v>
      </c>
      <c r="L157" s="132">
        <v>0</v>
      </c>
      <c r="M157" s="132">
        <v>0</v>
      </c>
      <c r="N157" s="132">
        <v>0</v>
      </c>
      <c r="O157" s="132">
        <v>3</v>
      </c>
      <c r="P157" s="43">
        <f t="shared" si="53"/>
        <v>3</v>
      </c>
      <c r="Q157" s="131" t="s">
        <v>27</v>
      </c>
      <c r="R157" s="49">
        <v>0</v>
      </c>
      <c r="S157" s="49">
        <v>0</v>
      </c>
      <c r="T157" s="49">
        <v>0</v>
      </c>
      <c r="U157" s="49">
        <v>0</v>
      </c>
      <c r="V157" s="49">
        <v>0</v>
      </c>
      <c r="W157" s="49">
        <v>0</v>
      </c>
      <c r="X157" s="49">
        <v>3</v>
      </c>
      <c r="Y157" s="49">
        <f t="shared" si="48"/>
        <v>3</v>
      </c>
      <c r="Z157" s="43"/>
      <c r="AA157" s="44"/>
      <c r="AB157" s="44"/>
      <c r="AC157" s="44"/>
      <c r="AD157" s="44"/>
      <c r="AE157" s="44"/>
      <c r="AF157" s="44"/>
      <c r="AG157" s="44"/>
      <c r="AH157" s="44"/>
      <c r="AI157" s="43"/>
      <c r="AQ157" s="69"/>
    </row>
    <row r="158" spans="1:43" s="144" customFormat="1" ht="17.25" customHeight="1">
      <c r="A158" s="138"/>
      <c r="B158" s="55"/>
      <c r="C158" s="139"/>
      <c r="D158" s="138"/>
      <c r="E158" s="139"/>
      <c r="F158" s="140"/>
      <c r="G158" s="155"/>
      <c r="H158" s="139"/>
      <c r="I158" s="142">
        <f>SUM(I156:I157)</f>
        <v>0</v>
      </c>
      <c r="J158" s="142">
        <f t="shared" ref="J158:P158" si="82">SUM(J156:J157)</f>
        <v>34</v>
      </c>
      <c r="K158" s="142">
        <f t="shared" si="82"/>
        <v>24</v>
      </c>
      <c r="L158" s="142">
        <f t="shared" si="82"/>
        <v>78</v>
      </c>
      <c r="M158" s="142">
        <f t="shared" si="82"/>
        <v>78</v>
      </c>
      <c r="N158" s="142">
        <f t="shared" si="82"/>
        <v>24</v>
      </c>
      <c r="O158" s="142">
        <f t="shared" si="82"/>
        <v>3</v>
      </c>
      <c r="P158" s="142">
        <f t="shared" si="82"/>
        <v>241</v>
      </c>
      <c r="Q158" s="139"/>
      <c r="R158" s="144">
        <f>SUM(R156:R157)</f>
        <v>0</v>
      </c>
      <c r="S158" s="144">
        <f t="shared" ref="S158:Y158" si="83">SUM(S156:S157)</f>
        <v>34</v>
      </c>
      <c r="T158" s="144">
        <f t="shared" si="83"/>
        <v>24</v>
      </c>
      <c r="U158" s="144">
        <f t="shared" si="83"/>
        <v>78</v>
      </c>
      <c r="V158" s="144">
        <f t="shared" si="83"/>
        <v>78</v>
      </c>
      <c r="W158" s="144">
        <f t="shared" si="83"/>
        <v>24</v>
      </c>
      <c r="X158" s="144">
        <f t="shared" si="83"/>
        <v>3</v>
      </c>
      <c r="Y158" s="144">
        <f t="shared" si="83"/>
        <v>241</v>
      </c>
      <c r="Z158" s="138"/>
      <c r="AA158" s="140"/>
      <c r="AB158" s="140"/>
      <c r="AC158" s="140"/>
      <c r="AD158" s="140"/>
      <c r="AE158" s="140"/>
      <c r="AF158" s="140"/>
      <c r="AG158" s="140"/>
      <c r="AH158" s="140"/>
      <c r="AI158" s="138"/>
      <c r="AQ158" s="145"/>
    </row>
    <row r="159" spans="1:43" s="49" customFormat="1" ht="17.25" customHeight="1">
      <c r="A159" s="43" t="s">
        <v>36</v>
      </c>
      <c r="B159" s="1" t="s">
        <v>130</v>
      </c>
      <c r="C159" s="131" t="s">
        <v>116</v>
      </c>
      <c r="D159" s="43" t="s">
        <v>118</v>
      </c>
      <c r="E159" s="131" t="s">
        <v>63</v>
      </c>
      <c r="F159" s="44">
        <v>7500193470</v>
      </c>
      <c r="G159" s="152">
        <v>302.7</v>
      </c>
      <c r="H159" s="131" t="s">
        <v>28</v>
      </c>
      <c r="I159" s="132">
        <v>0</v>
      </c>
      <c r="J159" s="132">
        <v>0</v>
      </c>
      <c r="K159" s="132">
        <v>12</v>
      </c>
      <c r="L159" s="132">
        <v>17</v>
      </c>
      <c r="M159" s="132">
        <v>17</v>
      </c>
      <c r="N159" s="132">
        <v>6</v>
      </c>
      <c r="O159" s="132">
        <v>0</v>
      </c>
      <c r="P159" s="43">
        <f t="shared" si="53"/>
        <v>52</v>
      </c>
      <c r="Q159" s="131" t="s">
        <v>28</v>
      </c>
      <c r="R159" s="49">
        <v>0</v>
      </c>
      <c r="S159" s="49">
        <v>0</v>
      </c>
      <c r="T159" s="49">
        <v>12</v>
      </c>
      <c r="U159" s="49">
        <v>17</v>
      </c>
      <c r="V159" s="49">
        <v>17</v>
      </c>
      <c r="W159" s="49">
        <v>5</v>
      </c>
      <c r="X159" s="49">
        <v>0</v>
      </c>
      <c r="Y159" s="49">
        <f t="shared" si="48"/>
        <v>51</v>
      </c>
      <c r="Z159" s="43"/>
      <c r="AA159" s="44"/>
      <c r="AB159" s="44"/>
      <c r="AC159" s="44"/>
      <c r="AD159" s="44"/>
      <c r="AE159" s="44"/>
      <c r="AF159" s="44"/>
      <c r="AG159" s="44"/>
      <c r="AH159" s="44"/>
      <c r="AI159" s="43"/>
      <c r="AQ159" s="69"/>
    </row>
    <row r="160" spans="1:43" s="49" customFormat="1" ht="17.25" customHeight="1">
      <c r="A160" s="43" t="s">
        <v>36</v>
      </c>
      <c r="B160" s="1" t="s">
        <v>130</v>
      </c>
      <c r="C160" s="131" t="s">
        <v>116</v>
      </c>
      <c r="D160" s="43" t="s">
        <v>118</v>
      </c>
      <c r="E160" s="131" t="s">
        <v>44</v>
      </c>
      <c r="F160" s="44">
        <v>7500193471</v>
      </c>
      <c r="G160" s="152">
        <v>310.75</v>
      </c>
      <c r="H160" s="131" t="s">
        <v>28</v>
      </c>
      <c r="I160" s="132">
        <v>0</v>
      </c>
      <c r="J160" s="132">
        <v>8</v>
      </c>
      <c r="K160" s="132">
        <v>12</v>
      </c>
      <c r="L160" s="132">
        <v>24</v>
      </c>
      <c r="M160" s="132">
        <v>24</v>
      </c>
      <c r="N160" s="132">
        <v>12</v>
      </c>
      <c r="O160" s="132">
        <v>0</v>
      </c>
      <c r="P160" s="43">
        <f t="shared" si="53"/>
        <v>80</v>
      </c>
      <c r="Q160" s="131" t="s">
        <v>28</v>
      </c>
      <c r="R160" s="49">
        <v>0</v>
      </c>
      <c r="S160" s="49">
        <v>8</v>
      </c>
      <c r="T160" s="49">
        <v>12</v>
      </c>
      <c r="U160" s="49">
        <v>24</v>
      </c>
      <c r="V160" s="49">
        <v>24</v>
      </c>
      <c r="W160" s="49">
        <v>12</v>
      </c>
      <c r="X160" s="49">
        <v>0</v>
      </c>
      <c r="Y160" s="49">
        <f t="shared" si="48"/>
        <v>80</v>
      </c>
      <c r="Z160" s="43"/>
      <c r="AA160" s="44"/>
      <c r="AB160" s="44"/>
      <c r="AC160" s="44"/>
      <c r="AD160" s="44"/>
      <c r="AE160" s="44"/>
      <c r="AF160" s="44"/>
      <c r="AG160" s="44"/>
      <c r="AH160" s="44"/>
      <c r="AI160" s="43"/>
      <c r="AQ160" s="69"/>
    </row>
    <row r="161" spans="1:43" s="144" customFormat="1" ht="17.25" customHeight="1">
      <c r="A161" s="138"/>
      <c r="B161" s="55"/>
      <c r="C161" s="139"/>
      <c r="D161" s="138"/>
      <c r="E161" s="139"/>
      <c r="F161" s="140"/>
      <c r="G161" s="155"/>
      <c r="H161" s="139"/>
      <c r="I161" s="142">
        <f>SUM(I159:I160)</f>
        <v>0</v>
      </c>
      <c r="J161" s="142">
        <f t="shared" ref="J161:P161" si="84">SUM(J159:J160)</f>
        <v>8</v>
      </c>
      <c r="K161" s="142">
        <f t="shared" si="84"/>
        <v>24</v>
      </c>
      <c r="L161" s="142">
        <f t="shared" si="84"/>
        <v>41</v>
      </c>
      <c r="M161" s="142">
        <f t="shared" si="84"/>
        <v>41</v>
      </c>
      <c r="N161" s="142">
        <f t="shared" si="84"/>
        <v>18</v>
      </c>
      <c r="O161" s="142">
        <f t="shared" si="84"/>
        <v>0</v>
      </c>
      <c r="P161" s="142">
        <f t="shared" si="84"/>
        <v>132</v>
      </c>
      <c r="Q161" s="139"/>
      <c r="R161" s="144">
        <f>SUM(R159:R160)</f>
        <v>0</v>
      </c>
      <c r="S161" s="144">
        <f t="shared" ref="S161:Y161" si="85">SUM(S159:S160)</f>
        <v>8</v>
      </c>
      <c r="T161" s="144">
        <f t="shared" si="85"/>
        <v>24</v>
      </c>
      <c r="U161" s="144">
        <f t="shared" si="85"/>
        <v>41</v>
      </c>
      <c r="V161" s="144">
        <f t="shared" si="85"/>
        <v>41</v>
      </c>
      <c r="W161" s="144">
        <f t="shared" si="85"/>
        <v>17</v>
      </c>
      <c r="X161" s="144">
        <f t="shared" si="85"/>
        <v>0</v>
      </c>
      <c r="Y161" s="144">
        <f t="shared" si="85"/>
        <v>131</v>
      </c>
      <c r="Z161" s="138"/>
      <c r="AA161" s="140"/>
      <c r="AB161" s="140"/>
      <c r="AC161" s="140"/>
      <c r="AD161" s="140"/>
      <c r="AE161" s="140"/>
      <c r="AF161" s="140"/>
      <c r="AG161" s="140"/>
      <c r="AH161" s="140"/>
      <c r="AI161" s="138"/>
      <c r="AQ161" s="145"/>
    </row>
    <row r="162" spans="1:43" s="49" customFormat="1" ht="17.25" customHeight="1">
      <c r="A162" s="43" t="s">
        <v>36</v>
      </c>
      <c r="B162" s="1" t="s">
        <v>130</v>
      </c>
      <c r="C162" s="131" t="s">
        <v>119</v>
      </c>
      <c r="D162" s="43" t="s">
        <v>120</v>
      </c>
      <c r="E162" s="131" t="s">
        <v>44</v>
      </c>
      <c r="F162" s="44">
        <v>7500193472</v>
      </c>
      <c r="G162" s="152">
        <v>376.64</v>
      </c>
      <c r="H162" s="131" t="s">
        <v>27</v>
      </c>
      <c r="I162" s="132">
        <v>0</v>
      </c>
      <c r="J162" s="132">
        <v>49</v>
      </c>
      <c r="K162" s="132">
        <v>51</v>
      </c>
      <c r="L162" s="132">
        <v>143</v>
      </c>
      <c r="M162" s="132">
        <v>140</v>
      </c>
      <c r="N162" s="132">
        <v>45</v>
      </c>
      <c r="O162" s="132">
        <v>0</v>
      </c>
      <c r="P162" s="43">
        <f t="shared" si="53"/>
        <v>428</v>
      </c>
      <c r="Q162" s="131" t="s">
        <v>27</v>
      </c>
      <c r="R162" s="49">
        <v>0</v>
      </c>
      <c r="S162" s="49">
        <v>49</v>
      </c>
      <c r="T162" s="49">
        <v>51</v>
      </c>
      <c r="U162" s="49">
        <v>143</v>
      </c>
      <c r="V162" s="49">
        <v>140</v>
      </c>
      <c r="W162" s="49">
        <v>44</v>
      </c>
      <c r="X162" s="49">
        <v>0</v>
      </c>
      <c r="Y162" s="49">
        <f t="shared" si="48"/>
        <v>427</v>
      </c>
      <c r="Z162" s="43"/>
      <c r="AA162" s="44"/>
      <c r="AB162" s="44"/>
      <c r="AC162" s="44"/>
      <c r="AD162" s="44"/>
      <c r="AE162" s="44"/>
      <c r="AF162" s="44"/>
      <c r="AG162" s="44"/>
      <c r="AH162" s="44"/>
      <c r="AI162" s="43"/>
      <c r="AQ162" s="69"/>
    </row>
    <row r="163" spans="1:43" s="49" customFormat="1" ht="17.25" customHeight="1">
      <c r="A163" s="43" t="s">
        <v>36</v>
      </c>
      <c r="B163" s="1" t="s">
        <v>130</v>
      </c>
      <c r="C163" s="131" t="s">
        <v>119</v>
      </c>
      <c r="D163" s="43" t="s">
        <v>120</v>
      </c>
      <c r="E163" s="131" t="s">
        <v>44</v>
      </c>
      <c r="F163" s="44">
        <v>7500193473</v>
      </c>
      <c r="G163" s="152">
        <v>377.84</v>
      </c>
      <c r="H163" s="131" t="s">
        <v>27</v>
      </c>
      <c r="I163" s="132">
        <v>0</v>
      </c>
      <c r="J163" s="132">
        <v>0</v>
      </c>
      <c r="K163" s="132">
        <v>0</v>
      </c>
      <c r="L163" s="132">
        <v>0</v>
      </c>
      <c r="M163" s="132">
        <v>0</v>
      </c>
      <c r="N163" s="132">
        <v>0</v>
      </c>
      <c r="O163" s="132">
        <v>7</v>
      </c>
      <c r="P163" s="43">
        <f t="shared" si="53"/>
        <v>7</v>
      </c>
      <c r="Q163" s="131" t="s">
        <v>27</v>
      </c>
      <c r="R163" s="49">
        <v>0</v>
      </c>
      <c r="S163" s="49">
        <v>0</v>
      </c>
      <c r="T163" s="49">
        <v>0</v>
      </c>
      <c r="U163" s="49">
        <v>0</v>
      </c>
      <c r="V163" s="49">
        <v>0</v>
      </c>
      <c r="W163" s="49">
        <v>0</v>
      </c>
      <c r="X163" s="49">
        <v>7</v>
      </c>
      <c r="Y163" s="49">
        <f t="shared" si="48"/>
        <v>7</v>
      </c>
      <c r="Z163" s="43"/>
      <c r="AA163" s="44"/>
      <c r="AB163" s="44"/>
      <c r="AC163" s="44"/>
      <c r="AD163" s="44"/>
      <c r="AE163" s="44"/>
      <c r="AF163" s="44"/>
      <c r="AG163" s="44"/>
      <c r="AH163" s="44"/>
      <c r="AI163" s="43"/>
      <c r="AQ163" s="69"/>
    </row>
    <row r="164" spans="1:43" s="49" customFormat="1" ht="17.25" customHeight="1">
      <c r="A164" s="43" t="s">
        <v>36</v>
      </c>
      <c r="B164" s="1" t="s">
        <v>130</v>
      </c>
      <c r="C164" s="131" t="s">
        <v>119</v>
      </c>
      <c r="D164" s="43" t="s">
        <v>120</v>
      </c>
      <c r="E164" s="131" t="s">
        <v>121</v>
      </c>
      <c r="F164" s="44">
        <v>7500194430</v>
      </c>
      <c r="G164" s="152">
        <v>368.58</v>
      </c>
      <c r="H164" s="131" t="s">
        <v>27</v>
      </c>
      <c r="I164" s="132">
        <v>0</v>
      </c>
      <c r="J164" s="132">
        <v>3</v>
      </c>
      <c r="K164" s="132">
        <v>3</v>
      </c>
      <c r="L164" s="132">
        <v>23</v>
      </c>
      <c r="M164" s="132">
        <v>26</v>
      </c>
      <c r="N164" s="132">
        <v>0</v>
      </c>
      <c r="O164" s="132">
        <v>0</v>
      </c>
      <c r="P164" s="43">
        <f t="shared" si="53"/>
        <v>55</v>
      </c>
      <c r="Q164" s="131" t="s">
        <v>27</v>
      </c>
      <c r="R164" s="49">
        <v>0</v>
      </c>
      <c r="S164" s="49">
        <v>1</v>
      </c>
      <c r="T164" s="49">
        <v>0</v>
      </c>
      <c r="U164" s="49">
        <v>22</v>
      </c>
      <c r="V164" s="49">
        <v>26</v>
      </c>
      <c r="W164" s="49">
        <v>0</v>
      </c>
      <c r="X164" s="49">
        <v>0</v>
      </c>
      <c r="Y164" s="49">
        <f t="shared" si="48"/>
        <v>49</v>
      </c>
      <c r="Z164" s="43"/>
      <c r="AA164" s="44"/>
      <c r="AB164" s="44"/>
      <c r="AC164" s="44"/>
      <c r="AD164" s="44"/>
      <c r="AE164" s="44"/>
      <c r="AF164" s="44"/>
      <c r="AG164" s="44"/>
      <c r="AH164" s="44"/>
      <c r="AI164" s="43"/>
      <c r="AQ164" s="69"/>
    </row>
    <row r="165" spans="1:43" s="144" customFormat="1" ht="17.25" customHeight="1">
      <c r="A165" s="138"/>
      <c r="B165" s="55"/>
      <c r="C165" s="139"/>
      <c r="D165" s="138"/>
      <c r="E165" s="139"/>
      <c r="F165" s="140"/>
      <c r="G165" s="155"/>
      <c r="H165" s="139"/>
      <c r="I165" s="142">
        <f>SUM(I162:I164)</f>
        <v>0</v>
      </c>
      <c r="J165" s="142">
        <f t="shared" ref="J165:P165" si="86">SUM(J162:J164)</f>
        <v>52</v>
      </c>
      <c r="K165" s="142">
        <f t="shared" si="86"/>
        <v>54</v>
      </c>
      <c r="L165" s="142">
        <f t="shared" si="86"/>
        <v>166</v>
      </c>
      <c r="M165" s="142">
        <f t="shared" si="86"/>
        <v>166</v>
      </c>
      <c r="N165" s="142">
        <f t="shared" si="86"/>
        <v>45</v>
      </c>
      <c r="O165" s="142">
        <f t="shared" si="86"/>
        <v>7</v>
      </c>
      <c r="P165" s="142">
        <f t="shared" si="86"/>
        <v>490</v>
      </c>
      <c r="Q165" s="139"/>
      <c r="R165" s="144">
        <f>SUM(R162:R164)</f>
        <v>0</v>
      </c>
      <c r="S165" s="144">
        <f t="shared" ref="S165:Y165" si="87">SUM(S162:S164)</f>
        <v>50</v>
      </c>
      <c r="T165" s="144">
        <f t="shared" si="87"/>
        <v>51</v>
      </c>
      <c r="U165" s="144">
        <f t="shared" si="87"/>
        <v>165</v>
      </c>
      <c r="V165" s="144">
        <f t="shared" si="87"/>
        <v>166</v>
      </c>
      <c r="W165" s="144">
        <f t="shared" si="87"/>
        <v>44</v>
      </c>
      <c r="X165" s="144">
        <f t="shared" si="87"/>
        <v>7</v>
      </c>
      <c r="Y165" s="144">
        <f t="shared" si="87"/>
        <v>483</v>
      </c>
      <c r="Z165" s="138"/>
      <c r="AA165" s="140"/>
      <c r="AB165" s="140"/>
      <c r="AC165" s="140"/>
      <c r="AD165" s="140"/>
      <c r="AE165" s="140"/>
      <c r="AF165" s="140"/>
      <c r="AG165" s="140"/>
      <c r="AH165" s="140"/>
      <c r="AI165" s="138"/>
      <c r="AQ165" s="145"/>
    </row>
    <row r="166" spans="1:43" s="49" customFormat="1" ht="17.25" customHeight="1">
      <c r="A166" s="43" t="s">
        <v>36</v>
      </c>
      <c r="B166" s="1" t="s">
        <v>130</v>
      </c>
      <c r="C166" s="131" t="s">
        <v>122</v>
      </c>
      <c r="D166" s="43" t="s">
        <v>123</v>
      </c>
      <c r="E166" s="131" t="s">
        <v>44</v>
      </c>
      <c r="F166" s="44">
        <v>7500193474</v>
      </c>
      <c r="G166" s="152">
        <v>372.31</v>
      </c>
      <c r="H166" s="131" t="s">
        <v>27</v>
      </c>
      <c r="I166" s="132">
        <v>0</v>
      </c>
      <c r="J166" s="132">
        <v>43</v>
      </c>
      <c r="K166" s="132">
        <v>47</v>
      </c>
      <c r="L166" s="132">
        <v>108</v>
      </c>
      <c r="M166" s="132">
        <v>100</v>
      </c>
      <c r="N166" s="132">
        <v>24</v>
      </c>
      <c r="O166" s="132">
        <v>0</v>
      </c>
      <c r="P166" s="43">
        <f t="shared" si="53"/>
        <v>322</v>
      </c>
      <c r="Q166" s="131" t="s">
        <v>27</v>
      </c>
      <c r="R166" s="49">
        <v>0</v>
      </c>
      <c r="S166" s="49">
        <v>42</v>
      </c>
      <c r="T166" s="49">
        <v>47</v>
      </c>
      <c r="U166" s="49">
        <v>107</v>
      </c>
      <c r="V166" s="49">
        <v>100</v>
      </c>
      <c r="W166" s="49">
        <v>22</v>
      </c>
      <c r="X166" s="49">
        <v>0</v>
      </c>
      <c r="Y166" s="49">
        <f t="shared" si="48"/>
        <v>318</v>
      </c>
      <c r="Z166" s="43"/>
      <c r="AA166" s="44"/>
      <c r="AB166" s="44"/>
      <c r="AC166" s="44"/>
      <c r="AD166" s="44"/>
      <c r="AE166" s="44"/>
      <c r="AF166" s="44"/>
      <c r="AG166" s="44"/>
      <c r="AH166" s="44"/>
      <c r="AI166" s="43"/>
      <c r="AQ166" s="69"/>
    </row>
    <row r="167" spans="1:43" s="49" customFormat="1" ht="17.25" customHeight="1">
      <c r="A167" s="43" t="s">
        <v>36</v>
      </c>
      <c r="B167" s="1" t="s">
        <v>130</v>
      </c>
      <c r="C167" s="131" t="s">
        <v>122</v>
      </c>
      <c r="D167" s="43" t="s">
        <v>123</v>
      </c>
      <c r="E167" s="131" t="s">
        <v>44</v>
      </c>
      <c r="F167" s="44">
        <v>7500193475</v>
      </c>
      <c r="G167" s="152">
        <v>373.51</v>
      </c>
      <c r="H167" s="131" t="s">
        <v>27</v>
      </c>
      <c r="I167" s="132">
        <v>0</v>
      </c>
      <c r="J167" s="132">
        <v>0</v>
      </c>
      <c r="K167" s="132">
        <v>0</v>
      </c>
      <c r="L167" s="132">
        <v>0</v>
      </c>
      <c r="M167" s="132">
        <v>0</v>
      </c>
      <c r="N167" s="132">
        <v>0</v>
      </c>
      <c r="O167" s="132">
        <v>2</v>
      </c>
      <c r="P167" s="43">
        <f t="shared" si="53"/>
        <v>2</v>
      </c>
      <c r="Q167" s="131" t="s">
        <v>27</v>
      </c>
      <c r="R167" s="49">
        <v>0</v>
      </c>
      <c r="S167" s="49">
        <v>0</v>
      </c>
      <c r="T167" s="49">
        <v>0</v>
      </c>
      <c r="U167" s="49">
        <v>0</v>
      </c>
      <c r="V167" s="49">
        <v>0</v>
      </c>
      <c r="W167" s="49">
        <v>0</v>
      </c>
      <c r="X167" s="49">
        <v>2</v>
      </c>
      <c r="Y167" s="49">
        <f t="shared" si="48"/>
        <v>2</v>
      </c>
      <c r="Z167" s="43"/>
      <c r="AA167" s="44"/>
      <c r="AB167" s="44"/>
      <c r="AC167" s="44"/>
      <c r="AD167" s="44"/>
      <c r="AE167" s="44"/>
      <c r="AF167" s="44"/>
      <c r="AG167" s="44"/>
      <c r="AH167" s="44"/>
      <c r="AI167" s="43"/>
      <c r="AQ167" s="69"/>
    </row>
    <row r="168" spans="1:43" s="144" customFormat="1" ht="17.25" customHeight="1">
      <c r="A168" s="138"/>
      <c r="B168" s="55"/>
      <c r="C168" s="139"/>
      <c r="D168" s="138"/>
      <c r="E168" s="139"/>
      <c r="F168" s="140"/>
      <c r="G168" s="155"/>
      <c r="H168" s="139"/>
      <c r="I168" s="142">
        <f>SUM(I166:I167)</f>
        <v>0</v>
      </c>
      <c r="J168" s="142">
        <f t="shared" ref="J168:P168" si="88">SUM(J166:J167)</f>
        <v>43</v>
      </c>
      <c r="K168" s="142">
        <f t="shared" si="88"/>
        <v>47</v>
      </c>
      <c r="L168" s="142">
        <f t="shared" si="88"/>
        <v>108</v>
      </c>
      <c r="M168" s="142">
        <f t="shared" si="88"/>
        <v>100</v>
      </c>
      <c r="N168" s="142">
        <f t="shared" si="88"/>
        <v>24</v>
      </c>
      <c r="O168" s="142">
        <f t="shared" si="88"/>
        <v>2</v>
      </c>
      <c r="P168" s="142">
        <f t="shared" si="88"/>
        <v>324</v>
      </c>
      <c r="Q168" s="139"/>
      <c r="R168" s="144">
        <f>SUM(R166:R167)</f>
        <v>0</v>
      </c>
      <c r="S168" s="144">
        <f t="shared" ref="S168:Y168" si="89">SUM(S166:S167)</f>
        <v>42</v>
      </c>
      <c r="T168" s="144">
        <f t="shared" si="89"/>
        <v>47</v>
      </c>
      <c r="U168" s="144">
        <f t="shared" si="89"/>
        <v>107</v>
      </c>
      <c r="V168" s="144">
        <f t="shared" si="89"/>
        <v>100</v>
      </c>
      <c r="W168" s="144">
        <f t="shared" si="89"/>
        <v>22</v>
      </c>
      <c r="X168" s="144">
        <f t="shared" si="89"/>
        <v>2</v>
      </c>
      <c r="Y168" s="144">
        <f t="shared" si="89"/>
        <v>320</v>
      </c>
      <c r="Z168" s="138"/>
      <c r="AA168" s="140"/>
      <c r="AB168" s="140"/>
      <c r="AC168" s="140"/>
      <c r="AD168" s="140"/>
      <c r="AE168" s="140"/>
      <c r="AF168" s="140"/>
      <c r="AG168" s="140"/>
      <c r="AH168" s="140"/>
      <c r="AI168" s="138"/>
      <c r="AQ168" s="145"/>
    </row>
    <row r="169" spans="1:43" s="49" customFormat="1" ht="17.25" customHeight="1">
      <c r="A169" s="43" t="s">
        <v>36</v>
      </c>
      <c r="B169" s="1" t="s">
        <v>130</v>
      </c>
      <c r="C169" s="131" t="s">
        <v>124</v>
      </c>
      <c r="D169" s="43" t="s">
        <v>125</v>
      </c>
      <c r="E169" s="131" t="s">
        <v>63</v>
      </c>
      <c r="F169" s="44">
        <v>7500193814</v>
      </c>
      <c r="G169" s="152">
        <v>326.17</v>
      </c>
      <c r="H169" s="131" t="s">
        <v>27</v>
      </c>
      <c r="I169" s="132">
        <v>0</v>
      </c>
      <c r="J169" s="132">
        <v>0</v>
      </c>
      <c r="K169" s="132">
        <v>15</v>
      </c>
      <c r="L169" s="132">
        <v>20</v>
      </c>
      <c r="M169" s="132">
        <v>19</v>
      </c>
      <c r="N169" s="132">
        <v>6</v>
      </c>
      <c r="O169" s="132">
        <v>0</v>
      </c>
      <c r="P169" s="43">
        <f t="shared" si="53"/>
        <v>60</v>
      </c>
      <c r="Q169" s="131" t="s">
        <v>27</v>
      </c>
      <c r="R169" s="49">
        <v>0</v>
      </c>
      <c r="S169" s="49">
        <v>0</v>
      </c>
      <c r="T169" s="49">
        <v>12</v>
      </c>
      <c r="U169" s="49">
        <v>17</v>
      </c>
      <c r="V169" s="49">
        <v>18</v>
      </c>
      <c r="W169" s="49">
        <v>6</v>
      </c>
      <c r="X169" s="49">
        <v>0</v>
      </c>
      <c r="Y169" s="49">
        <f t="shared" si="48"/>
        <v>53</v>
      </c>
      <c r="Z169" s="43"/>
      <c r="AA169" s="44"/>
      <c r="AB169" s="44"/>
      <c r="AC169" s="44"/>
      <c r="AD169" s="44"/>
      <c r="AE169" s="44"/>
      <c r="AF169" s="44"/>
      <c r="AG169" s="44"/>
      <c r="AH169" s="44"/>
      <c r="AI169" s="43"/>
      <c r="AQ169" s="69"/>
    </row>
    <row r="170" spans="1:43" s="49" customFormat="1" ht="17.25" customHeight="1">
      <c r="A170" s="43" t="s">
        <v>36</v>
      </c>
      <c r="B170" s="1" t="s">
        <v>130</v>
      </c>
      <c r="C170" s="131" t="s">
        <v>124</v>
      </c>
      <c r="D170" s="43" t="s">
        <v>125</v>
      </c>
      <c r="E170" s="131" t="s">
        <v>44</v>
      </c>
      <c r="F170" s="44">
        <v>7500193816</v>
      </c>
      <c r="G170" s="152">
        <v>334.22</v>
      </c>
      <c r="H170" s="131" t="s">
        <v>27</v>
      </c>
      <c r="I170" s="132">
        <v>0</v>
      </c>
      <c r="J170" s="132">
        <v>179</v>
      </c>
      <c r="K170" s="132">
        <v>140</v>
      </c>
      <c r="L170" s="132">
        <v>372</v>
      </c>
      <c r="M170" s="132">
        <v>352</v>
      </c>
      <c r="N170" s="132">
        <v>122</v>
      </c>
      <c r="O170" s="132">
        <v>0</v>
      </c>
      <c r="P170" s="43">
        <f t="shared" si="53"/>
        <v>1165</v>
      </c>
      <c r="Q170" s="131" t="s">
        <v>27</v>
      </c>
      <c r="R170" s="49">
        <v>0</v>
      </c>
      <c r="S170" s="49">
        <v>178</v>
      </c>
      <c r="T170" s="49">
        <v>140</v>
      </c>
      <c r="U170" s="49">
        <v>372</v>
      </c>
      <c r="V170" s="49">
        <v>352</v>
      </c>
      <c r="W170" s="49">
        <v>122</v>
      </c>
      <c r="X170" s="49">
        <v>0</v>
      </c>
      <c r="Y170" s="49">
        <f t="shared" si="48"/>
        <v>1164</v>
      </c>
      <c r="Z170" s="43"/>
      <c r="AA170" s="44"/>
      <c r="AB170" s="44"/>
      <c r="AC170" s="44"/>
      <c r="AD170" s="44"/>
      <c r="AE170" s="44"/>
      <c r="AF170" s="44"/>
      <c r="AG170" s="44"/>
      <c r="AH170" s="44"/>
      <c r="AI170" s="43"/>
      <c r="AQ170" s="69"/>
    </row>
    <row r="171" spans="1:43" s="49" customFormat="1" ht="17.25" customHeight="1">
      <c r="A171" s="43" t="s">
        <v>36</v>
      </c>
      <c r="B171" s="1" t="s">
        <v>130</v>
      </c>
      <c r="C171" s="131" t="s">
        <v>124</v>
      </c>
      <c r="D171" s="43" t="s">
        <v>125</v>
      </c>
      <c r="E171" s="131" t="s">
        <v>44</v>
      </c>
      <c r="F171" s="44">
        <v>7500193821</v>
      </c>
      <c r="G171" s="152">
        <v>335.42</v>
      </c>
      <c r="H171" s="131" t="s">
        <v>27</v>
      </c>
      <c r="I171" s="132">
        <v>0</v>
      </c>
      <c r="J171" s="132">
        <v>0</v>
      </c>
      <c r="K171" s="132">
        <v>0</v>
      </c>
      <c r="L171" s="132">
        <v>0</v>
      </c>
      <c r="M171" s="132">
        <v>0</v>
      </c>
      <c r="N171" s="132">
        <v>0</v>
      </c>
      <c r="O171" s="132">
        <v>9</v>
      </c>
      <c r="P171" s="43">
        <f t="shared" si="53"/>
        <v>9</v>
      </c>
      <c r="Q171" s="131" t="s">
        <v>27</v>
      </c>
      <c r="R171" s="49">
        <v>0</v>
      </c>
      <c r="S171" s="49">
        <v>0</v>
      </c>
      <c r="T171" s="49">
        <v>0</v>
      </c>
      <c r="U171" s="49">
        <v>0</v>
      </c>
      <c r="V171" s="49">
        <v>0</v>
      </c>
      <c r="W171" s="49">
        <v>0</v>
      </c>
      <c r="X171" s="49">
        <v>9</v>
      </c>
      <c r="Y171" s="49">
        <f t="shared" si="48"/>
        <v>9</v>
      </c>
      <c r="Z171" s="43"/>
      <c r="AA171" s="44"/>
      <c r="AB171" s="44"/>
      <c r="AC171" s="44"/>
      <c r="AD171" s="44"/>
      <c r="AE171" s="44"/>
      <c r="AF171" s="44"/>
      <c r="AG171" s="44"/>
      <c r="AH171" s="44"/>
      <c r="AI171" s="43"/>
      <c r="AQ171" s="69"/>
    </row>
    <row r="172" spans="1:43" s="144" customFormat="1" ht="17.25" customHeight="1">
      <c r="A172" s="138"/>
      <c r="B172" s="55"/>
      <c r="C172" s="139"/>
      <c r="D172" s="138"/>
      <c r="E172" s="139"/>
      <c r="F172" s="140"/>
      <c r="G172" s="155"/>
      <c r="H172" s="139"/>
      <c r="I172" s="142">
        <f>SUM(I169:I171)</f>
        <v>0</v>
      </c>
      <c r="J172" s="142">
        <f t="shared" ref="J172:P172" si="90">SUM(J169:J171)</f>
        <v>179</v>
      </c>
      <c r="K172" s="142">
        <f t="shared" si="90"/>
        <v>155</v>
      </c>
      <c r="L172" s="142">
        <f t="shared" si="90"/>
        <v>392</v>
      </c>
      <c r="M172" s="142">
        <f t="shared" si="90"/>
        <v>371</v>
      </c>
      <c r="N172" s="142">
        <f t="shared" si="90"/>
        <v>128</v>
      </c>
      <c r="O172" s="142">
        <f t="shared" si="90"/>
        <v>9</v>
      </c>
      <c r="P172" s="142">
        <f t="shared" si="90"/>
        <v>1234</v>
      </c>
      <c r="Q172" s="139"/>
      <c r="R172" s="144">
        <f>SUM(R169:R171)</f>
        <v>0</v>
      </c>
      <c r="S172" s="144">
        <f t="shared" ref="S172:Y172" si="91">SUM(S169:S171)</f>
        <v>178</v>
      </c>
      <c r="T172" s="144">
        <f t="shared" si="91"/>
        <v>152</v>
      </c>
      <c r="U172" s="144">
        <f t="shared" si="91"/>
        <v>389</v>
      </c>
      <c r="V172" s="144">
        <f t="shared" si="91"/>
        <v>370</v>
      </c>
      <c r="W172" s="144">
        <f t="shared" si="91"/>
        <v>128</v>
      </c>
      <c r="X172" s="144">
        <f t="shared" si="91"/>
        <v>9</v>
      </c>
      <c r="Y172" s="144">
        <f t="shared" si="91"/>
        <v>1226</v>
      </c>
      <c r="Z172" s="138"/>
      <c r="AA172" s="140"/>
      <c r="AB172" s="140"/>
      <c r="AC172" s="140"/>
      <c r="AD172" s="140"/>
      <c r="AE172" s="140"/>
      <c r="AF172" s="140"/>
      <c r="AG172" s="140"/>
      <c r="AH172" s="140"/>
      <c r="AI172" s="138"/>
      <c r="AQ172" s="145"/>
    </row>
    <row r="173" spans="1:43" s="49" customFormat="1" ht="17.25" customHeight="1">
      <c r="A173" s="43" t="s">
        <v>36</v>
      </c>
      <c r="B173" s="1" t="s">
        <v>130</v>
      </c>
      <c r="C173" s="131" t="s">
        <v>124</v>
      </c>
      <c r="D173" s="43" t="s">
        <v>126</v>
      </c>
      <c r="E173" s="131" t="s">
        <v>44</v>
      </c>
      <c r="F173" s="44">
        <v>7500193817</v>
      </c>
      <c r="G173" s="152">
        <v>301.72000000000003</v>
      </c>
      <c r="H173" s="131" t="s">
        <v>28</v>
      </c>
      <c r="I173" s="132">
        <v>0</v>
      </c>
      <c r="J173" s="132">
        <v>16</v>
      </c>
      <c r="K173" s="132">
        <v>20</v>
      </c>
      <c r="L173" s="132">
        <v>39</v>
      </c>
      <c r="M173" s="132">
        <v>39</v>
      </c>
      <c r="N173" s="132">
        <v>11</v>
      </c>
      <c r="O173" s="132">
        <v>0</v>
      </c>
      <c r="P173" s="43">
        <f t="shared" si="53"/>
        <v>125</v>
      </c>
      <c r="Q173" s="131" t="s">
        <v>28</v>
      </c>
      <c r="R173" s="49">
        <v>0</v>
      </c>
      <c r="S173" s="49">
        <v>16</v>
      </c>
      <c r="T173" s="49">
        <v>20</v>
      </c>
      <c r="U173" s="49">
        <v>39</v>
      </c>
      <c r="V173" s="49">
        <v>39</v>
      </c>
      <c r="W173" s="49">
        <v>11</v>
      </c>
      <c r="X173" s="49">
        <v>0</v>
      </c>
      <c r="Y173" s="49">
        <f t="shared" si="48"/>
        <v>125</v>
      </c>
      <c r="Z173" s="43"/>
      <c r="AA173" s="44"/>
      <c r="AB173" s="44"/>
      <c r="AC173" s="44"/>
      <c r="AD173" s="44"/>
      <c r="AE173" s="44"/>
      <c r="AF173" s="44"/>
      <c r="AG173" s="44"/>
      <c r="AH173" s="44"/>
      <c r="AI173" s="43"/>
      <c r="AQ173" s="69"/>
    </row>
    <row r="174" spans="1:43" s="49" customFormat="1" ht="17.25" customHeight="1">
      <c r="A174" s="43" t="s">
        <v>36</v>
      </c>
      <c r="B174" s="1" t="s">
        <v>130</v>
      </c>
      <c r="C174" s="131" t="s">
        <v>124</v>
      </c>
      <c r="D174" s="43" t="s">
        <v>126</v>
      </c>
      <c r="E174" s="131" t="s">
        <v>44</v>
      </c>
      <c r="F174" s="44">
        <v>7500193822</v>
      </c>
      <c r="G174" s="152">
        <v>302.92</v>
      </c>
      <c r="H174" s="131" t="s">
        <v>28</v>
      </c>
      <c r="I174" s="132">
        <v>0</v>
      </c>
      <c r="J174" s="132">
        <v>0</v>
      </c>
      <c r="K174" s="132">
        <v>0</v>
      </c>
      <c r="L174" s="132">
        <v>0</v>
      </c>
      <c r="M174" s="132">
        <v>0</v>
      </c>
      <c r="N174" s="132">
        <v>0</v>
      </c>
      <c r="O174" s="132">
        <v>4</v>
      </c>
      <c r="P174" s="43">
        <f t="shared" si="53"/>
        <v>4</v>
      </c>
      <c r="Q174" s="131" t="s">
        <v>28</v>
      </c>
      <c r="R174" s="49">
        <v>0</v>
      </c>
      <c r="S174" s="49">
        <v>0</v>
      </c>
      <c r="T174" s="49">
        <v>0</v>
      </c>
      <c r="U174" s="49">
        <v>0</v>
      </c>
      <c r="V174" s="49">
        <v>0</v>
      </c>
      <c r="W174" s="49">
        <v>0</v>
      </c>
      <c r="X174" s="49">
        <v>4</v>
      </c>
      <c r="Y174" s="49">
        <f t="shared" si="48"/>
        <v>4</v>
      </c>
      <c r="Z174" s="43"/>
      <c r="AA174" s="44"/>
      <c r="AB174" s="44"/>
      <c r="AC174" s="44"/>
      <c r="AD174" s="44"/>
      <c r="AE174" s="44"/>
      <c r="AF174" s="44"/>
      <c r="AG174" s="44"/>
      <c r="AH174" s="44"/>
      <c r="AI174" s="43"/>
      <c r="AQ174" s="69"/>
    </row>
    <row r="175" spans="1:43" s="144" customFormat="1" ht="17.25" customHeight="1">
      <c r="A175" s="138"/>
      <c r="B175" s="55"/>
      <c r="C175" s="139"/>
      <c r="D175" s="138"/>
      <c r="E175" s="139"/>
      <c r="F175" s="140"/>
      <c r="G175" s="155"/>
      <c r="H175" s="139"/>
      <c r="I175" s="142">
        <f>SUM(I173:I174)</f>
        <v>0</v>
      </c>
      <c r="J175" s="142">
        <f t="shared" ref="J175:P175" si="92">SUM(J173:J174)</f>
        <v>16</v>
      </c>
      <c r="K175" s="142">
        <f t="shared" si="92"/>
        <v>20</v>
      </c>
      <c r="L175" s="142">
        <f t="shared" si="92"/>
        <v>39</v>
      </c>
      <c r="M175" s="142">
        <f t="shared" si="92"/>
        <v>39</v>
      </c>
      <c r="N175" s="142">
        <f t="shared" si="92"/>
        <v>11</v>
      </c>
      <c r="O175" s="142">
        <f t="shared" si="92"/>
        <v>4</v>
      </c>
      <c r="P175" s="142">
        <f t="shared" si="92"/>
        <v>129</v>
      </c>
      <c r="Q175" s="139"/>
      <c r="R175" s="144">
        <f>SUM(R173:R174)</f>
        <v>0</v>
      </c>
      <c r="S175" s="144">
        <f t="shared" ref="S175:Y175" si="93">SUM(S173:S174)</f>
        <v>16</v>
      </c>
      <c r="T175" s="144">
        <f t="shared" si="93"/>
        <v>20</v>
      </c>
      <c r="U175" s="144">
        <f t="shared" si="93"/>
        <v>39</v>
      </c>
      <c r="V175" s="144">
        <f t="shared" si="93"/>
        <v>39</v>
      </c>
      <c r="W175" s="144">
        <f t="shared" si="93"/>
        <v>11</v>
      </c>
      <c r="X175" s="144">
        <f t="shared" si="93"/>
        <v>4</v>
      </c>
      <c r="Y175" s="144">
        <f t="shared" si="93"/>
        <v>129</v>
      </c>
      <c r="Z175" s="138"/>
      <c r="AA175" s="140"/>
      <c r="AB175" s="140"/>
      <c r="AC175" s="140"/>
      <c r="AD175" s="140"/>
      <c r="AE175" s="140"/>
      <c r="AF175" s="140"/>
      <c r="AG175" s="140"/>
      <c r="AH175" s="140"/>
      <c r="AI175" s="138"/>
      <c r="AQ175" s="145"/>
    </row>
    <row r="176" spans="1:43" s="49" customFormat="1" ht="17.25" customHeight="1">
      <c r="A176" s="43" t="s">
        <v>36</v>
      </c>
      <c r="B176" s="1" t="s">
        <v>130</v>
      </c>
      <c r="C176" s="131" t="s">
        <v>127</v>
      </c>
      <c r="D176" s="43" t="s">
        <v>128</v>
      </c>
      <c r="E176" s="131" t="s">
        <v>63</v>
      </c>
      <c r="F176" s="44">
        <v>7500193818</v>
      </c>
      <c r="G176" s="152">
        <v>343.73</v>
      </c>
      <c r="H176" s="131" t="s">
        <v>27</v>
      </c>
      <c r="I176" s="132">
        <v>0</v>
      </c>
      <c r="J176" s="132">
        <v>0</v>
      </c>
      <c r="K176" s="132">
        <v>15</v>
      </c>
      <c r="L176" s="132">
        <v>20</v>
      </c>
      <c r="M176" s="132">
        <v>19</v>
      </c>
      <c r="N176" s="132">
        <v>6</v>
      </c>
      <c r="O176" s="132">
        <v>0</v>
      </c>
      <c r="P176" s="43">
        <f t="shared" si="53"/>
        <v>60</v>
      </c>
      <c r="Q176" s="131" t="s">
        <v>27</v>
      </c>
      <c r="R176" s="49">
        <v>0</v>
      </c>
      <c r="S176" s="49">
        <v>0</v>
      </c>
      <c r="T176" s="49">
        <v>11</v>
      </c>
      <c r="U176" s="49">
        <v>12</v>
      </c>
      <c r="V176" s="49">
        <v>17</v>
      </c>
      <c r="W176" s="49">
        <v>3</v>
      </c>
      <c r="X176" s="49">
        <v>0</v>
      </c>
      <c r="Y176" s="49">
        <f t="shared" si="48"/>
        <v>43</v>
      </c>
      <c r="Z176" s="43"/>
      <c r="AA176" s="44"/>
      <c r="AB176" s="44"/>
      <c r="AC176" s="44"/>
      <c r="AD176" s="44"/>
      <c r="AE176" s="44"/>
      <c r="AF176" s="44"/>
      <c r="AG176" s="44"/>
      <c r="AH176" s="44"/>
      <c r="AI176" s="43"/>
      <c r="AQ176" s="69"/>
    </row>
    <row r="177" spans="1:43" s="49" customFormat="1" ht="17.25" customHeight="1">
      <c r="A177" s="43" t="s">
        <v>36</v>
      </c>
      <c r="B177" s="1" t="s">
        <v>130</v>
      </c>
      <c r="C177" s="131" t="s">
        <v>127</v>
      </c>
      <c r="D177" s="43" t="s">
        <v>128</v>
      </c>
      <c r="E177" s="131" t="s">
        <v>44</v>
      </c>
      <c r="F177" s="44">
        <v>7500193819</v>
      </c>
      <c r="G177" s="152">
        <v>351.78</v>
      </c>
      <c r="H177" s="131" t="s">
        <v>27</v>
      </c>
      <c r="I177" s="132">
        <v>0</v>
      </c>
      <c r="J177" s="132">
        <v>158</v>
      </c>
      <c r="K177" s="132">
        <v>105</v>
      </c>
      <c r="L177" s="132">
        <v>302</v>
      </c>
      <c r="M177" s="132">
        <v>283</v>
      </c>
      <c r="N177" s="132">
        <v>102</v>
      </c>
      <c r="O177" s="132">
        <v>0</v>
      </c>
      <c r="P177" s="43">
        <f t="shared" si="53"/>
        <v>950</v>
      </c>
      <c r="Q177" s="131" t="s">
        <v>27</v>
      </c>
      <c r="R177" s="49">
        <v>0</v>
      </c>
      <c r="S177" s="49">
        <v>156</v>
      </c>
      <c r="T177" s="49">
        <v>105</v>
      </c>
      <c r="U177" s="49">
        <v>302</v>
      </c>
      <c r="V177" s="49">
        <v>283</v>
      </c>
      <c r="W177" s="49">
        <v>102</v>
      </c>
      <c r="X177" s="49">
        <v>0</v>
      </c>
      <c r="Y177" s="49">
        <f t="shared" si="48"/>
        <v>948</v>
      </c>
      <c r="Z177" s="43"/>
      <c r="AA177" s="44"/>
      <c r="AB177" s="44"/>
      <c r="AC177" s="44"/>
      <c r="AD177" s="44"/>
      <c r="AE177" s="44"/>
      <c r="AF177" s="44"/>
      <c r="AG177" s="44"/>
      <c r="AH177" s="44"/>
      <c r="AI177" s="43"/>
      <c r="AQ177" s="69"/>
    </row>
    <row r="178" spans="1:43" s="49" customFormat="1" ht="17.25" customHeight="1">
      <c r="A178" s="43" t="s">
        <v>36</v>
      </c>
      <c r="B178" s="1" t="s">
        <v>130</v>
      </c>
      <c r="C178" s="131" t="s">
        <v>127</v>
      </c>
      <c r="D178" s="43" t="s">
        <v>128</v>
      </c>
      <c r="E178" s="131" t="s">
        <v>44</v>
      </c>
      <c r="F178" s="44">
        <v>7500193823</v>
      </c>
      <c r="G178" s="152">
        <v>352.98</v>
      </c>
      <c r="H178" s="131" t="s">
        <v>27</v>
      </c>
      <c r="I178" s="132">
        <v>0</v>
      </c>
      <c r="J178" s="132">
        <v>0</v>
      </c>
      <c r="K178" s="132">
        <v>0</v>
      </c>
      <c r="L178" s="132">
        <v>0</v>
      </c>
      <c r="M178" s="132">
        <v>0</v>
      </c>
      <c r="N178" s="132">
        <v>0</v>
      </c>
      <c r="O178" s="132">
        <v>6</v>
      </c>
      <c r="P178" s="43">
        <f t="shared" si="53"/>
        <v>6</v>
      </c>
      <c r="Q178" s="131" t="s">
        <v>27</v>
      </c>
      <c r="R178" s="49">
        <v>0</v>
      </c>
      <c r="S178" s="49">
        <v>0</v>
      </c>
      <c r="T178" s="49">
        <v>0</v>
      </c>
      <c r="U178" s="49">
        <v>0</v>
      </c>
      <c r="V178" s="49">
        <v>0</v>
      </c>
      <c r="W178" s="49">
        <v>0</v>
      </c>
      <c r="X178" s="49">
        <v>6</v>
      </c>
      <c r="Y178" s="49">
        <f t="shared" si="48"/>
        <v>6</v>
      </c>
      <c r="Z178" s="43"/>
      <c r="AA178" s="44"/>
      <c r="AB178" s="44"/>
      <c r="AC178" s="44"/>
      <c r="AD178" s="44"/>
      <c r="AE178" s="44"/>
      <c r="AF178" s="44"/>
      <c r="AG178" s="44"/>
      <c r="AH178" s="44"/>
      <c r="AI178" s="43"/>
      <c r="AQ178" s="69"/>
    </row>
    <row r="179" spans="1:43" s="144" customFormat="1" ht="17.25" customHeight="1">
      <c r="A179" s="138"/>
      <c r="B179" s="55"/>
      <c r="C179" s="139"/>
      <c r="D179" s="138"/>
      <c r="E179" s="139"/>
      <c r="F179" s="140"/>
      <c r="G179" s="155"/>
      <c r="H179" s="139"/>
      <c r="I179" s="142">
        <f>SUM(I176:I178)</f>
        <v>0</v>
      </c>
      <c r="J179" s="142">
        <f t="shared" ref="J179:P179" si="94">SUM(J176:J178)</f>
        <v>158</v>
      </c>
      <c r="K179" s="142">
        <f t="shared" si="94"/>
        <v>120</v>
      </c>
      <c r="L179" s="142">
        <f t="shared" si="94"/>
        <v>322</v>
      </c>
      <c r="M179" s="142">
        <f t="shared" si="94"/>
        <v>302</v>
      </c>
      <c r="N179" s="142">
        <f t="shared" si="94"/>
        <v>108</v>
      </c>
      <c r="O179" s="142">
        <f t="shared" si="94"/>
        <v>6</v>
      </c>
      <c r="P179" s="142">
        <f t="shared" si="94"/>
        <v>1016</v>
      </c>
      <c r="Q179" s="139"/>
      <c r="R179" s="144">
        <f>SUM(R176:R178)</f>
        <v>0</v>
      </c>
      <c r="S179" s="144">
        <f t="shared" ref="S179:Y179" si="95">SUM(S176:S178)</f>
        <v>156</v>
      </c>
      <c r="T179" s="144">
        <f t="shared" si="95"/>
        <v>116</v>
      </c>
      <c r="U179" s="144">
        <f t="shared" si="95"/>
        <v>314</v>
      </c>
      <c r="V179" s="144">
        <f t="shared" si="95"/>
        <v>300</v>
      </c>
      <c r="W179" s="144">
        <f t="shared" si="95"/>
        <v>105</v>
      </c>
      <c r="X179" s="144">
        <f t="shared" si="95"/>
        <v>6</v>
      </c>
      <c r="Y179" s="144">
        <f t="shared" si="95"/>
        <v>997</v>
      </c>
      <c r="Z179" s="138"/>
      <c r="AA179" s="140"/>
      <c r="AB179" s="140"/>
      <c r="AC179" s="140"/>
      <c r="AD179" s="140"/>
      <c r="AE179" s="140"/>
      <c r="AF179" s="140"/>
      <c r="AG179" s="140"/>
      <c r="AH179" s="140"/>
      <c r="AI179" s="138"/>
      <c r="AQ179" s="145"/>
    </row>
    <row r="180" spans="1:43" s="49" customFormat="1" ht="17.25" customHeight="1">
      <c r="A180" s="43" t="s">
        <v>36</v>
      </c>
      <c r="B180" s="1" t="s">
        <v>130</v>
      </c>
      <c r="C180" s="131" t="s">
        <v>127</v>
      </c>
      <c r="D180" s="43" t="s">
        <v>129</v>
      </c>
      <c r="E180" s="131" t="s">
        <v>44</v>
      </c>
      <c r="F180" s="44">
        <v>7500193820</v>
      </c>
      <c r="G180" s="152">
        <v>316.73</v>
      </c>
      <c r="H180" s="131" t="s">
        <v>28</v>
      </c>
      <c r="I180" s="132">
        <v>0</v>
      </c>
      <c r="J180" s="132">
        <v>13</v>
      </c>
      <c r="K180" s="132">
        <v>16</v>
      </c>
      <c r="L180" s="132">
        <v>32</v>
      </c>
      <c r="M180" s="132">
        <v>32</v>
      </c>
      <c r="N180" s="132">
        <v>10</v>
      </c>
      <c r="O180" s="132">
        <v>0</v>
      </c>
      <c r="P180" s="43">
        <f t="shared" si="53"/>
        <v>103</v>
      </c>
      <c r="Q180" s="131" t="s">
        <v>28</v>
      </c>
      <c r="R180" s="49">
        <v>0</v>
      </c>
      <c r="S180" s="49">
        <v>12</v>
      </c>
      <c r="T180" s="49">
        <v>16</v>
      </c>
      <c r="U180" s="49">
        <v>32</v>
      </c>
      <c r="V180" s="49">
        <v>31</v>
      </c>
      <c r="W180" s="49">
        <v>9</v>
      </c>
      <c r="X180" s="49">
        <v>0</v>
      </c>
      <c r="Y180" s="49">
        <f t="shared" ref="Y180:Y254" si="96">SUM(R180:X180)</f>
        <v>100</v>
      </c>
      <c r="Z180" s="43"/>
      <c r="AA180" s="44"/>
      <c r="AB180" s="44"/>
      <c r="AC180" s="44"/>
      <c r="AD180" s="44"/>
      <c r="AE180" s="44"/>
      <c r="AF180" s="44"/>
      <c r="AG180" s="44"/>
      <c r="AH180" s="44"/>
      <c r="AI180" s="43"/>
      <c r="AQ180" s="69"/>
    </row>
    <row r="181" spans="1:43" s="49" customFormat="1" ht="17.25" customHeight="1">
      <c r="A181" s="43" t="s">
        <v>36</v>
      </c>
      <c r="B181" s="1" t="s">
        <v>130</v>
      </c>
      <c r="C181" s="131" t="s">
        <v>127</v>
      </c>
      <c r="D181" s="43" t="s">
        <v>129</v>
      </c>
      <c r="E181" s="131" t="s">
        <v>44</v>
      </c>
      <c r="F181" s="44">
        <v>7500193815</v>
      </c>
      <c r="G181" s="152">
        <v>317.93</v>
      </c>
      <c r="H181" s="131" t="s">
        <v>28</v>
      </c>
      <c r="I181" s="132">
        <v>0</v>
      </c>
      <c r="J181" s="132">
        <v>0</v>
      </c>
      <c r="K181" s="132">
        <v>0</v>
      </c>
      <c r="L181" s="132">
        <v>0</v>
      </c>
      <c r="M181" s="132">
        <v>0</v>
      </c>
      <c r="N181" s="132">
        <v>0</v>
      </c>
      <c r="O181" s="132">
        <v>2</v>
      </c>
      <c r="P181" s="43">
        <f t="shared" si="53"/>
        <v>2</v>
      </c>
      <c r="Q181" s="131" t="s">
        <v>28</v>
      </c>
      <c r="R181" s="49">
        <v>0</v>
      </c>
      <c r="S181" s="49">
        <v>0</v>
      </c>
      <c r="T181" s="49">
        <v>0</v>
      </c>
      <c r="U181" s="49">
        <v>0</v>
      </c>
      <c r="V181" s="49">
        <v>0</v>
      </c>
      <c r="W181" s="49">
        <v>0</v>
      </c>
      <c r="X181" s="49">
        <v>2</v>
      </c>
      <c r="Y181" s="49">
        <f t="shared" si="96"/>
        <v>2</v>
      </c>
      <c r="Z181" s="43"/>
      <c r="AA181" s="44"/>
      <c r="AB181" s="44"/>
      <c r="AC181" s="44"/>
      <c r="AD181" s="44"/>
      <c r="AE181" s="44"/>
      <c r="AF181" s="44"/>
      <c r="AG181" s="44"/>
      <c r="AH181" s="44"/>
      <c r="AI181" s="43"/>
      <c r="AQ181" s="69"/>
    </row>
    <row r="182" spans="1:43" s="144" customFormat="1" ht="17.25" customHeight="1">
      <c r="A182" s="138"/>
      <c r="B182" s="55"/>
      <c r="C182" s="139"/>
      <c r="D182" s="138"/>
      <c r="E182" s="139"/>
      <c r="F182" s="140"/>
      <c r="G182" s="155"/>
      <c r="H182" s="139"/>
      <c r="I182" s="142">
        <f>SUM(I180:I181)</f>
        <v>0</v>
      </c>
      <c r="J182" s="142">
        <f t="shared" ref="J182:P182" si="97">SUM(J180:J181)</f>
        <v>13</v>
      </c>
      <c r="K182" s="142">
        <f t="shared" si="97"/>
        <v>16</v>
      </c>
      <c r="L182" s="142">
        <f t="shared" si="97"/>
        <v>32</v>
      </c>
      <c r="M182" s="142">
        <f t="shared" si="97"/>
        <v>32</v>
      </c>
      <c r="N182" s="142">
        <f t="shared" si="97"/>
        <v>10</v>
      </c>
      <c r="O182" s="142">
        <f t="shared" si="97"/>
        <v>2</v>
      </c>
      <c r="P182" s="142">
        <f t="shared" si="97"/>
        <v>105</v>
      </c>
      <c r="Q182" s="139"/>
      <c r="R182" s="144">
        <f>SUM(R180:R181)</f>
        <v>0</v>
      </c>
      <c r="S182" s="144">
        <f t="shared" ref="S182:Y182" si="98">SUM(S180:S181)</f>
        <v>12</v>
      </c>
      <c r="T182" s="144">
        <f t="shared" si="98"/>
        <v>16</v>
      </c>
      <c r="U182" s="144">
        <f t="shared" si="98"/>
        <v>32</v>
      </c>
      <c r="V182" s="144">
        <f t="shared" si="98"/>
        <v>31</v>
      </c>
      <c r="W182" s="144">
        <f t="shared" si="98"/>
        <v>9</v>
      </c>
      <c r="X182" s="144">
        <f t="shared" si="98"/>
        <v>2</v>
      </c>
      <c r="Y182" s="144">
        <f t="shared" si="98"/>
        <v>102</v>
      </c>
      <c r="Z182" s="138"/>
      <c r="AA182" s="140"/>
      <c r="AB182" s="140"/>
      <c r="AC182" s="140"/>
      <c r="AD182" s="140"/>
      <c r="AE182" s="140"/>
      <c r="AF182" s="140"/>
      <c r="AG182" s="140"/>
      <c r="AH182" s="140"/>
      <c r="AI182" s="138"/>
      <c r="AQ182" s="145"/>
    </row>
    <row r="183" spans="1:43" s="49" customFormat="1" ht="17.25" customHeight="1">
      <c r="A183" s="43" t="s">
        <v>140</v>
      </c>
      <c r="B183" s="1" t="s">
        <v>139</v>
      </c>
      <c r="C183" s="153" t="s">
        <v>131</v>
      </c>
      <c r="D183" s="153" t="s">
        <v>132</v>
      </c>
      <c r="E183" s="153" t="s">
        <v>44</v>
      </c>
      <c r="F183" s="153">
        <v>7500192568</v>
      </c>
      <c r="G183" s="90">
        <v>382.94</v>
      </c>
      <c r="H183" s="153" t="s">
        <v>27</v>
      </c>
      <c r="I183" s="153">
        <v>17</v>
      </c>
      <c r="J183" s="153">
        <v>173</v>
      </c>
      <c r="K183" s="153">
        <v>155</v>
      </c>
      <c r="L183" s="153">
        <v>312</v>
      </c>
      <c r="M183" s="153">
        <v>272</v>
      </c>
      <c r="N183" s="153">
        <v>125</v>
      </c>
      <c r="O183" s="153">
        <v>0</v>
      </c>
      <c r="P183" s="43">
        <f t="shared" si="53"/>
        <v>1054</v>
      </c>
      <c r="Q183" s="153" t="s">
        <v>27</v>
      </c>
      <c r="R183" s="49">
        <v>15</v>
      </c>
      <c r="S183" s="49">
        <v>173</v>
      </c>
      <c r="T183" s="49">
        <v>155</v>
      </c>
      <c r="U183" s="49">
        <v>312</v>
      </c>
      <c r="V183" s="49">
        <v>272</v>
      </c>
      <c r="W183" s="49">
        <v>125</v>
      </c>
      <c r="X183" s="49">
        <v>0</v>
      </c>
      <c r="Y183" s="49">
        <f t="shared" si="96"/>
        <v>1052</v>
      </c>
      <c r="Z183" s="43"/>
      <c r="AA183" s="44"/>
      <c r="AB183" s="44"/>
      <c r="AC183" s="44"/>
      <c r="AD183" s="44"/>
      <c r="AE183" s="44"/>
      <c r="AF183" s="44"/>
      <c r="AG183" s="44"/>
      <c r="AH183" s="44"/>
      <c r="AI183" s="43"/>
      <c r="AQ183" s="69"/>
    </row>
    <row r="184" spans="1:43" s="49" customFormat="1" ht="17.25" customHeight="1">
      <c r="A184" s="43" t="s">
        <v>140</v>
      </c>
      <c r="B184" s="1" t="s">
        <v>139</v>
      </c>
      <c r="C184" s="153" t="s">
        <v>131</v>
      </c>
      <c r="D184" s="153" t="s">
        <v>132</v>
      </c>
      <c r="E184" s="153" t="s">
        <v>44</v>
      </c>
      <c r="F184" s="153">
        <v>7500192571</v>
      </c>
      <c r="G184" s="90">
        <v>384.14</v>
      </c>
      <c r="H184" s="153" t="s">
        <v>27</v>
      </c>
      <c r="I184" s="153">
        <v>0</v>
      </c>
      <c r="J184" s="153">
        <v>0</v>
      </c>
      <c r="K184" s="153">
        <v>0</v>
      </c>
      <c r="L184" s="153">
        <v>0</v>
      </c>
      <c r="M184" s="153">
        <v>0</v>
      </c>
      <c r="N184" s="153">
        <v>0</v>
      </c>
      <c r="O184" s="153">
        <v>12</v>
      </c>
      <c r="P184" s="43">
        <f t="shared" si="53"/>
        <v>12</v>
      </c>
      <c r="Q184" s="153" t="s">
        <v>27</v>
      </c>
      <c r="R184" s="49">
        <v>0</v>
      </c>
      <c r="S184" s="49">
        <v>0</v>
      </c>
      <c r="T184" s="49">
        <v>0</v>
      </c>
      <c r="U184" s="49">
        <v>0</v>
      </c>
      <c r="V184" s="49">
        <v>0</v>
      </c>
      <c r="W184" s="49">
        <v>0</v>
      </c>
      <c r="X184" s="49">
        <v>12</v>
      </c>
      <c r="Y184" s="49">
        <f t="shared" si="96"/>
        <v>12</v>
      </c>
      <c r="Z184" s="43"/>
      <c r="AA184" s="44"/>
      <c r="AB184" s="44"/>
      <c r="AC184" s="44"/>
      <c r="AD184" s="44"/>
      <c r="AE184" s="44"/>
      <c r="AF184" s="44"/>
      <c r="AG184" s="44"/>
      <c r="AH184" s="44"/>
      <c r="AI184" s="43"/>
      <c r="AQ184" s="69"/>
    </row>
    <row r="185" spans="1:43" s="49" customFormat="1" ht="17.25" customHeight="1">
      <c r="A185" s="43" t="s">
        <v>140</v>
      </c>
      <c r="B185" s="1" t="s">
        <v>139</v>
      </c>
      <c r="C185" s="153" t="s">
        <v>131</v>
      </c>
      <c r="D185" s="153" t="s">
        <v>132</v>
      </c>
      <c r="E185" s="153" t="s">
        <v>133</v>
      </c>
      <c r="F185" s="153">
        <v>7500192572</v>
      </c>
      <c r="G185" s="90">
        <v>372.09</v>
      </c>
      <c r="H185" s="153" t="s">
        <v>27</v>
      </c>
      <c r="I185" s="153">
        <v>0</v>
      </c>
      <c r="J185" s="153">
        <v>0</v>
      </c>
      <c r="K185" s="153">
        <v>888</v>
      </c>
      <c r="L185" s="153">
        <v>1221</v>
      </c>
      <c r="M185" s="153">
        <v>872</v>
      </c>
      <c r="N185" s="153">
        <v>463</v>
      </c>
      <c r="O185" s="153">
        <v>0</v>
      </c>
      <c r="P185" s="43">
        <f t="shared" ref="P185:P254" si="99">SUM(I185:O185)</f>
        <v>3444</v>
      </c>
      <c r="Q185" s="153" t="s">
        <v>27</v>
      </c>
      <c r="R185" s="49">
        <v>0</v>
      </c>
      <c r="S185" s="49">
        <v>0</v>
      </c>
      <c r="T185" s="49">
        <v>887</v>
      </c>
      <c r="U185" s="49">
        <v>1221</v>
      </c>
      <c r="V185" s="49">
        <v>871</v>
      </c>
      <c r="W185" s="49">
        <v>462</v>
      </c>
      <c r="X185" s="49">
        <v>0</v>
      </c>
      <c r="Y185" s="49">
        <f t="shared" si="96"/>
        <v>3441</v>
      </c>
      <c r="Z185" s="43"/>
      <c r="AA185" s="44"/>
      <c r="AB185" s="44"/>
      <c r="AC185" s="44"/>
      <c r="AD185" s="44"/>
      <c r="AE185" s="44"/>
      <c r="AF185" s="44"/>
      <c r="AG185" s="44"/>
      <c r="AH185" s="44"/>
      <c r="AI185" s="43"/>
      <c r="AQ185" s="69"/>
    </row>
    <row r="186" spans="1:43" s="49" customFormat="1" ht="17.25" customHeight="1">
      <c r="A186" s="43" t="s">
        <v>140</v>
      </c>
      <c r="B186" s="1" t="s">
        <v>139</v>
      </c>
      <c r="C186" s="153" t="s">
        <v>131</v>
      </c>
      <c r="D186" s="153" t="s">
        <v>132</v>
      </c>
      <c r="E186" s="153" t="s">
        <v>102</v>
      </c>
      <c r="F186" s="153">
        <v>7500192573</v>
      </c>
      <c r="G186" s="90">
        <v>372.09</v>
      </c>
      <c r="H186" s="153" t="s">
        <v>27</v>
      </c>
      <c r="I186" s="153">
        <v>0</v>
      </c>
      <c r="J186" s="153">
        <v>10</v>
      </c>
      <c r="K186" s="153">
        <v>30</v>
      </c>
      <c r="L186" s="153">
        <v>51</v>
      </c>
      <c r="M186" s="153">
        <v>50</v>
      </c>
      <c r="N186" s="153">
        <v>27</v>
      </c>
      <c r="O186" s="153">
        <v>0</v>
      </c>
      <c r="P186" s="43">
        <f t="shared" si="99"/>
        <v>168</v>
      </c>
      <c r="Q186" s="153" t="s">
        <v>27</v>
      </c>
      <c r="R186" s="49">
        <v>0</v>
      </c>
      <c r="S186" s="49">
        <v>10</v>
      </c>
      <c r="T186" s="49">
        <v>30</v>
      </c>
      <c r="U186" s="49">
        <v>51</v>
      </c>
      <c r="V186" s="49">
        <v>50</v>
      </c>
      <c r="W186" s="49">
        <v>27</v>
      </c>
      <c r="X186" s="49">
        <v>0</v>
      </c>
      <c r="Y186" s="49">
        <f t="shared" si="96"/>
        <v>168</v>
      </c>
      <c r="Z186" s="43"/>
      <c r="AA186" s="44"/>
      <c r="AB186" s="44"/>
      <c r="AC186" s="44"/>
      <c r="AD186" s="44"/>
      <c r="AE186" s="44"/>
      <c r="AF186" s="44"/>
      <c r="AG186" s="44"/>
      <c r="AH186" s="44"/>
      <c r="AI186" s="43"/>
      <c r="AQ186" s="69"/>
    </row>
    <row r="187" spans="1:43" s="49" customFormat="1" ht="17.25" customHeight="1">
      <c r="A187" s="43" t="s">
        <v>140</v>
      </c>
      <c r="B187" s="1" t="s">
        <v>139</v>
      </c>
      <c r="C187" s="153" t="s">
        <v>131</v>
      </c>
      <c r="D187" s="153" t="s">
        <v>132</v>
      </c>
      <c r="E187" s="153" t="s">
        <v>43</v>
      </c>
      <c r="F187" s="153">
        <v>7500192574</v>
      </c>
      <c r="G187" s="90">
        <v>366.91</v>
      </c>
      <c r="H187" s="153" t="s">
        <v>27</v>
      </c>
      <c r="I187" s="153">
        <v>0</v>
      </c>
      <c r="J187" s="153">
        <v>0</v>
      </c>
      <c r="K187" s="153">
        <v>659</v>
      </c>
      <c r="L187" s="153">
        <v>592</v>
      </c>
      <c r="M187" s="153">
        <v>503</v>
      </c>
      <c r="N187" s="153">
        <v>256</v>
      </c>
      <c r="O187" s="153">
        <v>0</v>
      </c>
      <c r="P187" s="43">
        <f t="shared" si="99"/>
        <v>2010</v>
      </c>
      <c r="Q187" s="153" t="s">
        <v>27</v>
      </c>
      <c r="R187" s="49">
        <v>0</v>
      </c>
      <c r="S187" s="49">
        <v>0</v>
      </c>
      <c r="T187" s="49">
        <v>659</v>
      </c>
      <c r="U187" s="49">
        <v>592</v>
      </c>
      <c r="V187" s="49">
        <v>503</v>
      </c>
      <c r="W187" s="49">
        <v>256</v>
      </c>
      <c r="X187" s="49">
        <v>0</v>
      </c>
      <c r="Y187" s="49">
        <f t="shared" si="96"/>
        <v>2010</v>
      </c>
      <c r="Z187" s="43"/>
      <c r="AA187" s="44"/>
      <c r="AB187" s="44"/>
      <c r="AC187" s="44"/>
      <c r="AD187" s="44"/>
      <c r="AE187" s="44"/>
      <c r="AF187" s="44"/>
      <c r="AG187" s="44"/>
      <c r="AH187" s="44"/>
      <c r="AI187" s="43"/>
      <c r="AQ187" s="69"/>
    </row>
    <row r="188" spans="1:43" s="49" customFormat="1" ht="17.25" customHeight="1">
      <c r="A188" s="43" t="s">
        <v>140</v>
      </c>
      <c r="B188" s="1" t="s">
        <v>139</v>
      </c>
      <c r="C188" s="153" t="s">
        <v>131</v>
      </c>
      <c r="D188" s="153" t="s">
        <v>132</v>
      </c>
      <c r="E188" s="153" t="s">
        <v>134</v>
      </c>
      <c r="F188" s="153">
        <v>7500192575</v>
      </c>
      <c r="G188" s="90">
        <v>372.09</v>
      </c>
      <c r="H188" s="153" t="s">
        <v>27</v>
      </c>
      <c r="I188" s="153">
        <v>0</v>
      </c>
      <c r="J188" s="153">
        <v>23</v>
      </c>
      <c r="K188" s="153">
        <v>47</v>
      </c>
      <c r="L188" s="153">
        <v>72</v>
      </c>
      <c r="M188" s="153">
        <v>46</v>
      </c>
      <c r="N188" s="153">
        <v>26</v>
      </c>
      <c r="O188" s="153">
        <v>0</v>
      </c>
      <c r="P188" s="43">
        <f t="shared" si="99"/>
        <v>214</v>
      </c>
      <c r="Q188" s="153" t="s">
        <v>27</v>
      </c>
      <c r="R188" s="49">
        <v>0</v>
      </c>
      <c r="S188" s="49">
        <v>20</v>
      </c>
      <c r="T188" s="49">
        <v>47</v>
      </c>
      <c r="U188" s="49">
        <v>72</v>
      </c>
      <c r="V188" s="49">
        <v>46</v>
      </c>
      <c r="W188" s="49">
        <v>26</v>
      </c>
      <c r="X188" s="49">
        <v>0</v>
      </c>
      <c r="Y188" s="49">
        <f t="shared" si="96"/>
        <v>211</v>
      </c>
      <c r="Z188" s="43"/>
      <c r="AA188" s="44"/>
      <c r="AB188" s="44"/>
      <c r="AC188" s="44"/>
      <c r="AD188" s="44"/>
      <c r="AE188" s="44"/>
      <c r="AF188" s="44"/>
      <c r="AG188" s="44"/>
      <c r="AH188" s="44"/>
      <c r="AI188" s="43"/>
      <c r="AQ188" s="69"/>
    </row>
    <row r="189" spans="1:43" s="49" customFormat="1" ht="17.25" customHeight="1">
      <c r="A189" s="43" t="s">
        <v>140</v>
      </c>
      <c r="B189" s="1" t="s">
        <v>139</v>
      </c>
      <c r="C189" s="153" t="s">
        <v>131</v>
      </c>
      <c r="D189" s="153" t="s">
        <v>132</v>
      </c>
      <c r="E189" s="153" t="s">
        <v>134</v>
      </c>
      <c r="F189" s="153">
        <v>7500192576</v>
      </c>
      <c r="G189" s="90">
        <v>373.29</v>
      </c>
      <c r="H189" s="153" t="s">
        <v>27</v>
      </c>
      <c r="I189" s="153">
        <v>0</v>
      </c>
      <c r="J189" s="153">
        <v>0</v>
      </c>
      <c r="K189" s="153">
        <v>0</v>
      </c>
      <c r="L189" s="153">
        <v>0</v>
      </c>
      <c r="M189" s="153">
        <v>0</v>
      </c>
      <c r="N189" s="153">
        <v>0</v>
      </c>
      <c r="O189" s="153">
        <v>2</v>
      </c>
      <c r="P189" s="43">
        <f t="shared" si="99"/>
        <v>2</v>
      </c>
      <c r="Q189" s="153" t="s">
        <v>27</v>
      </c>
      <c r="R189" s="49">
        <v>0</v>
      </c>
      <c r="S189" s="49">
        <v>0</v>
      </c>
      <c r="T189" s="49">
        <v>0</v>
      </c>
      <c r="U189" s="49">
        <v>0</v>
      </c>
      <c r="V189" s="49">
        <v>0</v>
      </c>
      <c r="W189" s="49">
        <v>0</v>
      </c>
      <c r="X189" s="49">
        <v>1</v>
      </c>
      <c r="Y189" s="49">
        <f t="shared" si="96"/>
        <v>1</v>
      </c>
      <c r="Z189" s="43"/>
      <c r="AA189" s="44"/>
      <c r="AB189" s="44"/>
      <c r="AC189" s="44"/>
      <c r="AD189" s="44"/>
      <c r="AE189" s="44"/>
      <c r="AF189" s="44"/>
      <c r="AG189" s="44"/>
      <c r="AH189" s="44"/>
      <c r="AI189" s="43"/>
      <c r="AQ189" s="69"/>
    </row>
    <row r="190" spans="1:43" s="49" customFormat="1" ht="17.25" customHeight="1">
      <c r="A190" s="43" t="s">
        <v>140</v>
      </c>
      <c r="B190" s="1" t="s">
        <v>139</v>
      </c>
      <c r="C190" s="153" t="s">
        <v>131</v>
      </c>
      <c r="D190" s="153" t="s">
        <v>132</v>
      </c>
      <c r="E190" s="153" t="s">
        <v>135</v>
      </c>
      <c r="F190" s="153">
        <v>7500192577</v>
      </c>
      <c r="G190" s="90">
        <v>372.09</v>
      </c>
      <c r="H190" s="153" t="s">
        <v>27</v>
      </c>
      <c r="I190" s="153">
        <v>0</v>
      </c>
      <c r="J190" s="153">
        <v>0</v>
      </c>
      <c r="K190" s="153">
        <v>34</v>
      </c>
      <c r="L190" s="153">
        <v>36</v>
      </c>
      <c r="M190" s="153">
        <v>31</v>
      </c>
      <c r="N190" s="153">
        <v>15</v>
      </c>
      <c r="O190" s="153">
        <v>0</v>
      </c>
      <c r="P190" s="43">
        <f t="shared" si="99"/>
        <v>116</v>
      </c>
      <c r="Q190" s="153" t="s">
        <v>27</v>
      </c>
      <c r="R190" s="49">
        <v>0</v>
      </c>
      <c r="S190" s="49">
        <v>0</v>
      </c>
      <c r="T190" s="49">
        <v>34</v>
      </c>
      <c r="U190" s="49">
        <v>36</v>
      </c>
      <c r="V190" s="49">
        <v>24</v>
      </c>
      <c r="W190" s="49">
        <v>11</v>
      </c>
      <c r="X190" s="49">
        <v>0</v>
      </c>
      <c r="Y190" s="49">
        <f t="shared" si="96"/>
        <v>105</v>
      </c>
      <c r="Z190" s="43"/>
      <c r="AA190" s="44"/>
      <c r="AB190" s="44"/>
      <c r="AC190" s="44"/>
      <c r="AD190" s="44"/>
      <c r="AE190" s="44"/>
      <c r="AF190" s="44"/>
      <c r="AG190" s="44"/>
      <c r="AH190" s="44"/>
      <c r="AI190" s="43"/>
      <c r="AQ190" s="69"/>
    </row>
    <row r="191" spans="1:43" s="49" customFormat="1" ht="17.25" customHeight="1">
      <c r="A191" s="43" t="s">
        <v>140</v>
      </c>
      <c r="B191" s="1" t="s">
        <v>139</v>
      </c>
      <c r="C191" s="153" t="s">
        <v>131</v>
      </c>
      <c r="D191" s="153" t="s">
        <v>132</v>
      </c>
      <c r="E191" s="153" t="s">
        <v>136</v>
      </c>
      <c r="F191" s="153">
        <v>7500194009</v>
      </c>
      <c r="G191" s="90">
        <v>372.09</v>
      </c>
      <c r="H191" s="153" t="s">
        <v>27</v>
      </c>
      <c r="I191" s="153">
        <v>0</v>
      </c>
      <c r="J191" s="153">
        <v>0</v>
      </c>
      <c r="K191" s="153">
        <v>22</v>
      </c>
      <c r="L191" s="153">
        <v>23</v>
      </c>
      <c r="M191" s="153">
        <v>23</v>
      </c>
      <c r="N191" s="153">
        <v>2</v>
      </c>
      <c r="O191" s="153">
        <v>0</v>
      </c>
      <c r="P191" s="43">
        <f t="shared" si="99"/>
        <v>70</v>
      </c>
      <c r="Q191" s="153" t="s">
        <v>27</v>
      </c>
      <c r="R191" s="49">
        <v>0</v>
      </c>
      <c r="S191" s="49">
        <v>0</v>
      </c>
      <c r="T191" s="49">
        <v>6</v>
      </c>
      <c r="U191" s="49">
        <v>0</v>
      </c>
      <c r="V191" s="49">
        <v>0</v>
      </c>
      <c r="W191" s="49">
        <v>0</v>
      </c>
      <c r="X191" s="49">
        <v>0</v>
      </c>
      <c r="Y191" s="49">
        <f t="shared" si="96"/>
        <v>6</v>
      </c>
      <c r="Z191" s="43"/>
      <c r="AA191" s="44"/>
      <c r="AB191" s="44"/>
      <c r="AC191" s="44"/>
      <c r="AD191" s="44"/>
      <c r="AE191" s="44"/>
      <c r="AF191" s="44"/>
      <c r="AG191" s="44"/>
      <c r="AH191" s="44"/>
      <c r="AI191" s="43"/>
      <c r="AQ191" s="69"/>
    </row>
    <row r="192" spans="1:43" s="144" customFormat="1" ht="17.25" customHeight="1">
      <c r="A192" s="138"/>
      <c r="B192" s="55"/>
      <c r="C192" s="138"/>
      <c r="D192" s="138"/>
      <c r="E192" s="138"/>
      <c r="F192" s="138"/>
      <c r="G192" s="141"/>
      <c r="H192" s="138"/>
      <c r="I192" s="138">
        <f>SUM(I183:I191)</f>
        <v>17</v>
      </c>
      <c r="J192" s="138">
        <f t="shared" ref="J192:P192" si="100">SUM(J183:J191)</f>
        <v>206</v>
      </c>
      <c r="K192" s="138">
        <f t="shared" si="100"/>
        <v>1835</v>
      </c>
      <c r="L192" s="138">
        <f t="shared" si="100"/>
        <v>2307</v>
      </c>
      <c r="M192" s="138">
        <f t="shared" si="100"/>
        <v>1797</v>
      </c>
      <c r="N192" s="138">
        <f t="shared" si="100"/>
        <v>914</v>
      </c>
      <c r="O192" s="138">
        <f t="shared" si="100"/>
        <v>14</v>
      </c>
      <c r="P192" s="138">
        <f t="shared" si="100"/>
        <v>7090</v>
      </c>
      <c r="Q192" s="138"/>
      <c r="R192" s="144">
        <f>SUM(R183:R191)</f>
        <v>15</v>
      </c>
      <c r="S192" s="144">
        <f t="shared" ref="S192:Y192" si="101">SUM(S183:S191)</f>
        <v>203</v>
      </c>
      <c r="T192" s="144">
        <f t="shared" si="101"/>
        <v>1818</v>
      </c>
      <c r="U192" s="144">
        <f t="shared" si="101"/>
        <v>2284</v>
      </c>
      <c r="V192" s="144">
        <f t="shared" si="101"/>
        <v>1766</v>
      </c>
      <c r="W192" s="144">
        <f t="shared" si="101"/>
        <v>907</v>
      </c>
      <c r="X192" s="144">
        <f t="shared" si="101"/>
        <v>13</v>
      </c>
      <c r="Y192" s="144">
        <f t="shared" si="101"/>
        <v>7006</v>
      </c>
      <c r="Z192" s="138"/>
      <c r="AA192" s="140"/>
      <c r="AB192" s="140"/>
      <c r="AC192" s="140"/>
      <c r="AD192" s="140"/>
      <c r="AE192" s="140"/>
      <c r="AF192" s="140"/>
      <c r="AG192" s="140"/>
      <c r="AH192" s="140"/>
      <c r="AI192" s="138"/>
      <c r="AQ192" s="145"/>
    </row>
    <row r="193" spans="1:43" s="49" customFormat="1" ht="17.25" customHeight="1">
      <c r="A193" s="43" t="s">
        <v>140</v>
      </c>
      <c r="B193" s="1" t="s">
        <v>139</v>
      </c>
      <c r="C193" s="153" t="s">
        <v>131</v>
      </c>
      <c r="D193" s="153" t="s">
        <v>137</v>
      </c>
      <c r="E193" s="153" t="s">
        <v>44</v>
      </c>
      <c r="F193" s="153">
        <v>7500192578</v>
      </c>
      <c r="G193" s="90">
        <v>384.62</v>
      </c>
      <c r="H193" s="153" t="s">
        <v>27</v>
      </c>
      <c r="I193" s="153">
        <v>0</v>
      </c>
      <c r="J193" s="153">
        <v>8</v>
      </c>
      <c r="K193" s="153">
        <v>15</v>
      </c>
      <c r="L193" s="153">
        <v>23</v>
      </c>
      <c r="M193" s="153">
        <v>20</v>
      </c>
      <c r="N193" s="153">
        <v>8</v>
      </c>
      <c r="O193" s="153">
        <v>0</v>
      </c>
      <c r="P193" s="43">
        <f t="shared" si="99"/>
        <v>74</v>
      </c>
      <c r="Q193" s="153" t="s">
        <v>27</v>
      </c>
      <c r="R193" s="49">
        <v>0</v>
      </c>
      <c r="S193" s="49">
        <v>6</v>
      </c>
      <c r="T193" s="49">
        <v>12</v>
      </c>
      <c r="U193" s="49">
        <v>17</v>
      </c>
      <c r="V193" s="49">
        <v>18</v>
      </c>
      <c r="W193" s="49">
        <v>6</v>
      </c>
      <c r="X193" s="49">
        <v>0</v>
      </c>
      <c r="Y193" s="49">
        <f t="shared" si="96"/>
        <v>59</v>
      </c>
      <c r="Z193" s="43"/>
      <c r="AA193" s="44"/>
      <c r="AB193" s="44"/>
      <c r="AC193" s="44"/>
      <c r="AD193" s="44"/>
      <c r="AE193" s="44"/>
      <c r="AF193" s="44"/>
      <c r="AG193" s="44"/>
      <c r="AH193" s="44"/>
      <c r="AI193" s="43"/>
      <c r="AQ193" s="69"/>
    </row>
    <row r="194" spans="1:43" s="49" customFormat="1" ht="17.25" customHeight="1">
      <c r="A194" s="43"/>
      <c r="B194" s="1"/>
      <c r="C194" s="153"/>
      <c r="D194" s="153"/>
      <c r="E194" s="153"/>
      <c r="F194" s="153"/>
      <c r="G194" s="90"/>
      <c r="H194" s="153"/>
      <c r="I194" s="153"/>
      <c r="J194" s="153"/>
      <c r="K194" s="153"/>
      <c r="L194" s="153"/>
      <c r="M194" s="153"/>
      <c r="N194" s="153"/>
      <c r="O194" s="153"/>
      <c r="P194" s="43"/>
      <c r="Q194" s="153"/>
      <c r="Z194" s="43"/>
      <c r="AA194" s="44"/>
      <c r="AB194" s="44"/>
      <c r="AC194" s="44"/>
      <c r="AD194" s="44"/>
      <c r="AE194" s="44"/>
      <c r="AF194" s="44"/>
      <c r="AG194" s="44"/>
      <c r="AH194" s="44"/>
      <c r="AI194" s="43"/>
      <c r="AQ194" s="69"/>
    </row>
    <row r="195" spans="1:43" s="49" customFormat="1" ht="17.25" customHeight="1">
      <c r="A195" s="43" t="s">
        <v>140</v>
      </c>
      <c r="B195" s="1" t="s">
        <v>139</v>
      </c>
      <c r="C195" s="153" t="s">
        <v>131</v>
      </c>
      <c r="D195" s="153" t="s">
        <v>138</v>
      </c>
      <c r="E195" s="153" t="s">
        <v>44</v>
      </c>
      <c r="F195" s="153">
        <v>7500192569</v>
      </c>
      <c r="G195" s="90">
        <v>335.41</v>
      </c>
      <c r="H195" s="153" t="s">
        <v>28</v>
      </c>
      <c r="I195" s="153">
        <v>0</v>
      </c>
      <c r="J195" s="153">
        <v>29</v>
      </c>
      <c r="K195" s="153">
        <v>47</v>
      </c>
      <c r="L195" s="153">
        <v>87</v>
      </c>
      <c r="M195" s="153">
        <v>82</v>
      </c>
      <c r="N195" s="153">
        <v>34</v>
      </c>
      <c r="O195" s="153">
        <v>0</v>
      </c>
      <c r="P195" s="43">
        <f t="shared" si="99"/>
        <v>279</v>
      </c>
      <c r="Q195" s="153" t="s">
        <v>28</v>
      </c>
      <c r="R195" s="49">
        <v>0</v>
      </c>
      <c r="S195" s="49">
        <v>28</v>
      </c>
      <c r="T195" s="49">
        <v>47</v>
      </c>
      <c r="U195" s="49">
        <v>87</v>
      </c>
      <c r="V195" s="49">
        <v>79</v>
      </c>
      <c r="W195" s="49">
        <v>34</v>
      </c>
      <c r="X195" s="49">
        <v>0</v>
      </c>
      <c r="Y195" s="49">
        <f t="shared" si="96"/>
        <v>275</v>
      </c>
      <c r="Z195" s="43"/>
      <c r="AA195" s="44"/>
      <c r="AB195" s="44"/>
      <c r="AC195" s="44"/>
      <c r="AD195" s="44"/>
      <c r="AE195" s="44"/>
      <c r="AF195" s="44"/>
      <c r="AG195" s="44"/>
      <c r="AH195" s="44"/>
      <c r="AI195" s="43"/>
      <c r="AQ195" s="69"/>
    </row>
    <row r="196" spans="1:43" s="49" customFormat="1" ht="17.25" customHeight="1">
      <c r="A196" s="43" t="s">
        <v>140</v>
      </c>
      <c r="B196" s="1" t="s">
        <v>139</v>
      </c>
      <c r="C196" s="153" t="s">
        <v>131</v>
      </c>
      <c r="D196" s="153" t="s">
        <v>138</v>
      </c>
      <c r="E196" s="153" t="s">
        <v>44</v>
      </c>
      <c r="F196" s="153">
        <v>7500192570</v>
      </c>
      <c r="G196" s="90">
        <v>336.61</v>
      </c>
      <c r="H196" s="153" t="s">
        <v>28</v>
      </c>
      <c r="I196" s="153">
        <v>0</v>
      </c>
      <c r="J196" s="153">
        <v>0</v>
      </c>
      <c r="K196" s="153">
        <v>0</v>
      </c>
      <c r="L196" s="153">
        <v>0</v>
      </c>
      <c r="M196" s="153">
        <v>0</v>
      </c>
      <c r="N196" s="153">
        <v>0</v>
      </c>
      <c r="O196" s="153">
        <v>4</v>
      </c>
      <c r="P196" s="43">
        <f t="shared" si="99"/>
        <v>4</v>
      </c>
      <c r="Q196" s="153" t="s">
        <v>28</v>
      </c>
      <c r="R196" s="49">
        <v>0</v>
      </c>
      <c r="S196" s="49">
        <v>0</v>
      </c>
      <c r="T196" s="49">
        <v>0</v>
      </c>
      <c r="U196" s="49">
        <v>0</v>
      </c>
      <c r="V196" s="49">
        <v>0</v>
      </c>
      <c r="W196" s="49">
        <v>0</v>
      </c>
      <c r="X196" s="49">
        <v>3</v>
      </c>
      <c r="Y196" s="49">
        <f t="shared" si="96"/>
        <v>3</v>
      </c>
      <c r="Z196" s="43"/>
      <c r="AA196" s="44"/>
      <c r="AB196" s="44"/>
      <c r="AC196" s="44"/>
      <c r="AD196" s="44"/>
      <c r="AE196" s="44"/>
      <c r="AF196" s="44"/>
      <c r="AG196" s="44"/>
      <c r="AH196" s="44"/>
      <c r="AI196" s="43"/>
      <c r="AQ196" s="69"/>
    </row>
    <row r="197" spans="1:43" s="144" customFormat="1" ht="17.25" customHeight="1">
      <c r="A197" s="138"/>
      <c r="B197" s="55"/>
      <c r="C197" s="138"/>
      <c r="D197" s="138"/>
      <c r="E197" s="138"/>
      <c r="F197" s="138"/>
      <c r="G197" s="141"/>
      <c r="H197" s="138"/>
      <c r="I197" s="138">
        <f>SUM(I195:I196)</f>
        <v>0</v>
      </c>
      <c r="J197" s="138">
        <f t="shared" ref="J197:P197" si="102">SUM(J195:J196)</f>
        <v>29</v>
      </c>
      <c r="K197" s="138">
        <f t="shared" si="102"/>
        <v>47</v>
      </c>
      <c r="L197" s="138">
        <f t="shared" si="102"/>
        <v>87</v>
      </c>
      <c r="M197" s="138">
        <f t="shared" si="102"/>
        <v>82</v>
      </c>
      <c r="N197" s="138">
        <f t="shared" si="102"/>
        <v>34</v>
      </c>
      <c r="O197" s="138">
        <f t="shared" si="102"/>
        <v>4</v>
      </c>
      <c r="P197" s="138">
        <f t="shared" si="102"/>
        <v>283</v>
      </c>
      <c r="Q197" s="138"/>
      <c r="R197" s="144">
        <f>SUM(R195:R196)</f>
        <v>0</v>
      </c>
      <c r="S197" s="144">
        <f t="shared" ref="S197:Y197" si="103">SUM(S195:S196)</f>
        <v>28</v>
      </c>
      <c r="T197" s="144">
        <f t="shared" si="103"/>
        <v>47</v>
      </c>
      <c r="U197" s="144">
        <f t="shared" si="103"/>
        <v>87</v>
      </c>
      <c r="V197" s="144">
        <f t="shared" si="103"/>
        <v>79</v>
      </c>
      <c r="W197" s="144">
        <f t="shared" si="103"/>
        <v>34</v>
      </c>
      <c r="X197" s="144">
        <f t="shared" si="103"/>
        <v>3</v>
      </c>
      <c r="Y197" s="144">
        <f t="shared" si="103"/>
        <v>278</v>
      </c>
      <c r="Z197" s="138"/>
      <c r="AA197" s="140"/>
      <c r="AB197" s="140"/>
      <c r="AC197" s="140"/>
      <c r="AD197" s="140"/>
      <c r="AE197" s="140"/>
      <c r="AF197" s="140"/>
      <c r="AG197" s="140"/>
      <c r="AH197" s="140"/>
      <c r="AI197" s="138"/>
      <c r="AQ197" s="145"/>
    </row>
    <row r="198" spans="1:43" s="49" customFormat="1" ht="17.25" customHeight="1">
      <c r="A198" s="43" t="s">
        <v>140</v>
      </c>
      <c r="B198" s="1" t="s">
        <v>149</v>
      </c>
      <c r="C198" s="126" t="s">
        <v>141</v>
      </c>
      <c r="D198" s="126" t="s">
        <v>142</v>
      </c>
      <c r="E198" s="126" t="s">
        <v>44</v>
      </c>
      <c r="F198" s="71">
        <v>7500192715</v>
      </c>
      <c r="G198" s="90">
        <v>369.57</v>
      </c>
      <c r="H198" s="126" t="s">
        <v>27</v>
      </c>
      <c r="I198" s="71">
        <v>17</v>
      </c>
      <c r="J198" s="71">
        <v>239</v>
      </c>
      <c r="K198" s="71">
        <v>221</v>
      </c>
      <c r="L198" s="71">
        <v>451</v>
      </c>
      <c r="M198" s="71">
        <v>402</v>
      </c>
      <c r="N198" s="71">
        <v>175</v>
      </c>
      <c r="O198" s="71">
        <v>0</v>
      </c>
      <c r="P198" s="43">
        <f t="shared" si="99"/>
        <v>1505</v>
      </c>
      <c r="Q198" s="126" t="s">
        <v>27</v>
      </c>
      <c r="R198" s="49">
        <v>12</v>
      </c>
      <c r="S198" s="49">
        <v>236</v>
      </c>
      <c r="T198" s="49">
        <v>221</v>
      </c>
      <c r="U198" s="49">
        <v>451</v>
      </c>
      <c r="V198" s="49">
        <v>400</v>
      </c>
      <c r="W198" s="49">
        <v>175</v>
      </c>
      <c r="X198" s="49">
        <v>0</v>
      </c>
      <c r="Y198" s="49">
        <f t="shared" si="96"/>
        <v>1495</v>
      </c>
      <c r="Z198" s="43"/>
      <c r="AA198" s="44"/>
      <c r="AB198" s="44"/>
      <c r="AC198" s="44"/>
      <c r="AD198" s="44"/>
      <c r="AE198" s="44"/>
      <c r="AF198" s="44"/>
      <c r="AG198" s="44"/>
      <c r="AH198" s="44"/>
      <c r="AI198" s="43"/>
      <c r="AQ198" s="69"/>
    </row>
    <row r="199" spans="1:43" s="49" customFormat="1" ht="17.25" customHeight="1">
      <c r="A199" s="43" t="s">
        <v>140</v>
      </c>
      <c r="B199" s="1" t="s">
        <v>149</v>
      </c>
      <c r="C199" s="126" t="s">
        <v>141</v>
      </c>
      <c r="D199" s="126" t="s">
        <v>142</v>
      </c>
      <c r="E199" s="126" t="s">
        <v>44</v>
      </c>
      <c r="F199" s="71">
        <v>7500192722</v>
      </c>
      <c r="G199" s="90">
        <v>370.77</v>
      </c>
      <c r="H199" s="126" t="s">
        <v>27</v>
      </c>
      <c r="I199" s="71">
        <v>0</v>
      </c>
      <c r="J199" s="71">
        <v>0</v>
      </c>
      <c r="K199" s="71">
        <v>0</v>
      </c>
      <c r="L199" s="71">
        <v>0</v>
      </c>
      <c r="M199" s="71">
        <v>0</v>
      </c>
      <c r="N199" s="71">
        <v>0</v>
      </c>
      <c r="O199" s="71">
        <v>20</v>
      </c>
      <c r="P199" s="43">
        <f t="shared" si="99"/>
        <v>20</v>
      </c>
      <c r="Q199" s="126" t="s">
        <v>27</v>
      </c>
      <c r="R199" s="49">
        <v>0</v>
      </c>
      <c r="S199" s="49">
        <v>0</v>
      </c>
      <c r="T199" s="49">
        <v>0</v>
      </c>
      <c r="U199" s="49">
        <v>0</v>
      </c>
      <c r="V199" s="49">
        <v>0</v>
      </c>
      <c r="W199" s="49">
        <v>0</v>
      </c>
      <c r="X199" s="49">
        <v>16</v>
      </c>
      <c r="Y199" s="49">
        <f t="shared" si="96"/>
        <v>16</v>
      </c>
      <c r="Z199" s="43"/>
      <c r="AA199" s="44"/>
      <c r="AB199" s="44"/>
      <c r="AC199" s="44"/>
      <c r="AD199" s="44"/>
      <c r="AE199" s="44"/>
      <c r="AF199" s="44"/>
      <c r="AG199" s="44"/>
      <c r="AH199" s="44"/>
      <c r="AI199" s="43"/>
      <c r="AQ199" s="69"/>
    </row>
    <row r="200" spans="1:43" s="49" customFormat="1" ht="17.25" customHeight="1">
      <c r="A200" s="43" t="s">
        <v>140</v>
      </c>
      <c r="B200" s="1" t="s">
        <v>149</v>
      </c>
      <c r="C200" s="126" t="s">
        <v>141</v>
      </c>
      <c r="D200" s="126" t="s">
        <v>142</v>
      </c>
      <c r="E200" s="126" t="s">
        <v>133</v>
      </c>
      <c r="F200" s="71">
        <v>7500192723</v>
      </c>
      <c r="G200" s="90">
        <v>360.12</v>
      </c>
      <c r="H200" s="126" t="s">
        <v>27</v>
      </c>
      <c r="I200" s="71">
        <v>0</v>
      </c>
      <c r="J200" s="71">
        <v>0</v>
      </c>
      <c r="K200" s="71">
        <v>1145</v>
      </c>
      <c r="L200" s="71">
        <v>1560</v>
      </c>
      <c r="M200" s="71">
        <v>1119</v>
      </c>
      <c r="N200" s="71">
        <v>591</v>
      </c>
      <c r="O200" s="71">
        <v>0</v>
      </c>
      <c r="P200" s="43">
        <f t="shared" si="99"/>
        <v>4415</v>
      </c>
      <c r="Q200" s="126" t="s">
        <v>27</v>
      </c>
      <c r="R200" s="49">
        <v>0</v>
      </c>
      <c r="S200" s="49">
        <v>0</v>
      </c>
      <c r="T200" s="49">
        <v>1145</v>
      </c>
      <c r="U200" s="49">
        <v>1557</v>
      </c>
      <c r="V200" s="49">
        <v>1119</v>
      </c>
      <c r="W200" s="49">
        <v>591</v>
      </c>
      <c r="X200" s="49">
        <v>0</v>
      </c>
      <c r="Y200" s="49">
        <f t="shared" si="96"/>
        <v>4412</v>
      </c>
      <c r="Z200" s="43"/>
      <c r="AA200" s="44"/>
      <c r="AB200" s="44"/>
      <c r="AC200" s="44"/>
      <c r="AD200" s="44"/>
      <c r="AE200" s="44"/>
      <c r="AF200" s="44"/>
      <c r="AG200" s="44"/>
      <c r="AH200" s="44"/>
      <c r="AI200" s="43"/>
      <c r="AQ200" s="69"/>
    </row>
    <row r="201" spans="1:43" s="49" customFormat="1" ht="17.25" customHeight="1">
      <c r="A201" s="43" t="s">
        <v>140</v>
      </c>
      <c r="B201" s="1" t="s">
        <v>149</v>
      </c>
      <c r="C201" s="126" t="s">
        <v>141</v>
      </c>
      <c r="D201" s="126" t="s">
        <v>142</v>
      </c>
      <c r="E201" s="126" t="s">
        <v>102</v>
      </c>
      <c r="F201" s="71">
        <v>7500192724</v>
      </c>
      <c r="G201" s="90">
        <v>360.12</v>
      </c>
      <c r="H201" s="126" t="s">
        <v>27</v>
      </c>
      <c r="I201" s="71">
        <v>0</v>
      </c>
      <c r="J201" s="71">
        <v>0</v>
      </c>
      <c r="K201" s="71">
        <v>26</v>
      </c>
      <c r="L201" s="71">
        <v>53</v>
      </c>
      <c r="M201" s="71">
        <v>50</v>
      </c>
      <c r="N201" s="71">
        <v>27</v>
      </c>
      <c r="O201" s="71">
        <v>0</v>
      </c>
      <c r="P201" s="43">
        <f t="shared" si="99"/>
        <v>156</v>
      </c>
      <c r="Q201" s="126" t="s">
        <v>27</v>
      </c>
      <c r="R201" s="49">
        <v>0</v>
      </c>
      <c r="S201" s="49">
        <v>0</v>
      </c>
      <c r="T201" s="49">
        <v>26</v>
      </c>
      <c r="U201" s="49">
        <v>53</v>
      </c>
      <c r="V201" s="49">
        <v>50</v>
      </c>
      <c r="W201" s="49">
        <v>27</v>
      </c>
      <c r="X201" s="49">
        <v>0</v>
      </c>
      <c r="Y201" s="49">
        <f t="shared" si="96"/>
        <v>156</v>
      </c>
      <c r="Z201" s="43"/>
      <c r="AA201" s="44"/>
      <c r="AB201" s="44"/>
      <c r="AC201" s="44"/>
      <c r="AD201" s="44"/>
      <c r="AE201" s="44"/>
      <c r="AF201" s="44"/>
      <c r="AG201" s="44"/>
      <c r="AH201" s="44"/>
      <c r="AI201" s="43"/>
      <c r="AQ201" s="69"/>
    </row>
    <row r="202" spans="1:43" s="49" customFormat="1" ht="17.25" customHeight="1">
      <c r="A202" s="43" t="s">
        <v>140</v>
      </c>
      <c r="B202" s="1" t="s">
        <v>149</v>
      </c>
      <c r="C202" s="126" t="s">
        <v>141</v>
      </c>
      <c r="D202" s="126" t="s">
        <v>142</v>
      </c>
      <c r="E202" s="126" t="s">
        <v>135</v>
      </c>
      <c r="F202" s="71">
        <v>7500192725</v>
      </c>
      <c r="G202" s="90">
        <v>360.12</v>
      </c>
      <c r="H202" s="126" t="s">
        <v>27</v>
      </c>
      <c r="I202" s="71">
        <v>0</v>
      </c>
      <c r="J202" s="71">
        <v>0</v>
      </c>
      <c r="K202" s="71">
        <v>184</v>
      </c>
      <c r="L202" s="71">
        <v>196</v>
      </c>
      <c r="M202" s="71">
        <v>171</v>
      </c>
      <c r="N202" s="71">
        <v>76</v>
      </c>
      <c r="O202" s="71">
        <v>0</v>
      </c>
      <c r="P202" s="43">
        <f t="shared" si="99"/>
        <v>627</v>
      </c>
      <c r="Q202" s="126" t="s">
        <v>27</v>
      </c>
      <c r="R202" s="49">
        <v>0</v>
      </c>
      <c r="S202" s="49">
        <v>0</v>
      </c>
      <c r="T202" s="49">
        <v>176</v>
      </c>
      <c r="U202" s="49">
        <v>186</v>
      </c>
      <c r="V202" s="49">
        <v>162</v>
      </c>
      <c r="W202" s="49">
        <v>74</v>
      </c>
      <c r="X202" s="49">
        <v>0</v>
      </c>
      <c r="Y202" s="49">
        <f t="shared" si="96"/>
        <v>598</v>
      </c>
      <c r="Z202" s="43"/>
      <c r="AA202" s="44"/>
      <c r="AB202" s="44"/>
      <c r="AC202" s="44"/>
      <c r="AD202" s="44"/>
      <c r="AE202" s="44"/>
      <c r="AF202" s="44"/>
      <c r="AG202" s="44"/>
      <c r="AH202" s="44"/>
      <c r="AI202" s="43"/>
      <c r="AQ202" s="69"/>
    </row>
    <row r="203" spans="1:43" s="144" customFormat="1" ht="17.25" customHeight="1">
      <c r="A203" s="138"/>
      <c r="B203" s="55"/>
      <c r="C203" s="138"/>
      <c r="D203" s="138"/>
      <c r="E203" s="138"/>
      <c r="F203" s="138"/>
      <c r="G203" s="141"/>
      <c r="H203" s="138"/>
      <c r="I203" s="138">
        <f>SUM(I198:I202)</f>
        <v>17</v>
      </c>
      <c r="J203" s="138">
        <f t="shared" ref="J203:P203" si="104">SUM(J198:J202)</f>
        <v>239</v>
      </c>
      <c r="K203" s="138">
        <f t="shared" si="104"/>
        <v>1576</v>
      </c>
      <c r="L203" s="138">
        <f t="shared" si="104"/>
        <v>2260</v>
      </c>
      <c r="M203" s="138">
        <f t="shared" si="104"/>
        <v>1742</v>
      </c>
      <c r="N203" s="138">
        <f t="shared" si="104"/>
        <v>869</v>
      </c>
      <c r="O203" s="138">
        <f t="shared" si="104"/>
        <v>20</v>
      </c>
      <c r="P203" s="138">
        <f t="shared" si="104"/>
        <v>6723</v>
      </c>
      <c r="Q203" s="138"/>
      <c r="R203" s="144">
        <f>SUM(R198:R202)</f>
        <v>12</v>
      </c>
      <c r="S203" s="144">
        <f t="shared" ref="S203:Y203" si="105">SUM(S198:S202)</f>
        <v>236</v>
      </c>
      <c r="T203" s="144">
        <f t="shared" si="105"/>
        <v>1568</v>
      </c>
      <c r="U203" s="144">
        <f t="shared" si="105"/>
        <v>2247</v>
      </c>
      <c r="V203" s="144">
        <f t="shared" si="105"/>
        <v>1731</v>
      </c>
      <c r="W203" s="144">
        <f t="shared" si="105"/>
        <v>867</v>
      </c>
      <c r="X203" s="144">
        <f t="shared" si="105"/>
        <v>16</v>
      </c>
      <c r="Y203" s="144">
        <f t="shared" si="105"/>
        <v>6677</v>
      </c>
      <c r="Z203" s="138"/>
      <c r="AA203" s="140"/>
      <c r="AB203" s="140"/>
      <c r="AC203" s="140"/>
      <c r="AD203" s="140"/>
      <c r="AE203" s="140"/>
      <c r="AF203" s="140"/>
      <c r="AG203" s="140"/>
      <c r="AH203" s="140"/>
      <c r="AI203" s="138"/>
      <c r="AQ203" s="145"/>
    </row>
    <row r="204" spans="1:43" s="49" customFormat="1" ht="17.25" customHeight="1">
      <c r="A204" s="43" t="s">
        <v>140</v>
      </c>
      <c r="B204" s="1" t="s">
        <v>149</v>
      </c>
      <c r="C204" s="126" t="s">
        <v>141</v>
      </c>
      <c r="D204" s="126" t="s">
        <v>143</v>
      </c>
      <c r="E204" s="126" t="s">
        <v>44</v>
      </c>
      <c r="F204" s="71">
        <v>7500192726</v>
      </c>
      <c r="G204" s="90">
        <v>368.46</v>
      </c>
      <c r="H204" s="126" t="s">
        <v>27</v>
      </c>
      <c r="I204" s="71">
        <v>3</v>
      </c>
      <c r="J204" s="71">
        <v>15</v>
      </c>
      <c r="K204" s="71">
        <v>16</v>
      </c>
      <c r="L204" s="71">
        <v>29</v>
      </c>
      <c r="M204" s="71">
        <v>22</v>
      </c>
      <c r="N204" s="71">
        <v>8</v>
      </c>
      <c r="O204" s="71">
        <v>0</v>
      </c>
      <c r="P204" s="43">
        <f t="shared" si="99"/>
        <v>93</v>
      </c>
      <c r="Q204" s="126" t="s">
        <v>27</v>
      </c>
      <c r="R204" s="49">
        <v>2</v>
      </c>
      <c r="S204" s="49">
        <v>11</v>
      </c>
      <c r="T204" s="49">
        <v>16</v>
      </c>
      <c r="U204" s="49">
        <v>28</v>
      </c>
      <c r="V204" s="49">
        <v>21</v>
      </c>
      <c r="W204" s="49">
        <v>7</v>
      </c>
      <c r="X204" s="49">
        <v>0</v>
      </c>
      <c r="Y204" s="49">
        <f t="shared" si="96"/>
        <v>85</v>
      </c>
      <c r="Z204" s="43"/>
      <c r="AA204" s="44"/>
      <c r="AB204" s="44"/>
      <c r="AC204" s="44"/>
      <c r="AD204" s="44"/>
      <c r="AE204" s="44"/>
      <c r="AF204" s="44"/>
      <c r="AG204" s="44"/>
      <c r="AH204" s="44"/>
      <c r="AI204" s="43"/>
      <c r="AQ204" s="69"/>
    </row>
    <row r="205" spans="1:43" s="49" customFormat="1" ht="17.25" customHeight="1">
      <c r="A205" s="43"/>
      <c r="B205" s="1"/>
      <c r="C205" s="126"/>
      <c r="D205" s="126"/>
      <c r="E205" s="126"/>
      <c r="F205" s="71"/>
      <c r="G205" s="90"/>
      <c r="H205" s="126"/>
      <c r="I205" s="71"/>
      <c r="J205" s="71"/>
      <c r="K205" s="71"/>
      <c r="L205" s="71"/>
      <c r="M205" s="71"/>
      <c r="N205" s="71"/>
      <c r="O205" s="71"/>
      <c r="P205" s="43"/>
      <c r="Q205" s="126"/>
      <c r="Z205" s="43"/>
      <c r="AA205" s="44"/>
      <c r="AB205" s="44"/>
      <c r="AC205" s="44"/>
      <c r="AD205" s="44"/>
      <c r="AE205" s="44"/>
      <c r="AF205" s="44"/>
      <c r="AG205" s="44"/>
      <c r="AH205" s="44"/>
      <c r="AI205" s="43"/>
      <c r="AQ205" s="69"/>
    </row>
    <row r="206" spans="1:43" s="49" customFormat="1" ht="17.25" customHeight="1">
      <c r="A206" s="43" t="s">
        <v>140</v>
      </c>
      <c r="B206" s="1" t="s">
        <v>149</v>
      </c>
      <c r="C206" s="126" t="s">
        <v>141</v>
      </c>
      <c r="D206" s="126" t="s">
        <v>144</v>
      </c>
      <c r="E206" s="126" t="s">
        <v>44</v>
      </c>
      <c r="F206" s="71">
        <v>7500192727</v>
      </c>
      <c r="G206" s="90">
        <v>333.51</v>
      </c>
      <c r="H206" s="126" t="s">
        <v>28</v>
      </c>
      <c r="I206" s="71">
        <v>0</v>
      </c>
      <c r="J206" s="71">
        <v>38</v>
      </c>
      <c r="K206" s="71">
        <v>46</v>
      </c>
      <c r="L206" s="71">
        <v>98</v>
      </c>
      <c r="M206" s="71">
        <v>90</v>
      </c>
      <c r="N206" s="71">
        <v>35</v>
      </c>
      <c r="O206" s="71">
        <v>0</v>
      </c>
      <c r="P206" s="43">
        <f t="shared" si="99"/>
        <v>307</v>
      </c>
      <c r="Q206" s="126" t="s">
        <v>28</v>
      </c>
      <c r="R206" s="49">
        <v>0</v>
      </c>
      <c r="S206" s="49">
        <v>38</v>
      </c>
      <c r="T206" s="49">
        <v>44</v>
      </c>
      <c r="U206" s="49">
        <v>97</v>
      </c>
      <c r="V206" s="49">
        <v>90</v>
      </c>
      <c r="W206" s="49">
        <v>34</v>
      </c>
      <c r="X206" s="49">
        <v>0</v>
      </c>
      <c r="Y206" s="49">
        <f t="shared" si="96"/>
        <v>303</v>
      </c>
      <c r="Z206" s="43"/>
      <c r="AA206" s="44"/>
      <c r="AB206" s="44"/>
      <c r="AC206" s="44"/>
      <c r="AD206" s="44"/>
      <c r="AE206" s="44"/>
      <c r="AF206" s="44"/>
      <c r="AG206" s="44"/>
      <c r="AH206" s="44"/>
      <c r="AI206" s="43"/>
      <c r="AQ206" s="69"/>
    </row>
    <row r="207" spans="1:43" s="49" customFormat="1" ht="17.25" customHeight="1">
      <c r="A207" s="43" t="s">
        <v>140</v>
      </c>
      <c r="B207" s="1" t="s">
        <v>149</v>
      </c>
      <c r="C207" s="126" t="s">
        <v>141</v>
      </c>
      <c r="D207" s="126" t="s">
        <v>144</v>
      </c>
      <c r="E207" s="126" t="s">
        <v>44</v>
      </c>
      <c r="F207" s="71">
        <v>7500192728</v>
      </c>
      <c r="G207" s="90">
        <v>334.71</v>
      </c>
      <c r="H207" s="126" t="s">
        <v>28</v>
      </c>
      <c r="I207" s="71">
        <v>0</v>
      </c>
      <c r="J207" s="71">
        <v>0</v>
      </c>
      <c r="K207" s="71">
        <v>0</v>
      </c>
      <c r="L207" s="71">
        <v>0</v>
      </c>
      <c r="M207" s="71">
        <v>0</v>
      </c>
      <c r="N207" s="71">
        <v>0</v>
      </c>
      <c r="O207" s="71">
        <v>6</v>
      </c>
      <c r="P207" s="43">
        <f t="shared" si="99"/>
        <v>6</v>
      </c>
      <c r="Q207" s="126" t="s">
        <v>28</v>
      </c>
      <c r="R207" s="49">
        <v>0</v>
      </c>
      <c r="S207" s="49">
        <v>0</v>
      </c>
      <c r="T207" s="49">
        <v>0</v>
      </c>
      <c r="U207" s="49">
        <v>0</v>
      </c>
      <c r="V207" s="49">
        <v>0</v>
      </c>
      <c r="W207" s="49">
        <v>0</v>
      </c>
      <c r="X207" s="49">
        <v>6</v>
      </c>
      <c r="Y207" s="49">
        <f t="shared" si="96"/>
        <v>6</v>
      </c>
      <c r="Z207" s="43"/>
      <c r="AA207" s="44"/>
      <c r="AB207" s="44"/>
      <c r="AC207" s="44"/>
      <c r="AD207" s="44"/>
      <c r="AE207" s="44"/>
      <c r="AF207" s="44"/>
      <c r="AG207" s="44"/>
      <c r="AH207" s="44"/>
      <c r="AI207" s="43"/>
      <c r="AQ207" s="69"/>
    </row>
    <row r="208" spans="1:43" s="144" customFormat="1" ht="17.25" customHeight="1">
      <c r="A208" s="138"/>
      <c r="B208" s="55"/>
      <c r="C208" s="138"/>
      <c r="D208" s="138"/>
      <c r="E208" s="138"/>
      <c r="F208" s="138"/>
      <c r="G208" s="141"/>
      <c r="H208" s="138"/>
      <c r="I208" s="138">
        <f>SUM(I206:I207)</f>
        <v>0</v>
      </c>
      <c r="J208" s="138">
        <f t="shared" ref="J208:P208" si="106">SUM(J206:J207)</f>
        <v>38</v>
      </c>
      <c r="K208" s="138">
        <f t="shared" si="106"/>
        <v>46</v>
      </c>
      <c r="L208" s="138">
        <f t="shared" si="106"/>
        <v>98</v>
      </c>
      <c r="M208" s="138">
        <f t="shared" si="106"/>
        <v>90</v>
      </c>
      <c r="N208" s="138">
        <f t="shared" si="106"/>
        <v>35</v>
      </c>
      <c r="O208" s="138">
        <f t="shared" si="106"/>
        <v>6</v>
      </c>
      <c r="P208" s="138">
        <f t="shared" si="106"/>
        <v>313</v>
      </c>
      <c r="Q208" s="138"/>
      <c r="R208" s="144">
        <f>SUM(R206:R207)</f>
        <v>0</v>
      </c>
      <c r="S208" s="144">
        <f t="shared" ref="S208:Y208" si="107">SUM(S206:S207)</f>
        <v>38</v>
      </c>
      <c r="T208" s="144">
        <f t="shared" si="107"/>
        <v>44</v>
      </c>
      <c r="U208" s="144">
        <f t="shared" si="107"/>
        <v>97</v>
      </c>
      <c r="V208" s="144">
        <f t="shared" si="107"/>
        <v>90</v>
      </c>
      <c r="W208" s="144">
        <f t="shared" si="107"/>
        <v>34</v>
      </c>
      <c r="X208" s="144">
        <f t="shared" si="107"/>
        <v>6</v>
      </c>
      <c r="Y208" s="144">
        <f t="shared" si="107"/>
        <v>309</v>
      </c>
      <c r="Z208" s="138"/>
      <c r="AA208" s="140"/>
      <c r="AB208" s="140"/>
      <c r="AC208" s="140"/>
      <c r="AD208" s="140"/>
      <c r="AE208" s="140"/>
      <c r="AF208" s="140"/>
      <c r="AG208" s="140"/>
      <c r="AH208" s="140"/>
      <c r="AI208" s="138"/>
      <c r="AQ208" s="145"/>
    </row>
    <row r="209" spans="1:43" s="49" customFormat="1" ht="17.25" customHeight="1">
      <c r="A209" s="43" t="s">
        <v>140</v>
      </c>
      <c r="B209" s="1" t="s">
        <v>149</v>
      </c>
      <c r="C209" s="126" t="s">
        <v>145</v>
      </c>
      <c r="D209" s="126" t="s">
        <v>146</v>
      </c>
      <c r="E209" s="126" t="s">
        <v>44</v>
      </c>
      <c r="F209" s="71">
        <v>7500192729</v>
      </c>
      <c r="G209" s="90">
        <v>380.14</v>
      </c>
      <c r="H209" s="126" t="s">
        <v>27</v>
      </c>
      <c r="I209" s="71">
        <v>14</v>
      </c>
      <c r="J209" s="71">
        <v>202</v>
      </c>
      <c r="K209" s="71">
        <v>182</v>
      </c>
      <c r="L209" s="71">
        <v>389</v>
      </c>
      <c r="M209" s="71">
        <v>336</v>
      </c>
      <c r="N209" s="71">
        <v>148</v>
      </c>
      <c r="O209" s="71">
        <v>0</v>
      </c>
      <c r="P209" s="43">
        <f t="shared" si="99"/>
        <v>1271</v>
      </c>
      <c r="Q209" s="126" t="s">
        <v>27</v>
      </c>
      <c r="R209" s="49">
        <v>14</v>
      </c>
      <c r="S209" s="49">
        <v>202</v>
      </c>
      <c r="T209" s="49">
        <v>182</v>
      </c>
      <c r="U209" s="49">
        <v>389</v>
      </c>
      <c r="V209" s="49">
        <v>336</v>
      </c>
      <c r="W209" s="49">
        <v>148</v>
      </c>
      <c r="X209" s="49">
        <v>0</v>
      </c>
      <c r="Y209" s="49">
        <f t="shared" si="96"/>
        <v>1271</v>
      </c>
      <c r="Z209" s="43"/>
      <c r="AA209" s="44"/>
      <c r="AB209" s="44"/>
      <c r="AC209" s="44"/>
      <c r="AD209" s="44"/>
      <c r="AE209" s="44"/>
      <c r="AF209" s="44"/>
      <c r="AG209" s="44"/>
      <c r="AH209" s="44"/>
      <c r="AI209" s="43"/>
      <c r="AQ209" s="69"/>
    </row>
    <row r="210" spans="1:43" s="49" customFormat="1" ht="17.25" customHeight="1">
      <c r="A210" s="43" t="s">
        <v>140</v>
      </c>
      <c r="B210" s="1" t="s">
        <v>149</v>
      </c>
      <c r="C210" s="126" t="s">
        <v>145</v>
      </c>
      <c r="D210" s="126" t="s">
        <v>146</v>
      </c>
      <c r="E210" s="126" t="s">
        <v>44</v>
      </c>
      <c r="F210" s="71">
        <v>7500192716</v>
      </c>
      <c r="G210" s="90">
        <v>381.34</v>
      </c>
      <c r="H210" s="126" t="s">
        <v>27</v>
      </c>
      <c r="I210" s="71">
        <v>0</v>
      </c>
      <c r="J210" s="71">
        <v>0</v>
      </c>
      <c r="K210" s="71">
        <v>0</v>
      </c>
      <c r="L210" s="71">
        <v>0</v>
      </c>
      <c r="M210" s="71">
        <v>0</v>
      </c>
      <c r="N210" s="71">
        <v>0</v>
      </c>
      <c r="O210" s="71">
        <v>14</v>
      </c>
      <c r="P210" s="43">
        <f t="shared" si="99"/>
        <v>14</v>
      </c>
      <c r="Q210" s="126" t="s">
        <v>27</v>
      </c>
      <c r="R210" s="49">
        <v>0</v>
      </c>
      <c r="S210" s="49">
        <v>0</v>
      </c>
      <c r="T210" s="49">
        <v>0</v>
      </c>
      <c r="U210" s="49">
        <v>0</v>
      </c>
      <c r="V210" s="49">
        <v>0</v>
      </c>
      <c r="W210" s="49">
        <v>0</v>
      </c>
      <c r="X210" s="49">
        <v>13</v>
      </c>
      <c r="Y210" s="49">
        <f t="shared" si="96"/>
        <v>13</v>
      </c>
      <c r="Z210" s="43"/>
      <c r="AA210" s="44"/>
      <c r="AB210" s="44"/>
      <c r="AC210" s="44"/>
      <c r="AD210" s="44"/>
      <c r="AE210" s="44"/>
      <c r="AF210" s="44"/>
      <c r="AG210" s="44"/>
      <c r="AH210" s="44"/>
      <c r="AI210" s="43"/>
      <c r="AQ210" s="69"/>
    </row>
    <row r="211" spans="1:43" s="49" customFormat="1" ht="17.25" customHeight="1">
      <c r="A211" s="43" t="s">
        <v>140</v>
      </c>
      <c r="B211" s="1" t="s">
        <v>149</v>
      </c>
      <c r="C211" s="126" t="s">
        <v>145</v>
      </c>
      <c r="D211" s="126" t="s">
        <v>146</v>
      </c>
      <c r="E211" s="126" t="s">
        <v>133</v>
      </c>
      <c r="F211" s="71">
        <v>7500192717</v>
      </c>
      <c r="G211" s="90">
        <v>372.09</v>
      </c>
      <c r="H211" s="126" t="s">
        <v>27</v>
      </c>
      <c r="I211" s="71">
        <v>0</v>
      </c>
      <c r="J211" s="71">
        <v>0</v>
      </c>
      <c r="K211" s="71">
        <v>991</v>
      </c>
      <c r="L211" s="71">
        <v>1351</v>
      </c>
      <c r="M211" s="71">
        <v>969</v>
      </c>
      <c r="N211" s="71">
        <v>512</v>
      </c>
      <c r="O211" s="71">
        <v>0</v>
      </c>
      <c r="P211" s="43">
        <f t="shared" si="99"/>
        <v>3823</v>
      </c>
      <c r="Q211" s="126" t="s">
        <v>27</v>
      </c>
      <c r="R211" s="49">
        <v>0</v>
      </c>
      <c r="S211" s="49">
        <v>0</v>
      </c>
      <c r="T211" s="49">
        <v>991</v>
      </c>
      <c r="U211" s="49">
        <v>1351</v>
      </c>
      <c r="V211" s="49">
        <v>969</v>
      </c>
      <c r="W211" s="49">
        <v>512</v>
      </c>
      <c r="X211" s="49">
        <v>0</v>
      </c>
      <c r="Y211" s="49">
        <f t="shared" si="96"/>
        <v>3823</v>
      </c>
      <c r="Z211" s="43"/>
      <c r="AA211" s="44"/>
      <c r="AB211" s="44"/>
      <c r="AC211" s="44"/>
      <c r="AD211" s="44"/>
      <c r="AE211" s="44"/>
      <c r="AF211" s="44"/>
      <c r="AG211" s="44"/>
      <c r="AH211" s="44"/>
      <c r="AI211" s="43"/>
      <c r="AQ211" s="69"/>
    </row>
    <row r="212" spans="1:43" s="49" customFormat="1" ht="17.25" customHeight="1">
      <c r="A212" s="43" t="s">
        <v>140</v>
      </c>
      <c r="B212" s="1" t="s">
        <v>149</v>
      </c>
      <c r="C212" s="126" t="s">
        <v>145</v>
      </c>
      <c r="D212" s="126" t="s">
        <v>146</v>
      </c>
      <c r="E212" s="126" t="s">
        <v>135</v>
      </c>
      <c r="F212" s="71">
        <v>7500192718</v>
      </c>
      <c r="G212" s="90">
        <v>372.09</v>
      </c>
      <c r="H212" s="126" t="s">
        <v>27</v>
      </c>
      <c r="I212" s="71">
        <v>0</v>
      </c>
      <c r="J212" s="71">
        <v>0</v>
      </c>
      <c r="K212" s="71">
        <v>184</v>
      </c>
      <c r="L212" s="71">
        <v>196</v>
      </c>
      <c r="M212" s="71">
        <v>171</v>
      </c>
      <c r="N212" s="71">
        <v>76</v>
      </c>
      <c r="O212" s="71">
        <v>0</v>
      </c>
      <c r="P212" s="43">
        <f t="shared" si="99"/>
        <v>627</v>
      </c>
      <c r="Q212" s="126" t="s">
        <v>27</v>
      </c>
      <c r="R212" s="49">
        <v>0</v>
      </c>
      <c r="S212" s="49">
        <v>0</v>
      </c>
      <c r="T212" s="49">
        <v>177</v>
      </c>
      <c r="U212" s="49">
        <v>191</v>
      </c>
      <c r="V212" s="49">
        <v>157</v>
      </c>
      <c r="W212" s="49">
        <v>73</v>
      </c>
      <c r="X212" s="49">
        <v>0</v>
      </c>
      <c r="Y212" s="49">
        <f t="shared" si="96"/>
        <v>598</v>
      </c>
      <c r="Z212" s="43"/>
      <c r="AA212" s="44"/>
      <c r="AB212" s="44"/>
      <c r="AC212" s="44"/>
      <c r="AD212" s="44"/>
      <c r="AE212" s="44"/>
      <c r="AF212" s="44"/>
      <c r="AG212" s="44"/>
      <c r="AH212" s="44"/>
      <c r="AI212" s="43"/>
      <c r="AQ212" s="69"/>
    </row>
    <row r="213" spans="1:43" s="144" customFormat="1" ht="17.25" customHeight="1">
      <c r="A213" s="138"/>
      <c r="B213" s="55"/>
      <c r="C213" s="138"/>
      <c r="D213" s="138"/>
      <c r="E213" s="138"/>
      <c r="F213" s="138"/>
      <c r="G213" s="141"/>
      <c r="H213" s="138"/>
      <c r="I213" s="138">
        <f>SUM(I209:I212)</f>
        <v>14</v>
      </c>
      <c r="J213" s="138">
        <f t="shared" ref="J213:P213" si="108">SUM(J209:J212)</f>
        <v>202</v>
      </c>
      <c r="K213" s="138">
        <f t="shared" si="108"/>
        <v>1357</v>
      </c>
      <c r="L213" s="138">
        <f t="shared" si="108"/>
        <v>1936</v>
      </c>
      <c r="M213" s="138">
        <f t="shared" si="108"/>
        <v>1476</v>
      </c>
      <c r="N213" s="138">
        <f t="shared" si="108"/>
        <v>736</v>
      </c>
      <c r="O213" s="138">
        <f t="shared" si="108"/>
        <v>14</v>
      </c>
      <c r="P213" s="138">
        <f t="shared" si="108"/>
        <v>5735</v>
      </c>
      <c r="Q213" s="138"/>
      <c r="R213" s="144">
        <f>SUM(R209:R212)</f>
        <v>14</v>
      </c>
      <c r="S213" s="144">
        <f t="shared" ref="S213:Y213" si="109">SUM(S209:S212)</f>
        <v>202</v>
      </c>
      <c r="T213" s="144">
        <f t="shared" si="109"/>
        <v>1350</v>
      </c>
      <c r="U213" s="144">
        <f t="shared" si="109"/>
        <v>1931</v>
      </c>
      <c r="V213" s="144">
        <f t="shared" si="109"/>
        <v>1462</v>
      </c>
      <c r="W213" s="144">
        <f t="shared" si="109"/>
        <v>733</v>
      </c>
      <c r="X213" s="144">
        <f t="shared" si="109"/>
        <v>13</v>
      </c>
      <c r="Y213" s="144">
        <f t="shared" si="109"/>
        <v>5705</v>
      </c>
      <c r="Z213" s="138"/>
      <c r="AA213" s="140"/>
      <c r="AB213" s="140"/>
      <c r="AC213" s="140"/>
      <c r="AD213" s="140"/>
      <c r="AE213" s="140"/>
      <c r="AF213" s="140"/>
      <c r="AG213" s="140"/>
      <c r="AH213" s="140"/>
      <c r="AI213" s="138"/>
      <c r="AQ213" s="145"/>
    </row>
    <row r="214" spans="1:43" s="49" customFormat="1" ht="17.25" customHeight="1">
      <c r="A214" s="43" t="s">
        <v>140</v>
      </c>
      <c r="B214" s="1" t="s">
        <v>149</v>
      </c>
      <c r="C214" s="126" t="s">
        <v>145</v>
      </c>
      <c r="D214" s="126" t="s">
        <v>147</v>
      </c>
      <c r="E214" s="126" t="s">
        <v>44</v>
      </c>
      <c r="F214" s="71">
        <v>7500192719</v>
      </c>
      <c r="G214" s="90">
        <v>376.18</v>
      </c>
      <c r="H214" s="126" t="s">
        <v>27</v>
      </c>
      <c r="I214" s="71">
        <v>1</v>
      </c>
      <c r="J214" s="71">
        <v>17</v>
      </c>
      <c r="K214" s="71">
        <v>18</v>
      </c>
      <c r="L214" s="71">
        <v>31</v>
      </c>
      <c r="M214" s="71">
        <v>27</v>
      </c>
      <c r="N214" s="71">
        <v>9</v>
      </c>
      <c r="O214" s="71">
        <v>0</v>
      </c>
      <c r="P214" s="43">
        <f t="shared" si="99"/>
        <v>103</v>
      </c>
      <c r="Q214" s="126" t="s">
        <v>27</v>
      </c>
      <c r="R214" s="49">
        <v>1</v>
      </c>
      <c r="S214" s="49">
        <v>14</v>
      </c>
      <c r="T214" s="49">
        <v>16</v>
      </c>
      <c r="U214" s="49">
        <v>24</v>
      </c>
      <c r="V214" s="49">
        <v>26</v>
      </c>
      <c r="W214" s="49">
        <v>8</v>
      </c>
      <c r="X214" s="49">
        <v>0</v>
      </c>
      <c r="Y214" s="49">
        <f t="shared" si="96"/>
        <v>89</v>
      </c>
      <c r="Z214" s="43"/>
      <c r="AA214" s="44"/>
      <c r="AB214" s="44"/>
      <c r="AC214" s="44"/>
      <c r="AD214" s="44"/>
      <c r="AE214" s="44"/>
      <c r="AF214" s="44"/>
      <c r="AG214" s="44"/>
      <c r="AH214" s="44"/>
      <c r="AI214" s="43"/>
      <c r="AQ214" s="69"/>
    </row>
    <row r="215" spans="1:43" s="49" customFormat="1" ht="17.25" customHeight="1">
      <c r="A215" s="43"/>
      <c r="B215" s="1"/>
      <c r="C215" s="126"/>
      <c r="D215" s="126"/>
      <c r="E215" s="126"/>
      <c r="F215" s="71"/>
      <c r="G215" s="90"/>
      <c r="H215" s="126"/>
      <c r="I215" s="71"/>
      <c r="J215" s="71"/>
      <c r="K215" s="71"/>
      <c r="L215" s="71"/>
      <c r="M215" s="71"/>
      <c r="N215" s="71"/>
      <c r="O215" s="71"/>
      <c r="P215" s="43"/>
      <c r="Q215" s="126"/>
      <c r="Z215" s="43"/>
      <c r="AA215" s="44"/>
      <c r="AB215" s="44"/>
      <c r="AC215" s="44"/>
      <c r="AD215" s="44"/>
      <c r="AE215" s="44"/>
      <c r="AF215" s="44"/>
      <c r="AG215" s="44"/>
      <c r="AH215" s="44"/>
      <c r="AI215" s="43"/>
      <c r="AQ215" s="69"/>
    </row>
    <row r="216" spans="1:43" s="49" customFormat="1" ht="17.25" customHeight="1">
      <c r="A216" s="43" t="s">
        <v>140</v>
      </c>
      <c r="B216" s="1" t="s">
        <v>149</v>
      </c>
      <c r="C216" s="126" t="s">
        <v>145</v>
      </c>
      <c r="D216" s="126" t="s">
        <v>148</v>
      </c>
      <c r="E216" s="126" t="s">
        <v>44</v>
      </c>
      <c r="F216" s="71">
        <v>7500192720</v>
      </c>
      <c r="G216" s="90">
        <v>341.95</v>
      </c>
      <c r="H216" s="126" t="s">
        <v>28</v>
      </c>
      <c r="I216" s="71">
        <v>0</v>
      </c>
      <c r="J216" s="71">
        <v>32</v>
      </c>
      <c r="K216" s="71">
        <v>37</v>
      </c>
      <c r="L216" s="71">
        <v>77</v>
      </c>
      <c r="M216" s="71">
        <v>72</v>
      </c>
      <c r="N216" s="71">
        <v>22</v>
      </c>
      <c r="O216" s="71">
        <v>0</v>
      </c>
      <c r="P216" s="43">
        <f t="shared" si="99"/>
        <v>240</v>
      </c>
      <c r="Q216" s="126" t="s">
        <v>28</v>
      </c>
      <c r="R216" s="49">
        <v>0</v>
      </c>
      <c r="S216" s="49">
        <v>32</v>
      </c>
      <c r="T216" s="49">
        <v>37</v>
      </c>
      <c r="U216" s="49">
        <v>77</v>
      </c>
      <c r="V216" s="49">
        <v>72</v>
      </c>
      <c r="W216" s="49">
        <v>21</v>
      </c>
      <c r="X216" s="49">
        <v>0</v>
      </c>
      <c r="Y216" s="49">
        <f t="shared" si="96"/>
        <v>239</v>
      </c>
      <c r="Z216" s="43"/>
      <c r="AA216" s="44"/>
      <c r="AB216" s="44"/>
      <c r="AC216" s="44"/>
      <c r="AD216" s="44"/>
      <c r="AE216" s="44"/>
      <c r="AF216" s="44"/>
      <c r="AG216" s="44"/>
      <c r="AH216" s="44"/>
      <c r="AI216" s="43"/>
      <c r="AQ216" s="69"/>
    </row>
    <row r="217" spans="1:43" s="49" customFormat="1" ht="17.25" customHeight="1">
      <c r="A217" s="43" t="s">
        <v>140</v>
      </c>
      <c r="B217" s="1" t="s">
        <v>149</v>
      </c>
      <c r="C217" s="126" t="s">
        <v>145</v>
      </c>
      <c r="D217" s="126" t="s">
        <v>148</v>
      </c>
      <c r="E217" s="126" t="s">
        <v>44</v>
      </c>
      <c r="F217" s="71">
        <v>7500192721</v>
      </c>
      <c r="G217" s="90">
        <v>343.15</v>
      </c>
      <c r="H217" s="126" t="s">
        <v>28</v>
      </c>
      <c r="I217" s="71">
        <v>0</v>
      </c>
      <c r="J217" s="71">
        <v>0</v>
      </c>
      <c r="K217" s="71">
        <v>0</v>
      </c>
      <c r="L217" s="71">
        <v>0</v>
      </c>
      <c r="M217" s="71">
        <v>0</v>
      </c>
      <c r="N217" s="71">
        <v>0</v>
      </c>
      <c r="O217" s="71">
        <v>2</v>
      </c>
      <c r="P217" s="43">
        <f t="shared" si="99"/>
        <v>2</v>
      </c>
      <c r="Q217" s="126" t="s">
        <v>28</v>
      </c>
      <c r="R217" s="49">
        <v>0</v>
      </c>
      <c r="S217" s="49">
        <v>0</v>
      </c>
      <c r="T217" s="49">
        <v>0</v>
      </c>
      <c r="U217" s="49">
        <v>0</v>
      </c>
      <c r="V217" s="49">
        <v>0</v>
      </c>
      <c r="W217" s="49">
        <v>0</v>
      </c>
      <c r="X217" s="49">
        <v>2</v>
      </c>
      <c r="Y217" s="49">
        <f t="shared" si="96"/>
        <v>2</v>
      </c>
      <c r="Z217" s="43"/>
      <c r="AA217" s="44"/>
      <c r="AB217" s="44"/>
      <c r="AC217" s="44"/>
      <c r="AD217" s="44"/>
      <c r="AE217" s="44"/>
      <c r="AF217" s="44"/>
      <c r="AG217" s="44"/>
      <c r="AH217" s="44"/>
      <c r="AI217" s="43"/>
      <c r="AQ217" s="69"/>
    </row>
    <row r="218" spans="1:43" s="144" customFormat="1" ht="17.25" customHeight="1">
      <c r="A218" s="138"/>
      <c r="B218" s="55"/>
      <c r="C218" s="138"/>
      <c r="D218" s="138"/>
      <c r="E218" s="138"/>
      <c r="F218" s="138"/>
      <c r="G218" s="141"/>
      <c r="H218" s="138"/>
      <c r="I218" s="138">
        <f>SUM(I216:I217)</f>
        <v>0</v>
      </c>
      <c r="J218" s="138">
        <f t="shared" ref="J218:P218" si="110">SUM(J216:J217)</f>
        <v>32</v>
      </c>
      <c r="K218" s="138">
        <f t="shared" si="110"/>
        <v>37</v>
      </c>
      <c r="L218" s="138">
        <f t="shared" si="110"/>
        <v>77</v>
      </c>
      <c r="M218" s="138">
        <f t="shared" si="110"/>
        <v>72</v>
      </c>
      <c r="N218" s="138">
        <f t="shared" si="110"/>
        <v>22</v>
      </c>
      <c r="O218" s="138">
        <f t="shared" si="110"/>
        <v>2</v>
      </c>
      <c r="P218" s="138">
        <f t="shared" si="110"/>
        <v>242</v>
      </c>
      <c r="Q218" s="138"/>
      <c r="R218" s="144">
        <f>SUM(R216:R217)</f>
        <v>0</v>
      </c>
      <c r="S218" s="144">
        <f t="shared" ref="S218:Y218" si="111">SUM(S216:S217)</f>
        <v>32</v>
      </c>
      <c r="T218" s="144">
        <f t="shared" si="111"/>
        <v>37</v>
      </c>
      <c r="U218" s="144">
        <f t="shared" si="111"/>
        <v>77</v>
      </c>
      <c r="V218" s="144">
        <f t="shared" si="111"/>
        <v>72</v>
      </c>
      <c r="W218" s="144">
        <f t="shared" si="111"/>
        <v>21</v>
      </c>
      <c r="X218" s="144">
        <f t="shared" si="111"/>
        <v>2</v>
      </c>
      <c r="Y218" s="144">
        <f t="shared" si="111"/>
        <v>241</v>
      </c>
      <c r="Z218" s="138"/>
      <c r="AA218" s="140"/>
      <c r="AB218" s="140"/>
      <c r="AC218" s="140"/>
      <c r="AD218" s="140"/>
      <c r="AE218" s="140"/>
      <c r="AF218" s="140"/>
      <c r="AG218" s="140"/>
      <c r="AH218" s="140"/>
      <c r="AI218" s="138"/>
      <c r="AQ218" s="145"/>
    </row>
    <row r="219" spans="1:43" s="49" customFormat="1" ht="17.25" customHeight="1">
      <c r="A219" s="43" t="s">
        <v>140</v>
      </c>
      <c r="B219" s="1" t="s">
        <v>156</v>
      </c>
      <c r="C219" s="125" t="s">
        <v>150</v>
      </c>
      <c r="D219" s="125" t="s">
        <v>151</v>
      </c>
      <c r="E219" s="125" t="s">
        <v>44</v>
      </c>
      <c r="F219" s="71">
        <v>7500193019</v>
      </c>
      <c r="G219" s="90">
        <v>489.54</v>
      </c>
      <c r="H219" s="125" t="s">
        <v>27</v>
      </c>
      <c r="I219" s="76">
        <v>22</v>
      </c>
      <c r="J219" s="76">
        <v>193</v>
      </c>
      <c r="K219" s="76">
        <v>178</v>
      </c>
      <c r="L219" s="76">
        <v>363</v>
      </c>
      <c r="M219" s="76">
        <v>319</v>
      </c>
      <c r="N219" s="76">
        <v>157</v>
      </c>
      <c r="O219" s="76">
        <v>0</v>
      </c>
      <c r="P219" s="43">
        <f t="shared" si="99"/>
        <v>1232</v>
      </c>
      <c r="Q219" s="125" t="s">
        <v>27</v>
      </c>
      <c r="R219" s="49">
        <v>21</v>
      </c>
      <c r="S219" s="49">
        <v>192</v>
      </c>
      <c r="T219" s="49">
        <v>178</v>
      </c>
      <c r="U219" s="49">
        <v>362</v>
      </c>
      <c r="V219" s="49">
        <v>319</v>
      </c>
      <c r="W219" s="49">
        <v>157</v>
      </c>
      <c r="X219" s="49">
        <v>0</v>
      </c>
      <c r="Y219" s="49">
        <f t="shared" si="96"/>
        <v>1229</v>
      </c>
      <c r="Z219" s="43"/>
      <c r="AA219" s="44"/>
      <c r="AB219" s="44"/>
      <c r="AC219" s="44"/>
      <c r="AD219" s="44"/>
      <c r="AE219" s="44"/>
      <c r="AF219" s="44"/>
      <c r="AG219" s="44"/>
      <c r="AH219" s="44"/>
      <c r="AI219" s="43"/>
      <c r="AQ219" s="69"/>
    </row>
    <row r="220" spans="1:43" s="49" customFormat="1" ht="17.25" customHeight="1">
      <c r="A220" s="43" t="s">
        <v>140</v>
      </c>
      <c r="B220" s="1" t="s">
        <v>156</v>
      </c>
      <c r="C220" s="125" t="s">
        <v>150</v>
      </c>
      <c r="D220" s="125" t="s">
        <v>151</v>
      </c>
      <c r="E220" s="125" t="s">
        <v>44</v>
      </c>
      <c r="F220" s="76">
        <v>7500193072</v>
      </c>
      <c r="G220" s="90">
        <v>490.74</v>
      </c>
      <c r="H220" s="125" t="s">
        <v>27</v>
      </c>
      <c r="I220" s="76">
        <v>0</v>
      </c>
      <c r="J220" s="76">
        <v>0</v>
      </c>
      <c r="K220" s="76">
        <v>0</v>
      </c>
      <c r="L220" s="76">
        <v>0</v>
      </c>
      <c r="M220" s="76">
        <v>0</v>
      </c>
      <c r="N220" s="76">
        <v>0</v>
      </c>
      <c r="O220" s="76">
        <v>16</v>
      </c>
      <c r="P220" s="43">
        <f t="shared" si="99"/>
        <v>16</v>
      </c>
      <c r="Q220" s="125" t="s">
        <v>27</v>
      </c>
      <c r="R220" s="49">
        <v>0</v>
      </c>
      <c r="S220" s="49">
        <v>0</v>
      </c>
      <c r="T220" s="49">
        <v>0</v>
      </c>
      <c r="U220" s="49">
        <v>0</v>
      </c>
      <c r="V220" s="49">
        <v>0</v>
      </c>
      <c r="W220" s="49">
        <v>0</v>
      </c>
      <c r="X220" s="49">
        <v>13</v>
      </c>
      <c r="Y220" s="49">
        <f t="shared" si="96"/>
        <v>13</v>
      </c>
      <c r="Z220" s="43"/>
      <c r="AA220" s="44"/>
      <c r="AB220" s="44"/>
      <c r="AC220" s="44"/>
      <c r="AD220" s="44"/>
      <c r="AE220" s="44"/>
      <c r="AF220" s="44"/>
      <c r="AG220" s="44"/>
      <c r="AH220" s="44"/>
      <c r="AI220" s="43"/>
      <c r="AQ220" s="69"/>
    </row>
    <row r="221" spans="1:43" s="49" customFormat="1" ht="17.25" customHeight="1">
      <c r="A221" s="43" t="s">
        <v>140</v>
      </c>
      <c r="B221" s="1" t="s">
        <v>156</v>
      </c>
      <c r="C221" s="125" t="s">
        <v>150</v>
      </c>
      <c r="D221" s="125" t="s">
        <v>151</v>
      </c>
      <c r="E221" s="125" t="s">
        <v>133</v>
      </c>
      <c r="F221" s="76">
        <v>7500193020</v>
      </c>
      <c r="G221" s="90">
        <v>477.67</v>
      </c>
      <c r="H221" s="125" t="s">
        <v>27</v>
      </c>
      <c r="I221" s="76">
        <v>0</v>
      </c>
      <c r="J221" s="76">
        <v>0</v>
      </c>
      <c r="K221" s="76">
        <v>659</v>
      </c>
      <c r="L221" s="76">
        <v>935</v>
      </c>
      <c r="M221" s="76">
        <v>650</v>
      </c>
      <c r="N221" s="76">
        <v>331</v>
      </c>
      <c r="O221" s="76">
        <v>0</v>
      </c>
      <c r="P221" s="43">
        <f t="shared" si="99"/>
        <v>2575</v>
      </c>
      <c r="Q221" s="125" t="s">
        <v>27</v>
      </c>
      <c r="R221" s="49">
        <v>0</v>
      </c>
      <c r="S221" s="49">
        <v>0</v>
      </c>
      <c r="T221" s="49">
        <v>653</v>
      </c>
      <c r="U221" s="49">
        <v>920</v>
      </c>
      <c r="V221" s="49">
        <v>645</v>
      </c>
      <c r="W221" s="49">
        <v>327</v>
      </c>
      <c r="X221" s="49">
        <v>0</v>
      </c>
      <c r="Y221" s="49">
        <f t="shared" si="96"/>
        <v>2545</v>
      </c>
      <c r="Z221" s="43"/>
      <c r="AA221" s="44"/>
      <c r="AB221" s="44"/>
      <c r="AC221" s="44"/>
      <c r="AD221" s="44"/>
      <c r="AE221" s="44"/>
      <c r="AF221" s="44"/>
      <c r="AG221" s="44"/>
      <c r="AH221" s="44"/>
      <c r="AI221" s="43"/>
      <c r="AQ221" s="69"/>
    </row>
    <row r="222" spans="1:43" s="144" customFormat="1" ht="17.25" customHeight="1">
      <c r="A222" s="138"/>
      <c r="B222" s="55"/>
      <c r="C222" s="139"/>
      <c r="D222" s="139"/>
      <c r="E222" s="139"/>
      <c r="F222" s="139"/>
      <c r="G222" s="141"/>
      <c r="H222" s="139"/>
      <c r="I222" s="139">
        <f>SUM(I219:I221)</f>
        <v>22</v>
      </c>
      <c r="J222" s="139">
        <f t="shared" ref="J222:P222" si="112">SUM(J219:J221)</f>
        <v>193</v>
      </c>
      <c r="K222" s="139">
        <f t="shared" si="112"/>
        <v>837</v>
      </c>
      <c r="L222" s="139">
        <f t="shared" si="112"/>
        <v>1298</v>
      </c>
      <c r="M222" s="139">
        <f t="shared" si="112"/>
        <v>969</v>
      </c>
      <c r="N222" s="139">
        <f t="shared" si="112"/>
        <v>488</v>
      </c>
      <c r="O222" s="139">
        <f t="shared" si="112"/>
        <v>16</v>
      </c>
      <c r="P222" s="139">
        <f t="shared" si="112"/>
        <v>3823</v>
      </c>
      <c r="Q222" s="139"/>
      <c r="R222" s="144">
        <f>SUM(R219:R221)</f>
        <v>21</v>
      </c>
      <c r="S222" s="144">
        <f t="shared" ref="S222:Y222" si="113">SUM(S219:S221)</f>
        <v>192</v>
      </c>
      <c r="T222" s="144">
        <f t="shared" si="113"/>
        <v>831</v>
      </c>
      <c r="U222" s="144">
        <f t="shared" si="113"/>
        <v>1282</v>
      </c>
      <c r="V222" s="144">
        <f t="shared" si="113"/>
        <v>964</v>
      </c>
      <c r="W222" s="144">
        <f t="shared" si="113"/>
        <v>484</v>
      </c>
      <c r="X222" s="144">
        <f t="shared" si="113"/>
        <v>13</v>
      </c>
      <c r="Y222" s="144">
        <f t="shared" si="113"/>
        <v>3787</v>
      </c>
      <c r="Z222" s="138"/>
      <c r="AA222" s="140"/>
      <c r="AB222" s="140"/>
      <c r="AC222" s="140"/>
      <c r="AD222" s="140"/>
      <c r="AE222" s="140"/>
      <c r="AF222" s="140"/>
      <c r="AG222" s="140"/>
      <c r="AH222" s="140"/>
      <c r="AI222" s="138"/>
      <c r="AQ222" s="145"/>
    </row>
    <row r="223" spans="1:43" s="49" customFormat="1" ht="17.25" customHeight="1">
      <c r="A223" s="43" t="s">
        <v>140</v>
      </c>
      <c r="B223" s="1" t="s">
        <v>157</v>
      </c>
      <c r="C223" s="154" t="s">
        <v>152</v>
      </c>
      <c r="D223" s="154" t="s">
        <v>153</v>
      </c>
      <c r="E223" s="154" t="s">
        <v>133</v>
      </c>
      <c r="F223" s="7">
        <v>7500193456</v>
      </c>
      <c r="G223" s="90">
        <v>472.69</v>
      </c>
      <c r="H223" s="154" t="s">
        <v>27</v>
      </c>
      <c r="I223" s="7">
        <v>0</v>
      </c>
      <c r="J223" s="7">
        <v>0</v>
      </c>
      <c r="K223" s="7">
        <v>841</v>
      </c>
      <c r="L223" s="7">
        <v>1191</v>
      </c>
      <c r="M223" s="7">
        <v>830</v>
      </c>
      <c r="N223" s="7">
        <v>422</v>
      </c>
      <c r="O223" s="7">
        <v>0</v>
      </c>
      <c r="P223" s="43">
        <f t="shared" si="99"/>
        <v>3284</v>
      </c>
      <c r="Q223" s="154" t="s">
        <v>27</v>
      </c>
      <c r="R223" s="49">
        <v>0</v>
      </c>
      <c r="S223" s="49">
        <v>0</v>
      </c>
      <c r="T223" s="49">
        <v>830</v>
      </c>
      <c r="U223" s="49">
        <v>1180</v>
      </c>
      <c r="V223" s="49">
        <v>821</v>
      </c>
      <c r="W223" s="49">
        <v>420</v>
      </c>
      <c r="X223" s="49">
        <v>0</v>
      </c>
      <c r="Y223" s="49">
        <f t="shared" si="96"/>
        <v>3251</v>
      </c>
      <c r="Z223" s="43"/>
      <c r="AA223" s="44"/>
      <c r="AB223" s="44"/>
      <c r="AC223" s="44"/>
      <c r="AD223" s="44"/>
      <c r="AE223" s="44"/>
      <c r="AF223" s="44"/>
      <c r="AG223" s="44"/>
      <c r="AH223" s="44"/>
      <c r="AI223" s="43"/>
      <c r="AQ223" s="69"/>
    </row>
    <row r="224" spans="1:43" s="49" customFormat="1" ht="17.25" customHeight="1">
      <c r="A224" s="43"/>
      <c r="B224" s="1"/>
      <c r="C224" s="154"/>
      <c r="D224" s="154"/>
      <c r="E224" s="154"/>
      <c r="F224" s="7"/>
      <c r="G224" s="90"/>
      <c r="H224" s="154"/>
      <c r="I224" s="7"/>
      <c r="J224" s="7"/>
      <c r="K224" s="7"/>
      <c r="L224" s="7"/>
      <c r="M224" s="7"/>
      <c r="N224" s="7"/>
      <c r="O224" s="7"/>
      <c r="P224" s="43"/>
      <c r="Q224" s="154"/>
      <c r="Z224" s="43"/>
      <c r="AA224" s="44"/>
      <c r="AB224" s="44"/>
      <c r="AC224" s="44"/>
      <c r="AD224" s="44"/>
      <c r="AE224" s="44"/>
      <c r="AF224" s="44"/>
      <c r="AG224" s="44"/>
      <c r="AH224" s="44"/>
      <c r="AI224" s="43"/>
      <c r="AQ224" s="69"/>
    </row>
    <row r="225" spans="1:43" s="49" customFormat="1" ht="17.25" customHeight="1">
      <c r="A225" s="43" t="s">
        <v>140</v>
      </c>
      <c r="B225" s="1" t="s">
        <v>157</v>
      </c>
      <c r="C225" s="154" t="s">
        <v>154</v>
      </c>
      <c r="D225" s="154" t="s">
        <v>155</v>
      </c>
      <c r="E225" s="154" t="s">
        <v>133</v>
      </c>
      <c r="F225" s="7">
        <v>7500193467</v>
      </c>
      <c r="G225" s="90">
        <v>469.9</v>
      </c>
      <c r="H225" s="154" t="s">
        <v>27</v>
      </c>
      <c r="I225" s="7">
        <v>0</v>
      </c>
      <c r="J225" s="7">
        <v>0</v>
      </c>
      <c r="K225" s="7">
        <v>883</v>
      </c>
      <c r="L225" s="7">
        <v>1268</v>
      </c>
      <c r="M225" s="7">
        <v>875</v>
      </c>
      <c r="N225" s="7">
        <v>448</v>
      </c>
      <c r="O225" s="7">
        <v>0</v>
      </c>
      <c r="P225" s="43">
        <f t="shared" si="99"/>
        <v>3474</v>
      </c>
      <c r="Q225" s="154" t="s">
        <v>27</v>
      </c>
      <c r="R225" s="49">
        <v>0</v>
      </c>
      <c r="S225" s="49">
        <v>0</v>
      </c>
      <c r="T225" s="49">
        <v>871</v>
      </c>
      <c r="U225" s="49">
        <v>1260</v>
      </c>
      <c r="V225" s="49">
        <v>869</v>
      </c>
      <c r="W225" s="49">
        <v>443</v>
      </c>
      <c r="X225" s="49">
        <v>0</v>
      </c>
      <c r="Y225" s="49">
        <f t="shared" si="96"/>
        <v>3443</v>
      </c>
      <c r="Z225" s="43"/>
      <c r="AA225" s="44"/>
      <c r="AB225" s="44"/>
      <c r="AC225" s="44"/>
      <c r="AD225" s="44"/>
      <c r="AE225" s="44"/>
      <c r="AF225" s="44"/>
      <c r="AG225" s="44"/>
      <c r="AH225" s="44"/>
      <c r="AI225" s="43"/>
      <c r="AQ225" s="69"/>
    </row>
    <row r="226" spans="1:43" s="49" customFormat="1" ht="17.25" customHeight="1">
      <c r="A226" s="43" t="s">
        <v>140</v>
      </c>
      <c r="B226" s="1" t="s">
        <v>157</v>
      </c>
      <c r="C226" s="154" t="s">
        <v>154</v>
      </c>
      <c r="D226" s="154" t="s">
        <v>155</v>
      </c>
      <c r="E226" s="154" t="s">
        <v>102</v>
      </c>
      <c r="F226" s="7">
        <v>7500193476</v>
      </c>
      <c r="G226" s="90">
        <v>469.9</v>
      </c>
      <c r="H226" s="154" t="s">
        <v>27</v>
      </c>
      <c r="I226" s="7">
        <v>0</v>
      </c>
      <c r="J226" s="7">
        <v>0</v>
      </c>
      <c r="K226" s="7">
        <v>6</v>
      </c>
      <c r="L226" s="7">
        <v>11</v>
      </c>
      <c r="M226" s="7">
        <v>13</v>
      </c>
      <c r="N226" s="7">
        <v>6</v>
      </c>
      <c r="O226" s="7">
        <v>0</v>
      </c>
      <c r="P226" s="43">
        <f t="shared" si="99"/>
        <v>36</v>
      </c>
      <c r="Q226" s="154" t="s">
        <v>27</v>
      </c>
      <c r="R226" s="49">
        <v>0</v>
      </c>
      <c r="S226" s="49">
        <v>0</v>
      </c>
      <c r="T226" s="49">
        <v>6</v>
      </c>
      <c r="U226" s="49">
        <v>11</v>
      </c>
      <c r="V226" s="49">
        <v>13</v>
      </c>
      <c r="W226" s="49">
        <v>6</v>
      </c>
      <c r="X226" s="49">
        <v>0</v>
      </c>
      <c r="Y226" s="49">
        <f t="shared" si="96"/>
        <v>36</v>
      </c>
      <c r="Z226" s="43"/>
      <c r="AA226" s="44"/>
      <c r="AB226" s="44"/>
      <c r="AC226" s="44"/>
      <c r="AD226" s="44"/>
      <c r="AE226" s="44"/>
      <c r="AF226" s="44"/>
      <c r="AG226" s="44"/>
      <c r="AH226" s="44"/>
      <c r="AI226" s="43"/>
      <c r="AQ226" s="69"/>
    </row>
    <row r="227" spans="1:43" s="49" customFormat="1" ht="17.25" customHeight="1">
      <c r="A227" s="43" t="s">
        <v>140</v>
      </c>
      <c r="B227" s="1" t="s">
        <v>157</v>
      </c>
      <c r="C227" s="154" t="s">
        <v>154</v>
      </c>
      <c r="D227" s="154" t="s">
        <v>155</v>
      </c>
      <c r="E227" s="154" t="s">
        <v>134</v>
      </c>
      <c r="F227" s="7">
        <v>7500193477</v>
      </c>
      <c r="G227" s="90">
        <v>469.9</v>
      </c>
      <c r="H227" s="154" t="s">
        <v>27</v>
      </c>
      <c r="I227" s="7">
        <v>0</v>
      </c>
      <c r="J227" s="7">
        <v>17</v>
      </c>
      <c r="K227" s="7">
        <v>35</v>
      </c>
      <c r="L227" s="7">
        <v>53</v>
      </c>
      <c r="M227" s="7">
        <v>36</v>
      </c>
      <c r="N227" s="7">
        <v>18</v>
      </c>
      <c r="O227" s="7">
        <v>0</v>
      </c>
      <c r="P227" s="43">
        <f t="shared" si="99"/>
        <v>159</v>
      </c>
      <c r="Q227" s="154" t="s">
        <v>27</v>
      </c>
      <c r="R227" s="49">
        <v>0</v>
      </c>
      <c r="S227" s="49">
        <v>16</v>
      </c>
      <c r="T227" s="49">
        <v>35</v>
      </c>
      <c r="U227" s="49">
        <v>53</v>
      </c>
      <c r="V227" s="49">
        <v>36</v>
      </c>
      <c r="W227" s="49">
        <v>18</v>
      </c>
      <c r="X227" s="49">
        <v>0</v>
      </c>
      <c r="Y227" s="49">
        <f t="shared" si="96"/>
        <v>158</v>
      </c>
      <c r="Z227" s="43"/>
      <c r="AA227" s="44"/>
      <c r="AB227" s="44"/>
      <c r="AC227" s="44"/>
      <c r="AD227" s="44"/>
      <c r="AE227" s="44"/>
      <c r="AF227" s="44"/>
      <c r="AG227" s="44"/>
      <c r="AH227" s="44"/>
      <c r="AI227" s="43"/>
      <c r="AQ227" s="69"/>
    </row>
    <row r="228" spans="1:43" s="144" customFormat="1" ht="17.25" customHeight="1">
      <c r="A228" s="138"/>
      <c r="B228" s="55"/>
      <c r="C228" s="143"/>
      <c r="D228" s="143"/>
      <c r="E228" s="143"/>
      <c r="F228" s="143"/>
      <c r="G228" s="141"/>
      <c r="H228" s="143"/>
      <c r="I228" s="143">
        <f>SUM(I225:I227)</f>
        <v>0</v>
      </c>
      <c r="J228" s="143">
        <f t="shared" ref="J228:P228" si="114">SUM(J225:J227)</f>
        <v>17</v>
      </c>
      <c r="K228" s="143">
        <f t="shared" si="114"/>
        <v>924</v>
      </c>
      <c r="L228" s="143">
        <f t="shared" si="114"/>
        <v>1332</v>
      </c>
      <c r="M228" s="143">
        <f t="shared" si="114"/>
        <v>924</v>
      </c>
      <c r="N228" s="143">
        <f t="shared" si="114"/>
        <v>472</v>
      </c>
      <c r="O228" s="143">
        <f t="shared" si="114"/>
        <v>0</v>
      </c>
      <c r="P228" s="143">
        <f t="shared" si="114"/>
        <v>3669</v>
      </c>
      <c r="Q228" s="143"/>
      <c r="R228" s="144">
        <f>SUM(R225:R227)</f>
        <v>0</v>
      </c>
      <c r="S228" s="144">
        <f t="shared" ref="S228:Y228" si="115">SUM(S225:S227)</f>
        <v>16</v>
      </c>
      <c r="T228" s="144">
        <f t="shared" si="115"/>
        <v>912</v>
      </c>
      <c r="U228" s="144">
        <f t="shared" si="115"/>
        <v>1324</v>
      </c>
      <c r="V228" s="144">
        <f t="shared" si="115"/>
        <v>918</v>
      </c>
      <c r="W228" s="144">
        <f t="shared" si="115"/>
        <v>467</v>
      </c>
      <c r="X228" s="144">
        <f t="shared" si="115"/>
        <v>0</v>
      </c>
      <c r="Y228" s="144">
        <f t="shared" si="115"/>
        <v>3637</v>
      </c>
      <c r="Z228" s="138"/>
      <c r="AA228" s="140"/>
      <c r="AB228" s="140"/>
      <c r="AC228" s="140"/>
      <c r="AD228" s="140"/>
      <c r="AE228" s="140"/>
      <c r="AF228" s="140"/>
      <c r="AG228" s="140"/>
      <c r="AH228" s="140"/>
      <c r="AI228" s="138"/>
      <c r="AQ228" s="145"/>
    </row>
    <row r="229" spans="1:43" s="49" customFormat="1" ht="17.25" customHeight="1">
      <c r="A229" s="43" t="s">
        <v>140</v>
      </c>
      <c r="B229" s="1" t="s">
        <v>160</v>
      </c>
      <c r="C229" s="154" t="s">
        <v>158</v>
      </c>
      <c r="D229" s="154" t="s">
        <v>159</v>
      </c>
      <c r="E229" s="154" t="s">
        <v>44</v>
      </c>
      <c r="F229" s="7">
        <v>7500193021</v>
      </c>
      <c r="G229" s="90">
        <v>369.48</v>
      </c>
      <c r="H229" s="154" t="s">
        <v>27</v>
      </c>
      <c r="I229" s="7">
        <v>10</v>
      </c>
      <c r="J229" s="7">
        <v>114</v>
      </c>
      <c r="K229" s="7">
        <v>103</v>
      </c>
      <c r="L229" s="7">
        <v>231</v>
      </c>
      <c r="M229" s="7">
        <v>213</v>
      </c>
      <c r="N229" s="7">
        <v>94</v>
      </c>
      <c r="O229" s="7">
        <v>0</v>
      </c>
      <c r="P229" s="43">
        <f t="shared" si="99"/>
        <v>765</v>
      </c>
      <c r="Q229" s="154" t="s">
        <v>27</v>
      </c>
      <c r="R229" s="49">
        <v>10</v>
      </c>
      <c r="S229" s="49">
        <v>112</v>
      </c>
      <c r="T229" s="49">
        <v>103</v>
      </c>
      <c r="U229" s="49">
        <v>231</v>
      </c>
      <c r="V229" s="49">
        <v>213</v>
      </c>
      <c r="W229" s="49">
        <v>94</v>
      </c>
      <c r="X229" s="49">
        <v>0</v>
      </c>
      <c r="Y229" s="49">
        <f t="shared" si="96"/>
        <v>763</v>
      </c>
      <c r="Z229" s="43"/>
      <c r="AA229" s="44"/>
      <c r="AB229" s="44"/>
      <c r="AC229" s="44"/>
      <c r="AD229" s="44"/>
      <c r="AE229" s="44"/>
      <c r="AF229" s="44"/>
      <c r="AG229" s="44"/>
      <c r="AH229" s="44"/>
      <c r="AI229" s="43"/>
      <c r="AQ229" s="69"/>
    </row>
    <row r="230" spans="1:43" s="49" customFormat="1" ht="17.25" customHeight="1">
      <c r="A230" s="43" t="s">
        <v>140</v>
      </c>
      <c r="B230" s="1" t="s">
        <v>160</v>
      </c>
      <c r="C230" s="125" t="s">
        <v>158</v>
      </c>
      <c r="D230" s="125" t="s">
        <v>159</v>
      </c>
      <c r="E230" s="125" t="s">
        <v>44</v>
      </c>
      <c r="F230" s="76">
        <v>7500193073</v>
      </c>
      <c r="G230" s="90">
        <v>370.68</v>
      </c>
      <c r="H230" s="125" t="s">
        <v>27</v>
      </c>
      <c r="I230" s="76">
        <v>0</v>
      </c>
      <c r="J230" s="76">
        <v>0</v>
      </c>
      <c r="K230" s="76">
        <v>0</v>
      </c>
      <c r="L230" s="76">
        <v>0</v>
      </c>
      <c r="M230" s="76">
        <v>0</v>
      </c>
      <c r="N230" s="76">
        <v>0</v>
      </c>
      <c r="O230" s="76">
        <v>8</v>
      </c>
      <c r="P230" s="43">
        <f t="shared" si="99"/>
        <v>8</v>
      </c>
      <c r="Q230" s="125" t="s">
        <v>27</v>
      </c>
      <c r="R230" s="49">
        <v>0</v>
      </c>
      <c r="S230" s="49">
        <v>0</v>
      </c>
      <c r="T230" s="49">
        <v>0</v>
      </c>
      <c r="U230" s="49">
        <v>0</v>
      </c>
      <c r="V230" s="49">
        <v>0</v>
      </c>
      <c r="W230" s="49">
        <v>0</v>
      </c>
      <c r="X230" s="49">
        <v>7</v>
      </c>
      <c r="Y230" s="49">
        <f t="shared" si="96"/>
        <v>7</v>
      </c>
      <c r="Z230" s="43"/>
      <c r="AA230" s="44"/>
      <c r="AB230" s="44"/>
      <c r="AC230" s="44"/>
      <c r="AD230" s="44"/>
      <c r="AE230" s="44"/>
      <c r="AF230" s="44"/>
      <c r="AG230" s="44"/>
      <c r="AH230" s="44"/>
      <c r="AI230" s="43"/>
      <c r="AQ230" s="69"/>
    </row>
    <row r="231" spans="1:43" s="49" customFormat="1" ht="17.25" customHeight="1">
      <c r="A231" s="43" t="s">
        <v>140</v>
      </c>
      <c r="B231" s="1" t="s">
        <v>160</v>
      </c>
      <c r="C231" s="125" t="s">
        <v>158</v>
      </c>
      <c r="D231" s="125" t="s">
        <v>159</v>
      </c>
      <c r="E231" s="125" t="s">
        <v>133</v>
      </c>
      <c r="F231" s="76">
        <v>7500193022</v>
      </c>
      <c r="G231" s="90">
        <v>360.05</v>
      </c>
      <c r="H231" s="125" t="s">
        <v>27</v>
      </c>
      <c r="I231" s="76">
        <v>0</v>
      </c>
      <c r="J231" s="76">
        <v>0</v>
      </c>
      <c r="K231" s="76">
        <v>980</v>
      </c>
      <c r="L231" s="76">
        <v>1336</v>
      </c>
      <c r="M231" s="76">
        <v>959</v>
      </c>
      <c r="N231" s="76">
        <v>506</v>
      </c>
      <c r="O231" s="76">
        <v>0</v>
      </c>
      <c r="P231" s="43">
        <f t="shared" si="99"/>
        <v>3781</v>
      </c>
      <c r="Q231" s="125" t="s">
        <v>27</v>
      </c>
      <c r="R231" s="49">
        <v>0</v>
      </c>
      <c r="S231" s="49">
        <v>0</v>
      </c>
      <c r="T231" s="49">
        <v>979</v>
      </c>
      <c r="U231" s="49">
        <v>1336</v>
      </c>
      <c r="V231" s="49">
        <v>958</v>
      </c>
      <c r="W231" s="49">
        <v>505</v>
      </c>
      <c r="X231" s="49">
        <v>0</v>
      </c>
      <c r="Y231" s="49">
        <f t="shared" si="96"/>
        <v>3778</v>
      </c>
      <c r="Z231" s="43"/>
      <c r="AA231" s="44"/>
      <c r="AB231" s="44"/>
      <c r="AC231" s="44"/>
      <c r="AD231" s="44"/>
      <c r="AE231" s="44"/>
      <c r="AF231" s="44"/>
      <c r="AG231" s="44"/>
      <c r="AH231" s="44"/>
      <c r="AI231" s="43"/>
      <c r="AQ231" s="69"/>
    </row>
    <row r="232" spans="1:43" s="49" customFormat="1" ht="17.25" customHeight="1">
      <c r="A232" s="43" t="s">
        <v>140</v>
      </c>
      <c r="B232" s="1" t="s">
        <v>160</v>
      </c>
      <c r="C232" s="125" t="s">
        <v>158</v>
      </c>
      <c r="D232" s="125" t="s">
        <v>159</v>
      </c>
      <c r="E232" s="125" t="s">
        <v>43</v>
      </c>
      <c r="F232" s="76">
        <v>7500193024</v>
      </c>
      <c r="G232" s="90">
        <v>354.87</v>
      </c>
      <c r="H232" s="125" t="s">
        <v>27</v>
      </c>
      <c r="I232" s="76">
        <v>0</v>
      </c>
      <c r="J232" s="76">
        <v>0</v>
      </c>
      <c r="K232" s="76">
        <v>530</v>
      </c>
      <c r="L232" s="76">
        <v>477</v>
      </c>
      <c r="M232" s="76">
        <v>404</v>
      </c>
      <c r="N232" s="76">
        <v>205</v>
      </c>
      <c r="O232" s="76">
        <v>0</v>
      </c>
      <c r="P232" s="43">
        <f t="shared" si="99"/>
        <v>1616</v>
      </c>
      <c r="Q232" s="125" t="s">
        <v>27</v>
      </c>
      <c r="R232" s="49">
        <v>0</v>
      </c>
      <c r="S232" s="49">
        <v>0</v>
      </c>
      <c r="T232" s="49">
        <v>510</v>
      </c>
      <c r="U232" s="49">
        <v>452</v>
      </c>
      <c r="V232" s="49">
        <v>397</v>
      </c>
      <c r="W232" s="49">
        <v>202</v>
      </c>
      <c r="X232" s="49">
        <v>0</v>
      </c>
      <c r="Y232" s="49">
        <f t="shared" si="96"/>
        <v>1561</v>
      </c>
      <c r="Z232" s="43"/>
      <c r="AA232" s="44"/>
      <c r="AB232" s="44"/>
      <c r="AC232" s="44"/>
      <c r="AD232" s="44"/>
      <c r="AE232" s="44"/>
      <c r="AF232" s="44"/>
      <c r="AG232" s="44"/>
      <c r="AH232" s="44"/>
      <c r="AI232" s="43"/>
      <c r="AQ232" s="69"/>
    </row>
    <row r="233" spans="1:43" s="144" customFormat="1" ht="17.25" customHeight="1">
      <c r="A233" s="138"/>
      <c r="B233" s="55"/>
      <c r="C233" s="143"/>
      <c r="D233" s="143"/>
      <c r="E233" s="143"/>
      <c r="F233" s="143"/>
      <c r="G233" s="141"/>
      <c r="H233" s="143"/>
      <c r="I233" s="143">
        <f>SUM(I229:I232)</f>
        <v>10</v>
      </c>
      <c r="J233" s="143">
        <f t="shared" ref="J233:P233" si="116">SUM(J229:J232)</f>
        <v>114</v>
      </c>
      <c r="K233" s="143">
        <f t="shared" si="116"/>
        <v>1613</v>
      </c>
      <c r="L233" s="143">
        <f t="shared" si="116"/>
        <v>2044</v>
      </c>
      <c r="M233" s="143">
        <f t="shared" si="116"/>
        <v>1576</v>
      </c>
      <c r="N233" s="143">
        <f t="shared" si="116"/>
        <v>805</v>
      </c>
      <c r="O233" s="143">
        <f t="shared" si="116"/>
        <v>8</v>
      </c>
      <c r="P233" s="143">
        <f t="shared" si="116"/>
        <v>6170</v>
      </c>
      <c r="Q233" s="143"/>
      <c r="R233" s="144">
        <f>SUM(R229:R232)</f>
        <v>10</v>
      </c>
      <c r="S233" s="144">
        <f t="shared" ref="S233:Y233" si="117">SUM(S229:S232)</f>
        <v>112</v>
      </c>
      <c r="T233" s="144">
        <f t="shared" si="117"/>
        <v>1592</v>
      </c>
      <c r="U233" s="144">
        <f t="shared" si="117"/>
        <v>2019</v>
      </c>
      <c r="V233" s="144">
        <f t="shared" si="117"/>
        <v>1568</v>
      </c>
      <c r="W233" s="144">
        <f t="shared" si="117"/>
        <v>801</v>
      </c>
      <c r="X233" s="144">
        <f t="shared" si="117"/>
        <v>7</v>
      </c>
      <c r="Y233" s="144">
        <f t="shared" si="117"/>
        <v>6109</v>
      </c>
      <c r="Z233" s="138"/>
      <c r="AA233" s="140"/>
      <c r="AB233" s="140"/>
      <c r="AC233" s="140"/>
      <c r="AD233" s="140"/>
      <c r="AE233" s="140"/>
      <c r="AF233" s="140"/>
      <c r="AG233" s="140"/>
      <c r="AH233" s="140"/>
      <c r="AI233" s="138"/>
      <c r="AQ233" s="145"/>
    </row>
    <row r="234" spans="1:43" s="49" customFormat="1" ht="17.25" customHeight="1">
      <c r="A234" s="43" t="s">
        <v>140</v>
      </c>
      <c r="B234" s="1" t="s">
        <v>167</v>
      </c>
      <c r="C234" s="126" t="s">
        <v>150</v>
      </c>
      <c r="D234" s="126" t="s">
        <v>151</v>
      </c>
      <c r="E234" s="126" t="s">
        <v>133</v>
      </c>
      <c r="F234" s="71">
        <v>7500193563</v>
      </c>
      <c r="G234" s="9">
        <v>477.67</v>
      </c>
      <c r="H234" s="126" t="s">
        <v>27</v>
      </c>
      <c r="I234" s="71">
        <v>0</v>
      </c>
      <c r="J234" s="71">
        <v>0</v>
      </c>
      <c r="K234" s="71">
        <v>265</v>
      </c>
      <c r="L234" s="71">
        <v>375</v>
      </c>
      <c r="M234" s="71">
        <v>261</v>
      </c>
      <c r="N234" s="71">
        <v>133</v>
      </c>
      <c r="O234" s="71">
        <v>0</v>
      </c>
      <c r="P234" s="43">
        <f t="shared" si="99"/>
        <v>1034</v>
      </c>
      <c r="Q234" s="126" t="s">
        <v>27</v>
      </c>
      <c r="R234" s="49">
        <v>0</v>
      </c>
      <c r="S234" s="49">
        <v>0</v>
      </c>
      <c r="T234" s="49">
        <v>265</v>
      </c>
      <c r="U234" s="49">
        <v>375</v>
      </c>
      <c r="V234" s="49">
        <v>261</v>
      </c>
      <c r="W234" s="49">
        <v>133</v>
      </c>
      <c r="X234" s="49">
        <v>0</v>
      </c>
      <c r="Y234" s="49">
        <f t="shared" si="96"/>
        <v>1034</v>
      </c>
      <c r="Z234" s="43"/>
      <c r="AA234" s="44"/>
      <c r="AB234" s="44"/>
      <c r="AC234" s="44"/>
      <c r="AD234" s="44"/>
      <c r="AE234" s="44"/>
      <c r="AF234" s="44"/>
      <c r="AG234" s="44"/>
      <c r="AH234" s="44"/>
      <c r="AI234" s="43"/>
      <c r="AQ234" s="69"/>
    </row>
    <row r="235" spans="1:43" s="49" customFormat="1" ht="17.25" customHeight="1">
      <c r="A235" s="43" t="s">
        <v>140</v>
      </c>
      <c r="B235" s="1" t="s">
        <v>167</v>
      </c>
      <c r="C235" s="126" t="s">
        <v>150</v>
      </c>
      <c r="D235" s="126" t="s">
        <v>151</v>
      </c>
      <c r="E235" s="126" t="s">
        <v>102</v>
      </c>
      <c r="F235" s="71">
        <v>7500193574</v>
      </c>
      <c r="G235" s="9">
        <v>477.67</v>
      </c>
      <c r="H235" s="126" t="s">
        <v>27</v>
      </c>
      <c r="I235" s="71">
        <v>0</v>
      </c>
      <c r="J235" s="71">
        <v>0</v>
      </c>
      <c r="K235" s="71">
        <v>6</v>
      </c>
      <c r="L235" s="71">
        <v>13</v>
      </c>
      <c r="M235" s="71">
        <v>13</v>
      </c>
      <c r="N235" s="71">
        <v>4</v>
      </c>
      <c r="O235" s="71">
        <v>0</v>
      </c>
      <c r="P235" s="43">
        <f t="shared" si="99"/>
        <v>36</v>
      </c>
      <c r="Q235" s="126" t="s">
        <v>27</v>
      </c>
      <c r="R235" s="49">
        <v>0</v>
      </c>
      <c r="S235" s="49">
        <v>0</v>
      </c>
      <c r="T235" s="49">
        <v>6</v>
      </c>
      <c r="U235" s="49">
        <v>13</v>
      </c>
      <c r="V235" s="49">
        <v>13</v>
      </c>
      <c r="W235" s="49">
        <v>4</v>
      </c>
      <c r="X235" s="49">
        <v>0</v>
      </c>
      <c r="Y235" s="49">
        <f t="shared" si="96"/>
        <v>36</v>
      </c>
      <c r="Z235" s="43"/>
      <c r="AA235" s="44"/>
      <c r="AB235" s="44"/>
      <c r="AC235" s="44"/>
      <c r="AD235" s="44"/>
      <c r="AE235" s="44"/>
      <c r="AF235" s="44"/>
      <c r="AG235" s="44"/>
      <c r="AH235" s="44"/>
      <c r="AI235" s="43"/>
      <c r="AQ235" s="69"/>
    </row>
    <row r="236" spans="1:43" s="49" customFormat="1" ht="17.25" customHeight="1">
      <c r="A236" s="43" t="s">
        <v>140</v>
      </c>
      <c r="B236" s="1" t="s">
        <v>167</v>
      </c>
      <c r="C236" s="126" t="s">
        <v>150</v>
      </c>
      <c r="D236" s="126" t="s">
        <v>151</v>
      </c>
      <c r="E236" s="126" t="s">
        <v>43</v>
      </c>
      <c r="F236" s="71">
        <v>7500193582</v>
      </c>
      <c r="G236" s="9">
        <v>472.49</v>
      </c>
      <c r="H236" s="126" t="s">
        <v>27</v>
      </c>
      <c r="I236" s="71">
        <v>0</v>
      </c>
      <c r="J236" s="71">
        <v>0</v>
      </c>
      <c r="K236" s="71">
        <v>328</v>
      </c>
      <c r="L236" s="71">
        <v>294</v>
      </c>
      <c r="M236" s="71">
        <v>250</v>
      </c>
      <c r="N236" s="71">
        <v>128</v>
      </c>
      <c r="O236" s="71">
        <v>0</v>
      </c>
      <c r="P236" s="43">
        <f t="shared" si="99"/>
        <v>1000</v>
      </c>
      <c r="Q236" s="126" t="s">
        <v>27</v>
      </c>
      <c r="R236" s="49">
        <v>0</v>
      </c>
      <c r="S236" s="49">
        <v>0</v>
      </c>
      <c r="T236" s="49">
        <v>328</v>
      </c>
      <c r="U236" s="49">
        <v>294</v>
      </c>
      <c r="V236" s="49">
        <v>250</v>
      </c>
      <c r="W236" s="49">
        <v>128</v>
      </c>
      <c r="X236" s="49">
        <v>0</v>
      </c>
      <c r="Y236" s="49">
        <f t="shared" si="96"/>
        <v>1000</v>
      </c>
      <c r="Z236" s="43"/>
      <c r="AA236" s="44"/>
      <c r="AB236" s="44"/>
      <c r="AC236" s="44"/>
      <c r="AD236" s="44"/>
      <c r="AE236" s="44"/>
      <c r="AF236" s="44"/>
      <c r="AG236" s="44"/>
      <c r="AH236" s="44"/>
      <c r="AI236" s="43"/>
      <c r="AQ236" s="69"/>
    </row>
    <row r="237" spans="1:43" s="49" customFormat="1" ht="17.25" customHeight="1">
      <c r="A237" s="43" t="s">
        <v>140</v>
      </c>
      <c r="B237" s="1" t="s">
        <v>167</v>
      </c>
      <c r="C237" s="126" t="s">
        <v>150</v>
      </c>
      <c r="D237" s="126" t="s">
        <v>151</v>
      </c>
      <c r="E237" s="126" t="s">
        <v>134</v>
      </c>
      <c r="F237" s="71">
        <v>7500193583</v>
      </c>
      <c r="G237" s="9">
        <v>477.67</v>
      </c>
      <c r="H237" s="126" t="s">
        <v>27</v>
      </c>
      <c r="I237" s="71">
        <v>0</v>
      </c>
      <c r="J237" s="71">
        <v>18</v>
      </c>
      <c r="K237" s="71">
        <v>38</v>
      </c>
      <c r="L237" s="71">
        <v>59</v>
      </c>
      <c r="M237" s="71">
        <v>39</v>
      </c>
      <c r="N237" s="71">
        <v>21</v>
      </c>
      <c r="O237" s="71">
        <v>0</v>
      </c>
      <c r="P237" s="43">
        <f t="shared" si="99"/>
        <v>175</v>
      </c>
      <c r="Q237" s="126" t="s">
        <v>27</v>
      </c>
      <c r="R237" s="49">
        <v>0</v>
      </c>
      <c r="S237" s="49">
        <v>18</v>
      </c>
      <c r="T237" s="49">
        <v>38</v>
      </c>
      <c r="U237" s="49">
        <v>59</v>
      </c>
      <c r="V237" s="49">
        <v>39</v>
      </c>
      <c r="W237" s="49">
        <v>21</v>
      </c>
      <c r="X237" s="49">
        <v>0</v>
      </c>
      <c r="Y237" s="49">
        <f t="shared" si="96"/>
        <v>175</v>
      </c>
      <c r="Z237" s="43"/>
      <c r="AA237" s="44"/>
      <c r="AB237" s="44"/>
      <c r="AC237" s="44"/>
      <c r="AD237" s="44"/>
      <c r="AE237" s="44"/>
      <c r="AF237" s="44"/>
      <c r="AG237" s="44"/>
      <c r="AH237" s="44"/>
      <c r="AI237" s="43"/>
      <c r="AQ237" s="69"/>
    </row>
    <row r="238" spans="1:43" s="49" customFormat="1" ht="17.25" customHeight="1">
      <c r="A238" s="43" t="s">
        <v>140</v>
      </c>
      <c r="B238" s="1" t="s">
        <v>167</v>
      </c>
      <c r="C238" s="126" t="s">
        <v>150</v>
      </c>
      <c r="D238" s="126" t="s">
        <v>151</v>
      </c>
      <c r="E238" s="126" t="s">
        <v>135</v>
      </c>
      <c r="F238" s="71">
        <v>7500193584</v>
      </c>
      <c r="G238" s="9">
        <v>477.67</v>
      </c>
      <c r="H238" s="126" t="s">
        <v>27</v>
      </c>
      <c r="I238" s="71">
        <v>0</v>
      </c>
      <c r="J238" s="71">
        <v>0</v>
      </c>
      <c r="K238" s="71">
        <v>34</v>
      </c>
      <c r="L238" s="71">
        <v>36</v>
      </c>
      <c r="M238" s="71">
        <v>31</v>
      </c>
      <c r="N238" s="71">
        <v>15</v>
      </c>
      <c r="O238" s="71">
        <v>0</v>
      </c>
      <c r="P238" s="43">
        <f t="shared" si="99"/>
        <v>116</v>
      </c>
      <c r="Q238" s="126" t="s">
        <v>27</v>
      </c>
      <c r="R238" s="49">
        <v>0</v>
      </c>
      <c r="S238" s="49">
        <v>0</v>
      </c>
      <c r="T238" s="49">
        <v>30</v>
      </c>
      <c r="U238" s="49">
        <v>35</v>
      </c>
      <c r="V238" s="49">
        <v>29</v>
      </c>
      <c r="W238" s="49">
        <v>10</v>
      </c>
      <c r="X238" s="49">
        <v>0</v>
      </c>
      <c r="Y238" s="49">
        <f t="shared" si="96"/>
        <v>104</v>
      </c>
      <c r="Z238" s="43"/>
      <c r="AA238" s="44"/>
      <c r="AB238" s="44"/>
      <c r="AC238" s="44"/>
      <c r="AD238" s="44"/>
      <c r="AE238" s="44"/>
      <c r="AF238" s="44"/>
      <c r="AG238" s="44"/>
      <c r="AH238" s="44"/>
      <c r="AI238" s="43"/>
      <c r="AQ238" s="69"/>
    </row>
    <row r="239" spans="1:43" s="144" customFormat="1" ht="17.25" customHeight="1">
      <c r="A239" s="138"/>
      <c r="B239" s="55"/>
      <c r="C239" s="138"/>
      <c r="D239" s="138"/>
      <c r="E239" s="138"/>
      <c r="F239" s="138"/>
      <c r="G239" s="156"/>
      <c r="H239" s="138"/>
      <c r="I239" s="138">
        <f>SUM(I234:I238)</f>
        <v>0</v>
      </c>
      <c r="J239" s="138">
        <f t="shared" ref="J239:P239" si="118">SUM(J234:J238)</f>
        <v>18</v>
      </c>
      <c r="K239" s="138">
        <f t="shared" si="118"/>
        <v>671</v>
      </c>
      <c r="L239" s="138">
        <f t="shared" si="118"/>
        <v>777</v>
      </c>
      <c r="M239" s="138">
        <f t="shared" si="118"/>
        <v>594</v>
      </c>
      <c r="N239" s="138">
        <f t="shared" si="118"/>
        <v>301</v>
      </c>
      <c r="O239" s="138">
        <f t="shared" si="118"/>
        <v>0</v>
      </c>
      <c r="P239" s="138">
        <f t="shared" si="118"/>
        <v>2361</v>
      </c>
      <c r="Q239" s="138"/>
      <c r="R239" s="144">
        <f>SUM(R234:R238)</f>
        <v>0</v>
      </c>
      <c r="S239" s="144">
        <f t="shared" ref="S239:Y239" si="119">SUM(S234:S238)</f>
        <v>18</v>
      </c>
      <c r="T239" s="144">
        <f t="shared" si="119"/>
        <v>667</v>
      </c>
      <c r="U239" s="144">
        <f t="shared" si="119"/>
        <v>776</v>
      </c>
      <c r="V239" s="144">
        <f t="shared" si="119"/>
        <v>592</v>
      </c>
      <c r="W239" s="144">
        <f t="shared" si="119"/>
        <v>296</v>
      </c>
      <c r="X239" s="144">
        <f t="shared" si="119"/>
        <v>0</v>
      </c>
      <c r="Y239" s="144">
        <f t="shared" si="119"/>
        <v>2349</v>
      </c>
      <c r="Z239" s="138"/>
      <c r="AA239" s="140"/>
      <c r="AB239" s="140"/>
      <c r="AC239" s="140"/>
      <c r="AD239" s="140"/>
      <c r="AE239" s="140"/>
      <c r="AF239" s="140"/>
      <c r="AG239" s="140"/>
      <c r="AH239" s="140"/>
      <c r="AI239" s="138"/>
      <c r="AQ239" s="145"/>
    </row>
    <row r="240" spans="1:43" s="49" customFormat="1" ht="17.25" customHeight="1">
      <c r="A240" s="43" t="s">
        <v>140</v>
      </c>
      <c r="B240" s="1" t="s">
        <v>167</v>
      </c>
      <c r="C240" s="126" t="s">
        <v>150</v>
      </c>
      <c r="D240" s="126" t="s">
        <v>161</v>
      </c>
      <c r="E240" s="126" t="s">
        <v>44</v>
      </c>
      <c r="F240" s="71">
        <v>7500193585</v>
      </c>
      <c r="G240" s="9">
        <v>486.8</v>
      </c>
      <c r="H240" s="126" t="s">
        <v>27</v>
      </c>
      <c r="I240" s="71">
        <v>1</v>
      </c>
      <c r="J240" s="71">
        <v>14</v>
      </c>
      <c r="K240" s="71">
        <v>20</v>
      </c>
      <c r="L240" s="71">
        <v>20</v>
      </c>
      <c r="M240" s="71">
        <v>14</v>
      </c>
      <c r="N240" s="71">
        <v>6</v>
      </c>
      <c r="O240" s="71">
        <v>0</v>
      </c>
      <c r="P240" s="43">
        <f t="shared" si="99"/>
        <v>75</v>
      </c>
      <c r="Q240" s="126" t="s">
        <v>27</v>
      </c>
      <c r="R240" s="49">
        <v>1</v>
      </c>
      <c r="S240" s="49">
        <v>11</v>
      </c>
      <c r="T240" s="49">
        <v>17</v>
      </c>
      <c r="U240" s="49">
        <v>15</v>
      </c>
      <c r="V240" s="49">
        <v>11</v>
      </c>
      <c r="W240" s="49">
        <v>5</v>
      </c>
      <c r="X240" s="49">
        <v>0</v>
      </c>
      <c r="Y240" s="49">
        <f t="shared" si="96"/>
        <v>60</v>
      </c>
      <c r="Z240" s="43"/>
      <c r="AA240" s="44"/>
      <c r="AB240" s="44"/>
      <c r="AC240" s="44"/>
      <c r="AD240" s="44"/>
      <c r="AE240" s="44"/>
      <c r="AF240" s="44"/>
      <c r="AG240" s="44"/>
      <c r="AH240" s="44"/>
      <c r="AI240" s="43"/>
      <c r="AQ240" s="69"/>
    </row>
    <row r="241" spans="1:43" s="49" customFormat="1" ht="17.25" customHeight="1">
      <c r="A241" s="43"/>
      <c r="B241" s="1"/>
      <c r="C241" s="126"/>
      <c r="D241" s="126"/>
      <c r="E241" s="126"/>
      <c r="F241" s="71"/>
      <c r="G241" s="9"/>
      <c r="H241" s="126"/>
      <c r="I241" s="71"/>
      <c r="J241" s="71"/>
      <c r="K241" s="71"/>
      <c r="L241" s="71"/>
      <c r="M241" s="71"/>
      <c r="N241" s="71"/>
      <c r="O241" s="71"/>
      <c r="P241" s="43"/>
      <c r="Q241" s="126"/>
      <c r="Z241" s="43"/>
      <c r="AA241" s="44"/>
      <c r="AB241" s="44"/>
      <c r="AC241" s="44"/>
      <c r="AD241" s="44"/>
      <c r="AE241" s="44"/>
      <c r="AF241" s="44"/>
      <c r="AG241" s="44"/>
      <c r="AH241" s="44"/>
      <c r="AI241" s="43"/>
      <c r="AQ241" s="69"/>
    </row>
    <row r="242" spans="1:43" s="49" customFormat="1" ht="17.25" customHeight="1">
      <c r="A242" s="43" t="s">
        <v>140</v>
      </c>
      <c r="B242" s="1" t="s">
        <v>167</v>
      </c>
      <c r="C242" s="126" t="s">
        <v>150</v>
      </c>
      <c r="D242" s="126" t="s">
        <v>162</v>
      </c>
      <c r="E242" s="126" t="s">
        <v>44</v>
      </c>
      <c r="F242" s="71">
        <v>7500193586</v>
      </c>
      <c r="G242" s="9">
        <v>428.32</v>
      </c>
      <c r="H242" s="126" t="s">
        <v>28</v>
      </c>
      <c r="I242" s="71">
        <v>0</v>
      </c>
      <c r="J242" s="71">
        <v>17</v>
      </c>
      <c r="K242" s="71">
        <v>34</v>
      </c>
      <c r="L242" s="71">
        <v>65</v>
      </c>
      <c r="M242" s="71">
        <f>65+4</f>
        <v>69</v>
      </c>
      <c r="N242" s="71">
        <v>29</v>
      </c>
      <c r="O242" s="71">
        <v>0</v>
      </c>
      <c r="P242" s="43">
        <f t="shared" si="99"/>
        <v>214</v>
      </c>
      <c r="Q242" s="126" t="s">
        <v>28</v>
      </c>
      <c r="R242" s="49">
        <v>0</v>
      </c>
      <c r="S242" s="49">
        <v>17</v>
      </c>
      <c r="T242" s="49">
        <v>33</v>
      </c>
      <c r="U242" s="49">
        <v>64</v>
      </c>
      <c r="V242" s="49">
        <v>69</v>
      </c>
      <c r="W242" s="49">
        <v>28</v>
      </c>
      <c r="X242" s="49">
        <v>0</v>
      </c>
      <c r="Y242" s="49">
        <f t="shared" si="96"/>
        <v>211</v>
      </c>
      <c r="Z242" s="43"/>
      <c r="AA242" s="44"/>
      <c r="AB242" s="44"/>
      <c r="AC242" s="44"/>
      <c r="AD242" s="44"/>
      <c r="AE242" s="44"/>
      <c r="AF242" s="44"/>
      <c r="AG242" s="44"/>
      <c r="AH242" s="44"/>
      <c r="AI242" s="43"/>
      <c r="AQ242" s="69"/>
    </row>
    <row r="243" spans="1:43" s="49" customFormat="1" ht="17.25" customHeight="1">
      <c r="A243" s="43" t="s">
        <v>140</v>
      </c>
      <c r="B243" s="1" t="s">
        <v>167</v>
      </c>
      <c r="C243" s="126" t="s">
        <v>150</v>
      </c>
      <c r="D243" s="126" t="s">
        <v>162</v>
      </c>
      <c r="E243" s="126" t="s">
        <v>44</v>
      </c>
      <c r="F243" s="71">
        <v>7500193587</v>
      </c>
      <c r="G243" s="9">
        <v>429.52</v>
      </c>
      <c r="H243" s="126" t="s">
        <v>28</v>
      </c>
      <c r="I243" s="71">
        <v>0</v>
      </c>
      <c r="J243" s="71">
        <v>0</v>
      </c>
      <c r="K243" s="71">
        <v>0</v>
      </c>
      <c r="L243" s="71">
        <v>0</v>
      </c>
      <c r="M243" s="71">
        <v>0</v>
      </c>
      <c r="N243" s="71">
        <v>0</v>
      </c>
      <c r="O243" s="71">
        <v>2</v>
      </c>
      <c r="P243" s="43">
        <f t="shared" si="99"/>
        <v>2</v>
      </c>
      <c r="Q243" s="126" t="s">
        <v>28</v>
      </c>
      <c r="R243" s="49">
        <v>0</v>
      </c>
      <c r="S243" s="49">
        <v>0</v>
      </c>
      <c r="T243" s="49">
        <v>0</v>
      </c>
      <c r="U243" s="49">
        <v>0</v>
      </c>
      <c r="V243" s="49">
        <v>0</v>
      </c>
      <c r="W243" s="49">
        <v>0</v>
      </c>
      <c r="X243" s="49">
        <v>2</v>
      </c>
      <c r="Y243" s="49">
        <f t="shared" si="96"/>
        <v>2</v>
      </c>
      <c r="Z243" s="43"/>
      <c r="AA243" s="44"/>
      <c r="AB243" s="44"/>
      <c r="AC243" s="44"/>
      <c r="AD243" s="44"/>
      <c r="AE243" s="44"/>
      <c r="AF243" s="44"/>
      <c r="AG243" s="44"/>
      <c r="AH243" s="44"/>
      <c r="AI243" s="43"/>
      <c r="AQ243" s="69"/>
    </row>
    <row r="244" spans="1:43" s="144" customFormat="1" ht="17.25" customHeight="1">
      <c r="A244" s="138"/>
      <c r="B244" s="55"/>
      <c r="C244" s="138"/>
      <c r="D244" s="138"/>
      <c r="E244" s="138"/>
      <c r="F244" s="138"/>
      <c r="G244" s="156"/>
      <c r="H244" s="157"/>
      <c r="I244" s="138">
        <f>SUM(I242:I243)</f>
        <v>0</v>
      </c>
      <c r="J244" s="138">
        <f t="shared" ref="J244:P244" si="120">SUM(J242:J243)</f>
        <v>17</v>
      </c>
      <c r="K244" s="138">
        <f t="shared" si="120"/>
        <v>34</v>
      </c>
      <c r="L244" s="138">
        <f t="shared" si="120"/>
        <v>65</v>
      </c>
      <c r="M244" s="138">
        <f t="shared" si="120"/>
        <v>69</v>
      </c>
      <c r="N244" s="138">
        <f t="shared" si="120"/>
        <v>29</v>
      </c>
      <c r="O244" s="138">
        <f t="shared" si="120"/>
        <v>2</v>
      </c>
      <c r="P244" s="138">
        <f t="shared" si="120"/>
        <v>216</v>
      </c>
      <c r="Q244" s="157"/>
      <c r="R244" s="144">
        <f>SUM(R242:R243)</f>
        <v>0</v>
      </c>
      <c r="S244" s="144">
        <f t="shared" ref="S244:Y244" si="121">SUM(S242:S243)</f>
        <v>17</v>
      </c>
      <c r="T244" s="144">
        <f t="shared" si="121"/>
        <v>33</v>
      </c>
      <c r="U244" s="144">
        <f t="shared" si="121"/>
        <v>64</v>
      </c>
      <c r="V244" s="144">
        <f t="shared" si="121"/>
        <v>69</v>
      </c>
      <c r="W244" s="144">
        <f t="shared" si="121"/>
        <v>28</v>
      </c>
      <c r="X244" s="144">
        <f t="shared" si="121"/>
        <v>2</v>
      </c>
      <c r="Y244" s="144">
        <f t="shared" si="121"/>
        <v>213</v>
      </c>
      <c r="Z244" s="138"/>
      <c r="AA244" s="140"/>
      <c r="AB244" s="140"/>
      <c r="AC244" s="140"/>
      <c r="AD244" s="140"/>
      <c r="AE244" s="140"/>
      <c r="AF244" s="140"/>
      <c r="AG244" s="140"/>
      <c r="AH244" s="140"/>
      <c r="AI244" s="138"/>
      <c r="AQ244" s="145"/>
    </row>
    <row r="245" spans="1:43" s="49" customFormat="1" ht="17.25" customHeight="1">
      <c r="A245" s="43" t="s">
        <v>140</v>
      </c>
      <c r="B245" s="1" t="s">
        <v>167</v>
      </c>
      <c r="C245" s="126" t="s">
        <v>163</v>
      </c>
      <c r="D245" s="126" t="s">
        <v>164</v>
      </c>
      <c r="E245" s="126" t="s">
        <v>44</v>
      </c>
      <c r="F245" s="71">
        <v>7500193566</v>
      </c>
      <c r="G245" s="9">
        <v>367.15</v>
      </c>
      <c r="H245" s="126" t="s">
        <v>27</v>
      </c>
      <c r="I245" s="71">
        <v>10</v>
      </c>
      <c r="J245" s="71">
        <v>88</v>
      </c>
      <c r="K245" s="71">
        <v>64</v>
      </c>
      <c r="L245" s="71">
        <v>136</v>
      </c>
      <c r="M245" s="71">
        <v>114</v>
      </c>
      <c r="N245" s="71">
        <v>43</v>
      </c>
      <c r="O245" s="71">
        <v>0</v>
      </c>
      <c r="P245" s="43">
        <f t="shared" si="99"/>
        <v>455</v>
      </c>
      <c r="Q245" s="126" t="s">
        <v>27</v>
      </c>
      <c r="R245" s="49">
        <v>10</v>
      </c>
      <c r="S245" s="49">
        <v>88</v>
      </c>
      <c r="T245" s="49">
        <v>60</v>
      </c>
      <c r="U245" s="49">
        <v>123</v>
      </c>
      <c r="V245" s="49">
        <v>96</v>
      </c>
      <c r="W245" s="49">
        <v>35</v>
      </c>
      <c r="X245" s="49">
        <v>0</v>
      </c>
      <c r="Y245" s="49">
        <f t="shared" si="96"/>
        <v>412</v>
      </c>
      <c r="Z245" s="43"/>
      <c r="AA245" s="44"/>
      <c r="AB245" s="44"/>
      <c r="AC245" s="44"/>
      <c r="AD245" s="44"/>
      <c r="AE245" s="44"/>
      <c r="AF245" s="44"/>
      <c r="AG245" s="44"/>
      <c r="AH245" s="44"/>
      <c r="AI245" s="43"/>
      <c r="AQ245" s="69"/>
    </row>
    <row r="246" spans="1:43" s="49" customFormat="1" ht="17.25" customHeight="1">
      <c r="A246" s="43" t="s">
        <v>140</v>
      </c>
      <c r="B246" s="1" t="s">
        <v>167</v>
      </c>
      <c r="C246" s="126" t="s">
        <v>163</v>
      </c>
      <c r="D246" s="126" t="s">
        <v>164</v>
      </c>
      <c r="E246" s="126" t="s">
        <v>44</v>
      </c>
      <c r="F246" s="71">
        <v>7500193567</v>
      </c>
      <c r="G246" s="9">
        <v>368.35</v>
      </c>
      <c r="H246" s="126" t="s">
        <v>27</v>
      </c>
      <c r="I246" s="71">
        <v>0</v>
      </c>
      <c r="J246" s="71">
        <v>0</v>
      </c>
      <c r="K246" s="71">
        <v>0</v>
      </c>
      <c r="L246" s="71">
        <v>0</v>
      </c>
      <c r="M246" s="71">
        <v>0</v>
      </c>
      <c r="N246" s="71">
        <v>0</v>
      </c>
      <c r="O246" s="71">
        <v>4</v>
      </c>
      <c r="P246" s="43">
        <f t="shared" si="99"/>
        <v>4</v>
      </c>
      <c r="Q246" s="126" t="s">
        <v>27</v>
      </c>
      <c r="R246" s="44">
        <v>0</v>
      </c>
      <c r="S246" s="44">
        <v>0</v>
      </c>
      <c r="T246" s="44">
        <v>0</v>
      </c>
      <c r="U246" s="44">
        <v>0</v>
      </c>
      <c r="V246" s="44">
        <v>0</v>
      </c>
      <c r="W246" s="44">
        <v>0</v>
      </c>
      <c r="X246" s="44">
        <v>4</v>
      </c>
      <c r="Y246" s="49">
        <f t="shared" si="96"/>
        <v>4</v>
      </c>
      <c r="Z246" s="43"/>
      <c r="AA246" s="44"/>
      <c r="AB246" s="44"/>
      <c r="AC246" s="44"/>
      <c r="AD246" s="44"/>
      <c r="AE246" s="44"/>
      <c r="AF246" s="44"/>
      <c r="AG246" s="44"/>
      <c r="AH246" s="44"/>
      <c r="AI246" s="43"/>
      <c r="AQ246" s="69"/>
    </row>
    <row r="247" spans="1:43" s="49" customFormat="1" ht="17.25" customHeight="1">
      <c r="A247" s="43" t="s">
        <v>140</v>
      </c>
      <c r="B247" s="1" t="s">
        <v>167</v>
      </c>
      <c r="C247" s="126" t="s">
        <v>163</v>
      </c>
      <c r="D247" s="126" t="s">
        <v>164</v>
      </c>
      <c r="E247" s="126" t="s">
        <v>133</v>
      </c>
      <c r="F247" s="71">
        <v>7500193568</v>
      </c>
      <c r="G247" s="9">
        <v>359.09</v>
      </c>
      <c r="H247" s="126" t="s">
        <v>27</v>
      </c>
      <c r="I247" s="71">
        <v>0</v>
      </c>
      <c r="J247" s="71">
        <v>0</v>
      </c>
      <c r="K247" s="71">
        <v>979</v>
      </c>
      <c r="L247" s="71">
        <v>1333</v>
      </c>
      <c r="M247" s="71">
        <v>956</v>
      </c>
      <c r="N247" s="71">
        <v>505</v>
      </c>
      <c r="O247" s="71">
        <v>0</v>
      </c>
      <c r="P247" s="43">
        <f t="shared" si="99"/>
        <v>3773</v>
      </c>
      <c r="Q247" s="126" t="s">
        <v>27</v>
      </c>
      <c r="R247" s="44">
        <v>0</v>
      </c>
      <c r="S247" s="44">
        <v>0</v>
      </c>
      <c r="T247" s="44">
        <v>979</v>
      </c>
      <c r="U247" s="44">
        <v>1333</v>
      </c>
      <c r="V247" s="44">
        <v>955</v>
      </c>
      <c r="W247" s="44">
        <v>505</v>
      </c>
      <c r="X247" s="44">
        <v>0</v>
      </c>
      <c r="Y247" s="49">
        <f t="shared" si="96"/>
        <v>3772</v>
      </c>
      <c r="Z247" s="43"/>
      <c r="AA247" s="44"/>
      <c r="AB247" s="44"/>
      <c r="AC247" s="44"/>
      <c r="AD247" s="44"/>
      <c r="AE247" s="44"/>
      <c r="AF247" s="44"/>
      <c r="AG247" s="44"/>
      <c r="AH247" s="44"/>
      <c r="AI247" s="43"/>
      <c r="AQ247" s="69"/>
    </row>
    <row r="248" spans="1:43" s="144" customFormat="1" ht="17.25" customHeight="1">
      <c r="A248" s="138"/>
      <c r="B248" s="55"/>
      <c r="C248" s="138"/>
      <c r="D248" s="138"/>
      <c r="E248" s="138"/>
      <c r="F248" s="138"/>
      <c r="G248" s="156"/>
      <c r="H248" s="138"/>
      <c r="I248" s="138">
        <f>SUM(I245:I247)</f>
        <v>10</v>
      </c>
      <c r="J248" s="138">
        <f t="shared" ref="J248:P248" si="122">SUM(J245:J247)</f>
        <v>88</v>
      </c>
      <c r="K248" s="138">
        <f t="shared" si="122"/>
        <v>1043</v>
      </c>
      <c r="L248" s="138">
        <f t="shared" si="122"/>
        <v>1469</v>
      </c>
      <c r="M248" s="138">
        <f t="shared" si="122"/>
        <v>1070</v>
      </c>
      <c r="N248" s="138">
        <f t="shared" si="122"/>
        <v>548</v>
      </c>
      <c r="O248" s="138">
        <f t="shared" si="122"/>
        <v>4</v>
      </c>
      <c r="P248" s="138">
        <f t="shared" si="122"/>
        <v>4232</v>
      </c>
      <c r="Q248" s="138"/>
      <c r="R248" s="140">
        <f>SUM(R245:R247)</f>
        <v>10</v>
      </c>
      <c r="S248" s="140">
        <f t="shared" ref="S248:X248" si="123">SUM(S245:S247)</f>
        <v>88</v>
      </c>
      <c r="T248" s="140">
        <f t="shared" si="123"/>
        <v>1039</v>
      </c>
      <c r="U248" s="140">
        <f t="shared" si="123"/>
        <v>1456</v>
      </c>
      <c r="V248" s="140">
        <f t="shared" si="123"/>
        <v>1051</v>
      </c>
      <c r="W248" s="140">
        <f t="shared" si="123"/>
        <v>540</v>
      </c>
      <c r="X248" s="140">
        <f t="shared" si="123"/>
        <v>4</v>
      </c>
      <c r="Y248" s="140">
        <f>SUM(Y245:Y247)</f>
        <v>4188</v>
      </c>
      <c r="Z248" s="138"/>
      <c r="AA248" s="140"/>
      <c r="AB248" s="140"/>
      <c r="AC248" s="140"/>
      <c r="AD248" s="140"/>
      <c r="AE248" s="140"/>
      <c r="AF248" s="140"/>
      <c r="AG248" s="140"/>
      <c r="AH248" s="140"/>
      <c r="AI248" s="138"/>
      <c r="AQ248" s="145"/>
    </row>
    <row r="249" spans="1:43" s="49" customFormat="1" ht="17.25" customHeight="1">
      <c r="A249" s="43" t="s">
        <v>140</v>
      </c>
      <c r="B249" s="1" t="s">
        <v>167</v>
      </c>
      <c r="C249" s="126" t="s">
        <v>163</v>
      </c>
      <c r="D249" s="126" t="s">
        <v>165</v>
      </c>
      <c r="E249" s="126" t="s">
        <v>44</v>
      </c>
      <c r="F249" s="71">
        <v>7500193569</v>
      </c>
      <c r="G249" s="9">
        <v>364.65</v>
      </c>
      <c r="H249" s="126" t="s">
        <v>27</v>
      </c>
      <c r="I249" s="71">
        <v>0</v>
      </c>
      <c r="J249" s="71">
        <v>9</v>
      </c>
      <c r="K249" s="71">
        <v>15</v>
      </c>
      <c r="L249" s="71">
        <v>18</v>
      </c>
      <c r="M249" s="71">
        <v>13</v>
      </c>
      <c r="N249" s="71">
        <v>5</v>
      </c>
      <c r="O249" s="71">
        <v>0</v>
      </c>
      <c r="P249" s="43">
        <f t="shared" si="99"/>
        <v>60</v>
      </c>
      <c r="Q249" s="126" t="s">
        <v>27</v>
      </c>
      <c r="R249" s="44">
        <v>0</v>
      </c>
      <c r="S249" s="44">
        <v>8</v>
      </c>
      <c r="T249" s="44">
        <v>9</v>
      </c>
      <c r="U249" s="44">
        <v>15</v>
      </c>
      <c r="V249" s="44">
        <v>11</v>
      </c>
      <c r="W249" s="44">
        <v>5</v>
      </c>
      <c r="X249" s="44">
        <v>0</v>
      </c>
      <c r="Y249" s="49">
        <f t="shared" si="96"/>
        <v>48</v>
      </c>
      <c r="Z249" s="43"/>
      <c r="AA249" s="44"/>
      <c r="AB249" s="44"/>
      <c r="AC249" s="44"/>
      <c r="AD249" s="44"/>
      <c r="AE249" s="44"/>
      <c r="AF249" s="44"/>
      <c r="AG249" s="44"/>
      <c r="AH249" s="44"/>
      <c r="AI249" s="43"/>
      <c r="AQ249" s="69"/>
    </row>
    <row r="250" spans="1:43" s="49" customFormat="1" ht="17.25" customHeight="1">
      <c r="A250" s="43" t="s">
        <v>140</v>
      </c>
      <c r="B250" s="1" t="s">
        <v>167</v>
      </c>
      <c r="C250" s="126" t="s">
        <v>163</v>
      </c>
      <c r="D250" s="126" t="s">
        <v>165</v>
      </c>
      <c r="E250" s="126" t="s">
        <v>44</v>
      </c>
      <c r="F250" s="71">
        <v>7500193570</v>
      </c>
      <c r="G250" s="9">
        <v>365.85</v>
      </c>
      <c r="H250" s="126" t="s">
        <v>27</v>
      </c>
      <c r="I250" s="71">
        <v>0</v>
      </c>
      <c r="J250" s="71">
        <v>0</v>
      </c>
      <c r="K250" s="71">
        <v>0</v>
      </c>
      <c r="L250" s="71">
        <v>0</v>
      </c>
      <c r="M250" s="71">
        <v>0</v>
      </c>
      <c r="N250" s="71">
        <v>0</v>
      </c>
      <c r="O250" s="71">
        <v>1</v>
      </c>
      <c r="P250" s="43">
        <f t="shared" si="99"/>
        <v>1</v>
      </c>
      <c r="Q250" s="126" t="s">
        <v>27</v>
      </c>
      <c r="R250" s="44">
        <v>0</v>
      </c>
      <c r="S250" s="44">
        <v>0</v>
      </c>
      <c r="T250" s="44">
        <v>0</v>
      </c>
      <c r="U250" s="44">
        <v>0</v>
      </c>
      <c r="V250" s="44">
        <v>0</v>
      </c>
      <c r="W250" s="44">
        <v>0</v>
      </c>
      <c r="X250" s="44">
        <v>1</v>
      </c>
      <c r="Y250" s="49">
        <f t="shared" si="96"/>
        <v>1</v>
      </c>
      <c r="Z250" s="43"/>
      <c r="AA250" s="44"/>
      <c r="AB250" s="44"/>
      <c r="AC250" s="44"/>
      <c r="AD250" s="44"/>
      <c r="AE250" s="44"/>
      <c r="AF250" s="44"/>
      <c r="AG250" s="44"/>
      <c r="AH250" s="44"/>
      <c r="AI250" s="43"/>
      <c r="AQ250" s="69"/>
    </row>
    <row r="251" spans="1:43" s="49" customFormat="1" ht="17.25" customHeight="1">
      <c r="A251" s="43" t="s">
        <v>140</v>
      </c>
      <c r="B251" s="1" t="s">
        <v>167</v>
      </c>
      <c r="C251" s="126" t="s">
        <v>163</v>
      </c>
      <c r="D251" s="126" t="s">
        <v>165</v>
      </c>
      <c r="E251" s="126" t="s">
        <v>102</v>
      </c>
      <c r="F251" s="71">
        <v>7500193571</v>
      </c>
      <c r="G251" s="9">
        <v>356.59</v>
      </c>
      <c r="H251" s="126" t="s">
        <v>27</v>
      </c>
      <c r="I251" s="71">
        <v>0</v>
      </c>
      <c r="J251" s="71">
        <v>10</v>
      </c>
      <c r="K251" s="71">
        <v>8</v>
      </c>
      <c r="L251" s="71">
        <v>10</v>
      </c>
      <c r="M251" s="71">
        <v>8</v>
      </c>
      <c r="N251" s="71">
        <v>2</v>
      </c>
      <c r="O251" s="71">
        <v>0</v>
      </c>
      <c r="P251" s="43">
        <f t="shared" si="99"/>
        <v>38</v>
      </c>
      <c r="Q251" s="126" t="s">
        <v>27</v>
      </c>
      <c r="R251" s="44">
        <v>0</v>
      </c>
      <c r="S251" s="44">
        <v>10</v>
      </c>
      <c r="T251" s="44">
        <v>8</v>
      </c>
      <c r="U251" s="44">
        <v>10</v>
      </c>
      <c r="V251" s="44">
        <v>8</v>
      </c>
      <c r="W251" s="44">
        <v>2</v>
      </c>
      <c r="X251" s="44">
        <v>0</v>
      </c>
      <c r="Y251" s="49">
        <f t="shared" si="96"/>
        <v>38</v>
      </c>
      <c r="Z251" s="43"/>
      <c r="AA251" s="44"/>
      <c r="AB251" s="44"/>
      <c r="AC251" s="44"/>
      <c r="AD251" s="44"/>
      <c r="AE251" s="44"/>
      <c r="AF251" s="44"/>
      <c r="AG251" s="44"/>
      <c r="AH251" s="44"/>
      <c r="AI251" s="43"/>
      <c r="AQ251" s="69"/>
    </row>
    <row r="252" spans="1:43" s="144" customFormat="1" ht="17.25" customHeight="1">
      <c r="A252" s="138"/>
      <c r="B252" s="55"/>
      <c r="C252" s="138"/>
      <c r="D252" s="138"/>
      <c r="E252" s="138"/>
      <c r="F252" s="138"/>
      <c r="G252" s="156"/>
      <c r="H252" s="138"/>
      <c r="I252" s="138">
        <f>SUM(I249:I251)</f>
        <v>0</v>
      </c>
      <c r="J252" s="138">
        <f t="shared" ref="J252:P252" si="124">SUM(J249:J251)</f>
        <v>19</v>
      </c>
      <c r="K252" s="138">
        <f t="shared" si="124"/>
        <v>23</v>
      </c>
      <c r="L252" s="138">
        <f t="shared" si="124"/>
        <v>28</v>
      </c>
      <c r="M252" s="138">
        <f t="shared" si="124"/>
        <v>21</v>
      </c>
      <c r="N252" s="138">
        <f t="shared" si="124"/>
        <v>7</v>
      </c>
      <c r="O252" s="138">
        <f t="shared" si="124"/>
        <v>1</v>
      </c>
      <c r="P252" s="138">
        <f t="shared" si="124"/>
        <v>99</v>
      </c>
      <c r="Q252" s="138"/>
      <c r="R252" s="140">
        <f>SUM(R249:R251)</f>
        <v>0</v>
      </c>
      <c r="S252" s="140">
        <f t="shared" ref="S252:Y252" si="125">SUM(S249:S251)</f>
        <v>18</v>
      </c>
      <c r="T252" s="140">
        <f t="shared" si="125"/>
        <v>17</v>
      </c>
      <c r="U252" s="140">
        <f t="shared" si="125"/>
        <v>25</v>
      </c>
      <c r="V252" s="140">
        <f t="shared" si="125"/>
        <v>19</v>
      </c>
      <c r="W252" s="140">
        <f t="shared" si="125"/>
        <v>7</v>
      </c>
      <c r="X252" s="140">
        <f t="shared" si="125"/>
        <v>1</v>
      </c>
      <c r="Y252" s="140">
        <f t="shared" si="125"/>
        <v>87</v>
      </c>
      <c r="Z252" s="138"/>
      <c r="AA252" s="140"/>
      <c r="AB252" s="140"/>
      <c r="AC252" s="140"/>
      <c r="AD252" s="140"/>
      <c r="AE252" s="140"/>
      <c r="AF252" s="140"/>
      <c r="AG252" s="140"/>
      <c r="AH252" s="140"/>
      <c r="AI252" s="138"/>
      <c r="AQ252" s="145"/>
    </row>
    <row r="253" spans="1:43" s="49" customFormat="1" ht="17.25" customHeight="1">
      <c r="A253" s="43" t="s">
        <v>140</v>
      </c>
      <c r="B253" s="1" t="s">
        <v>167</v>
      </c>
      <c r="C253" s="126" t="s">
        <v>163</v>
      </c>
      <c r="D253" s="126" t="s">
        <v>166</v>
      </c>
      <c r="E253" s="126" t="s">
        <v>44</v>
      </c>
      <c r="F253" s="71">
        <v>7500193572</v>
      </c>
      <c r="G253" s="9">
        <v>326.23</v>
      </c>
      <c r="H253" s="126" t="s">
        <v>28</v>
      </c>
      <c r="I253" s="71">
        <v>0</v>
      </c>
      <c r="J253" s="71">
        <v>9</v>
      </c>
      <c r="K253" s="71">
        <v>16</v>
      </c>
      <c r="L253" s="71">
        <v>28</v>
      </c>
      <c r="M253" s="71">
        <v>24</v>
      </c>
      <c r="N253" s="71">
        <v>9</v>
      </c>
      <c r="O253" s="71">
        <v>0</v>
      </c>
      <c r="P253" s="43">
        <f t="shared" si="99"/>
        <v>86</v>
      </c>
      <c r="Q253" s="126" t="s">
        <v>28</v>
      </c>
      <c r="R253" s="43">
        <v>0</v>
      </c>
      <c r="S253" s="44">
        <v>9</v>
      </c>
      <c r="T253" s="44">
        <v>16</v>
      </c>
      <c r="U253" s="44">
        <v>28</v>
      </c>
      <c r="V253" s="44">
        <v>24</v>
      </c>
      <c r="W253" s="44">
        <v>9</v>
      </c>
      <c r="X253" s="44">
        <v>0</v>
      </c>
      <c r="Y253" s="49">
        <f t="shared" si="96"/>
        <v>86</v>
      </c>
      <c r="Z253" s="43"/>
      <c r="AA253" s="44"/>
      <c r="AB253" s="44"/>
      <c r="AC253" s="44"/>
      <c r="AD253" s="44"/>
      <c r="AE253" s="44"/>
      <c r="AF253" s="44"/>
      <c r="AG253" s="44"/>
      <c r="AH253" s="44"/>
      <c r="AI253" s="43"/>
      <c r="AQ253" s="69"/>
    </row>
    <row r="254" spans="1:43" s="49" customFormat="1" ht="17.25" customHeight="1">
      <c r="A254" s="43" t="s">
        <v>140</v>
      </c>
      <c r="B254" s="1" t="s">
        <v>167</v>
      </c>
      <c r="C254" s="126" t="s">
        <v>163</v>
      </c>
      <c r="D254" s="126" t="s">
        <v>166</v>
      </c>
      <c r="E254" s="126" t="s">
        <v>44</v>
      </c>
      <c r="F254" s="71">
        <v>7500193573</v>
      </c>
      <c r="G254" s="9">
        <v>327.43</v>
      </c>
      <c r="H254" s="126" t="s">
        <v>28</v>
      </c>
      <c r="I254" s="71">
        <v>0</v>
      </c>
      <c r="J254" s="71">
        <v>0</v>
      </c>
      <c r="K254" s="71">
        <v>0</v>
      </c>
      <c r="L254" s="71">
        <v>0</v>
      </c>
      <c r="M254" s="71">
        <v>0</v>
      </c>
      <c r="N254" s="71">
        <v>0</v>
      </c>
      <c r="O254" s="71">
        <v>2</v>
      </c>
      <c r="P254" s="43">
        <f t="shared" si="99"/>
        <v>2</v>
      </c>
      <c r="Q254" s="126" t="s">
        <v>28</v>
      </c>
      <c r="R254" s="44">
        <v>0</v>
      </c>
      <c r="S254" s="44">
        <v>0</v>
      </c>
      <c r="T254" s="44">
        <v>0</v>
      </c>
      <c r="U254" s="44">
        <v>0</v>
      </c>
      <c r="V254" s="44">
        <v>0</v>
      </c>
      <c r="W254" s="44">
        <v>0</v>
      </c>
      <c r="X254" s="44">
        <v>2</v>
      </c>
      <c r="Y254" s="49">
        <f t="shared" si="96"/>
        <v>2</v>
      </c>
      <c r="Z254" s="43"/>
      <c r="AA254" s="44"/>
      <c r="AB254" s="44"/>
      <c r="AC254" s="44"/>
      <c r="AD254" s="44"/>
      <c r="AE254" s="44"/>
      <c r="AF254" s="44"/>
      <c r="AG254" s="44"/>
      <c r="AH254" s="44"/>
      <c r="AI254" s="43"/>
      <c r="AQ254" s="69"/>
    </row>
    <row r="255" spans="1:43" s="144" customFormat="1" ht="17.25" customHeight="1">
      <c r="A255" s="138"/>
      <c r="B255" s="55"/>
      <c r="C255" s="138"/>
      <c r="D255" s="138"/>
      <c r="E255" s="138"/>
      <c r="F255" s="138"/>
      <c r="G255" s="156"/>
      <c r="H255" s="138"/>
      <c r="I255" s="138">
        <f>SUM(I253:I254)</f>
        <v>0</v>
      </c>
      <c r="J255" s="138">
        <f t="shared" ref="J255:P255" si="126">SUM(J253:J254)</f>
        <v>9</v>
      </c>
      <c r="K255" s="138">
        <f t="shared" si="126"/>
        <v>16</v>
      </c>
      <c r="L255" s="138">
        <f t="shared" si="126"/>
        <v>28</v>
      </c>
      <c r="M255" s="138">
        <f t="shared" si="126"/>
        <v>24</v>
      </c>
      <c r="N255" s="138">
        <f t="shared" si="126"/>
        <v>9</v>
      </c>
      <c r="O255" s="138">
        <f t="shared" si="126"/>
        <v>2</v>
      </c>
      <c r="P255" s="138">
        <f t="shared" si="126"/>
        <v>88</v>
      </c>
      <c r="Q255" s="138"/>
      <c r="R255" s="140">
        <f>SUM(R253:R254)</f>
        <v>0</v>
      </c>
      <c r="S255" s="140">
        <f t="shared" ref="S255:Y255" si="127">SUM(S253:S254)</f>
        <v>9</v>
      </c>
      <c r="T255" s="140">
        <f t="shared" si="127"/>
        <v>16</v>
      </c>
      <c r="U255" s="140">
        <f t="shared" si="127"/>
        <v>28</v>
      </c>
      <c r="V255" s="140">
        <f t="shared" si="127"/>
        <v>24</v>
      </c>
      <c r="W255" s="140">
        <f t="shared" si="127"/>
        <v>9</v>
      </c>
      <c r="X255" s="140">
        <f t="shared" si="127"/>
        <v>2</v>
      </c>
      <c r="Y255" s="140">
        <f t="shared" si="127"/>
        <v>88</v>
      </c>
      <c r="Z255" s="138"/>
      <c r="AA255" s="140"/>
      <c r="AB255" s="140"/>
      <c r="AC255" s="140"/>
      <c r="AD255" s="140"/>
      <c r="AE255" s="140"/>
      <c r="AF255" s="140"/>
      <c r="AG255" s="140"/>
      <c r="AH255" s="140"/>
      <c r="AI255" s="138"/>
      <c r="AQ255" s="145"/>
    </row>
    <row r="256" spans="1:43" s="107" customFormat="1" ht="18" customHeight="1">
      <c r="A256" s="75"/>
      <c r="B256" s="75"/>
      <c r="C256" s="44"/>
      <c r="D256" s="44"/>
      <c r="E256" s="44"/>
      <c r="F256" s="44"/>
      <c r="G256" s="88"/>
      <c r="H256" s="105"/>
      <c r="I256" s="44"/>
      <c r="J256" s="44"/>
      <c r="K256" s="44"/>
      <c r="L256" s="44"/>
      <c r="M256" s="44"/>
      <c r="N256" s="44"/>
      <c r="O256" s="44"/>
      <c r="P256" s="110"/>
      <c r="Q256" s="105"/>
      <c r="R256" s="49"/>
      <c r="S256" s="49"/>
      <c r="T256" s="69"/>
      <c r="U256" s="69"/>
      <c r="V256" s="69"/>
      <c r="W256" s="69"/>
      <c r="X256" s="69"/>
      <c r="Y256" s="49"/>
      <c r="Z256" s="43"/>
      <c r="AA256" s="44"/>
      <c r="AB256" s="44"/>
      <c r="AC256" s="44"/>
      <c r="AD256" s="44"/>
      <c r="AE256" s="44"/>
      <c r="AF256" s="44"/>
      <c r="AG256" s="44"/>
      <c r="AH256" s="44"/>
      <c r="AI256" s="106"/>
      <c r="AJ256" s="49"/>
      <c r="AK256" s="49"/>
      <c r="AL256" s="49"/>
      <c r="AM256" s="49"/>
      <c r="AN256" s="49"/>
      <c r="AO256" s="49"/>
      <c r="AP256" s="49"/>
      <c r="AQ256" s="69"/>
    </row>
    <row r="257" spans="1:43" s="107" customFormat="1" ht="13.5" customHeight="1">
      <c r="A257" s="108"/>
      <c r="B257" s="43"/>
      <c r="C257" s="43"/>
      <c r="D257" s="43"/>
      <c r="E257" s="43"/>
      <c r="F257" s="43"/>
      <c r="G257" s="109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9"/>
      <c r="S257" s="49"/>
      <c r="T257" s="69"/>
      <c r="U257" s="69"/>
      <c r="V257" s="69"/>
      <c r="W257" s="69"/>
      <c r="X257" s="69"/>
      <c r="Y257" s="49"/>
      <c r="Z257" s="43"/>
      <c r="AA257" s="43"/>
      <c r="AB257" s="43"/>
      <c r="AC257" s="43"/>
      <c r="AD257" s="43"/>
      <c r="AE257" s="43"/>
      <c r="AF257" s="43"/>
      <c r="AG257" s="43"/>
      <c r="AH257" s="44"/>
      <c r="AI257" s="110"/>
      <c r="AJ257" s="49"/>
      <c r="AK257" s="49"/>
      <c r="AL257" s="49"/>
      <c r="AM257" s="49"/>
      <c r="AN257" s="49"/>
      <c r="AO257" s="49"/>
      <c r="AP257" s="49"/>
      <c r="AQ257" s="69"/>
    </row>
    <row r="258" spans="1:43" ht="13.5" customHeight="1">
      <c r="A258" s="109"/>
      <c r="B258" s="109"/>
      <c r="C258" s="111"/>
      <c r="D258" s="111"/>
      <c r="E258" s="112"/>
      <c r="F258" s="111"/>
      <c r="H258" s="109"/>
      <c r="I258" s="49">
        <f t="shared" ref="I258:P258" si="128">SUM(I3:I257)</f>
        <v>247</v>
      </c>
      <c r="J258" s="49">
        <f t="shared" si="128"/>
        <v>7316</v>
      </c>
      <c r="K258" s="49">
        <f t="shared" si="128"/>
        <v>27067</v>
      </c>
      <c r="L258" s="49">
        <f t="shared" si="128"/>
        <v>41969</v>
      </c>
      <c r="M258" s="49">
        <f t="shared" si="128"/>
        <v>33940</v>
      </c>
      <c r="N258" s="49">
        <f t="shared" si="128"/>
        <v>15424</v>
      </c>
      <c r="O258" s="49">
        <f t="shared" si="128"/>
        <v>502</v>
      </c>
      <c r="P258" s="49">
        <f t="shared" si="128"/>
        <v>126465</v>
      </c>
      <c r="Q258" s="109"/>
      <c r="R258" s="49">
        <f t="shared" ref="R258:AH258" si="129">SUM(R3:R257)</f>
        <v>230</v>
      </c>
      <c r="S258" s="49">
        <f t="shared" si="129"/>
        <v>7212</v>
      </c>
      <c r="T258" s="49">
        <f t="shared" si="129"/>
        <v>26763</v>
      </c>
      <c r="U258" s="49">
        <f t="shared" si="129"/>
        <v>41569</v>
      </c>
      <c r="V258" s="49">
        <f t="shared" si="129"/>
        <v>33629</v>
      </c>
      <c r="W258" s="49">
        <f t="shared" si="129"/>
        <v>15244</v>
      </c>
      <c r="X258" s="49">
        <f t="shared" si="129"/>
        <v>470</v>
      </c>
      <c r="Y258" s="49">
        <f t="shared" si="129"/>
        <v>125117</v>
      </c>
      <c r="Z258" s="49">
        <f t="shared" si="129"/>
        <v>0</v>
      </c>
      <c r="AA258" s="49">
        <f t="shared" si="129"/>
        <v>0</v>
      </c>
      <c r="AB258" s="49">
        <f t="shared" si="129"/>
        <v>0</v>
      </c>
      <c r="AC258" s="49">
        <f t="shared" si="129"/>
        <v>0</v>
      </c>
      <c r="AD258" s="49">
        <f t="shared" si="129"/>
        <v>0</v>
      </c>
      <c r="AE258" s="49">
        <f t="shared" si="129"/>
        <v>0</v>
      </c>
      <c r="AF258" s="49">
        <f t="shared" si="129"/>
        <v>0</v>
      </c>
      <c r="AG258" s="49">
        <f t="shared" si="129"/>
        <v>0</v>
      </c>
      <c r="AH258" s="49">
        <f t="shared" si="129"/>
        <v>0</v>
      </c>
      <c r="AI258" s="111">
        <f t="shared" ref="AI258:AQ258" si="130">SUM(AI257:AI257)</f>
        <v>0</v>
      </c>
      <c r="AJ258" s="49">
        <f t="shared" si="130"/>
        <v>0</v>
      </c>
      <c r="AK258" s="49">
        <f t="shared" si="130"/>
        <v>0</v>
      </c>
      <c r="AL258" s="49">
        <f t="shared" si="130"/>
        <v>0</v>
      </c>
      <c r="AM258" s="49">
        <f t="shared" si="130"/>
        <v>0</v>
      </c>
      <c r="AN258" s="49">
        <f t="shared" si="130"/>
        <v>0</v>
      </c>
      <c r="AO258" s="49">
        <f t="shared" si="130"/>
        <v>0</v>
      </c>
      <c r="AP258" s="49">
        <f t="shared" si="130"/>
        <v>0</v>
      </c>
      <c r="AQ258" s="49">
        <f t="shared" si="130"/>
        <v>0</v>
      </c>
    </row>
  </sheetData>
  <mergeCells count="5">
    <mergeCell ref="H1:P1"/>
    <mergeCell ref="Q1:Y1"/>
    <mergeCell ref="Z1:AH1"/>
    <mergeCell ref="AI1:AQ1"/>
    <mergeCell ref="A1:G1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F9:T11"/>
  <sheetViews>
    <sheetView workbookViewId="0">
      <selection activeCell="N11" sqref="N11:T11"/>
    </sheetView>
  </sheetViews>
  <sheetFormatPr defaultRowHeight="15"/>
  <sheetData>
    <row r="9" spans="6:20">
      <c r="F9">
        <v>22</v>
      </c>
      <c r="G9">
        <v>193</v>
      </c>
      <c r="H9">
        <v>837</v>
      </c>
      <c r="I9">
        <v>1298</v>
      </c>
      <c r="J9">
        <v>969</v>
      </c>
      <c r="K9">
        <v>488</v>
      </c>
      <c r="L9">
        <v>16</v>
      </c>
      <c r="N9">
        <v>21</v>
      </c>
      <c r="O9">
        <v>192</v>
      </c>
      <c r="P9">
        <v>831</v>
      </c>
      <c r="Q9">
        <v>1282</v>
      </c>
      <c r="R9">
        <v>964</v>
      </c>
      <c r="S9">
        <v>484</v>
      </c>
      <c r="T9">
        <v>13</v>
      </c>
    </row>
    <row r="10" spans="6:20">
      <c r="F10">
        <v>0</v>
      </c>
      <c r="G10">
        <v>18</v>
      </c>
      <c r="H10">
        <v>671</v>
      </c>
      <c r="I10">
        <v>777</v>
      </c>
      <c r="J10">
        <v>594</v>
      </c>
      <c r="K10">
        <v>301</v>
      </c>
      <c r="L10">
        <v>0</v>
      </c>
      <c r="N10">
        <v>0</v>
      </c>
      <c r="O10">
        <v>18</v>
      </c>
      <c r="P10">
        <v>667</v>
      </c>
      <c r="Q10">
        <v>776</v>
      </c>
      <c r="R10">
        <v>592</v>
      </c>
      <c r="S10">
        <v>296</v>
      </c>
      <c r="T10">
        <v>0</v>
      </c>
    </row>
    <row r="11" spans="6:20">
      <c r="F11">
        <f>SUM(F9:F10)</f>
        <v>22</v>
      </c>
      <c r="G11">
        <f t="shared" ref="G11:L11" si="0">SUM(G9:G10)</f>
        <v>211</v>
      </c>
      <c r="H11">
        <f t="shared" si="0"/>
        <v>1508</v>
      </c>
      <c r="I11">
        <f t="shared" si="0"/>
        <v>2075</v>
      </c>
      <c r="J11">
        <f t="shared" si="0"/>
        <v>1563</v>
      </c>
      <c r="K11">
        <f t="shared" si="0"/>
        <v>789</v>
      </c>
      <c r="L11">
        <f t="shared" si="0"/>
        <v>16</v>
      </c>
      <c r="N11">
        <f>SUM(N9:N10)</f>
        <v>21</v>
      </c>
      <c r="O11">
        <f t="shared" ref="O11:T11" si="1">SUM(O9:O10)</f>
        <v>210</v>
      </c>
      <c r="P11">
        <f t="shared" si="1"/>
        <v>1498</v>
      </c>
      <c r="Q11">
        <f t="shared" si="1"/>
        <v>2058</v>
      </c>
      <c r="R11">
        <f t="shared" si="1"/>
        <v>1556</v>
      </c>
      <c r="S11">
        <f t="shared" si="1"/>
        <v>780</v>
      </c>
      <c r="T11">
        <f t="shared" si="1"/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DECEMBER-RECO-FILE </vt:lpstr>
      <vt:lpstr>Q2</vt:lpstr>
      <vt:lpstr>Sheet1</vt:lpstr>
      <vt:lpstr>Sheet2</vt:lpstr>
      <vt:lpstr>'DECEMBER-RECO-FILE '!Print_Area</vt:lpstr>
      <vt:lpstr>'Q2'!Print_Area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2017-01-11T12:00:38Z</dcterms:modified>
</cp:coreProperties>
</file>