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nira\Downloads\"/>
    </mc:Choice>
  </mc:AlternateContent>
  <xr:revisionPtr revIDLastSave="0" documentId="13_ncr:1_{D723071B-3D3C-403C-A6A9-9EA4AB7CDD82}" xr6:coauthVersionLast="44" xr6:coauthVersionMax="44" xr10:uidLastSave="{00000000-0000-0000-0000-000000000000}"/>
  <bookViews>
    <workbookView minimized="1" xWindow="380" yWindow="380" windowWidth="14400" windowHeight="7360" firstSheet="2" activeTab="2" xr2:uid="{00000000-000D-0000-FFFF-FFFF00000000}"/>
  </bookViews>
  <sheets>
    <sheet name="GBD Diabetes" sheetId="1" r:id="rId1"/>
    <sheet name="Sheet2" sheetId="3" r:id="rId2"/>
    <sheet name="Sheet1" sheetId="2" r:id="rId3"/>
  </sheets>
  <definedNames>
    <definedName name="_xlnm._FilterDatabase" localSheetId="0" hidden="1">'GBD Diabetes'!$A$12:$R$207</definedName>
    <definedName name="_xlnm._FilterDatabase" localSheetId="2" hidden="1">Sheet1!$A$2:$R$196</definedName>
    <definedName name="map">'GBD Diabetes'!$A$13:$P$207</definedName>
    <definedName name="solver_adj" localSheetId="0" hidden="1">'GBD Diabetes'!$C$3:$C$7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'GBD Diabetes'!$C$3:$C$7</definedName>
    <definedName name="solver_lhs2" localSheetId="0" hidden="1">'GBD Diabetes'!$C$3:$C$7</definedName>
    <definedName name="solver_lhs3" localSheetId="0" hidden="1">'GBD Diabetes'!$C$3:$C$7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'GBD Diabetes'!$Q$10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195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able">'GBD Diabetes'!$B$13:$P$207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D4" i="1"/>
  <c r="D5" i="1"/>
  <c r="D6" i="1"/>
  <c r="D7" i="1"/>
  <c r="D3" i="1"/>
  <c r="H10" i="1" l="1"/>
  <c r="H9" i="1"/>
  <c r="K116" i="1" l="1"/>
  <c r="K102" i="1"/>
  <c r="K183" i="1"/>
  <c r="K68" i="1"/>
  <c r="K75" i="1"/>
  <c r="K52" i="1"/>
  <c r="K18" i="1"/>
  <c r="K15" i="1"/>
  <c r="K170" i="1"/>
  <c r="K161" i="1"/>
  <c r="K119" i="1"/>
  <c r="K84" i="1"/>
  <c r="K40" i="1"/>
  <c r="K19" i="1"/>
  <c r="K190" i="1"/>
  <c r="K27" i="1"/>
  <c r="K144" i="1"/>
  <c r="K88" i="1"/>
  <c r="K198" i="1"/>
  <c r="K86" i="1"/>
  <c r="K199" i="1"/>
  <c r="K37" i="1"/>
  <c r="K200" i="1"/>
  <c r="K126" i="1"/>
  <c r="K99" i="1"/>
  <c r="K106" i="1"/>
  <c r="K148" i="1"/>
  <c r="K118" i="1"/>
  <c r="K33" i="1"/>
  <c r="K104" i="1"/>
  <c r="K160" i="1"/>
  <c r="K100" i="1"/>
  <c r="K57" i="1"/>
  <c r="K196" i="1"/>
  <c r="K153" i="1"/>
  <c r="K154" i="1"/>
  <c r="K178" i="1"/>
  <c r="K90" i="1"/>
  <c r="K60" i="1"/>
  <c r="K120" i="1"/>
  <c r="F6" i="1" s="1"/>
  <c r="K150" i="1"/>
  <c r="K17" i="1"/>
  <c r="K74" i="1"/>
  <c r="K23" i="1"/>
  <c r="K201" i="1"/>
  <c r="K139" i="1"/>
  <c r="K158" i="1"/>
  <c r="K65" i="1"/>
  <c r="K49" i="1"/>
  <c r="K132" i="1"/>
  <c r="K192" i="1"/>
  <c r="K180" i="1"/>
  <c r="K25" i="1"/>
  <c r="K195" i="1"/>
  <c r="K197" i="1"/>
  <c r="K167" i="1"/>
  <c r="K14" i="1"/>
  <c r="K134" i="1"/>
  <c r="K168" i="1"/>
  <c r="K121" i="1"/>
  <c r="K175" i="1"/>
  <c r="K129" i="1"/>
  <c r="K155" i="1"/>
  <c r="K115" i="1"/>
  <c r="K194" i="1"/>
  <c r="K61" i="1"/>
  <c r="K67" i="1"/>
  <c r="K59" i="1"/>
  <c r="K128" i="1"/>
  <c r="K131" i="1"/>
  <c r="K36" i="1"/>
  <c r="K137" i="1"/>
  <c r="K110" i="1"/>
  <c r="K78" i="1"/>
  <c r="K31" i="1"/>
  <c r="K56" i="1"/>
  <c r="K185" i="1"/>
  <c r="K87" i="1"/>
  <c r="K66" i="1"/>
  <c r="K83" i="1"/>
  <c r="K80" i="1"/>
  <c r="K64" i="1"/>
  <c r="K202" i="1"/>
  <c r="K34" i="1"/>
  <c r="K182" i="1"/>
  <c r="K181" i="1"/>
  <c r="K130" i="1"/>
  <c r="K117" i="1"/>
  <c r="K92" i="1"/>
  <c r="K26" i="1"/>
  <c r="K143" i="1"/>
  <c r="K125" i="1"/>
  <c r="K166" i="1"/>
  <c r="K112" i="1"/>
  <c r="K114" i="1"/>
  <c r="K162" i="1"/>
  <c r="K77" i="1"/>
  <c r="K189" i="1"/>
  <c r="K169" i="1"/>
  <c r="K206" i="1"/>
  <c r="K70" i="1"/>
  <c r="K159" i="1"/>
  <c r="K191" i="1"/>
  <c r="K164" i="1"/>
  <c r="K186" i="1"/>
  <c r="K63" i="1"/>
  <c r="K157" i="1"/>
  <c r="K124" i="1"/>
  <c r="K50" i="1"/>
  <c r="K48" i="1"/>
  <c r="K101" i="1"/>
  <c r="K203" i="1"/>
  <c r="K187" i="1"/>
  <c r="K141" i="1"/>
  <c r="K94" i="1"/>
  <c r="K21" i="1"/>
  <c r="K58" i="1"/>
  <c r="K95" i="1"/>
  <c r="K55" i="1"/>
  <c r="K35" i="1"/>
  <c r="K29" i="1"/>
  <c r="K82" i="1"/>
  <c r="K44" i="1"/>
  <c r="K81" i="1"/>
  <c r="K146" i="1"/>
  <c r="K171" i="1"/>
  <c r="K93" i="1"/>
  <c r="K96" i="1"/>
  <c r="K39" i="1"/>
  <c r="K79" i="1"/>
  <c r="F3" i="1" s="1"/>
  <c r="K22" i="1"/>
  <c r="K71" i="1"/>
  <c r="K41" i="1"/>
  <c r="K109" i="1"/>
  <c r="K54" i="1"/>
  <c r="F7" i="1" s="1"/>
  <c r="K204" i="1"/>
  <c r="F4" i="1" s="1"/>
  <c r="K176" i="1"/>
  <c r="K138" i="1"/>
  <c r="F5" i="1" s="1"/>
  <c r="K174" i="1"/>
  <c r="K76" i="1"/>
  <c r="K140" i="1"/>
  <c r="K113" i="1"/>
  <c r="K103" i="1"/>
  <c r="K123" i="1"/>
  <c r="K47" i="1"/>
  <c r="K188" i="1"/>
  <c r="K62" i="1"/>
  <c r="K156" i="1"/>
  <c r="K32" i="1"/>
  <c r="K147" i="1"/>
  <c r="K105" i="1"/>
  <c r="K165" i="1"/>
  <c r="K205" i="1"/>
  <c r="K28" i="1"/>
  <c r="K127" i="1"/>
  <c r="K179" i="1"/>
  <c r="K16" i="1"/>
  <c r="K172" i="1"/>
  <c r="K51" i="1"/>
  <c r="K43" i="1"/>
  <c r="K177" i="1"/>
  <c r="K136" i="1"/>
  <c r="K45" i="1"/>
  <c r="K151" i="1"/>
  <c r="K53" i="1"/>
  <c r="K20" i="1"/>
  <c r="K184" i="1"/>
  <c r="K108" i="1"/>
  <c r="K89" i="1"/>
  <c r="K73" i="1"/>
  <c r="K133" i="1"/>
  <c r="K91" i="1"/>
  <c r="K163" i="1"/>
  <c r="K46" i="1"/>
  <c r="K122" i="1"/>
  <c r="K98" i="1"/>
  <c r="K30" i="1"/>
  <c r="K193" i="1"/>
  <c r="K38" i="1"/>
  <c r="K152" i="1"/>
  <c r="K149" i="1"/>
  <c r="K69" i="1"/>
  <c r="K97" i="1"/>
  <c r="K145" i="1"/>
  <c r="K142" i="1"/>
  <c r="K207" i="1"/>
  <c r="K111" i="1"/>
  <c r="K85" i="1"/>
  <c r="K135" i="1"/>
  <c r="K42" i="1"/>
  <c r="K13" i="1"/>
  <c r="K24" i="1"/>
  <c r="K107" i="1"/>
  <c r="K173" i="1"/>
  <c r="K72" i="1"/>
  <c r="P72" i="1" l="1"/>
  <c r="O72" i="1"/>
  <c r="N72" i="1"/>
  <c r="L72" i="1"/>
  <c r="M72" i="1"/>
  <c r="O13" i="1"/>
  <c r="P13" i="1"/>
  <c r="N13" i="1"/>
  <c r="L13" i="1"/>
  <c r="M13" i="1"/>
  <c r="O111" i="1"/>
  <c r="P111" i="1"/>
  <c r="N111" i="1"/>
  <c r="M111" i="1"/>
  <c r="L111" i="1"/>
  <c r="P97" i="1"/>
  <c r="O97" i="1"/>
  <c r="N97" i="1"/>
  <c r="L97" i="1"/>
  <c r="M97" i="1"/>
  <c r="P38" i="1"/>
  <c r="O38" i="1"/>
  <c r="N38" i="1"/>
  <c r="L38" i="1"/>
  <c r="M38" i="1"/>
  <c r="P122" i="1"/>
  <c r="N122" i="1"/>
  <c r="O122" i="1"/>
  <c r="L122" i="1"/>
  <c r="M122" i="1"/>
  <c r="P133" i="1"/>
  <c r="O133" i="1"/>
  <c r="L133" i="1"/>
  <c r="N133" i="1"/>
  <c r="M133" i="1"/>
  <c r="O184" i="1"/>
  <c r="P184" i="1"/>
  <c r="L184" i="1"/>
  <c r="N184" i="1"/>
  <c r="M184" i="1"/>
  <c r="O45" i="1"/>
  <c r="N45" i="1"/>
  <c r="L45" i="1"/>
  <c r="P45" i="1"/>
  <c r="M45" i="1"/>
  <c r="M51" i="1"/>
  <c r="O51" i="1"/>
  <c r="N51" i="1"/>
  <c r="P51" i="1"/>
  <c r="L51" i="1"/>
  <c r="P127" i="1"/>
  <c r="M127" i="1"/>
  <c r="O127" i="1"/>
  <c r="N127" i="1"/>
  <c r="L127" i="1"/>
  <c r="O105" i="1"/>
  <c r="P105" i="1"/>
  <c r="N105" i="1"/>
  <c r="M105" i="1"/>
  <c r="L105" i="1"/>
  <c r="O62" i="1"/>
  <c r="P62" i="1"/>
  <c r="N62" i="1"/>
  <c r="L62" i="1"/>
  <c r="M62" i="1"/>
  <c r="P103" i="1"/>
  <c r="O103" i="1"/>
  <c r="N103" i="1"/>
  <c r="L103" i="1"/>
  <c r="M103" i="1"/>
  <c r="P174" i="1"/>
  <c r="O174" i="1"/>
  <c r="N174" i="1"/>
  <c r="L174" i="1"/>
  <c r="M174" i="1"/>
  <c r="P54" i="1"/>
  <c r="N54" i="1"/>
  <c r="O54" i="1"/>
  <c r="L54" i="1"/>
  <c r="M54" i="1"/>
  <c r="O22" i="1"/>
  <c r="L22" i="1"/>
  <c r="N22" i="1"/>
  <c r="P22" i="1"/>
  <c r="M22" i="1"/>
  <c r="O93" i="1"/>
  <c r="L93" i="1"/>
  <c r="N93" i="1"/>
  <c r="P93" i="1"/>
  <c r="M93" i="1"/>
  <c r="O44" i="1"/>
  <c r="P44" i="1"/>
  <c r="N44" i="1"/>
  <c r="L44" i="1"/>
  <c r="M44" i="1"/>
  <c r="O55" i="1"/>
  <c r="P55" i="1"/>
  <c r="N55" i="1"/>
  <c r="L55" i="1"/>
  <c r="M55" i="1"/>
  <c r="P94" i="1"/>
  <c r="N94" i="1"/>
  <c r="L94" i="1"/>
  <c r="O94" i="1"/>
  <c r="M94" i="1"/>
  <c r="N101" i="1"/>
  <c r="P101" i="1"/>
  <c r="O101" i="1"/>
  <c r="L101" i="1"/>
  <c r="M101" i="1"/>
  <c r="N157" i="1"/>
  <c r="P157" i="1"/>
  <c r="O157" i="1"/>
  <c r="L157" i="1"/>
  <c r="M157" i="1"/>
  <c r="N191" i="1"/>
  <c r="P191" i="1"/>
  <c r="O191" i="1"/>
  <c r="L191" i="1"/>
  <c r="M191" i="1"/>
  <c r="O169" i="1"/>
  <c r="P169" i="1"/>
  <c r="L169" i="1"/>
  <c r="N169" i="1"/>
  <c r="M169" i="1"/>
  <c r="P114" i="1"/>
  <c r="O114" i="1"/>
  <c r="N114" i="1"/>
  <c r="L114" i="1"/>
  <c r="M114" i="1"/>
  <c r="P143" i="1"/>
  <c r="O143" i="1"/>
  <c r="N143" i="1"/>
  <c r="L143" i="1"/>
  <c r="M143" i="1"/>
  <c r="P130" i="1"/>
  <c r="O130" i="1"/>
  <c r="N130" i="1"/>
  <c r="L130" i="1"/>
  <c r="M130" i="1"/>
  <c r="P202" i="1"/>
  <c r="O202" i="1"/>
  <c r="N202" i="1"/>
  <c r="L202" i="1"/>
  <c r="M202" i="1"/>
  <c r="P66" i="1"/>
  <c r="O66" i="1"/>
  <c r="N66" i="1"/>
  <c r="L66" i="1"/>
  <c r="M66" i="1"/>
  <c r="O31" i="1"/>
  <c r="P31" i="1"/>
  <c r="N31" i="1"/>
  <c r="L31" i="1"/>
  <c r="M31" i="1"/>
  <c r="O36" i="1"/>
  <c r="P36" i="1"/>
  <c r="N36" i="1"/>
  <c r="L36" i="1"/>
  <c r="M36" i="1"/>
  <c r="O67" i="1"/>
  <c r="P67" i="1"/>
  <c r="N67" i="1"/>
  <c r="L67" i="1"/>
  <c r="M67" i="1"/>
  <c r="O155" i="1"/>
  <c r="P155" i="1"/>
  <c r="N155" i="1"/>
  <c r="L155" i="1"/>
  <c r="M155" i="1"/>
  <c r="P168" i="1"/>
  <c r="N168" i="1"/>
  <c r="O168" i="1"/>
  <c r="L168" i="1"/>
  <c r="M168" i="1"/>
  <c r="P197" i="1"/>
  <c r="O197" i="1"/>
  <c r="N197" i="1"/>
  <c r="L197" i="1"/>
  <c r="M197" i="1"/>
  <c r="P192" i="1"/>
  <c r="O192" i="1"/>
  <c r="N192" i="1"/>
  <c r="L192" i="1"/>
  <c r="M192" i="1"/>
  <c r="P158" i="1"/>
  <c r="N158" i="1"/>
  <c r="O158" i="1"/>
  <c r="L158" i="1"/>
  <c r="M158" i="1"/>
  <c r="P74" i="1"/>
  <c r="O74" i="1"/>
  <c r="N74" i="1"/>
  <c r="L74" i="1"/>
  <c r="M74" i="1"/>
  <c r="P60" i="1"/>
  <c r="O60" i="1"/>
  <c r="N60" i="1"/>
  <c r="L60" i="1"/>
  <c r="M60" i="1"/>
  <c r="P153" i="1"/>
  <c r="O153" i="1"/>
  <c r="N153" i="1"/>
  <c r="L153" i="1"/>
  <c r="M153" i="1"/>
  <c r="P160" i="1"/>
  <c r="N160" i="1"/>
  <c r="L160" i="1"/>
  <c r="O160" i="1"/>
  <c r="M160" i="1"/>
  <c r="P148" i="1"/>
  <c r="O148" i="1"/>
  <c r="N148" i="1"/>
  <c r="L148" i="1"/>
  <c r="M148" i="1"/>
  <c r="P200" i="1"/>
  <c r="L200" i="1"/>
  <c r="O200" i="1"/>
  <c r="N200" i="1"/>
  <c r="M200" i="1"/>
  <c r="P198" i="1"/>
  <c r="O198" i="1"/>
  <c r="N198" i="1"/>
  <c r="L198" i="1"/>
  <c r="M198" i="1"/>
  <c r="P190" i="1"/>
  <c r="O190" i="1"/>
  <c r="L190" i="1"/>
  <c r="N190" i="1"/>
  <c r="M190" i="1"/>
  <c r="P119" i="1"/>
  <c r="O119" i="1"/>
  <c r="L119" i="1"/>
  <c r="N119" i="1"/>
  <c r="M119" i="1"/>
  <c r="P18" i="1"/>
  <c r="O18" i="1"/>
  <c r="L18" i="1"/>
  <c r="N18" i="1"/>
  <c r="M18" i="1"/>
  <c r="P183" i="1"/>
  <c r="O183" i="1"/>
  <c r="L183" i="1"/>
  <c r="N183" i="1"/>
  <c r="M183" i="1"/>
  <c r="P173" i="1"/>
  <c r="O173" i="1"/>
  <c r="N173" i="1"/>
  <c r="L173" i="1"/>
  <c r="M173" i="1"/>
  <c r="O42" i="1"/>
  <c r="P42" i="1"/>
  <c r="N42" i="1"/>
  <c r="L42" i="1"/>
  <c r="M42" i="1"/>
  <c r="O207" i="1"/>
  <c r="P207" i="1"/>
  <c r="N207" i="1"/>
  <c r="M207" i="1"/>
  <c r="L207" i="1"/>
  <c r="P69" i="1"/>
  <c r="O69" i="1"/>
  <c r="N69" i="1"/>
  <c r="L69" i="1"/>
  <c r="M69" i="1"/>
  <c r="P193" i="1"/>
  <c r="O193" i="1"/>
  <c r="N193" i="1"/>
  <c r="L193" i="1"/>
  <c r="M193" i="1"/>
  <c r="P46" i="1"/>
  <c r="N46" i="1"/>
  <c r="O46" i="1"/>
  <c r="L46" i="1"/>
  <c r="M46" i="1"/>
  <c r="O73" i="1"/>
  <c r="L73" i="1"/>
  <c r="P73" i="1"/>
  <c r="N73" i="1"/>
  <c r="M73" i="1"/>
  <c r="O20" i="1"/>
  <c r="N20" i="1"/>
  <c r="L20" i="1"/>
  <c r="P20" i="1"/>
  <c r="M20" i="1"/>
  <c r="O136" i="1"/>
  <c r="P136" i="1"/>
  <c r="N136" i="1"/>
  <c r="L136" i="1"/>
  <c r="M136" i="1"/>
  <c r="O172" i="1"/>
  <c r="P172" i="1"/>
  <c r="N172" i="1"/>
  <c r="L172" i="1"/>
  <c r="M172" i="1"/>
  <c r="P28" i="1"/>
  <c r="O28" i="1"/>
  <c r="N28" i="1"/>
  <c r="M28" i="1"/>
  <c r="L28" i="1"/>
  <c r="O147" i="1"/>
  <c r="P147" i="1"/>
  <c r="L147" i="1"/>
  <c r="N147" i="1"/>
  <c r="M147" i="1"/>
  <c r="O188" i="1"/>
  <c r="P188" i="1"/>
  <c r="N188" i="1"/>
  <c r="L188" i="1"/>
  <c r="M188" i="1"/>
  <c r="P113" i="1"/>
  <c r="O113" i="1"/>
  <c r="N113" i="1"/>
  <c r="L113" i="1"/>
  <c r="M113" i="1"/>
  <c r="P138" i="1"/>
  <c r="O138" i="1"/>
  <c r="N138" i="1"/>
  <c r="L138" i="1"/>
  <c r="M138" i="1"/>
  <c r="P109" i="1"/>
  <c r="N109" i="1"/>
  <c r="O109" i="1"/>
  <c r="L109" i="1"/>
  <c r="M109" i="1"/>
  <c r="P79" i="1"/>
  <c r="L79" i="1"/>
  <c r="N79" i="1"/>
  <c r="O79" i="1"/>
  <c r="M79" i="1"/>
  <c r="O171" i="1"/>
  <c r="P171" i="1"/>
  <c r="L171" i="1"/>
  <c r="N171" i="1"/>
  <c r="M171" i="1"/>
  <c r="O82" i="1"/>
  <c r="P82" i="1"/>
  <c r="N82" i="1"/>
  <c r="L82" i="1"/>
  <c r="M82" i="1"/>
  <c r="O95" i="1"/>
  <c r="P95" i="1"/>
  <c r="N95" i="1"/>
  <c r="L95" i="1"/>
  <c r="M95" i="1"/>
  <c r="P141" i="1"/>
  <c r="O141" i="1"/>
  <c r="N141" i="1"/>
  <c r="L141" i="1"/>
  <c r="M141" i="1"/>
  <c r="N48" i="1"/>
  <c r="O48" i="1"/>
  <c r="P48" i="1"/>
  <c r="L48" i="1"/>
  <c r="M48" i="1"/>
  <c r="N63" i="1"/>
  <c r="P63" i="1"/>
  <c r="O63" i="1"/>
  <c r="L63" i="1"/>
  <c r="M63" i="1"/>
  <c r="N159" i="1"/>
  <c r="P159" i="1"/>
  <c r="L159" i="1"/>
  <c r="O159" i="1"/>
  <c r="M159" i="1"/>
  <c r="P189" i="1"/>
  <c r="O189" i="1"/>
  <c r="N189" i="1"/>
  <c r="L189" i="1"/>
  <c r="M189" i="1"/>
  <c r="P112" i="1"/>
  <c r="O112" i="1"/>
  <c r="N112" i="1"/>
  <c r="L112" i="1"/>
  <c r="M112" i="1"/>
  <c r="P26" i="1"/>
  <c r="O26" i="1"/>
  <c r="N26" i="1"/>
  <c r="L26" i="1"/>
  <c r="M26" i="1"/>
  <c r="P181" i="1"/>
  <c r="O181" i="1"/>
  <c r="N181" i="1"/>
  <c r="L181" i="1"/>
  <c r="M181" i="1"/>
  <c r="P64" i="1"/>
  <c r="O64" i="1"/>
  <c r="L64" i="1"/>
  <c r="N64" i="1"/>
  <c r="M64" i="1"/>
  <c r="P87" i="1"/>
  <c r="O87" i="1"/>
  <c r="L87" i="1"/>
  <c r="N87" i="1"/>
  <c r="M87" i="1"/>
  <c r="O78" i="1"/>
  <c r="P78" i="1"/>
  <c r="L78" i="1"/>
  <c r="N78" i="1"/>
  <c r="M78" i="1"/>
  <c r="O131" i="1"/>
  <c r="P131" i="1"/>
  <c r="L131" i="1"/>
  <c r="N131" i="1"/>
  <c r="M131" i="1"/>
  <c r="O61" i="1"/>
  <c r="P61" i="1"/>
  <c r="L61" i="1"/>
  <c r="N61" i="1"/>
  <c r="M61" i="1"/>
  <c r="P129" i="1"/>
  <c r="L129" i="1"/>
  <c r="O129" i="1"/>
  <c r="N129" i="1"/>
  <c r="M129" i="1"/>
  <c r="P134" i="1"/>
  <c r="N134" i="1"/>
  <c r="O134" i="1"/>
  <c r="L134" i="1"/>
  <c r="M134" i="1"/>
  <c r="P195" i="1"/>
  <c r="O195" i="1"/>
  <c r="N195" i="1"/>
  <c r="L195" i="1"/>
  <c r="M195" i="1"/>
  <c r="P132" i="1"/>
  <c r="N132" i="1"/>
  <c r="L132" i="1"/>
  <c r="O132" i="1"/>
  <c r="M132" i="1"/>
  <c r="P139" i="1"/>
  <c r="O139" i="1"/>
  <c r="N139" i="1"/>
  <c r="L139" i="1"/>
  <c r="M139" i="1"/>
  <c r="P17" i="1"/>
  <c r="N17" i="1"/>
  <c r="L17" i="1"/>
  <c r="O17" i="1"/>
  <c r="M17" i="1"/>
  <c r="P90" i="1"/>
  <c r="N90" i="1"/>
  <c r="L90" i="1"/>
  <c r="O90" i="1"/>
  <c r="M90" i="1"/>
  <c r="P196" i="1"/>
  <c r="O196" i="1"/>
  <c r="N196" i="1"/>
  <c r="L196" i="1"/>
  <c r="M196" i="1"/>
  <c r="P104" i="1"/>
  <c r="O104" i="1"/>
  <c r="N104" i="1"/>
  <c r="L104" i="1"/>
  <c r="M104" i="1"/>
  <c r="P106" i="1"/>
  <c r="O106" i="1"/>
  <c r="N106" i="1"/>
  <c r="L106" i="1"/>
  <c r="M106" i="1"/>
  <c r="P37" i="1"/>
  <c r="O37" i="1"/>
  <c r="N37" i="1"/>
  <c r="L37" i="1"/>
  <c r="M37" i="1"/>
  <c r="P88" i="1"/>
  <c r="O88" i="1"/>
  <c r="N88" i="1"/>
  <c r="L88" i="1"/>
  <c r="M88" i="1"/>
  <c r="P19" i="1"/>
  <c r="O19" i="1"/>
  <c r="L19" i="1"/>
  <c r="N19" i="1"/>
  <c r="M19" i="1"/>
  <c r="P161" i="1"/>
  <c r="O161" i="1"/>
  <c r="L161" i="1"/>
  <c r="N161" i="1"/>
  <c r="M161" i="1"/>
  <c r="P52" i="1"/>
  <c r="O52" i="1"/>
  <c r="L52" i="1"/>
  <c r="N52" i="1"/>
  <c r="M52" i="1"/>
  <c r="P102" i="1"/>
  <c r="O102" i="1"/>
  <c r="L102" i="1"/>
  <c r="N102" i="1"/>
  <c r="M102" i="1"/>
  <c r="P107" i="1"/>
  <c r="O107" i="1"/>
  <c r="N107" i="1"/>
  <c r="L107" i="1"/>
  <c r="M107" i="1"/>
  <c r="O135" i="1"/>
  <c r="P135" i="1"/>
  <c r="L135" i="1"/>
  <c r="N135" i="1"/>
  <c r="M135" i="1"/>
  <c r="P142" i="1"/>
  <c r="O142" i="1"/>
  <c r="N142" i="1"/>
  <c r="L142" i="1"/>
  <c r="M142" i="1"/>
  <c r="P149" i="1"/>
  <c r="O149" i="1"/>
  <c r="N149" i="1"/>
  <c r="L149" i="1"/>
  <c r="M149" i="1"/>
  <c r="P30" i="1"/>
  <c r="O30" i="1"/>
  <c r="N30" i="1"/>
  <c r="L30" i="1"/>
  <c r="M30" i="1"/>
  <c r="P163" i="1"/>
  <c r="N163" i="1"/>
  <c r="O163" i="1"/>
  <c r="L163" i="1"/>
  <c r="M163" i="1"/>
  <c r="O89" i="1"/>
  <c r="P89" i="1"/>
  <c r="L89" i="1"/>
  <c r="N89" i="1"/>
  <c r="M89" i="1"/>
  <c r="O53" i="1"/>
  <c r="P53" i="1"/>
  <c r="N53" i="1"/>
  <c r="L53" i="1"/>
  <c r="M53" i="1"/>
  <c r="O177" i="1"/>
  <c r="P177" i="1"/>
  <c r="N177" i="1"/>
  <c r="L177" i="1"/>
  <c r="M177" i="1"/>
  <c r="P16" i="1"/>
  <c r="O16" i="1"/>
  <c r="N16" i="1"/>
  <c r="L16" i="1"/>
  <c r="M16" i="1"/>
  <c r="O205" i="1"/>
  <c r="P205" i="1"/>
  <c r="N205" i="1"/>
  <c r="L205" i="1"/>
  <c r="M205" i="1"/>
  <c r="O32" i="1"/>
  <c r="P32" i="1"/>
  <c r="N32" i="1"/>
  <c r="M32" i="1"/>
  <c r="L32" i="1"/>
  <c r="O47" i="1"/>
  <c r="P47" i="1"/>
  <c r="N47" i="1"/>
  <c r="L47" i="1"/>
  <c r="M47" i="1"/>
  <c r="P140" i="1"/>
  <c r="O140" i="1"/>
  <c r="N140" i="1"/>
  <c r="L140" i="1"/>
  <c r="M140" i="1"/>
  <c r="P176" i="1"/>
  <c r="N176" i="1"/>
  <c r="O176" i="1"/>
  <c r="L176" i="1"/>
  <c r="M176" i="1"/>
  <c r="P41" i="1"/>
  <c r="N41" i="1"/>
  <c r="O41" i="1"/>
  <c r="L41" i="1"/>
  <c r="M41" i="1"/>
  <c r="L39" i="1"/>
  <c r="P39" i="1"/>
  <c r="O39" i="1"/>
  <c r="N39" i="1"/>
  <c r="M39" i="1"/>
  <c r="O146" i="1"/>
  <c r="N146" i="1"/>
  <c r="P146" i="1"/>
  <c r="L146" i="1"/>
  <c r="M146" i="1"/>
  <c r="O29" i="1"/>
  <c r="P29" i="1"/>
  <c r="N29" i="1"/>
  <c r="L29" i="1"/>
  <c r="M29" i="1"/>
  <c r="O58" i="1"/>
  <c r="P58" i="1"/>
  <c r="N58" i="1"/>
  <c r="L58" i="1"/>
  <c r="M58" i="1"/>
  <c r="P187" i="1"/>
  <c r="N187" i="1"/>
  <c r="O187" i="1"/>
  <c r="L187" i="1"/>
  <c r="M187" i="1"/>
  <c r="N50" i="1"/>
  <c r="P50" i="1"/>
  <c r="O50" i="1"/>
  <c r="L50" i="1"/>
  <c r="M50" i="1"/>
  <c r="N186" i="1"/>
  <c r="P186" i="1"/>
  <c r="L186" i="1"/>
  <c r="O186" i="1"/>
  <c r="M186" i="1"/>
  <c r="N70" i="1"/>
  <c r="P70" i="1"/>
  <c r="L70" i="1"/>
  <c r="O70" i="1"/>
  <c r="M70" i="1"/>
  <c r="P77" i="1"/>
  <c r="O77" i="1"/>
  <c r="L77" i="1"/>
  <c r="N77" i="1"/>
  <c r="M77" i="1"/>
  <c r="P166" i="1"/>
  <c r="O166" i="1"/>
  <c r="N166" i="1"/>
  <c r="L166" i="1"/>
  <c r="M166" i="1"/>
  <c r="P92" i="1"/>
  <c r="O92" i="1"/>
  <c r="N92" i="1"/>
  <c r="L92" i="1"/>
  <c r="M92" i="1"/>
  <c r="P182" i="1"/>
  <c r="O182" i="1"/>
  <c r="N182" i="1"/>
  <c r="L182" i="1"/>
  <c r="M182" i="1"/>
  <c r="P80" i="1"/>
  <c r="O80" i="1"/>
  <c r="L80" i="1"/>
  <c r="N80" i="1"/>
  <c r="M80" i="1"/>
  <c r="O185" i="1"/>
  <c r="P185" i="1"/>
  <c r="L185" i="1"/>
  <c r="N185" i="1"/>
  <c r="M185" i="1"/>
  <c r="O110" i="1"/>
  <c r="P110" i="1"/>
  <c r="L110" i="1"/>
  <c r="N110" i="1"/>
  <c r="M110" i="1"/>
  <c r="O128" i="1"/>
  <c r="P128" i="1"/>
  <c r="L128" i="1"/>
  <c r="N128" i="1"/>
  <c r="M128" i="1"/>
  <c r="O194" i="1"/>
  <c r="P194" i="1"/>
  <c r="L194" i="1"/>
  <c r="N194" i="1"/>
  <c r="M194" i="1"/>
  <c r="P175" i="1"/>
  <c r="O175" i="1"/>
  <c r="N175" i="1"/>
  <c r="L175" i="1"/>
  <c r="M175" i="1"/>
  <c r="P14" i="1"/>
  <c r="O14" i="1"/>
  <c r="N14" i="1"/>
  <c r="L14" i="1"/>
  <c r="M14" i="1"/>
  <c r="P25" i="1"/>
  <c r="O25" i="1"/>
  <c r="L25" i="1"/>
  <c r="N25" i="1"/>
  <c r="M25" i="1"/>
  <c r="P49" i="1"/>
  <c r="O49" i="1"/>
  <c r="N49" i="1"/>
  <c r="L49" i="1"/>
  <c r="M49" i="1"/>
  <c r="P201" i="1"/>
  <c r="O201" i="1"/>
  <c r="N201" i="1"/>
  <c r="L201" i="1"/>
  <c r="M201" i="1"/>
  <c r="P150" i="1"/>
  <c r="O150" i="1"/>
  <c r="N150" i="1"/>
  <c r="L150" i="1"/>
  <c r="M150" i="1"/>
  <c r="P178" i="1"/>
  <c r="O178" i="1"/>
  <c r="N178" i="1"/>
  <c r="L178" i="1"/>
  <c r="M178" i="1"/>
  <c r="P57" i="1"/>
  <c r="O57" i="1"/>
  <c r="N57" i="1"/>
  <c r="L57" i="1"/>
  <c r="M57" i="1"/>
  <c r="P33" i="1"/>
  <c r="N33" i="1"/>
  <c r="O33" i="1"/>
  <c r="L33" i="1"/>
  <c r="M33" i="1"/>
  <c r="P99" i="1"/>
  <c r="O99" i="1"/>
  <c r="N99" i="1"/>
  <c r="L99" i="1"/>
  <c r="M99" i="1"/>
  <c r="P199" i="1"/>
  <c r="O199" i="1"/>
  <c r="N199" i="1"/>
  <c r="L199" i="1"/>
  <c r="M199" i="1"/>
  <c r="P144" i="1"/>
  <c r="N144" i="1"/>
  <c r="O144" i="1"/>
  <c r="L144" i="1"/>
  <c r="M144" i="1"/>
  <c r="P40" i="1"/>
  <c r="O40" i="1"/>
  <c r="N40" i="1"/>
  <c r="L40" i="1"/>
  <c r="M40" i="1"/>
  <c r="P170" i="1"/>
  <c r="O170" i="1"/>
  <c r="N170" i="1"/>
  <c r="L170" i="1"/>
  <c r="M170" i="1"/>
  <c r="P75" i="1"/>
  <c r="O75" i="1"/>
  <c r="N75" i="1"/>
  <c r="L75" i="1"/>
  <c r="M75" i="1"/>
  <c r="P116" i="1"/>
  <c r="O116" i="1"/>
  <c r="N116" i="1"/>
  <c r="L116" i="1"/>
  <c r="M116" i="1"/>
  <c r="O24" i="1"/>
  <c r="P24" i="1"/>
  <c r="N24" i="1"/>
  <c r="L24" i="1"/>
  <c r="M24" i="1"/>
  <c r="O85" i="1"/>
  <c r="P85" i="1"/>
  <c r="N85" i="1"/>
  <c r="M85" i="1"/>
  <c r="L85" i="1"/>
  <c r="P145" i="1"/>
  <c r="O145" i="1"/>
  <c r="N145" i="1"/>
  <c r="L145" i="1"/>
  <c r="M145" i="1"/>
  <c r="P152" i="1"/>
  <c r="O152" i="1"/>
  <c r="N152" i="1"/>
  <c r="L152" i="1"/>
  <c r="M152" i="1"/>
  <c r="P98" i="1"/>
  <c r="N98" i="1"/>
  <c r="O98" i="1"/>
  <c r="L98" i="1"/>
  <c r="M98" i="1"/>
  <c r="P91" i="1"/>
  <c r="O91" i="1"/>
  <c r="L91" i="1"/>
  <c r="N91" i="1"/>
  <c r="M91" i="1"/>
  <c r="O108" i="1"/>
  <c r="P108" i="1"/>
  <c r="L108" i="1"/>
  <c r="N108" i="1"/>
  <c r="M108" i="1"/>
  <c r="O151" i="1"/>
  <c r="P151" i="1"/>
  <c r="N151" i="1"/>
  <c r="L151" i="1"/>
  <c r="M151" i="1"/>
  <c r="O43" i="1"/>
  <c r="N43" i="1"/>
  <c r="L43" i="1"/>
  <c r="P43" i="1"/>
  <c r="M43" i="1"/>
  <c r="P179" i="1"/>
  <c r="O179" i="1"/>
  <c r="M179" i="1"/>
  <c r="N179" i="1"/>
  <c r="L179" i="1"/>
  <c r="O165" i="1"/>
  <c r="P165" i="1"/>
  <c r="M165" i="1"/>
  <c r="N165" i="1"/>
  <c r="L165" i="1"/>
  <c r="O156" i="1"/>
  <c r="P156" i="1"/>
  <c r="N156" i="1"/>
  <c r="M156" i="1"/>
  <c r="L156" i="1"/>
  <c r="P123" i="1"/>
  <c r="N123" i="1"/>
  <c r="O123" i="1"/>
  <c r="L123" i="1"/>
  <c r="M123" i="1"/>
  <c r="P76" i="1"/>
  <c r="O76" i="1"/>
  <c r="N76" i="1"/>
  <c r="L76" i="1"/>
  <c r="M76" i="1"/>
  <c r="P204" i="1"/>
  <c r="N204" i="1"/>
  <c r="O204" i="1"/>
  <c r="L204" i="1"/>
  <c r="M204" i="1"/>
  <c r="P71" i="1"/>
  <c r="L71" i="1"/>
  <c r="N71" i="1"/>
  <c r="O71" i="1"/>
  <c r="M71" i="1"/>
  <c r="O96" i="1"/>
  <c r="P96" i="1"/>
  <c r="L96" i="1"/>
  <c r="N96" i="1"/>
  <c r="M96" i="1"/>
  <c r="O81" i="1"/>
  <c r="N81" i="1"/>
  <c r="P81" i="1"/>
  <c r="L81" i="1"/>
  <c r="M81" i="1"/>
  <c r="O35" i="1"/>
  <c r="P35" i="1"/>
  <c r="N35" i="1"/>
  <c r="L35" i="1"/>
  <c r="M35" i="1"/>
  <c r="P21" i="1"/>
  <c r="N21" i="1"/>
  <c r="L21" i="1"/>
  <c r="O21" i="1"/>
  <c r="M21" i="1"/>
  <c r="P203" i="1"/>
  <c r="N203" i="1"/>
  <c r="O203" i="1"/>
  <c r="L203" i="1"/>
  <c r="M203" i="1"/>
  <c r="N124" i="1"/>
  <c r="O124" i="1"/>
  <c r="P124" i="1"/>
  <c r="L124" i="1"/>
  <c r="M124" i="1"/>
  <c r="N164" i="1"/>
  <c r="P164" i="1"/>
  <c r="O164" i="1"/>
  <c r="L164" i="1"/>
  <c r="M164" i="1"/>
  <c r="N206" i="1"/>
  <c r="P206" i="1"/>
  <c r="O206" i="1"/>
  <c r="L206" i="1"/>
  <c r="M206" i="1"/>
  <c r="P162" i="1"/>
  <c r="O162" i="1"/>
  <c r="L162" i="1"/>
  <c r="N162" i="1"/>
  <c r="M162" i="1"/>
  <c r="P125" i="1"/>
  <c r="O125" i="1"/>
  <c r="N125" i="1"/>
  <c r="L125" i="1"/>
  <c r="M125" i="1"/>
  <c r="P117" i="1"/>
  <c r="N117" i="1"/>
  <c r="O117" i="1"/>
  <c r="L117" i="1"/>
  <c r="M117" i="1"/>
  <c r="P34" i="1"/>
  <c r="N34" i="1"/>
  <c r="O34" i="1"/>
  <c r="L34" i="1"/>
  <c r="M34" i="1"/>
  <c r="P83" i="1"/>
  <c r="N83" i="1"/>
  <c r="L83" i="1"/>
  <c r="O83" i="1"/>
  <c r="M83" i="1"/>
  <c r="O56" i="1"/>
  <c r="P56" i="1"/>
  <c r="N56" i="1"/>
  <c r="L56" i="1"/>
  <c r="M56" i="1"/>
  <c r="O137" i="1"/>
  <c r="P137" i="1"/>
  <c r="N137" i="1"/>
  <c r="L137" i="1"/>
  <c r="M137" i="1"/>
  <c r="O59" i="1"/>
  <c r="P59" i="1"/>
  <c r="N59" i="1"/>
  <c r="L59" i="1"/>
  <c r="M59" i="1"/>
  <c r="O115" i="1"/>
  <c r="P115" i="1"/>
  <c r="N115" i="1"/>
  <c r="L115" i="1"/>
  <c r="M115" i="1"/>
  <c r="P121" i="1"/>
  <c r="O121" i="1"/>
  <c r="N121" i="1"/>
  <c r="L121" i="1"/>
  <c r="M121" i="1"/>
  <c r="P167" i="1"/>
  <c r="O167" i="1"/>
  <c r="N167" i="1"/>
  <c r="L167" i="1"/>
  <c r="M167" i="1"/>
  <c r="P180" i="1"/>
  <c r="O180" i="1"/>
  <c r="N180" i="1"/>
  <c r="L180" i="1"/>
  <c r="M180" i="1"/>
  <c r="P65" i="1"/>
  <c r="N65" i="1"/>
  <c r="L65" i="1"/>
  <c r="O65" i="1"/>
  <c r="M65" i="1"/>
  <c r="P23" i="1"/>
  <c r="N23" i="1"/>
  <c r="L23" i="1"/>
  <c r="O23" i="1"/>
  <c r="M23" i="1"/>
  <c r="P120" i="1"/>
  <c r="N120" i="1"/>
  <c r="O120" i="1"/>
  <c r="L120" i="1"/>
  <c r="M120" i="1"/>
  <c r="P154" i="1"/>
  <c r="N154" i="1"/>
  <c r="L154" i="1"/>
  <c r="O154" i="1"/>
  <c r="M154" i="1"/>
  <c r="P100" i="1"/>
  <c r="O100" i="1"/>
  <c r="N100" i="1"/>
  <c r="L100" i="1"/>
  <c r="M100" i="1"/>
  <c r="P118" i="1"/>
  <c r="O118" i="1"/>
  <c r="N118" i="1"/>
  <c r="L118" i="1"/>
  <c r="M118" i="1"/>
  <c r="P126" i="1"/>
  <c r="O126" i="1"/>
  <c r="N126" i="1"/>
  <c r="L126" i="1"/>
  <c r="M126" i="1"/>
  <c r="P86" i="1"/>
  <c r="O86" i="1"/>
  <c r="N86" i="1"/>
  <c r="L86" i="1"/>
  <c r="M86" i="1"/>
  <c r="P27" i="1"/>
  <c r="O27" i="1"/>
  <c r="L27" i="1"/>
  <c r="N27" i="1"/>
  <c r="M27" i="1"/>
  <c r="P84" i="1"/>
  <c r="O84" i="1"/>
  <c r="L84" i="1"/>
  <c r="N84" i="1"/>
  <c r="M84" i="1"/>
  <c r="P15" i="1"/>
  <c r="O15" i="1"/>
  <c r="L15" i="1"/>
  <c r="N15" i="1"/>
  <c r="M15" i="1"/>
  <c r="P68" i="1"/>
  <c r="O68" i="1"/>
  <c r="L68" i="1"/>
  <c r="N68" i="1"/>
  <c r="M68" i="1"/>
  <c r="Q15" i="1" l="1"/>
  <c r="R15" i="1" s="1"/>
  <c r="Q118" i="1"/>
  <c r="R118" i="1" s="1"/>
  <c r="Q121" i="1"/>
  <c r="R121" i="1" s="1"/>
  <c r="Q56" i="1"/>
  <c r="R56" i="1" s="1"/>
  <c r="Q125" i="1"/>
  <c r="R125" i="1" s="1"/>
  <c r="Q124" i="1"/>
  <c r="R124" i="1" s="1"/>
  <c r="Q81" i="1"/>
  <c r="R81" i="1" s="1"/>
  <c r="Q71" i="1"/>
  <c r="R71" i="1" s="1"/>
  <c r="Q76" i="1"/>
  <c r="R76" i="1" s="1"/>
  <c r="Q108" i="1"/>
  <c r="R108" i="1" s="1"/>
  <c r="Q170" i="1"/>
  <c r="R170" i="1" s="1"/>
  <c r="Q99" i="1"/>
  <c r="R99" i="1" s="1"/>
  <c r="Q150" i="1"/>
  <c r="R150" i="1" s="1"/>
  <c r="Q25" i="1"/>
  <c r="R25" i="1" s="1"/>
  <c r="Q14" i="1"/>
  <c r="R14" i="1" s="1"/>
  <c r="Q128" i="1"/>
  <c r="R128" i="1" s="1"/>
  <c r="Q92" i="1"/>
  <c r="R92" i="1" s="1"/>
  <c r="Q70" i="1"/>
  <c r="R70" i="1" s="1"/>
  <c r="Q29" i="1"/>
  <c r="R29" i="1" s="1"/>
  <c r="Q176" i="1"/>
  <c r="R176" i="1" s="1"/>
  <c r="Q205" i="1"/>
  <c r="R205" i="1" s="1"/>
  <c r="Q142" i="1"/>
  <c r="R142" i="1" s="1"/>
  <c r="Q102" i="1"/>
  <c r="R102" i="1" s="1"/>
  <c r="Q37" i="1"/>
  <c r="R37" i="1" s="1"/>
  <c r="Q132" i="1"/>
  <c r="R132" i="1" s="1"/>
  <c r="Q195" i="1"/>
  <c r="R195" i="1" s="1"/>
  <c r="Q129" i="1"/>
  <c r="R129" i="1" s="1"/>
  <c r="Q61" i="1"/>
  <c r="R61" i="1" s="1"/>
  <c r="Q64" i="1"/>
  <c r="R64" i="1" s="1"/>
  <c r="Q181" i="1"/>
  <c r="R181" i="1" s="1"/>
  <c r="Q95" i="1"/>
  <c r="R95" i="1" s="1"/>
  <c r="Q109" i="1"/>
  <c r="R109" i="1" s="1"/>
  <c r="Q28" i="1"/>
  <c r="R28" i="1" s="1"/>
  <c r="Q69" i="1"/>
  <c r="R69" i="1" s="1"/>
  <c r="Q207" i="1"/>
  <c r="R207" i="1" s="1"/>
  <c r="Q190" i="1"/>
  <c r="R190" i="1" s="1"/>
  <c r="Q198" i="1"/>
  <c r="R198" i="1" s="1"/>
  <c r="Q160" i="1"/>
  <c r="R160" i="1" s="1"/>
  <c r="Q38" i="1"/>
  <c r="R38" i="1" s="1"/>
  <c r="Q72" i="1"/>
  <c r="R72" i="1" s="1"/>
  <c r="Q153" i="1"/>
  <c r="R153" i="1" s="1"/>
  <c r="Q192" i="1"/>
  <c r="R192" i="1" s="1"/>
  <c r="Q67" i="1"/>
  <c r="R67" i="1" s="1"/>
  <c r="Q202" i="1"/>
  <c r="R202" i="1" s="1"/>
  <c r="Q62" i="1"/>
  <c r="R62" i="1" s="1"/>
  <c r="Q105" i="1"/>
  <c r="R105" i="1" s="1"/>
  <c r="Q84" i="1"/>
  <c r="R84" i="1" s="1"/>
  <c r="Q100" i="1"/>
  <c r="R100" i="1" s="1"/>
  <c r="Q23" i="1"/>
  <c r="R23" i="1" s="1"/>
  <c r="Q115" i="1"/>
  <c r="R115" i="1" s="1"/>
  <c r="Q203" i="1"/>
  <c r="R203" i="1" s="1"/>
  <c r="Q123" i="1"/>
  <c r="R123" i="1" s="1"/>
  <c r="Q156" i="1"/>
  <c r="R156" i="1" s="1"/>
  <c r="Q91" i="1"/>
  <c r="R91" i="1" s="1"/>
  <c r="Q98" i="1"/>
  <c r="R98" i="1" s="1"/>
  <c r="Q24" i="1"/>
  <c r="R24" i="1" s="1"/>
  <c r="Q40" i="1"/>
  <c r="R40" i="1" s="1"/>
  <c r="Q33" i="1"/>
  <c r="R33" i="1" s="1"/>
  <c r="Q201" i="1"/>
  <c r="R201" i="1" s="1"/>
  <c r="Q175" i="1"/>
  <c r="R175" i="1" s="1"/>
  <c r="Q110" i="1"/>
  <c r="R110" i="1" s="1"/>
  <c r="Q166" i="1"/>
  <c r="R166" i="1" s="1"/>
  <c r="Q186" i="1"/>
  <c r="R186" i="1" s="1"/>
  <c r="Q50" i="1"/>
  <c r="R50" i="1" s="1"/>
  <c r="Q146" i="1"/>
  <c r="R146" i="1" s="1"/>
  <c r="Q39" i="1"/>
  <c r="R39" i="1" s="1"/>
  <c r="Q140" i="1"/>
  <c r="R140" i="1" s="1"/>
  <c r="Q16" i="1"/>
  <c r="R16" i="1" s="1"/>
  <c r="Q89" i="1"/>
  <c r="R89" i="1" s="1"/>
  <c r="Q163" i="1"/>
  <c r="R163" i="1" s="1"/>
  <c r="Q52" i="1"/>
  <c r="R52" i="1" s="1"/>
  <c r="Q106" i="1"/>
  <c r="R106" i="1" s="1"/>
  <c r="Q90" i="1"/>
  <c r="R90" i="1" s="1"/>
  <c r="Q134" i="1"/>
  <c r="R134" i="1" s="1"/>
  <c r="Q131" i="1"/>
  <c r="R131" i="1" s="1"/>
  <c r="Q26" i="1"/>
  <c r="R26" i="1" s="1"/>
  <c r="Q159" i="1"/>
  <c r="R159" i="1" s="1"/>
  <c r="Q63" i="1"/>
  <c r="R63" i="1" s="1"/>
  <c r="Q82" i="1"/>
  <c r="R82" i="1" s="1"/>
  <c r="Q79" i="1"/>
  <c r="R79" i="1" s="1"/>
  <c r="Q138" i="1"/>
  <c r="R138" i="1" s="1"/>
  <c r="Q147" i="1"/>
  <c r="R147" i="1" s="1"/>
  <c r="Q20" i="1"/>
  <c r="R20" i="1" s="1"/>
  <c r="Q183" i="1"/>
  <c r="R183" i="1" s="1"/>
  <c r="Q60" i="1"/>
  <c r="R60" i="1" s="1"/>
  <c r="Q197" i="1"/>
  <c r="R197" i="1" s="1"/>
  <c r="Q36" i="1"/>
  <c r="R36" i="1" s="1"/>
  <c r="Q130" i="1"/>
  <c r="R130" i="1" s="1"/>
  <c r="Q169" i="1"/>
  <c r="R169" i="1" s="1"/>
  <c r="Q191" i="1"/>
  <c r="R191" i="1" s="1"/>
  <c r="Q94" i="1"/>
  <c r="R94" i="1" s="1"/>
  <c r="Q55" i="1"/>
  <c r="R55" i="1" s="1"/>
  <c r="Q93" i="1"/>
  <c r="R93" i="1" s="1"/>
  <c r="Q54" i="1"/>
  <c r="R54" i="1" s="1"/>
  <c r="Q127" i="1"/>
  <c r="R127" i="1" s="1"/>
  <c r="Q45" i="1"/>
  <c r="R45" i="1" s="1"/>
  <c r="Q97" i="1"/>
  <c r="R97" i="1" s="1"/>
  <c r="Q111" i="1"/>
  <c r="R111" i="1" s="1"/>
  <c r="Q27" i="1"/>
  <c r="R27" i="1" s="1"/>
  <c r="Q86" i="1"/>
  <c r="R86" i="1" s="1"/>
  <c r="Q65" i="1"/>
  <c r="R65" i="1" s="1"/>
  <c r="Q180" i="1"/>
  <c r="R180" i="1" s="1"/>
  <c r="Q59" i="1"/>
  <c r="R59" i="1" s="1"/>
  <c r="Q83" i="1"/>
  <c r="R83" i="1" s="1"/>
  <c r="Q34" i="1"/>
  <c r="R34" i="1" s="1"/>
  <c r="Q162" i="1"/>
  <c r="R162" i="1" s="1"/>
  <c r="Q206" i="1"/>
  <c r="R206" i="1" s="1"/>
  <c r="Q96" i="1"/>
  <c r="R96" i="1" s="1"/>
  <c r="Q165" i="1"/>
  <c r="R165" i="1" s="1"/>
  <c r="Q43" i="1"/>
  <c r="R43" i="1" s="1"/>
  <c r="Q151" i="1"/>
  <c r="R151" i="1" s="1"/>
  <c r="Q152" i="1"/>
  <c r="R152" i="1" s="1"/>
  <c r="Q116" i="1"/>
  <c r="R116" i="1" s="1"/>
  <c r="Q144" i="1"/>
  <c r="R144" i="1" s="1"/>
  <c r="Q57" i="1"/>
  <c r="R57" i="1" s="1"/>
  <c r="Q49" i="1"/>
  <c r="R49" i="1" s="1"/>
  <c r="Q185" i="1"/>
  <c r="R185" i="1" s="1"/>
  <c r="Q187" i="1"/>
  <c r="R187" i="1" s="1"/>
  <c r="Q47" i="1"/>
  <c r="R47" i="1" s="1"/>
  <c r="Q32" i="1"/>
  <c r="R32" i="1" s="1"/>
  <c r="Q177" i="1"/>
  <c r="R177" i="1" s="1"/>
  <c r="Q30" i="1"/>
  <c r="R30" i="1" s="1"/>
  <c r="Q135" i="1"/>
  <c r="R135" i="1" s="1"/>
  <c r="Q107" i="1"/>
  <c r="R107" i="1" s="1"/>
  <c r="Q161" i="1"/>
  <c r="R161" i="1" s="1"/>
  <c r="Q104" i="1"/>
  <c r="R104" i="1" s="1"/>
  <c r="Q17" i="1"/>
  <c r="R17" i="1" s="1"/>
  <c r="Q139" i="1"/>
  <c r="R139" i="1" s="1"/>
  <c r="Q78" i="1"/>
  <c r="R78" i="1" s="1"/>
  <c r="Q112" i="1"/>
  <c r="R112" i="1" s="1"/>
  <c r="Q48" i="1"/>
  <c r="R48" i="1" s="1"/>
  <c r="Q113" i="1"/>
  <c r="R113" i="1" s="1"/>
  <c r="Q172" i="1"/>
  <c r="R172" i="1" s="1"/>
  <c r="Q46" i="1"/>
  <c r="R46" i="1" s="1"/>
  <c r="Q42" i="1"/>
  <c r="R42" i="1" s="1"/>
  <c r="Q18" i="1"/>
  <c r="R18" i="1" s="1"/>
  <c r="Q148" i="1"/>
  <c r="R148" i="1" s="1"/>
  <c r="Q74" i="1"/>
  <c r="R74" i="1" s="1"/>
  <c r="Q168" i="1"/>
  <c r="R168" i="1" s="1"/>
  <c r="Q31" i="1"/>
  <c r="R31" i="1" s="1"/>
  <c r="Q143" i="1"/>
  <c r="R143" i="1" s="1"/>
  <c r="Q157" i="1"/>
  <c r="R157" i="1" s="1"/>
  <c r="Q44" i="1"/>
  <c r="R44" i="1" s="1"/>
  <c r="Q22" i="1"/>
  <c r="R22" i="1" s="1"/>
  <c r="Q174" i="1"/>
  <c r="R174" i="1" s="1"/>
  <c r="Q51" i="1"/>
  <c r="R51" i="1" s="1"/>
  <c r="Q184" i="1"/>
  <c r="R184" i="1" s="1"/>
  <c r="Q68" i="1"/>
  <c r="R68" i="1" s="1"/>
  <c r="Q126" i="1"/>
  <c r="R126" i="1" s="1"/>
  <c r="Q154" i="1"/>
  <c r="R154" i="1" s="1"/>
  <c r="Q120" i="1"/>
  <c r="R120" i="1" s="1"/>
  <c r="Q167" i="1"/>
  <c r="R167" i="1" s="1"/>
  <c r="Q137" i="1"/>
  <c r="R137" i="1" s="1"/>
  <c r="Q117" i="1"/>
  <c r="R117" i="1" s="1"/>
  <c r="Q164" i="1"/>
  <c r="R164" i="1" s="1"/>
  <c r="Q21" i="1"/>
  <c r="R21" i="1" s="1"/>
  <c r="Q35" i="1"/>
  <c r="R35" i="1" s="1"/>
  <c r="Q204" i="1"/>
  <c r="R204" i="1" s="1"/>
  <c r="Q179" i="1"/>
  <c r="R179" i="1" s="1"/>
  <c r="Q145" i="1"/>
  <c r="R145" i="1" s="1"/>
  <c r="Q85" i="1"/>
  <c r="R85" i="1" s="1"/>
  <c r="Q75" i="1"/>
  <c r="R75" i="1" s="1"/>
  <c r="Q199" i="1"/>
  <c r="R199" i="1" s="1"/>
  <c r="Q178" i="1"/>
  <c r="R178" i="1" s="1"/>
  <c r="Q194" i="1"/>
  <c r="R194" i="1" s="1"/>
  <c r="Q80" i="1"/>
  <c r="R80" i="1" s="1"/>
  <c r="Q182" i="1"/>
  <c r="R182" i="1" s="1"/>
  <c r="Q77" i="1"/>
  <c r="R77" i="1" s="1"/>
  <c r="Q58" i="1"/>
  <c r="R58" i="1" s="1"/>
  <c r="Q41" i="1"/>
  <c r="R41" i="1" s="1"/>
  <c r="Q53" i="1"/>
  <c r="R53" i="1" s="1"/>
  <c r="Q149" i="1"/>
  <c r="R149" i="1" s="1"/>
  <c r="Q19" i="1"/>
  <c r="R19" i="1" s="1"/>
  <c r="Q88" i="1"/>
  <c r="R88" i="1" s="1"/>
  <c r="Q196" i="1"/>
  <c r="R196" i="1" s="1"/>
  <c r="Q87" i="1"/>
  <c r="R87" i="1" s="1"/>
  <c r="Q189" i="1"/>
  <c r="R189" i="1" s="1"/>
  <c r="Q141" i="1"/>
  <c r="R141" i="1" s="1"/>
  <c r="Q171" i="1"/>
  <c r="R171" i="1" s="1"/>
  <c r="Q188" i="1"/>
  <c r="R188" i="1" s="1"/>
  <c r="Q136" i="1"/>
  <c r="R136" i="1" s="1"/>
  <c r="Q73" i="1"/>
  <c r="R73" i="1" s="1"/>
  <c r="Q193" i="1"/>
  <c r="R193" i="1" s="1"/>
  <c r="Q173" i="1"/>
  <c r="R173" i="1" s="1"/>
  <c r="Q119" i="1"/>
  <c r="R119" i="1" s="1"/>
  <c r="Q200" i="1"/>
  <c r="R200" i="1" s="1"/>
  <c r="Q158" i="1"/>
  <c r="R158" i="1" s="1"/>
  <c r="Q155" i="1"/>
  <c r="R155" i="1" s="1"/>
  <c r="Q66" i="1"/>
  <c r="R66" i="1" s="1"/>
  <c r="Q114" i="1"/>
  <c r="R114" i="1" s="1"/>
  <c r="Q101" i="1"/>
  <c r="R101" i="1" s="1"/>
  <c r="Q103" i="1"/>
  <c r="R103" i="1" s="1"/>
  <c r="Q133" i="1"/>
  <c r="R133" i="1" s="1"/>
  <c r="Q122" i="1"/>
  <c r="R122" i="1" s="1"/>
  <c r="Q13" i="1"/>
  <c r="R13" i="1" l="1"/>
  <c r="Q10" i="1"/>
  <c r="G4" i="1" l="1"/>
  <c r="G3" i="1"/>
  <c r="G5" i="1"/>
  <c r="G6" i="1"/>
  <c r="G7" i="1"/>
</calcChain>
</file>

<file path=xl/sharedStrings.xml><?xml version="1.0" encoding="utf-8"?>
<sst xmlns="http://schemas.openxmlformats.org/spreadsheetml/2006/main" count="2017" uniqueCount="232">
  <si>
    <t>Location</t>
  </si>
  <si>
    <t>Year</t>
  </si>
  <si>
    <t>Age</t>
  </si>
  <si>
    <t>Sex</t>
  </si>
  <si>
    <t>Cause of death or injury</t>
  </si>
  <si>
    <t>Measure</t>
  </si>
  <si>
    <t>Value</t>
  </si>
  <si>
    <t>Lower bound</t>
  </si>
  <si>
    <t>Upper bound</t>
  </si>
  <si>
    <t>Mozambique</t>
  </si>
  <si>
    <t>All ages</t>
  </si>
  <si>
    <t>Both</t>
  </si>
  <si>
    <t>Diabetes mellitus</t>
  </si>
  <si>
    <t>New cases per 100,000</t>
  </si>
  <si>
    <t>Mauritius</t>
  </si>
  <si>
    <t>Malawi</t>
  </si>
  <si>
    <t>Rwanda</t>
  </si>
  <si>
    <t>Somalia</t>
  </si>
  <si>
    <t>Zambia</t>
  </si>
  <si>
    <t>Kenya</t>
  </si>
  <si>
    <t>Madagascar</t>
  </si>
  <si>
    <t>South Sudan</t>
  </si>
  <si>
    <t>Seychelles</t>
  </si>
  <si>
    <t>Tanzania</t>
  </si>
  <si>
    <t>Uganda</t>
  </si>
  <si>
    <t>Zimbabwe</t>
  </si>
  <si>
    <t>Ethiopia</t>
  </si>
  <si>
    <t>Eritrea</t>
  </si>
  <si>
    <t>Djibouti</t>
  </si>
  <si>
    <t>Comoros</t>
  </si>
  <si>
    <t>Burundi</t>
  </si>
  <si>
    <t>Gabon</t>
  </si>
  <si>
    <t>Equatorial Guinea</t>
  </si>
  <si>
    <t>Chad</t>
  </si>
  <si>
    <t>Sao Tome and Principe</t>
  </si>
  <si>
    <t>Congo</t>
  </si>
  <si>
    <t>Democratic Republic of the Congo</t>
  </si>
  <si>
    <t>Cameroon</t>
  </si>
  <si>
    <t>Central African Republic</t>
  </si>
  <si>
    <t>Angola</t>
  </si>
  <si>
    <t>Morocco</t>
  </si>
  <si>
    <t>Libya</t>
  </si>
  <si>
    <t>Tunisia</t>
  </si>
  <si>
    <t>Algeria</t>
  </si>
  <si>
    <t>Namibia</t>
  </si>
  <si>
    <t>Swaziland</t>
  </si>
  <si>
    <t>Lesotho</t>
  </si>
  <si>
    <t>South Africa</t>
  </si>
  <si>
    <t>Botswana</t>
  </si>
  <si>
    <t>Togo</t>
  </si>
  <si>
    <t>Sierra Leone</t>
  </si>
  <si>
    <t>Senegal</t>
  </si>
  <si>
    <t>Nigeria</t>
  </si>
  <si>
    <t>Niger</t>
  </si>
  <si>
    <t>Mauritania</t>
  </si>
  <si>
    <t>Mali</t>
  </si>
  <si>
    <t>Liberia</t>
  </si>
  <si>
    <t>Guinea-Bissau</t>
  </si>
  <si>
    <t>The Gambia</t>
  </si>
  <si>
    <t>Guinea</t>
  </si>
  <si>
    <t>Ghana</t>
  </si>
  <si>
    <t>Cape Verde</t>
  </si>
  <si>
    <t>Cote d'Ivoire</t>
  </si>
  <si>
    <t>Burkina Faso</t>
  </si>
  <si>
    <t>Benin</t>
  </si>
  <si>
    <t>Dominica</t>
  </si>
  <si>
    <t>Dominican Republic</t>
  </si>
  <si>
    <t>Antigua and Barbuda</t>
  </si>
  <si>
    <t>Cuba</t>
  </si>
  <si>
    <t>Grenada</t>
  </si>
  <si>
    <t>Jamaica</t>
  </si>
  <si>
    <t>Trinidad and Tobago</t>
  </si>
  <si>
    <t>The Bahamas</t>
  </si>
  <si>
    <t>Saint Lucia</t>
  </si>
  <si>
    <t>Saint Vincent and the Grenadines</t>
  </si>
  <si>
    <t>Barbados</t>
  </si>
  <si>
    <t>Haiti</t>
  </si>
  <si>
    <t>Puerto Rico</t>
  </si>
  <si>
    <t>Virgin Islands, U.S.</t>
  </si>
  <si>
    <t>Panama</t>
  </si>
  <si>
    <t>El Salvador</t>
  </si>
  <si>
    <t>Nicaragua</t>
  </si>
  <si>
    <t>Mexico</t>
  </si>
  <si>
    <t>Honduras</t>
  </si>
  <si>
    <t>Guatemala</t>
  </si>
  <si>
    <t>Costa Rica</t>
  </si>
  <si>
    <t>Belize</t>
  </si>
  <si>
    <t>United States</t>
  </si>
  <si>
    <t>Greenland</t>
  </si>
  <si>
    <t>Bermuda</t>
  </si>
  <si>
    <t>Colombia</t>
  </si>
  <si>
    <t>Guyana</t>
  </si>
  <si>
    <t>Ecuador</t>
  </si>
  <si>
    <t>Paraguay</t>
  </si>
  <si>
    <t>Suriname</t>
  </si>
  <si>
    <t>Uruguay</t>
  </si>
  <si>
    <t>Venezuela</t>
  </si>
  <si>
    <t>Peru</t>
  </si>
  <si>
    <t>Chile</t>
  </si>
  <si>
    <t>Brazil</t>
  </si>
  <si>
    <t>Bolivia</t>
  </si>
  <si>
    <t>Argentina</t>
  </si>
  <si>
    <t>Turkmenistan</t>
  </si>
  <si>
    <t>Uzbekistan</t>
  </si>
  <si>
    <t>Tajikistan</t>
  </si>
  <si>
    <t>Kyrgyzstan</t>
  </si>
  <si>
    <t>Kazakhstan</t>
  </si>
  <si>
    <t>Mongolia</t>
  </si>
  <si>
    <t>Taiwan (Province of China)</t>
  </si>
  <si>
    <t>South Korea</t>
  </si>
  <si>
    <t>North Korea</t>
  </si>
  <si>
    <t>Japan</t>
  </si>
  <si>
    <t>Myanmar</t>
  </si>
  <si>
    <t>Cambodia</t>
  </si>
  <si>
    <t>Vietnam</t>
  </si>
  <si>
    <t>Laos</t>
  </si>
  <si>
    <t>Malaysia</t>
  </si>
  <si>
    <t>Thailand</t>
  </si>
  <si>
    <t>Brunei</t>
  </si>
  <si>
    <t>Philippines</t>
  </si>
  <si>
    <t>Indonesia</t>
  </si>
  <si>
    <t>Singapore</t>
  </si>
  <si>
    <t>Timor-Leste</t>
  </si>
  <si>
    <t>Maldives</t>
  </si>
  <si>
    <t>Nepal</t>
  </si>
  <si>
    <t>Iran</t>
  </si>
  <si>
    <t>Sri Lanka</t>
  </si>
  <si>
    <t>Bhutan</t>
  </si>
  <si>
    <t>Bangladesh</t>
  </si>
  <si>
    <t>Afghanistan</t>
  </si>
  <si>
    <t>Oman</t>
  </si>
  <si>
    <t>Kuwait</t>
  </si>
  <si>
    <t>Palestine</t>
  </si>
  <si>
    <t>Lebanon</t>
  </si>
  <si>
    <t>Qatar</t>
  </si>
  <si>
    <t>Saudi Arabia</t>
  </si>
  <si>
    <t>Turkey</t>
  </si>
  <si>
    <t>Yemen</t>
  </si>
  <si>
    <t>Iraq</t>
  </si>
  <si>
    <t>Jordan</t>
  </si>
  <si>
    <t>Syria</t>
  </si>
  <si>
    <t>Israel</t>
  </si>
  <si>
    <t>Georgia</t>
  </si>
  <si>
    <t>Cyprus</t>
  </si>
  <si>
    <t>Bahrain</t>
  </si>
  <si>
    <t>Azerbaijan</t>
  </si>
  <si>
    <t>Armenia</t>
  </si>
  <si>
    <t>United Arab Emirates</t>
  </si>
  <si>
    <t>Moldova</t>
  </si>
  <si>
    <t>Hungary</t>
  </si>
  <si>
    <t>Poland</t>
  </si>
  <si>
    <t>Romania</t>
  </si>
  <si>
    <t>Ukraine</t>
  </si>
  <si>
    <t>Belarus</t>
  </si>
  <si>
    <t>Czech Republic</t>
  </si>
  <si>
    <t>Russian Federation</t>
  </si>
  <si>
    <t>Slovakia</t>
  </si>
  <si>
    <t>Bulgaria</t>
  </si>
  <si>
    <t>Norway</t>
  </si>
  <si>
    <t>Sweden</t>
  </si>
  <si>
    <t>Lithuania</t>
  </si>
  <si>
    <t>Latvia</t>
  </si>
  <si>
    <t>Ireland</t>
  </si>
  <si>
    <t>Iceland</t>
  </si>
  <si>
    <t>United Kingdom</t>
  </si>
  <si>
    <t>Finland</t>
  </si>
  <si>
    <t>Estonia</t>
  </si>
  <si>
    <t>Denmark</t>
  </si>
  <si>
    <t>Macedonia</t>
  </si>
  <si>
    <t>Montenegro</t>
  </si>
  <si>
    <t>Croatia</t>
  </si>
  <si>
    <t>Malta</t>
  </si>
  <si>
    <t>Slovenia</t>
  </si>
  <si>
    <t>Greece</t>
  </si>
  <si>
    <t>Italy</t>
  </si>
  <si>
    <t>Portugal</t>
  </si>
  <si>
    <t>Serbia</t>
  </si>
  <si>
    <t>Spain</t>
  </si>
  <si>
    <t>Bosnia and Herzegovina</t>
  </si>
  <si>
    <t>Andorra</t>
  </si>
  <si>
    <t>Albania</t>
  </si>
  <si>
    <t>Netherlands</t>
  </si>
  <si>
    <t>Luxembourg</t>
  </si>
  <si>
    <t>France</t>
  </si>
  <si>
    <t>Germany</t>
  </si>
  <si>
    <t>Switzerland</t>
  </si>
  <si>
    <t>Belgium</t>
  </si>
  <si>
    <t>Austria</t>
  </si>
  <si>
    <t>New Zealand</t>
  </si>
  <si>
    <t>Australia</t>
  </si>
  <si>
    <t>Papua New Guinea</t>
  </si>
  <si>
    <t>Vanuatu</t>
  </si>
  <si>
    <t>Solomon Islands</t>
  </si>
  <si>
    <t>Fiji</t>
  </si>
  <si>
    <t>Guam</t>
  </si>
  <si>
    <t>Northern Mariana Islands</t>
  </si>
  <si>
    <t>Marshall Islands</t>
  </si>
  <si>
    <t>Federated States of Micronesia</t>
  </si>
  <si>
    <t>Kiribati</t>
  </si>
  <si>
    <t>Samoa</t>
  </si>
  <si>
    <t>Tonga</t>
  </si>
  <si>
    <t>American Samoa</t>
  </si>
  <si>
    <t>Canada</t>
  </si>
  <si>
    <t>Egypt</t>
  </si>
  <si>
    <t>Sudan</t>
  </si>
  <si>
    <t>India</t>
  </si>
  <si>
    <t>Pakistan</t>
  </si>
  <si>
    <t>China</t>
  </si>
  <si>
    <t>Global Burden of Disease Study 2017. Global Burden of Disease Study 2017 (GBD 2017) Results. Seattle, United States: Institute for Health Metrics and Evaluation (IHME), 2018.</t>
  </si>
  <si>
    <t>Available from http://vizhub.healthdata.org/gbd-compare/</t>
  </si>
  <si>
    <t>For terms and conditions of use, please visit http://www.healthdata.org/about/terms-and-conditions</t>
  </si>
  <si>
    <t>Average:</t>
  </si>
  <si>
    <t>z_score</t>
  </si>
  <si>
    <t>St Dev</t>
  </si>
  <si>
    <t>Cluster</t>
  </si>
  <si>
    <t>Country</t>
  </si>
  <si>
    <t>Z Score</t>
  </si>
  <si>
    <t>Count</t>
  </si>
  <si>
    <t>dist_sq1</t>
  </si>
  <si>
    <t>dist_sq2</t>
  </si>
  <si>
    <t>dist_sq3</t>
  </si>
  <si>
    <t>dist_sq4</t>
  </si>
  <si>
    <t>min_dist</t>
  </si>
  <si>
    <t>cluster_match</t>
  </si>
  <si>
    <t>dist_sq5</t>
  </si>
  <si>
    <t>ID</t>
  </si>
  <si>
    <t>sum</t>
  </si>
  <si>
    <t>Row Labels</t>
  </si>
  <si>
    <t>Grand Total</t>
  </si>
  <si>
    <t>Sum of Value</t>
  </si>
  <si>
    <t>Average of z_score</t>
  </si>
  <si>
    <t>New Cases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</si>
</sst>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jeeva" refreshedDate="43899.928925925924" createdVersion="6" refreshedVersion="6" minRefreshableVersion="3" recordCount="195" xr:uid="{00000000-000A-0000-FFFF-FFFF05000000}">
  <cacheSource type="worksheet">
    <worksheetSource ref="A12:R207" sheet="GBD Diabetes"/>
  </cacheSource>
  <cacheFields count="18">
    <cacheField name="ID" numFmtId="0">
      <sharedItems containsSemiMixedTypes="0" containsString="0" containsNumber="1" containsInteger="1" minValue="1" maxValue="195"/>
    </cacheField>
    <cacheField name="Location" numFmtId="0">
      <sharedItems count="195">
        <s v="Afghanistan"/>
        <s v="Albania"/>
        <s v="Algeria"/>
        <s v="American Samoa"/>
        <s v="Andorra"/>
        <s v="Angola"/>
        <s v="Antigua and Barbuda"/>
        <s v="Argentina"/>
        <s v="Armenia"/>
        <s v="Australia"/>
        <s v="Austria"/>
        <s v="Azerbaijan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ngo"/>
        <s v="Costa Rica"/>
        <s v="Cote d'Ivoire"/>
        <s v="Croatia"/>
        <s v="Cuba"/>
        <s v="Cyprus"/>
        <s v="Czech Republic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ederated States of Micronesia"/>
        <s v="Fiji"/>
        <s v="Finland"/>
        <s v="France"/>
        <s v="Gabon"/>
        <s v="Georgia"/>
        <s v="Germany"/>
        <s v="Ghana"/>
        <s v="Greece"/>
        <s v="Greenland"/>
        <s v="Grenada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thuania"/>
        <s v="Luxembourg"/>
        <s v="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th Korea"/>
        <s v="Northern Mariana Islands"/>
        <s v="Norway"/>
        <s v="Oman"/>
        <s v="Pakistan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ussian Federation"/>
        <s v="Rwanda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uriname"/>
        <s v="Swaziland"/>
        <s v="Sweden"/>
        <s v="Switzerland"/>
        <s v="Syria"/>
        <s v="Taiwan (Province of China)"/>
        <s v="Tajikistan"/>
        <s v="Tanzania"/>
        <s v="Thailand"/>
        <s v="The Bahamas"/>
        <s v="The Gambia"/>
        <s v="Timor-Leste"/>
        <s v="Togo"/>
        <s v="Tonga"/>
        <s v="Trinidad and Tobago"/>
        <s v="Tunisia"/>
        <s v="Turkey"/>
        <s v="Turkmenistan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Virgin Islands, U.S."/>
        <s v="Yemen"/>
        <s v="Zambia"/>
        <s v="Zimbabwe"/>
      </sharedItems>
    </cacheField>
    <cacheField name="Year" numFmtId="0">
      <sharedItems containsSemiMixedTypes="0" containsString="0" containsNumber="1" containsInteger="1" minValue="2017" maxValue="2017"/>
    </cacheField>
    <cacheField name="Age" numFmtId="0">
      <sharedItems/>
    </cacheField>
    <cacheField name="Sex" numFmtId="0">
      <sharedItems/>
    </cacheField>
    <cacheField name="Cause of death or injury" numFmtId="0">
      <sharedItems/>
    </cacheField>
    <cacheField name="Measure" numFmtId="0">
      <sharedItems/>
    </cacheField>
    <cacheField name="Value" numFmtId="0">
      <sharedItems containsSemiMixedTypes="0" containsString="0" containsNumber="1" minValue="132.28175286199999" maxValue="984.51707516700003"/>
    </cacheField>
    <cacheField name="Lower bound" numFmtId="0">
      <sharedItems containsSemiMixedTypes="0" containsString="0" containsNumber="1" minValue="121.055558433" maxValue="922.35800026499999"/>
    </cacheField>
    <cacheField name="Upper bound" numFmtId="0">
      <sharedItems containsSemiMixedTypes="0" containsString="0" containsNumber="1" minValue="146.92005772799999" maxValue="1050.2217912599999"/>
    </cacheField>
    <cacheField name="z_score" numFmtId="0">
      <sharedItems containsSemiMixedTypes="0" containsString="0" containsNumber="1" minValue="-1.6494218718978781" maxValue="3.9880333314942327" count="195">
        <n v="-0.40228176263718934"/>
        <n v="-0.82058987574899589"/>
        <n v="5.602819316656479E-3"/>
        <n v="3.0898883406306776"/>
        <n v="1.0701423867884313E-2"/>
        <n v="-0.47698720644882076"/>
        <n v="0.48060386409179379"/>
        <n v="-0.16713532073723633"/>
        <n v="0.88742570281704858"/>
        <n v="-0.69812258301318808"/>
        <n v="0.25772508071476313"/>
        <n v="0.48058727137138302"/>
        <n v="2.0118681864317356"/>
        <n v="-0.84933870360700381"/>
        <n v="0.92554963217274766"/>
        <n v="-0.58601748889485528"/>
        <n v="0.37342617909817111"/>
        <n v="-6.1885404037186141E-2"/>
        <n v="-1.1333840170168445"/>
        <n v="-9.2262263158939067E-2"/>
        <n v="-0.88695986152270978"/>
        <n v="-0.5629234438745141"/>
        <n v="1.1866361151554696"/>
        <n v="0.13140409089751329"/>
        <n v="-1.0496221291235723"/>
        <n v="1.1643495404712232"/>
        <n v="-5.4803613686199411E-2"/>
        <n v="-1.347709539318344"/>
        <n v="-1.2283102758345843"/>
        <n v="-0.39985203375860795"/>
        <n v="-1.3196386912056897"/>
        <n v="-0.15512032771656187"/>
        <n v="-0.85774095785171589"/>
        <n v="-0.14280585402668769"/>
        <n v="-1.4110913796285911"/>
        <n v="8.861836446474898E-2"/>
        <n v="-0.96114494912348425"/>
        <n v="-1.2306928162803801"/>
        <n v="-0.6787907419763145"/>
        <n v="-6.5346853522940786E-3"/>
        <n v="-1.0504393104965526"/>
        <n v="-1.1879816035641844"/>
        <n v="0.43584857878730304"/>
        <n v="-0.46128466642023896"/>
        <n v="0.53783430899728679"/>
        <n v="0.86141760276207524"/>
        <n v="-0.48095857551602184"/>
        <n v="1.7922798481090536"/>
        <n v="-0.80755509158234384"/>
        <n v="0.43959878234190397"/>
        <n v="-0.68193185881783525"/>
        <n v="-0.65170800088089587"/>
        <n v="-9.9996767674137677E-2"/>
        <n v="-0.39119072186413095"/>
        <n v="-0.13751523154034473"/>
        <n v="-1.0665521884460356"/>
        <n v="0.15656388384791475"/>
        <n v="-1.5292582104593022"/>
        <n v="2.7518713219541886"/>
        <n v="3.9880333314942327"/>
        <n v="0.89313784166525845"/>
        <n v="-0.36821978505061354"/>
        <n v="0.23483944498565601"/>
        <n v="1.087371386819082"/>
        <n v="0.37627605097202038"/>
        <n v="-0.87697700141937418"/>
        <n v="7.9951046345804015E-3"/>
        <n v="-0.61266225693024967"/>
        <n v="0.60057761382051877"/>
        <n v="1.2177021483856423"/>
        <n v="-0.26613362460986484"/>
        <n v="-1.3835219086399155"/>
        <n v="-1.1213067354961503"/>
        <n v="0.49437815496956899"/>
        <n v="-0.21481293833935242"/>
        <n v="-0.87417943673026632"/>
        <n v="0.6395671968555664"/>
        <n v="0.35918621483798752"/>
        <n v="-0.78079984641412881"/>
        <n v="0.26876420015045488"/>
        <n v="3.938418340995041E-2"/>
        <n v="-0.20332824686634812"/>
        <n v="0.57154808787122302"/>
        <n v="-6.8616515013603635E-2"/>
        <n v="0.63449846560299472"/>
        <n v="0.63201192670146689"/>
        <n v="-0.73312489896448763"/>
        <n v="-6.3909522174599633E-3"/>
        <n v="-0.38824470224203916"/>
        <n v="-1.0302217951701493"/>
        <n v="3.3714575312320925"/>
        <n v="0.12217299468504784"/>
        <n v="-0.78604739780909982"/>
        <n v="-0.20467368605936404"/>
        <n v="7.6452085609823153E-2"/>
        <n v="0.25998597458303019"/>
        <n v="0.48117675318132253"/>
        <n v="-1.0941650394619513"/>
        <n v="0.71887750687362129"/>
        <n v="-0.2745917682283554"/>
        <n v="1.0366945084782293"/>
        <n v="0.62232996303548715"/>
        <n v="-1.2593454238378672"/>
        <n v="-1.0111076171664308"/>
        <n v="-0.31057545447900237"/>
        <n v="-0.35107124699127951"/>
        <n v="-1.3429845860444138"/>
        <n v="2.2286499288421386"/>
        <n v="2.6622179703332418"/>
        <n v="-1.0299601225097463"/>
        <n v="2.8919214010162015"/>
        <n v="0.84404295803513241"/>
        <n v="-8.9731798533623688E-2"/>
        <n v="-0.7940195740740561"/>
        <n v="0.57492600563679341"/>
        <n v="0.238225881187"/>
        <n v="-1.1875572737908444"/>
        <n v="0.46462138402011977"/>
        <n v="-0.24498742270243881"/>
        <n v="-1.0203278488548024"/>
        <n v="0.85889839358185427"/>
        <n v="-0.60141016877462483"/>
        <n v="-0.74298697019202509"/>
        <n v="-1.4751159105251472"/>
        <n v="-1.6494218718978781"/>
        <n v="-0.6707264259006247"/>
        <n v="2.1374176358974286"/>
        <n v="0.57496995704625464"/>
        <n v="0.36905414349724291"/>
        <n v="-0.61917563061458891"/>
        <n v="-0.25767905897994708"/>
        <n v="-0.66981659599106513"/>
        <n v="1.0566641155828949"/>
        <n v="-0.41764222004084223"/>
        <n v="-1.2182331799417445"/>
        <n v="6.8281941951490011E-2"/>
        <n v="0.16075059323703605"/>
        <n v="1.88955880302737"/>
        <n v="1.038151406680776"/>
        <n v="1.1373354228705674"/>
        <n v="-0.47198662075093728"/>
        <n v="-0.32941979760575585"/>
        <n v="-1.3227026039233363"/>
        <n v="0.60670564370928493"/>
        <n v="1.0981629599675249"/>
        <n v="0.92318862006569602"/>
        <n v="-1.2373908338425132"/>
        <n v="0.51367932201990374"/>
        <n v="-0.92265697496559873"/>
        <n v="0.69300360366251379"/>
        <n v="0.51863304135808963"/>
        <n v="-1.2557777454931671"/>
        <n v="-0.3929311186836047"/>
        <n v="-0.21690128839898423"/>
        <n v="-2.4640139950594511E-2"/>
        <n v="1.1087502343528157"/>
        <n v="-1.1619496769674524"/>
        <n v="0.26428403928644678"/>
        <n v="0.52700821704834566"/>
        <n v="-1.1498159717342302"/>
        <n v="0.16678718266260872"/>
        <n v="0.83511425852035237"/>
        <n v="-0.96261688415478508"/>
        <n v="0.43844060476926899"/>
        <n v="0.79442609332226377"/>
        <n v="0.74241779865812763"/>
        <n v="0.51013215234627596"/>
        <n v="-0.52933198660265679"/>
        <n v="0.41898824371938787"/>
        <n v="-0.21398956677849576"/>
        <n v="-1.4010625317968466"/>
        <n v="-0.29265086823564723"/>
        <n v="0.12468143468842054"/>
        <n v="-1.2211189833876959"/>
        <n v="-0.51828693072021359"/>
        <n v="-1.2484163770203605"/>
        <n v="1.9001401050734381"/>
        <n v="1.7944420744002925"/>
        <n v="-4.5241394766428945E-2"/>
        <n v="-0.36586857224313707"/>
        <n v="7.6414117176351201E-2"/>
        <n v="-1.3835625477815146"/>
        <n v="-0.30028345173892296"/>
        <n v="1.8060245473111065"/>
        <n v="0.13852035241507807"/>
        <n v="0.30353369839532923"/>
        <n v="0.43800217619370296"/>
        <n v="0.20877673988690248"/>
        <n v="1.1044295166181384"/>
        <n v="-0.48186492068070835"/>
        <n v="-8.2222933792843636E-2"/>
        <n v="0.58322086099445869"/>
        <n v="-1.1395345927092637"/>
        <n v="-1.202152937000291"/>
        <n v="-0.38342384814761382"/>
      </sharedItems>
    </cacheField>
    <cacheField name="dist_sq1" numFmtId="0">
      <sharedItems containsSemiMixedTypes="0" containsString="0" containsNumber="1" minValue="0" maxValue="3.9800382268596524"/>
    </cacheField>
    <cacheField name="dist_sq2" numFmtId="0">
      <sharedItems containsSemiMixedTypes="0" containsString="0" containsNumber="1" minValue="0" maxValue="3.404812470499774"/>
    </cacheField>
    <cacheField name="dist_sq3" numFmtId="0">
      <sharedItems containsSemiMixedTypes="0" containsString="0" containsNumber="1" minValue="0" maxValue="4.6587597573948578"/>
    </cacheField>
    <cacheField name="dist_sq4" numFmtId="0">
      <sharedItems containsSemiMixedTypes="0" containsString="0" containsNumber="1" minValue="0" maxValue="3.8780718007400168"/>
    </cacheField>
    <cacheField name="dist_sq5" numFmtId="0">
      <sharedItems containsSemiMixedTypes="0" containsString="0" containsNumber="1" minValue="0" maxValue="5.1760149350584168"/>
    </cacheField>
    <cacheField name="min_dist" numFmtId="0">
      <sharedItems containsSemiMixedTypes="0" containsString="0" containsNumber="1" minValue="0" maxValue="1.759383402652094"/>
    </cacheField>
    <cacheField name="cluster_match" numFmtId="0">
      <sharedItems containsSemiMixedTypes="0" containsString="0" containsNumber="1" containsInteger="1" minValue="1" maxValue="5" count="5">
        <n v="3"/>
        <n v="1"/>
        <n v="4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n v="1"/>
    <x v="0"/>
    <n v="2017"/>
    <s v="All ages"/>
    <s v="Both"/>
    <s v="Diabetes mellitus"/>
    <s v="New cases per 100,000"/>
    <n v="320.81661737600001"/>
    <n v="289.629502072999"/>
    <n v="357.635033789999"/>
    <x v="0"/>
    <n v="0.41027686727176976"/>
    <n v="0.98550262363164798"/>
    <n v="0.26844466326343536"/>
    <n v="2.6309316914793279"/>
    <n v="0.78569984092699507"/>
    <n v="0.26844466326343536"/>
    <x v="0"/>
  </r>
  <r>
    <n v="2"/>
    <x v="1"/>
    <n v="2017"/>
    <s v="All ages"/>
    <s v="Both"/>
    <s v="Diabetes mellitus"/>
    <s v="New cases per 100,000"/>
    <n v="257.57940541800002"/>
    <n v="227.92623203299999"/>
    <n v="288.22792945399999"/>
    <x v="1"/>
    <n v="0.82858498038357631"/>
    <n v="1.4038107367434547"/>
    <n v="0.14986344984837119"/>
    <n v="3.0492398045911346"/>
    <n v="0.36739172781518847"/>
    <n v="0.14986344984837119"/>
    <x v="0"/>
  </r>
  <r>
    <n v="3"/>
    <x v="2"/>
    <n v="2017"/>
    <s v="All ages"/>
    <s v="Both"/>
    <s v="Diabetes mellitus"/>
    <s v="New cases per 100,000"/>
    <n v="382.47806489499999"/>
    <n v="346.783416361999"/>
    <n v="424.63973085399999"/>
    <x v="2"/>
    <n v="2.3922853179239225E-3"/>
    <n v="0.57761804167780217"/>
    <n v="0.67632924521728122"/>
    <n v="2.2230471095254822"/>
    <n v="1.1935844228808408"/>
    <n v="2.3922853179239225E-3"/>
    <x v="1"/>
  </r>
  <r>
    <n v="4"/>
    <x v="3"/>
    <n v="2017"/>
    <s v="All ages"/>
    <s v="Both"/>
    <s v="Diabetes mellitus"/>
    <s v="New cases per 100,000"/>
    <n v="848.74111630799996"/>
    <n v="781.98637003800002"/>
    <n v="920.98643619499899"/>
    <x v="3"/>
    <n v="3.0818932359960973"/>
    <n v="2.5066674796362189"/>
    <n v="3.7606147665313023"/>
    <n v="0.86123841178853899"/>
    <n v="4.2778699441948618"/>
    <n v="0.86123841178853899"/>
    <x v="2"/>
  </r>
  <r>
    <n v="5"/>
    <x v="4"/>
    <n v="2017"/>
    <s v="All ages"/>
    <s v="Both"/>
    <s v="Diabetes mellitus"/>
    <s v="New cases per 100,000"/>
    <n v="383.24884013600001"/>
    <n v="338.53968060400001"/>
    <n v="432.37413914799998"/>
    <x v="4"/>
    <n v="2.7063192333039113E-3"/>
    <n v="0.57251943712657438"/>
    <n v="0.68142784976850901"/>
    <n v="2.2179485049742542"/>
    <n v="1.1986830274320688"/>
    <n v="2.7063192333039113E-3"/>
    <x v="1"/>
  </r>
  <r>
    <n v="6"/>
    <x v="5"/>
    <n v="2017"/>
    <s v="All ages"/>
    <s v="Both"/>
    <s v="Diabetes mellitus"/>
    <s v="New cases per 100,000"/>
    <n v="309.52311424599998"/>
    <n v="284.72960685300001"/>
    <n v="339.037007364999"/>
    <x v="5"/>
    <n v="0.48498231108340117"/>
    <n v="1.0602080674432794"/>
    <n v="0.19373921945180395"/>
    <n v="2.7056371352909592"/>
    <n v="0.71099439711536361"/>
    <n v="0.19373921945180395"/>
    <x v="0"/>
  </r>
  <r>
    <n v="7"/>
    <x v="6"/>
    <n v="2017"/>
    <s v="All ages"/>
    <s v="Both"/>
    <s v="Diabetes mellitus"/>
    <s v="New cases per 100,000"/>
    <n v="454.28576072299899"/>
    <n v="416.34415368399999"/>
    <n v="501.73575634899998"/>
    <x v="6"/>
    <n v="0.47260875945721337"/>
    <n v="0.1026169969026649"/>
    <n v="1.1513302899924185"/>
    <n v="1.7480460647503449"/>
    <n v="1.6685854676559781"/>
    <n v="0.1026169969026649"/>
    <x v="3"/>
  </r>
  <r>
    <n v="8"/>
    <x v="7"/>
    <n v="2017"/>
    <s v="All ages"/>
    <s v="Both"/>
    <s v="Diabetes mellitus"/>
    <s v="New cases per 100,000"/>
    <n v="356.36459008200001"/>
    <n v="322.96249011399999"/>
    <n v="391.000317120999"/>
    <x v="7"/>
    <n v="0.17513042537181672"/>
    <n v="0.75035618173169505"/>
    <n v="0.50359110516338834"/>
    <n v="2.395785249579375"/>
    <n v="1.020846282826948"/>
    <n v="0.17513042537181672"/>
    <x v="1"/>
  </r>
  <r>
    <n v="9"/>
    <x v="8"/>
    <n v="2017"/>
    <s v="All ages"/>
    <s v="Both"/>
    <s v="Diabetes mellitus"/>
    <s v="New cases per 100,000"/>
    <n v="515.78654934799999"/>
    <n v="471.45376392899999"/>
    <n v="563.02271955699996"/>
    <x v="8"/>
    <n v="0.87943059818246816"/>
    <n v="0.30420484182258989"/>
    <n v="1.5581521287176732"/>
    <n v="1.3412242260250902"/>
    <n v="2.0754073063812331"/>
    <n v="0.30420484182258989"/>
    <x v="3"/>
  </r>
  <r>
    <n v="10"/>
    <x v="9"/>
    <n v="2017"/>
    <s v="All ages"/>
    <s v="Both"/>
    <s v="Diabetes mellitus"/>
    <s v="New cases per 100,000"/>
    <n v="276.09324702399999"/>
    <n v="247.62325762699999"/>
    <n v="303.77825593"/>
    <x v="9"/>
    <n v="0.7061176876477685"/>
    <n v="1.2813434440076468"/>
    <n v="2.739615711256338E-2"/>
    <n v="2.9267725118553267"/>
    <n v="0.48985902055099628"/>
    <n v="2.739615711256338E-2"/>
    <x v="0"/>
  </r>
  <r>
    <n v="11"/>
    <x v="10"/>
    <n v="2017"/>
    <s v="All ages"/>
    <s v="Both"/>
    <s v="Diabetes mellitus"/>
    <s v="New cases per 100,000"/>
    <n v="420.592336130999"/>
    <n v="383.76908493599899"/>
    <n v="463.64389599499998"/>
    <x v="10"/>
    <n v="0.24972997608018274"/>
    <n v="0.32549578027969556"/>
    <n v="0.92845150661538778"/>
    <n v="1.9709248481273756"/>
    <n v="1.4457066842789474"/>
    <n v="0.24972997608018274"/>
    <x v="1"/>
  </r>
  <r>
    <n v="12"/>
    <x v="11"/>
    <n v="2017"/>
    <s v="All ages"/>
    <s v="Both"/>
    <s v="Diabetes mellitus"/>
    <s v="New cases per 100,000"/>
    <n v="454.283252339"/>
    <n v="408.65642302200001"/>
    <n v="504.61555110900002"/>
    <x v="11"/>
    <n v="0.4725921667368026"/>
    <n v="0.10263358962307567"/>
    <n v="1.1513136972720077"/>
    <n v="1.7480626574707556"/>
    <n v="1.6685688749355674"/>
    <n v="0.10263358962307567"/>
    <x v="3"/>
  </r>
  <r>
    <n v="13"/>
    <x v="12"/>
    <n v="2017"/>
    <s v="All ages"/>
    <s v="Both"/>
    <s v="Diabetes mellitus"/>
    <s v="New cases per 100,000"/>
    <n v="685.77275196300002"/>
    <n v="607.98354107700004"/>
    <n v="774.99950668199995"/>
    <x v="12"/>
    <n v="2.0038730817971553"/>
    <n v="1.4286473254372769"/>
    <n v="2.6825946123323603"/>
    <n v="0.21678174241040304"/>
    <n v="3.1998497899959197"/>
    <n v="0.21678174241040304"/>
    <x v="2"/>
  </r>
  <r>
    <n v="14"/>
    <x v="13"/>
    <n v="2017"/>
    <s v="All ages"/>
    <s v="Both"/>
    <s v="Diabetes mellitus"/>
    <s v="New cases per 100,000"/>
    <n v="253.233336901"/>
    <n v="233.93771264099999"/>
    <n v="275.345493253999"/>
    <x v="13"/>
    <n v="0.85733380824158423"/>
    <n v="1.4325595646014624"/>
    <n v="0.17861227770637911"/>
    <n v="3.0779886324491423"/>
    <n v="0.33864289995718055"/>
    <n v="0.17861227770637911"/>
    <x v="0"/>
  </r>
  <r>
    <n v="15"/>
    <x v="14"/>
    <n v="2017"/>
    <s v="All ages"/>
    <s v="Both"/>
    <s v="Diabetes mellitus"/>
    <s v="New cases per 100,000"/>
    <n v="521.54988724600003"/>
    <n v="475.65358684699999"/>
    <n v="571.37234647499997"/>
    <x v="14"/>
    <n v="0.91755452753816724"/>
    <n v="0.34232877117828897"/>
    <n v="1.5962760580733724"/>
    <n v="1.303100296669391"/>
    <n v="2.1135312357369322"/>
    <n v="0.34232877117828897"/>
    <x v="3"/>
  </r>
  <r>
    <n v="16"/>
    <x v="15"/>
    <n v="2017"/>
    <s v="All ages"/>
    <s v="Both"/>
    <s v="Diabetes mellitus"/>
    <s v="New cases per 100,000"/>
    <n v="293.040596061999"/>
    <n v="263.36845271599998"/>
    <n v="326.82861355099999"/>
    <x v="15"/>
    <n v="0.5940125935294357"/>
    <n v="1.169238349889314"/>
    <n v="8.4708937005769425E-2"/>
    <n v="2.8146674177369939"/>
    <n v="0.60196411466932909"/>
    <n v="8.4708937005769425E-2"/>
    <x v="0"/>
  </r>
  <r>
    <n v="17"/>
    <x v="16"/>
    <n v="2017"/>
    <s v="All ages"/>
    <s v="Both"/>
    <s v="Diabetes mellitus"/>
    <s v="New cases per 100,000"/>
    <n v="438.083306668999"/>
    <n v="395.95779883699998"/>
    <n v="485.34408648399898"/>
    <x v="16"/>
    <n v="0.36543107446359069"/>
    <n v="0.20979468189628758"/>
    <n v="1.0441526049987959"/>
    <n v="1.8552237497439674"/>
    <n v="1.5614077826623554"/>
    <n v="0.20979468189628758"/>
    <x v="3"/>
  </r>
  <r>
    <n v="18"/>
    <x v="17"/>
    <n v="2017"/>
    <s v="All ages"/>
    <s v="Both"/>
    <s v="Diabetes mellitus"/>
    <s v="New cases per 100,000"/>
    <n v="372.27561614699999"/>
    <n v="341.98944787400001"/>
    <n v="409.259012742999"/>
    <x v="17"/>
    <n v="6.9880508671766539E-2"/>
    <n v="0.64510626503164481"/>
    <n v="0.60884102186343858"/>
    <n v="2.2905353328793248"/>
    <n v="1.1260961995269982"/>
    <n v="6.9880508671766539E-2"/>
    <x v="1"/>
  </r>
  <r>
    <n v="19"/>
    <x v="18"/>
    <n v="2017"/>
    <s v="All ages"/>
    <s v="Both"/>
    <s v="Diabetes mellitus"/>
    <s v="New cases per 100,000"/>
    <n v="210.29313773499999"/>
    <n v="192.99172517100001"/>
    <n v="233.31694082300001"/>
    <x v="18"/>
    <n v="1.1413791216514249"/>
    <n v="1.7166048780113032"/>
    <n v="0.46265759111621985"/>
    <n v="3.3620339458589834"/>
    <n v="5.4597586547339816E-2"/>
    <n v="5.4597586547339816E-2"/>
    <x v="4"/>
  </r>
  <r>
    <n v="20"/>
    <x v="19"/>
    <n v="2017"/>
    <s v="All ages"/>
    <s v="Both"/>
    <s v="Diabetes mellitus"/>
    <s v="New cases per 100,000"/>
    <n v="367.68343201599998"/>
    <n v="330.72932709000003"/>
    <n v="409.181538496999"/>
    <x v="19"/>
    <n v="0.10025736779351947"/>
    <n v="0.67548312415339773"/>
    <n v="0.57846416274168566"/>
    <n v="2.3209121920010776"/>
    <n v="1.0957193404052452"/>
    <n v="0.10025736779351947"/>
    <x v="1"/>
  </r>
  <r>
    <n v="21"/>
    <x v="20"/>
    <n v="2017"/>
    <s v="All ages"/>
    <s v="Both"/>
    <s v="Diabetes mellitus"/>
    <s v="New cases per 100,000"/>
    <n v="247.54600485399999"/>
    <n v="223.78778254700001"/>
    <n v="276.647993187"/>
    <x v="20"/>
    <n v="0.8949549661572902"/>
    <n v="1.4701807225171684"/>
    <n v="0.21623343562208508"/>
    <n v="3.1156097903648483"/>
    <n v="0.30102174204147458"/>
    <n v="0.21623343562208508"/>
    <x v="0"/>
  </r>
  <r>
    <n v="22"/>
    <x v="21"/>
    <n v="2017"/>
    <s v="All ages"/>
    <s v="Both"/>
    <s v="Diabetes mellitus"/>
    <s v="New cases per 100,000"/>
    <n v="296.53180977300002"/>
    <n v="269.59320017699901"/>
    <n v="326.85131053200001"/>
    <x v="21"/>
    <n v="0.57091854850909451"/>
    <n v="1.1461443048689728"/>
    <n v="0.10780298202611061"/>
    <n v="2.7915733727166527"/>
    <n v="0.62505815968967027"/>
    <n v="0.10780298202611061"/>
    <x v="0"/>
  </r>
  <r>
    <n v="23"/>
    <x v="22"/>
    <n v="2017"/>
    <s v="All ages"/>
    <s v="Both"/>
    <s v="Diabetes mellitus"/>
    <s v="New cases per 100,000"/>
    <n v="561.01931360000003"/>
    <n v="503.497018521999"/>
    <n v="621.07568746200002"/>
    <x v="22"/>
    <n v="1.1786410105208893"/>
    <n v="0.60341525416101094"/>
    <n v="1.8573625410560943"/>
    <n v="1.042013813686669"/>
    <n v="2.3746177187196542"/>
    <n v="0.60341525416101094"/>
    <x v="3"/>
  </r>
  <r>
    <n v="24"/>
    <x v="23"/>
    <n v="2017"/>
    <s v="All ages"/>
    <s v="Both"/>
    <s v="Diabetes mellitus"/>
    <s v="New cases per 100,000"/>
    <n v="401.49591663199999"/>
    <n v="367.14542894499999"/>
    <n v="440.35049804499999"/>
    <x v="23"/>
    <n v="0.12340898626293288"/>
    <n v="0.45181677009694543"/>
    <n v="0.80213051679813796"/>
    <n v="2.0972458379446253"/>
    <n v="1.3193856944616977"/>
    <n v="0.12340898626293288"/>
    <x v="1"/>
  </r>
  <r>
    <n v="25"/>
    <x v="24"/>
    <n v="2017"/>
    <s v="All ages"/>
    <s v="Both"/>
    <s v="Diabetes mellitus"/>
    <s v="New cases per 100,000"/>
    <n v="222.955737604999"/>
    <n v="203.55306401999999"/>
    <n v="245.21364462"/>
    <x v="24"/>
    <n v="1.0576172337581526"/>
    <n v="1.632842990118031"/>
    <n v="0.37889570322294763"/>
    <n v="3.2782720579657108"/>
    <n v="0.13835947444061203"/>
    <n v="0.13835947444061203"/>
    <x v="4"/>
  </r>
  <r>
    <n v="26"/>
    <x v="25"/>
    <n v="2017"/>
    <s v="All ages"/>
    <s v="Both"/>
    <s v="Diabetes mellitus"/>
    <s v="New cases per 100,000"/>
    <n v="557.65016821899997"/>
    <n v="503.77621105199898"/>
    <n v="621.86826678399996"/>
    <x v="25"/>
    <n v="1.1563544358366429"/>
    <n v="0.5811286794767645"/>
    <n v="1.8350759663718479"/>
    <n v="1.0643003883709155"/>
    <n v="2.3523311440354076"/>
    <n v="0.5811286794767645"/>
    <x v="3"/>
  </r>
  <r>
    <n v="27"/>
    <x v="26"/>
    <n v="2017"/>
    <s v="All ages"/>
    <s v="Both"/>
    <s v="Diabetes mellitus"/>
    <s v="New cases per 100,000"/>
    <n v="373.34619705"/>
    <n v="340.96765771100002"/>
    <n v="407.34653039900002"/>
    <x v="26"/>
    <n v="6.2798718320779809E-2"/>
    <n v="0.63802447468065815"/>
    <n v="0.61592281221442524"/>
    <n v="2.283453542528338"/>
    <n v="1.133177989877985"/>
    <n v="6.2798718320779809E-2"/>
    <x v="1"/>
  </r>
  <r>
    <n v="28"/>
    <x v="27"/>
    <n v="2017"/>
    <s v="All ages"/>
    <s v="Both"/>
    <s v="Diabetes mellitus"/>
    <s v="New cases per 100,000"/>
    <n v="177.892741814"/>
    <n v="163.83844225599901"/>
    <n v="194.52835481"/>
    <x v="27"/>
    <n v="1.3557046439529243"/>
    <n v="1.9309304003128027"/>
    <n v="0.67698311341771933"/>
    <n v="3.5763594681604829"/>
    <n v="0.15972793575415967"/>
    <n v="0.15972793575415967"/>
    <x v="4"/>
  </r>
  <r>
    <n v="29"/>
    <x v="28"/>
    <n v="2017"/>
    <s v="All ages"/>
    <s v="Both"/>
    <s v="Diabetes mellitus"/>
    <s v="New cases per 100,000"/>
    <n v="195.94277789"/>
    <n v="179.70914956199999"/>
    <n v="214.391432192"/>
    <x v="28"/>
    <n v="1.2363053804691646"/>
    <n v="1.811531136829043"/>
    <n v="0.5575838499339596"/>
    <n v="3.4569602046767232"/>
    <n v="4.0328672270399935E-2"/>
    <n v="4.0328672270399935E-2"/>
    <x v="4"/>
  </r>
  <r>
    <n v="30"/>
    <x v="29"/>
    <n v="2017"/>
    <s v="All ages"/>
    <s v="Both"/>
    <s v="Diabetes mellitus"/>
    <s v="New cases per 100,000"/>
    <n v="321.18392863600002"/>
    <n v="292.18835152899999"/>
    <n v="355.39464509700002"/>
    <x v="29"/>
    <n v="0.40784713839318837"/>
    <n v="0.9830728947530667"/>
    <n v="0.27087439214201675"/>
    <n v="2.6285019626007466"/>
    <n v="0.78812956980557636"/>
    <n v="0.27087439214201675"/>
    <x v="0"/>
  </r>
  <r>
    <n v="31"/>
    <x v="30"/>
    <n v="2017"/>
    <s v="All ages"/>
    <s v="Both"/>
    <s v="Diabetes mellitus"/>
    <s v="New cases per 100,000"/>
    <n v="182.13631758099999"/>
    <n v="167.18503858400001"/>
    <n v="200.22425186800001"/>
    <x v="30"/>
    <n v="1.32763379584027"/>
    <n v="1.9028595522001484"/>
    <n v="0.64891226530506496"/>
    <n v="3.5482886200478285"/>
    <n v="0.1316570876415053"/>
    <n v="0.1316570876415053"/>
    <x v="4"/>
  </r>
  <r>
    <n v="32"/>
    <x v="31"/>
    <n v="2017"/>
    <s v="All ages"/>
    <s v="Both"/>
    <s v="Diabetes mellitus"/>
    <s v="New cases per 100,000"/>
    <n v="358.18094180100002"/>
    <n v="319.919752923999"/>
    <n v="397.17715384399997"/>
    <x v="31"/>
    <n v="0.16311543235114226"/>
    <n v="0.7383411887110205"/>
    <n v="0.51560609818406289"/>
    <n v="2.3837702565587007"/>
    <n v="1.0328612758476226"/>
    <n v="0.16311543235114226"/>
    <x v="1"/>
  </r>
  <r>
    <n v="33"/>
    <x v="32"/>
    <n v="2017"/>
    <s v="All ages"/>
    <s v="Both"/>
    <s v="Diabetes mellitus"/>
    <s v="New cases per 100,000"/>
    <n v="251.96313650100001"/>
    <n v="228.45496415399899"/>
    <n v="277.569058017999"/>
    <x v="32"/>
    <n v="0.86573606248629631"/>
    <n v="1.4409618188461746"/>
    <n v="0.18701453195109119"/>
    <n v="3.0863908866938545"/>
    <n v="0.33024064571246847"/>
    <n v="0.18701453195109119"/>
    <x v="0"/>
  </r>
  <r>
    <n v="34"/>
    <x v="33"/>
    <n v="2017"/>
    <s v="All ages"/>
    <s v="Both"/>
    <s v="Diabetes mellitus"/>
    <s v="New cases per 100,000"/>
    <n v="360.04256713999899"/>
    <n v="328.817252156"/>
    <n v="395.589105437"/>
    <x v="33"/>
    <n v="0.15080095866126808"/>
    <n v="0.72602671502114635"/>
    <n v="0.52792057187393704"/>
    <n v="2.3714557828688263"/>
    <n v="1.0451757495374967"/>
    <n v="0.15080095866126808"/>
    <x v="1"/>
  </r>
  <r>
    <n v="35"/>
    <x v="34"/>
    <n v="2017"/>
    <s v="All ages"/>
    <s v="Both"/>
    <s v="Diabetes mellitus"/>
    <s v="New cases per 100,000"/>
    <n v="168.31107044699999"/>
    <n v="153.51605832000001"/>
    <n v="186.73781136899899"/>
    <x v="34"/>
    <n v="1.4190864842631714"/>
    <n v="1.9943122406230498"/>
    <n v="0.7403649537279664"/>
    <n v="3.6397413084707297"/>
    <n v="0.22310977606440674"/>
    <n v="0.22310977606440674"/>
    <x v="4"/>
  </r>
  <r>
    <n v="36"/>
    <x v="35"/>
    <n v="2017"/>
    <s v="All ages"/>
    <s v="Both"/>
    <s v="Diabetes mellitus"/>
    <s v="New cases per 100,000"/>
    <n v="395.02783732299901"/>
    <n v="355.56462116900002"/>
    <n v="436.86000560100001"/>
    <x v="35"/>
    <n v="8.0623259830168575E-2"/>
    <n v="0.49460249652970972"/>
    <n v="0.75934479036537372"/>
    <n v="2.1400315643773897"/>
    <n v="1.2765999680289333"/>
    <n v="8.0623259830168575E-2"/>
    <x v="1"/>
  </r>
  <r>
    <n v="37"/>
    <x v="36"/>
    <n v="2017"/>
    <s v="All ages"/>
    <s v="Both"/>
    <s v="Diabetes mellitus"/>
    <s v="New cases per 100,000"/>
    <n v="236.33116593099999"/>
    <n v="214.19205775899999"/>
    <n v="264.49109245900001"/>
    <x v="36"/>
    <n v="0.96914005375806467"/>
    <n v="1.5443658101179429"/>
    <n v="0.29041852322285955"/>
    <n v="3.1897948779656229"/>
    <n v="0.22683665444070011"/>
    <n v="0.22683665444070011"/>
    <x v="4"/>
  </r>
  <r>
    <n v="38"/>
    <x v="37"/>
    <n v="2017"/>
    <s v="All ages"/>
    <s v="Both"/>
    <s v="Diabetes mellitus"/>
    <s v="New cases per 100,000"/>
    <n v="195.582600283"/>
    <n v="178.63207606099999"/>
    <n v="215.48782807499899"/>
    <x v="37"/>
    <n v="1.2386879209149604"/>
    <n v="1.8139136772748388"/>
    <n v="0.55996639037975537"/>
    <n v="3.4593427451225187"/>
    <n v="4.2711212716195712E-2"/>
    <n v="4.2711212716195712E-2"/>
    <x v="4"/>
  </r>
  <r>
    <n v="39"/>
    <x v="38"/>
    <n v="2017"/>
    <s v="All ages"/>
    <s v="Both"/>
    <s v="Diabetes mellitus"/>
    <s v="New cases per 100,000"/>
    <n v="279.01571419800001"/>
    <n v="256.084692563999"/>
    <n v="304.94055945999997"/>
    <x v="38"/>
    <n v="0.68678584661089492"/>
    <n v="1.2620116029707731"/>
    <n v="8.0643160756898036E-3"/>
    <n v="2.907440670818453"/>
    <n v="0.50919086158786986"/>
    <n v="8.0643160756898036E-3"/>
    <x v="0"/>
  </r>
  <r>
    <n v="40"/>
    <x v="39"/>
    <n v="2017"/>
    <s v="All ages"/>
    <s v="Both"/>
    <s v="Diabetes mellitus"/>
    <s v="New cases per 100,000"/>
    <n v="380.643192629"/>
    <n v="347.23296255999998"/>
    <n v="419.36025678700003"/>
    <x v="39"/>
    <n v="1.4529789986874479E-2"/>
    <n v="0.58975554634675276"/>
    <n v="0.66419174054833063"/>
    <n v="2.2351846141944329"/>
    <n v="1.1814469182118903"/>
    <n v="1.4529789986874479E-2"/>
    <x v="1"/>
  </r>
  <r>
    <n v="41"/>
    <x v="40"/>
    <n v="2017"/>
    <s v="All ages"/>
    <s v="Both"/>
    <s v="Diabetes mellitus"/>
    <s v="New cases per 100,000"/>
    <n v="222.83220122099999"/>
    <n v="202.66228669199899"/>
    <n v="246.83885808299999"/>
    <x v="40"/>
    <n v="1.0584344151311329"/>
    <n v="1.6336601714910113"/>
    <n v="0.37971288459592789"/>
    <n v="3.279089239338691"/>
    <n v="0.13754229306763177"/>
    <n v="0.13754229306763177"/>
    <x v="4"/>
  </r>
  <r>
    <n v="42"/>
    <x v="41"/>
    <n v="2017"/>
    <s v="All ages"/>
    <s v="Both"/>
    <s v="Diabetes mellitus"/>
    <s v="New cases per 100,000"/>
    <n v="202.03941507299999"/>
    <n v="183.91143148899999"/>
    <n v="222.86196107000001"/>
    <x v="41"/>
    <n v="1.1959767081987647"/>
    <n v="1.7712024645586431"/>
    <n v="0.51725517766355966"/>
    <n v="3.4166315324063232"/>
    <n v="0"/>
    <n v="0"/>
    <x v="4"/>
  </r>
  <r>
    <n v="43"/>
    <x v="42"/>
    <n v="2017"/>
    <s v="All ages"/>
    <s v="Both"/>
    <s v="Diabetes mellitus"/>
    <s v="New cases per 100,000"/>
    <n v="447.51993578600002"/>
    <n v="405.754357099"/>
    <n v="492.84075310899999"/>
    <x v="42"/>
    <n v="0.42785347415272262"/>
    <n v="0.14737228220715565"/>
    <n v="1.1065750046879277"/>
    <n v="1.7928013500548357"/>
    <n v="1.6238301823514874"/>
    <n v="0.14737228220715565"/>
    <x v="3"/>
  </r>
  <r>
    <n v="44"/>
    <x v="43"/>
    <n v="2017"/>
    <s v="All ages"/>
    <s v="Both"/>
    <s v="Diabetes mellitus"/>
    <s v="New cases per 100,000"/>
    <n v="311.896926325999"/>
    <n v="280.43585402399998"/>
    <n v="346.731195702999"/>
    <x v="43"/>
    <n v="0.46927977105481938"/>
    <n v="1.0445055274146977"/>
    <n v="0.20944175948038574"/>
    <n v="2.6899345952623777"/>
    <n v="0.72669693714394534"/>
    <n v="0.20944175948038574"/>
    <x v="0"/>
  </r>
  <r>
    <n v="45"/>
    <x v="44"/>
    <n v="2017"/>
    <s v="All ages"/>
    <s v="Both"/>
    <s v="Diabetes mellitus"/>
    <s v="New cases per 100,000"/>
    <n v="462.93750249299899"/>
    <n v="419.39002946800002"/>
    <n v="513.69522586999994"/>
    <x v="44"/>
    <n v="0.52983920436270637"/>
    <n v="4.5386551997171898E-2"/>
    <n v="1.2085607348979115"/>
    <n v="1.6908156198448518"/>
    <n v="1.7258159125614712"/>
    <n v="4.5386551997171898E-2"/>
    <x v="3"/>
  </r>
  <r>
    <n v="46"/>
    <x v="45"/>
    <n v="2017"/>
    <s v="All ages"/>
    <s v="Both"/>
    <s v="Diabetes mellitus"/>
    <s v="New cases per 100,000"/>
    <n v="511.85480696899998"/>
    <n v="464.704879167"/>
    <n v="560.37468930699902"/>
    <x v="45"/>
    <n v="0.85342249812749482"/>
    <n v="0.27819674176761655"/>
    <n v="1.5321440286626999"/>
    <n v="1.3672323260800634"/>
    <n v="2.0493992063262594"/>
    <n v="0.27819674176761655"/>
    <x v="3"/>
  </r>
  <r>
    <n v="47"/>
    <x v="46"/>
    <n v="2017"/>
    <s v="All ages"/>
    <s v="Both"/>
    <s v="Diabetes mellitus"/>
    <s v="New cases per 100,000"/>
    <n v="308.92274743600001"/>
    <n v="282.763392519999"/>
    <n v="341.31510103599999"/>
    <x v="46"/>
    <n v="0.48895368015060225"/>
    <n v="1.0641794365104804"/>
    <n v="0.18976785038460287"/>
    <n v="2.7096085043581604"/>
    <n v="0.70702302804816253"/>
    <n v="0.18976785038460287"/>
    <x v="0"/>
  </r>
  <r>
    <n v="48"/>
    <x v="47"/>
    <n v="2017"/>
    <s v="All ages"/>
    <s v="Both"/>
    <s v="Diabetes mellitus"/>
    <s v="New cases per 100,000"/>
    <n v="652.57675633500003"/>
    <n v="592.76153811100005"/>
    <n v="717.67253385799995"/>
    <x v="47"/>
    <n v="1.7842847434744733"/>
    <n v="1.2090589871145949"/>
    <n v="2.4630062740096781"/>
    <n v="0.43637008073308503"/>
    <n v="2.980261451673238"/>
    <n v="0.43637008073308503"/>
    <x v="2"/>
  </r>
  <r>
    <n v="49"/>
    <x v="48"/>
    <n v="2017"/>
    <s v="All ages"/>
    <s v="Both"/>
    <s v="Diabetes mellitus"/>
    <s v="New cases per 100,000"/>
    <n v="259.54992280300002"/>
    <n v="236.21182496899999"/>
    <n v="286.41993709299999"/>
    <x v="48"/>
    <n v="0.81555019621692426"/>
    <n v="1.3907759525768024"/>
    <n v="0.13682866568171914"/>
    <n v="3.0362050204244824"/>
    <n v="0.38042651198184052"/>
    <n v="0.13682866568171914"/>
    <x v="0"/>
  </r>
  <r>
    <n v="50"/>
    <x v="49"/>
    <n v="2017"/>
    <s v="All ages"/>
    <s v="Both"/>
    <s v="Diabetes mellitus"/>
    <s v="New cases per 100,000"/>
    <n v="448.08686817300003"/>
    <n v="411.587323975"/>
    <n v="490.23586762899998"/>
    <x v="49"/>
    <n v="0.43160367770732355"/>
    <n v="0.14362207865255472"/>
    <n v="1.1103252082425286"/>
    <n v="1.7890511465002348"/>
    <n v="1.6275803859060884"/>
    <n v="0.14362207865255472"/>
    <x v="3"/>
  </r>
  <r>
    <n v="51"/>
    <x v="50"/>
    <n v="2017"/>
    <s v="All ages"/>
    <s v="Both"/>
    <s v="Diabetes mellitus"/>
    <s v="New cases per 100,000"/>
    <n v="278.54085974200001"/>
    <n v="254.6067367"/>
    <n v="306.827171421"/>
    <x v="50"/>
    <n v="0.68992696345241566"/>
    <n v="1.2651527198122938"/>
    <n v="1.1205432917210545E-2"/>
    <n v="2.9105817876599738"/>
    <n v="0.50604974474634912"/>
    <n v="1.1205432917210545E-2"/>
    <x v="0"/>
  </r>
  <r>
    <n v="52"/>
    <x v="51"/>
    <n v="2017"/>
    <s v="All ages"/>
    <s v="Both"/>
    <s v="Diabetes mellitus"/>
    <s v="New cases per 100,000"/>
    <n v="283.109914108"/>
    <n v="260.54152992299998"/>
    <n v="308.462047283"/>
    <x v="51"/>
    <n v="0.65970310551547628"/>
    <n v="1.2349288618753547"/>
    <n v="1.9018425019728835E-2"/>
    <n v="2.8803579297230346"/>
    <n v="0.5362736026832885"/>
    <n v="1.9018425019728835E-2"/>
    <x v="0"/>
  </r>
  <r>
    <n v="53"/>
    <x v="52"/>
    <n v="2017"/>
    <s v="All ages"/>
    <s v="Both"/>
    <s v="Diabetes mellitus"/>
    <s v="New cases per 100,000"/>
    <n v="366.514177856"/>
    <n v="333.038380518"/>
    <n v="403.66499273099998"/>
    <x v="52"/>
    <n v="0.10799187230871808"/>
    <n v="0.68321762866859637"/>
    <n v="0.57072965822648702"/>
    <n v="2.3286466965162762"/>
    <n v="1.0879848358900466"/>
    <n v="0.10799187230871808"/>
    <x v="1"/>
  </r>
  <r>
    <n v="54"/>
    <x v="53"/>
    <n v="2017"/>
    <s v="All ages"/>
    <s v="Both"/>
    <s v="Diabetes mellitus"/>
    <s v="New cases per 100,000"/>
    <n v="322.49329175600002"/>
    <n v="295.81868164999997"/>
    <n v="351.09917475899999"/>
    <x v="53"/>
    <n v="0.39918582649871137"/>
    <n v="0.97441158285858964"/>
    <n v="0.27953570403649375"/>
    <n v="2.6198406507062697"/>
    <n v="0.79679088170005341"/>
    <n v="0.27953570403649375"/>
    <x v="0"/>
  </r>
  <r>
    <n v="55"/>
    <x v="54"/>
    <n v="2017"/>
    <s v="All ages"/>
    <s v="Both"/>
    <s v="Diabetes mellitus"/>
    <s v="New cases per 100,000"/>
    <n v="360.84237045499998"/>
    <n v="328.93461302200001"/>
    <n v="400.11421853100001"/>
    <x v="54"/>
    <n v="0.14551033617492512"/>
    <n v="0.72073609253480342"/>
    <n v="0.53321119436027997"/>
    <n v="2.3661651603824834"/>
    <n v="1.0504663720238396"/>
    <n v="0.14551033617492512"/>
    <x v="1"/>
  </r>
  <r>
    <n v="56"/>
    <x v="55"/>
    <n v="2017"/>
    <s v="All ages"/>
    <s v="Both"/>
    <s v="Diabetes mellitus"/>
    <s v="New cases per 100,000"/>
    <n v="220.39635681299899"/>
    <n v="201.42016594"/>
    <n v="243.41031360599999"/>
    <x v="55"/>
    <n v="1.0745472930806159"/>
    <n v="1.6497730494404943"/>
    <n v="0.39582576254541091"/>
    <n v="3.2952021172881745"/>
    <n v="0.12142941511814875"/>
    <n v="0.12142941511814875"/>
    <x v="4"/>
  </r>
  <r>
    <n v="57"/>
    <x v="56"/>
    <n v="2017"/>
    <s v="All ages"/>
    <s v="Both"/>
    <s v="Diabetes mellitus"/>
    <s v="New cases per 100,000"/>
    <n v="405.29941723299999"/>
    <n v="362.43853718999998"/>
    <n v="449.81248198899999"/>
    <x v="56"/>
    <n v="0.14856877921333436"/>
    <n v="0.42665697714654394"/>
    <n v="0.82729030974853945"/>
    <n v="2.072086044994224"/>
    <n v="1.3445454874120992"/>
    <n v="0.14856877921333436"/>
    <x v="1"/>
  </r>
  <r>
    <n v="58"/>
    <x v="57"/>
    <n v="2017"/>
    <s v="All ages"/>
    <s v="Both"/>
    <s v="Diabetes mellitus"/>
    <s v="New cases per 100,000"/>
    <n v="150.44734585399999"/>
    <n v="137.23395517899999"/>
    <n v="165.702539059"/>
    <x v="57"/>
    <n v="1.5372533150938825"/>
    <n v="2.1124790714537607"/>
    <n v="0.85853178455867751"/>
    <n v="3.7579081393014411"/>
    <n v="0.34127660689511785"/>
    <n v="0.34127660689511785"/>
    <x v="4"/>
  </r>
  <r>
    <n v="59"/>
    <x v="58"/>
    <n v="2017"/>
    <s v="All ages"/>
    <s v="Both"/>
    <s v="Diabetes mellitus"/>
    <s v="New cases per 100,000"/>
    <n v="797.64181130899999"/>
    <n v="738.74528781699996"/>
    <n v="868.20104013899902"/>
    <x v="58"/>
    <n v="2.7438762173196083"/>
    <n v="2.1686504609597299"/>
    <n v="3.4225977478548133"/>
    <n v="0.52322139311204996"/>
    <n v="3.9398529255183732"/>
    <n v="0.52322139311204996"/>
    <x v="2"/>
  </r>
  <r>
    <n v="60"/>
    <x v="59"/>
    <n v="2017"/>
    <s v="All ages"/>
    <s v="Both"/>
    <s v="Diabetes mellitus"/>
    <s v="New cases per 100,000"/>
    <n v="984.51707516700003"/>
    <n v="922.35800026499999"/>
    <n v="1050.2217912599999"/>
    <x v="59"/>
    <n v="3.9800382268596524"/>
    <n v="3.404812470499774"/>
    <n v="4.6587597573948578"/>
    <n v="1.759383402652094"/>
    <n v="5.1760149350584168"/>
    <n v="1.759383402652094"/>
    <x v="2"/>
  </r>
  <r>
    <n v="61"/>
    <x v="60"/>
    <n v="2017"/>
    <s v="All ages"/>
    <s v="Both"/>
    <s v="Diabetes mellitus"/>
    <s v="New cases per 100,000"/>
    <n v="516.65007487799903"/>
    <n v="464.81131790699999"/>
    <n v="573.67028832400001"/>
    <x v="60"/>
    <n v="0.88514273703067803"/>
    <n v="0.30991698067079976"/>
    <n v="1.5638642675658831"/>
    <n v="1.3355120871768802"/>
    <n v="2.0811194452294428"/>
    <n v="0.30991698067079976"/>
    <x v="3"/>
  </r>
  <r>
    <n v="62"/>
    <x v="61"/>
    <n v="2017"/>
    <s v="All ages"/>
    <s v="Both"/>
    <s v="Diabetes mellitus"/>
    <s v="New cases per 100,000"/>
    <n v="325.965894736"/>
    <n v="292.994475948"/>
    <n v="363.68767764500001"/>
    <x v="61"/>
    <n v="0.37621488968519395"/>
    <n v="0.95144064604507217"/>
    <n v="0.30250664085001117"/>
    <n v="2.5968697138927523"/>
    <n v="0.81976181851357088"/>
    <n v="0.30250664085001117"/>
    <x v="0"/>
  </r>
  <r>
    <n v="63"/>
    <x v="62"/>
    <n v="2017"/>
    <s v="All ages"/>
    <s v="Both"/>
    <s v="Diabetes mellitus"/>
    <s v="New cases per 100,000"/>
    <n v="417.13262843699999"/>
    <n v="380.46385721199999"/>
    <n v="459.455813729"/>
    <x v="62"/>
    <n v="0.22684434035107562"/>
    <n v="0.34838141600880268"/>
    <n v="0.90556587088628071"/>
    <n v="1.9938104838564827"/>
    <n v="1.4228210485498405"/>
    <n v="0.22684434035107562"/>
    <x v="1"/>
  </r>
  <r>
    <n v="64"/>
    <x v="63"/>
    <n v="2017"/>
    <s v="All ages"/>
    <s v="Both"/>
    <s v="Diabetes mellitus"/>
    <s v="New cases per 100,000"/>
    <n v="546.01309098800004"/>
    <n v="493.515359603999"/>
    <n v="603.18781385499994"/>
    <x v="63"/>
    <n v="1.0793762821845017"/>
    <n v="0.50415052582462327"/>
    <n v="1.7580978127197067"/>
    <n v="1.1412785420230567"/>
    <n v="2.2753529903832663"/>
    <n v="0.50415052582462327"/>
    <x v="3"/>
  </r>
  <r>
    <n v="65"/>
    <x v="64"/>
    <n v="2017"/>
    <s v="All ages"/>
    <s v="Both"/>
    <s v="Diabetes mellitus"/>
    <s v="New cases per 100,000"/>
    <n v="438.51413252699899"/>
    <n v="395.69886310200002"/>
    <n v="489.90135271700001"/>
    <x v="64"/>
    <n v="0.36828094633743996"/>
    <n v="0.20694481002243831"/>
    <n v="1.0470024768726451"/>
    <n v="1.8523738778701182"/>
    <n v="1.5642576545362048"/>
    <n v="0.20694481002243831"/>
    <x v="3"/>
  </r>
  <r>
    <n v="66"/>
    <x v="65"/>
    <n v="2017"/>
    <s v="All ages"/>
    <s v="Both"/>
    <s v="Diabetes mellitus"/>
    <s v="New cases per 100,000"/>
    <n v="249.05515139100001"/>
    <n v="227.31827391300001"/>
    <n v="273.61295851900002"/>
    <x v="65"/>
    <n v="0.8849721060539546"/>
    <n v="1.4601978624138328"/>
    <n v="0.20625057551874948"/>
    <n v="3.1056269302615127"/>
    <n v="0.31100460214481018"/>
    <n v="0.20625057551874948"/>
    <x v="0"/>
  </r>
  <r>
    <n v="67"/>
    <x v="66"/>
    <n v="2017"/>
    <s v="All ages"/>
    <s v="Both"/>
    <s v="Diabetes mellitus"/>
    <s v="New cases per 100,000"/>
    <n v="382.839715670999"/>
    <n v="343.52720742499997"/>
    <n v="425.51714165300001"/>
    <x v="66"/>
    <n v="0"/>
    <n v="0.57522575635987827"/>
    <n v="0.67872153053520512"/>
    <n v="2.2206548242075583"/>
    <n v="1.1959767081987647"/>
    <n v="0"/>
    <x v="1"/>
  </r>
  <r>
    <n v="68"/>
    <x v="67"/>
    <n v="2017"/>
    <s v="All ages"/>
    <s v="Both"/>
    <s v="Diabetes mellitus"/>
    <s v="New cases per 100,000"/>
    <n v="289.01260618800001"/>
    <n v="255.59757640999999"/>
    <n v="326.00596474399998"/>
    <x v="67"/>
    <n v="0.62065736156483009"/>
    <n v="1.1958831179247085"/>
    <n v="5.806416897037503E-2"/>
    <n v="2.8413121857723884"/>
    <n v="0.57531934663393469"/>
    <n v="5.806416897037503E-2"/>
    <x v="0"/>
  </r>
  <r>
    <n v="69"/>
    <x v="68"/>
    <n v="2017"/>
    <s v="All ages"/>
    <s v="Both"/>
    <s v="Diabetes mellitus"/>
    <s v="New cases per 100,000"/>
    <n v="472.42264404699898"/>
    <n v="436.49258476400001"/>
    <n v="512.78547134799999"/>
    <x v="68"/>
    <n v="0.59258250918593836"/>
    <n v="1.7356752826060085E-2"/>
    <n v="1.2713040397211435"/>
    <n v="1.6280723150216199"/>
    <n v="1.7885592173847031"/>
    <n v="1.7356752826060085E-2"/>
    <x v="3"/>
  </r>
  <r>
    <n v="70"/>
    <x v="69"/>
    <n v="2017"/>
    <s v="All ages"/>
    <s v="Both"/>
    <s v="Diabetes mellitus"/>
    <s v="New cases per 100,000"/>
    <n v="565.715682775"/>
    <n v="514.02023464000001"/>
    <n v="623.91259663799997"/>
    <x v="69"/>
    <n v="1.209707043751062"/>
    <n v="0.63448128739118359"/>
    <n v="1.888428574286267"/>
    <n v="1.0109477804564964"/>
    <n v="2.4056837519498266"/>
    <n v="0.63448128739118359"/>
    <x v="3"/>
  </r>
  <r>
    <n v="71"/>
    <x v="70"/>
    <n v="2017"/>
    <s v="All ages"/>
    <s v="Both"/>
    <s v="Diabetes mellitus"/>
    <s v="New cases per 100,000"/>
    <n v="341.398643859"/>
    <n v="313.45317326700001"/>
    <n v="370.73926491700001"/>
    <x v="70"/>
    <n v="0.27412872924444526"/>
    <n v="0.84935448560432358"/>
    <n v="0.40459280129075986"/>
    <n v="2.4947835534520033"/>
    <n v="0.92184797895431947"/>
    <n v="0.27412872924444526"/>
    <x v="1"/>
  </r>
  <r>
    <n v="72"/>
    <x v="71"/>
    <n v="2017"/>
    <s v="All ages"/>
    <s v="Both"/>
    <s v="Diabetes mellitus"/>
    <s v="New cases per 100,000"/>
    <n v="172.478851147"/>
    <n v="157.36983989399999"/>
    <n v="189.31759490099901"/>
    <x v="71"/>
    <n v="1.3915170132744958"/>
    <n v="1.9667427696343742"/>
    <n v="0.71279548273929083"/>
    <n v="3.6121718374820544"/>
    <n v="0.19554030507573117"/>
    <n v="0.19554030507573117"/>
    <x v="4"/>
  </r>
  <r>
    <n v="73"/>
    <x v="72"/>
    <n v="2017"/>
    <s v="All ages"/>
    <s v="Both"/>
    <s v="Diabetes mellitus"/>
    <s v="New cases per 100,000"/>
    <n v="212.11890584099999"/>
    <n v="194.584346181"/>
    <n v="233.75197670700001"/>
    <x v="72"/>
    <n v="1.1293018401307306"/>
    <n v="1.704527596490609"/>
    <n v="0.45058030959552564"/>
    <n v="3.349956664338289"/>
    <n v="6.6674868068034021E-2"/>
    <n v="6.6674868068034021E-2"/>
    <x v="4"/>
  </r>
  <r>
    <n v="74"/>
    <x v="73"/>
    <n v="2017"/>
    <s v="All ages"/>
    <s v="Both"/>
    <s v="Diabetes mellitus"/>
    <s v="New cases per 100,000"/>
    <n v="456.36807212100001"/>
    <n v="418.12824351699902"/>
    <n v="500.35210816399899"/>
    <x v="73"/>
    <n v="0.48638305033498858"/>
    <n v="8.8842706024889695E-2"/>
    <n v="1.1651045808701936"/>
    <n v="1.7342717738725697"/>
    <n v="1.6823597585337533"/>
    <n v="8.8842706024889695E-2"/>
    <x v="3"/>
  </r>
  <r>
    <n v="75"/>
    <x v="74"/>
    <n v="2017"/>
    <s v="All ages"/>
    <s v="Both"/>
    <s v="Diabetes mellitus"/>
    <s v="New cases per 100,000"/>
    <n v="349.15698517200002"/>
    <n v="318.25903130799998"/>
    <n v="386.61410525700001"/>
    <x v="74"/>
    <n v="0.22280804297393281"/>
    <n v="0.79803379933381113"/>
    <n v="0.45591348756127226"/>
    <n v="2.4434628671814909"/>
    <n v="0.97316866522483192"/>
    <n v="0.22280804297393281"/>
    <x v="1"/>
  </r>
  <r>
    <n v="76"/>
    <x v="75"/>
    <n v="2017"/>
    <s v="All ages"/>
    <s v="Both"/>
    <s v="Diabetes mellitus"/>
    <s v="New cases per 100,000"/>
    <n v="249.47806977499999"/>
    <n v="227.835306659"/>
    <n v="276.826083425999"/>
    <x v="75"/>
    <n v="0.88217454136484674"/>
    <n v="1.4574002977247251"/>
    <n v="0.20345301082964162"/>
    <n v="3.1028293655724051"/>
    <n v="0.31380216683391804"/>
    <n v="0.20345301082964162"/>
    <x v="0"/>
  </r>
  <r>
    <n v="77"/>
    <x v="76"/>
    <n v="2017"/>
    <s v="All ages"/>
    <s v="Both"/>
    <s v="Diabetes mellitus"/>
    <s v="New cases per 100,000"/>
    <n v="478.31684607"/>
    <n v="432.81473898600001"/>
    <n v="528.41242389499996"/>
    <x v="76"/>
    <n v="0.63157209222098598"/>
    <n v="5.634633586110771E-2"/>
    <n v="1.3102936227561912"/>
    <n v="1.5890827319865721"/>
    <n v="1.8275488004197507"/>
    <n v="5.634633586110771E-2"/>
    <x v="3"/>
  </r>
  <r>
    <n v="78"/>
    <x v="77"/>
    <n v="2017"/>
    <s v="All ages"/>
    <s v="Both"/>
    <s v="Diabetes mellitus"/>
    <s v="New cases per 100,000"/>
    <n v="435.930597672999"/>
    <n v="391.21378853299899"/>
    <n v="481.808640497"/>
    <x v="77"/>
    <n v="0.3511911102034071"/>
    <n v="0.22403464615647117"/>
    <n v="1.0299126407386123"/>
    <n v="1.869463714004151"/>
    <n v="1.5471678184021718"/>
    <n v="0.22403464615647117"/>
    <x v="3"/>
  </r>
  <r>
    <n v="79"/>
    <x v="78"/>
    <n v="2017"/>
    <s v="All ages"/>
    <s v="Both"/>
    <s v="Diabetes mellitus"/>
    <s v="New cases per 100,000"/>
    <n v="263.59461392100002"/>
    <n v="239.87696707000001"/>
    <n v="289.67775577600003"/>
    <x v="78"/>
    <n v="0.78879495104870923"/>
    <n v="1.3640207074085875"/>
    <n v="0.11007342051350411"/>
    <n v="3.0094497752562672"/>
    <n v="0.40718175715005556"/>
    <n v="0.11007342051350411"/>
    <x v="0"/>
  </r>
  <r>
    <n v="80"/>
    <x v="79"/>
    <n v="2017"/>
    <s v="All ages"/>
    <s v="Both"/>
    <s v="Diabetes mellitus"/>
    <s v="New cases per 100,000"/>
    <n v="422.26116136699898"/>
    <n v="382.927518104"/>
    <n v="466.500521026"/>
    <x v="79"/>
    <n v="0.26076909551587446"/>
    <n v="0.31445666084400381"/>
    <n v="0.93949062605107958"/>
    <n v="1.9598857286916838"/>
    <n v="1.4567458037146392"/>
    <n v="0.26076909551587446"/>
    <x v="1"/>
  </r>
  <r>
    <n v="81"/>
    <x v="80"/>
    <n v="2017"/>
    <s v="All ages"/>
    <s v="Both"/>
    <s v="Diabetes mellitus"/>
    <s v="New cases per 100,000"/>
    <n v="387.58492085699999"/>
    <n v="350.96081044800002"/>
    <n v="429.40065091500003"/>
    <x v="80"/>
    <n v="3.1389078775370005E-2"/>
    <n v="0.54383667758450827"/>
    <n v="0.71011060931057512"/>
    <n v="2.1892657454321882"/>
    <n v="1.2273657869741348"/>
    <n v="3.1389078775370005E-2"/>
    <x v="1"/>
  </r>
  <r>
    <n v="82"/>
    <x v="81"/>
    <n v="2017"/>
    <s v="All ages"/>
    <s v="Both"/>
    <s v="Diabetes mellitus"/>
    <s v="New cases per 100,000"/>
    <n v="350.89316921"/>
    <n v="322.49188606299998"/>
    <n v="387.00842384800001"/>
    <x v="81"/>
    <n v="0.21132335150092851"/>
    <n v="0.78654910786080678"/>
    <n v="0.46739817903427661"/>
    <n v="2.4319781757084868"/>
    <n v="0.98465335669783627"/>
    <n v="0.21132335150092851"/>
    <x v="1"/>
  </r>
  <r>
    <n v="83"/>
    <x v="82"/>
    <n v="2017"/>
    <s v="All ages"/>
    <s v="Both"/>
    <s v="Diabetes mellitus"/>
    <s v="New cases per 100,000"/>
    <n v="468.03414134299999"/>
    <n v="422.394308171999"/>
    <n v="514.67233748700005"/>
    <x v="82"/>
    <n v="0.5635529832366426"/>
    <n v="1.1672773123235669E-2"/>
    <n v="1.2422745137718478"/>
    <n v="1.6571018409709155"/>
    <n v="1.7595296914354073"/>
    <n v="1.1672773123235669E-2"/>
    <x v="3"/>
  </r>
  <r>
    <n v="84"/>
    <x v="83"/>
    <n v="2017"/>
    <s v="All ages"/>
    <s v="Both"/>
    <s v="Diabetes mellitus"/>
    <s v="New cases per 100,000"/>
    <n v="371.25804876500001"/>
    <n v="339.46616071099999"/>
    <n v="406.58490647899998"/>
    <x v="83"/>
    <n v="7.661161964818404E-2"/>
    <n v="0.65183737600806235"/>
    <n v="0.60210991088702104"/>
    <n v="2.2972664438557424"/>
    <n v="1.1193650885505808"/>
    <n v="7.661161964818404E-2"/>
    <x v="1"/>
  </r>
  <r>
    <n v="85"/>
    <x v="84"/>
    <n v="2017"/>
    <s v="All ages"/>
    <s v="Both"/>
    <s v="Diabetes mellitus"/>
    <s v="New cases per 100,000"/>
    <n v="477.550586888"/>
    <n v="434.09188861099898"/>
    <n v="527.344433898999"/>
    <x v="84"/>
    <n v="0.6265033609684143"/>
    <n v="5.1277604608536032E-2"/>
    <n v="1.3052248915036193"/>
    <n v="1.594151463239144"/>
    <n v="1.8224800691671792"/>
    <n v="5.1277604608536032E-2"/>
    <x v="3"/>
  </r>
  <r>
    <n v="86"/>
    <x v="85"/>
    <n v="2017"/>
    <s v="All ages"/>
    <s v="Both"/>
    <s v="Diabetes mellitus"/>
    <s v="New cases per 100,000"/>
    <n v="477.17468744299998"/>
    <n v="439.89575660600002"/>
    <n v="517.39565850500003"/>
    <x v="85"/>
    <n v="0.62401682206688647"/>
    <n v="4.8791065707008197E-2"/>
    <n v="1.3027383526020917"/>
    <n v="1.5966380021406716"/>
    <n v="1.8199935302656511"/>
    <n v="4.8791065707008197E-2"/>
    <x v="3"/>
  </r>
  <r>
    <n v="87"/>
    <x v="86"/>
    <n v="2017"/>
    <s v="All ages"/>
    <s v="Both"/>
    <s v="Diabetes mellitus"/>
    <s v="New cases per 100,000"/>
    <n v="270.80181517400001"/>
    <n v="238.527560399999"/>
    <n v="303.39450791399997"/>
    <x v="86"/>
    <n v="0.74112000359906804"/>
    <n v="1.3163457599589463"/>
    <n v="6.2398473063862925E-2"/>
    <n v="2.961774827806626"/>
    <n v="0.45485670459969674"/>
    <n v="6.2398473063862925E-2"/>
    <x v="0"/>
  </r>
  <r>
    <n v="88"/>
    <x v="87"/>
    <n v="2017"/>
    <s v="All ages"/>
    <s v="Both"/>
    <s v="Diabetes mellitus"/>
    <s v="New cases per 100,000"/>
    <n v="380.66492130799998"/>
    <n v="346.89299393800002"/>
    <n v="423.70706232999999"/>
    <x v="87"/>
    <n v="1.4386056852040365E-2"/>
    <n v="0.58961181321191869"/>
    <n v="0.6643354736831647"/>
    <n v="2.2350408810595987"/>
    <n v="1.1815906513467245"/>
    <n v="1.4386056852040365E-2"/>
    <x v="1"/>
  </r>
  <r>
    <n v="89"/>
    <x v="88"/>
    <n v="2017"/>
    <s v="All ages"/>
    <s v="Both"/>
    <s v="Diabetes mellitus"/>
    <s v="New cases per 100,000"/>
    <n v="322.938652630999"/>
    <n v="291.412308174999"/>
    <n v="357.12946165400001"/>
    <x v="88"/>
    <n v="0.39623980687661958"/>
    <n v="0.97146556323649791"/>
    <n v="0.28248172365858554"/>
    <n v="2.6168946310841776"/>
    <n v="0.79973690132214514"/>
    <n v="0.28248172365858554"/>
    <x v="0"/>
  </r>
  <r>
    <n v="90"/>
    <x v="89"/>
    <n v="2017"/>
    <s v="All ages"/>
    <s v="Both"/>
    <s v="Diabetes mellitus"/>
    <s v="New cases per 100,000"/>
    <n v="225.88855911099901"/>
    <n v="205.60801570800001"/>
    <n v="249.94569120599999"/>
    <x v="89"/>
    <n v="1.0382168998047296"/>
    <n v="1.613442656164608"/>
    <n v="0.35949536926952463"/>
    <n v="3.258871724012288"/>
    <n v="0.15775980839403503"/>
    <n v="0.15775980839403503"/>
    <x v="4"/>
  </r>
  <r>
    <n v="91"/>
    <x v="90"/>
    <n v="2017"/>
    <s v="All ages"/>
    <s v="Both"/>
    <s v="Diabetes mellitus"/>
    <s v="New cases per 100,000"/>
    <n v="891.30699066900002"/>
    <n v="828.32734100799996"/>
    <n v="956.64878471699899"/>
    <x v="90"/>
    <n v="3.3634624265975122"/>
    <n v="2.7882366702376338"/>
    <n v="4.0421839571327176"/>
    <n v="1.1428076023899538"/>
    <n v="4.5594391347962766"/>
    <n v="1.1428076023899538"/>
    <x v="2"/>
  </r>
  <r>
    <n v="92"/>
    <x v="91"/>
    <n v="2017"/>
    <s v="All ages"/>
    <s v="Both"/>
    <s v="Diabetes mellitus"/>
    <s v="New cases per 100,000"/>
    <n v="400.100417071999"/>
    <n v="355.61992319500001"/>
    <n v="455.020872978"/>
    <x v="91"/>
    <n v="0.11417789005046744"/>
    <n v="0.46104786630941086"/>
    <n v="0.79289942058567253"/>
    <n v="2.1064769341570906"/>
    <n v="1.3101545982492322"/>
    <n v="0.11417789005046744"/>
    <x v="1"/>
  </r>
  <r>
    <n v="93"/>
    <x v="92"/>
    <n v="2017"/>
    <s v="All ages"/>
    <s v="Both"/>
    <s v="Diabetes mellitus"/>
    <s v="New cases per 100,000"/>
    <n v="262.801321825"/>
    <n v="238.37810682599999"/>
    <n v="290.86859085100002"/>
    <x v="92"/>
    <n v="0.79404250244368024"/>
    <n v="1.3692682588035585"/>
    <n v="0.11532097190847512"/>
    <n v="3.0146973266512385"/>
    <n v="0.40193420575508454"/>
    <n v="0.11532097190847512"/>
    <x v="0"/>
  </r>
  <r>
    <n v="94"/>
    <x v="93"/>
    <n v="2017"/>
    <s v="All ages"/>
    <s v="Both"/>
    <s v="Diabetes mellitus"/>
    <s v="New cases per 100,000"/>
    <n v="350.68977410299999"/>
    <n v="319.06362590999998"/>
    <n v="387.048250096"/>
    <x v="93"/>
    <n v="0.21266879069394443"/>
    <n v="0.78789454705382278"/>
    <n v="0.46605273984126067"/>
    <n v="2.4333236149015027"/>
    <n v="0.98330791750482027"/>
    <n v="0.21266879069394443"/>
    <x v="1"/>
  </r>
  <r>
    <n v="95"/>
    <x v="94"/>
    <n v="2017"/>
    <s v="All ages"/>
    <s v="Both"/>
    <s v="Diabetes mellitus"/>
    <s v="New cases per 100,000"/>
    <n v="393.18861515499998"/>
    <n v="353.02943033600002"/>
    <n v="439.74391757900003"/>
    <x v="94"/>
    <n v="6.8456980975242748E-2"/>
    <n v="0.50676877538463549"/>
    <n v="0.7471785115104479"/>
    <n v="2.1521978432323157"/>
    <n v="1.2644336891740076"/>
    <n v="6.8456980975242748E-2"/>
    <x v="1"/>
  </r>
  <r>
    <n v="96"/>
    <x v="95"/>
    <n v="2017"/>
    <s v="All ages"/>
    <s v="Both"/>
    <s v="Diabetes mellitus"/>
    <s v="New cases per 100,000"/>
    <n v="420.934123967"/>
    <n v="382.812827395"/>
    <n v="463.20638951000001"/>
    <x v="95"/>
    <n v="0.25199086994844977"/>
    <n v="0.3232348864114285"/>
    <n v="0.93071240048365489"/>
    <n v="1.9686639542591085"/>
    <n v="1.4479675781472146"/>
    <n v="0.25199086994844977"/>
    <x v="1"/>
  </r>
  <r>
    <n v="97"/>
    <x v="96"/>
    <n v="2017"/>
    <s v="All ages"/>
    <s v="Both"/>
    <s v="Diabetes mellitus"/>
    <s v="New cases per 100,000"/>
    <n v="454.37236652299998"/>
    <n v="418.471490937"/>
    <n v="495.460462264"/>
    <x v="96"/>
    <n v="0.47318164854674211"/>
    <n v="0.10204410781313616"/>
    <n v="1.1519031790819472"/>
    <n v="1.7474731756608162"/>
    <n v="1.6691583567455068"/>
    <n v="0.10204410781313616"/>
    <x v="3"/>
  </r>
  <r>
    <n v="98"/>
    <x v="97"/>
    <n v="2017"/>
    <s v="All ages"/>
    <s v="Both"/>
    <s v="Diabetes mellitus"/>
    <s v="New cases per 100,000"/>
    <n v="216.22201819099999"/>
    <n v="197.25342720099999"/>
    <n v="240.594250751"/>
    <x v="97"/>
    <n v="1.1021601440965316"/>
    <n v="1.67738590045641"/>
    <n v="0.42343861356132662"/>
    <n v="3.32281496830409"/>
    <n v="9.3816564102233047E-2"/>
    <n v="9.3816564102233047E-2"/>
    <x v="4"/>
  </r>
  <r>
    <n v="99"/>
    <x v="98"/>
    <n v="2017"/>
    <s v="All ages"/>
    <s v="Both"/>
    <s v="Diabetes mellitus"/>
    <s v="New cases per 100,000"/>
    <n v="490.306484157"/>
    <n v="439.07305712299899"/>
    <n v="545.15920113599998"/>
    <x v="98"/>
    <n v="0.71088240223904087"/>
    <n v="0.1356566458791626"/>
    <n v="1.389603932774246"/>
    <n v="1.5097724219685174"/>
    <n v="1.9068591104378056"/>
    <n v="0.1356566458791626"/>
    <x v="3"/>
  </r>
  <r>
    <n v="100"/>
    <x v="99"/>
    <n v="2017"/>
    <s v="All ages"/>
    <s v="Both"/>
    <s v="Diabetes mellitus"/>
    <s v="New cases per 100,000"/>
    <n v="340.11999445200001"/>
    <n v="307.37576046800001"/>
    <n v="379.87048184299999"/>
    <x v="99"/>
    <n v="0.28258687286293582"/>
    <n v="0.85781262922281409"/>
    <n v="0.3961346576722693"/>
    <n v="2.5032416970704938"/>
    <n v="0.91338983533582896"/>
    <n v="0.28258687286293582"/>
    <x v="1"/>
  </r>
  <r>
    <n v="101"/>
    <x v="100"/>
    <n v="2017"/>
    <s v="All ages"/>
    <s v="Both"/>
    <s v="Diabetes mellitus"/>
    <s v="New cases per 100,000"/>
    <n v="538.35207654299995"/>
    <n v="483.86086179199998"/>
    <n v="601.00470896100001"/>
    <x v="100"/>
    <n v="1.028699403843649"/>
    <n v="0.45347364748377061"/>
    <n v="1.707420934378854"/>
    <n v="1.1919554203639093"/>
    <n v="2.2246761120424137"/>
    <n v="0.45347364748377061"/>
    <x v="3"/>
  </r>
  <r>
    <n v="102"/>
    <x v="101"/>
    <n v="2017"/>
    <s v="All ages"/>
    <s v="Both"/>
    <s v="Diabetes mellitus"/>
    <s v="New cases per 100,000"/>
    <n v="475.71102855300001"/>
    <n v="429.17289248600002"/>
    <n v="525.76016561999995"/>
    <x v="101"/>
    <n v="0.61433485840090674"/>
    <n v="3.9109102041028465E-2"/>
    <n v="1.2930563889361117"/>
    <n v="1.6063199658066516"/>
    <n v="1.8103115665996716"/>
    <n v="3.9109102041028465E-2"/>
    <x v="3"/>
  </r>
  <r>
    <n v="103"/>
    <x v="102"/>
    <n v="2017"/>
    <s v="All ages"/>
    <s v="Both"/>
    <s v="Diabetes mellitus"/>
    <s v="New cases per 100,000"/>
    <n v="191.251077751"/>
    <n v="174.13087015399901"/>
    <n v="210.577138337999"/>
    <x v="102"/>
    <n v="1.2673405284724475"/>
    <n v="1.8425662848323259"/>
    <n v="0.58861899793724248"/>
    <n v="3.4879953526800058"/>
    <n v="7.1363820273682821E-2"/>
    <n v="7.1363820273682821E-2"/>
    <x v="4"/>
  </r>
  <r>
    <n v="104"/>
    <x v="103"/>
    <n v="2017"/>
    <s v="All ages"/>
    <s v="Both"/>
    <s v="Diabetes mellitus"/>
    <s v="New cases per 100,000"/>
    <n v="228.77812134499999"/>
    <n v="209.92614712699901"/>
    <n v="250.17269189699999"/>
    <x v="103"/>
    <n v="1.0191027218010111"/>
    <n v="1.5943284781608895"/>
    <n v="0.34038119126580613"/>
    <n v="3.2397575460085695"/>
    <n v="0.17687398639775354"/>
    <n v="0.17687398639775354"/>
    <x v="4"/>
  </r>
  <r>
    <n v="105"/>
    <x v="104"/>
    <n v="2017"/>
    <s v="All ages"/>
    <s v="Both"/>
    <s v="Diabetes mellitus"/>
    <s v="New cases per 100,000"/>
    <n v="334.68020516000001"/>
    <n v="303.58327866600001"/>
    <n v="371.679098293999"/>
    <x v="104"/>
    <n v="0.31857055911358279"/>
    <n v="0.89379631547346106"/>
    <n v="0.36015097142162233"/>
    <n v="2.5392253833211411"/>
    <n v="0.877406149085182"/>
    <n v="0.31857055911358279"/>
    <x v="1"/>
  </r>
  <r>
    <n v="106"/>
    <x v="105"/>
    <n v="2017"/>
    <s v="All ages"/>
    <s v="Both"/>
    <s v="Diabetes mellitus"/>
    <s v="New cases per 100,000"/>
    <n v="328.55830378100001"/>
    <n v="296.01504897199999"/>
    <n v="369.50301251600001"/>
    <x v="105"/>
    <n v="0.35906635162585993"/>
    <n v="0.93429210798573825"/>
    <n v="0.31965517890934519"/>
    <n v="2.5797211758334182"/>
    <n v="0.8369103565729048"/>
    <n v="0.31965517890934519"/>
    <x v="0"/>
  </r>
  <r>
    <n v="107"/>
    <x v="106"/>
    <n v="2017"/>
    <s v="All ages"/>
    <s v="Both"/>
    <s v="Diabetes mellitus"/>
    <s v="New cases per 100,000"/>
    <n v="178.60703078499901"/>
    <n v="162.88624930899999"/>
    <n v="197.08233096399999"/>
    <x v="106"/>
    <n v="1.3509796906789941"/>
    <n v="1.9262054470388725"/>
    <n v="0.67225816014378914"/>
    <n v="3.5716345148865525"/>
    <n v="0.15500298248022948"/>
    <n v="0.15500298248022948"/>
    <x v="4"/>
  </r>
  <r>
    <n v="108"/>
    <x v="107"/>
    <n v="2017"/>
    <s v="All ages"/>
    <s v="Both"/>
    <s v="Diabetes mellitus"/>
    <s v="New cases per 100,000"/>
    <n v="718.54446392299997"/>
    <n v="646.23530378399903"/>
    <n v="794.293892849999"/>
    <x v="107"/>
    <n v="2.2206548242075583"/>
    <n v="1.6454290678476799"/>
    <n v="2.8993763547427633"/>
    <n v="0"/>
    <n v="3.4166315324063232"/>
    <n v="0"/>
    <x v="2"/>
  </r>
  <r>
    <n v="109"/>
    <x v="108"/>
    <n v="2017"/>
    <s v="All ages"/>
    <s v="Both"/>
    <s v="Diabetes mellitus"/>
    <s v="New cases per 100,000"/>
    <n v="784.08857669199995"/>
    <n v="719.59975364800005"/>
    <n v="859.96564211899999"/>
    <x v="108"/>
    <n v="2.6542228656986615"/>
    <n v="2.0789971093387831"/>
    <n v="3.3329443962338665"/>
    <n v="0.43356804149110317"/>
    <n v="3.8501995738974264"/>
    <n v="0.43356804149110317"/>
    <x v="2"/>
  </r>
  <r>
    <n v="110"/>
    <x v="109"/>
    <n v="2017"/>
    <s v="All ages"/>
    <s v="Both"/>
    <s v="Diabetes mellitus"/>
    <s v="New cases per 100,000"/>
    <n v="225.928117152"/>
    <n v="206.53857207600001"/>
    <n v="249.67117551999999"/>
    <x v="109"/>
    <n v="1.0379552271443266"/>
    <n v="1.613180983504205"/>
    <n v="0.35923369660912163"/>
    <n v="3.258610051351885"/>
    <n v="0.15802148105443803"/>
    <n v="0.15802148105443803"/>
    <x v="4"/>
  </r>
  <r>
    <n v="111"/>
    <x v="110"/>
    <n v="2017"/>
    <s v="All ages"/>
    <s v="Both"/>
    <s v="Diabetes mellitus"/>
    <s v="New cases per 100,000"/>
    <n v="818.813708905"/>
    <n v="756.47280244599995"/>
    <n v="882.65789245099995"/>
    <x v="110"/>
    <n v="2.8839262963816212"/>
    <n v="2.3087005400217429"/>
    <n v="3.5626478269168262"/>
    <n v="0.6632714721740629"/>
    <n v="4.0799030045803857"/>
    <n v="0.6632714721740629"/>
    <x v="2"/>
  </r>
  <r>
    <n v="112"/>
    <x v="111"/>
    <n v="2017"/>
    <s v="All ages"/>
    <s v="Both"/>
    <s v="Diabetes mellitus"/>
    <s v="New cases per 100,000"/>
    <n v="509.228216527999"/>
    <n v="469.87255379800001"/>
    <n v="555.495900954999"/>
    <x v="111"/>
    <n v="0.83604785340055199"/>
    <n v="0.26082209704067372"/>
    <n v="1.5147693839357572"/>
    <n v="1.3846069708070061"/>
    <n v="2.0320245615993167"/>
    <n v="0.26082209704067372"/>
    <x v="3"/>
  </r>
  <r>
    <n v="113"/>
    <x v="112"/>
    <n v="2017"/>
    <s v="All ages"/>
    <s v="Both"/>
    <s v="Diabetes mellitus"/>
    <s v="New cases per 100,000"/>
    <n v="368.06597187800003"/>
    <n v="332.30230213700003"/>
    <n v="408.241110064"/>
    <x v="112"/>
    <n v="9.7726903168204093E-2"/>
    <n v="0.67295265952808236"/>
    <n v="0.58099462736700103"/>
    <n v="2.3183817273757623"/>
    <n v="1.0982498050305607"/>
    <n v="9.7726903168204093E-2"/>
    <x v="1"/>
  </r>
  <r>
    <n v="114"/>
    <x v="113"/>
    <n v="2017"/>
    <s v="All ages"/>
    <s v="Both"/>
    <s v="Diabetes mellitus"/>
    <s v="New cases per 100,000"/>
    <n v="261.59613793199998"/>
    <n v="235.22302012399999"/>
    <n v="292.70204550900002"/>
    <x v="113"/>
    <n v="0.80201467870863652"/>
    <n v="1.3772404350685148"/>
    <n v="0.1232931481734314"/>
    <n v="3.0226695029161945"/>
    <n v="0.39396202949012826"/>
    <n v="0.1232931481734314"/>
    <x v="0"/>
  </r>
  <r>
    <n v="115"/>
    <x v="114"/>
    <n v="2017"/>
    <s v="All ages"/>
    <s v="Both"/>
    <s v="Diabetes mellitus"/>
    <s v="New cases per 100,000"/>
    <n v="468.54479388599998"/>
    <n v="421.074948672"/>
    <n v="518.38060710900004"/>
    <x v="114"/>
    <n v="0.56693090100221299"/>
    <n v="8.2948553576652762E-3"/>
    <n v="1.245652431537418"/>
    <n v="1.6537239232053453"/>
    <n v="1.7629076092009779"/>
    <n v="8.2948553576652762E-3"/>
    <x v="3"/>
  </r>
  <r>
    <n v="116"/>
    <x v="115"/>
    <n v="2017"/>
    <s v="All ages"/>
    <s v="Both"/>
    <s v="Diabetes mellitus"/>
    <s v="New cases per 100,000"/>
    <n v="417.644568743999"/>
    <n v="378.12366895700001"/>
    <n v="460.70703122700002"/>
    <x v="115"/>
    <n v="0.23023077655241961"/>
    <n v="0.34499497980745869"/>
    <n v="0.90895230708762464"/>
    <n v="1.9904240476551387"/>
    <n v="1.4262074847511843"/>
    <n v="0.23023077655241961"/>
    <x v="1"/>
  </r>
  <r>
    <n v="117"/>
    <x v="116"/>
    <n v="2017"/>
    <s v="All ages"/>
    <s v="Both"/>
    <s v="Diabetes mellitus"/>
    <s v="New cases per 100,000"/>
    <n v="202.10356260200001"/>
    <n v="184.324288309"/>
    <n v="221.57553850799999"/>
    <x v="116"/>
    <n v="1.1955523784254247"/>
    <n v="1.7707781347853031"/>
    <n v="0.51683084789021971"/>
    <n v="3.4162072026329833"/>
    <n v="4.243297733399487E-4"/>
    <n v="4.243297733399487E-4"/>
    <x v="4"/>
  </r>
  <r>
    <n v="118"/>
    <x v="117"/>
    <n v="2017"/>
    <s v="All ages"/>
    <s v="Both"/>
    <s v="Diabetes mellitus"/>
    <s v="New cases per 100,000"/>
    <n v="451.86962905299998"/>
    <n v="414.136570046999"/>
    <n v="494.73860321699999"/>
    <x v="117"/>
    <n v="0.45662627938553935"/>
    <n v="0.11859947697433892"/>
    <n v="1.1353478099207446"/>
    <n v="1.7640285448220188"/>
    <n v="1.652602987584304"/>
    <n v="0.11859947697433892"/>
    <x v="3"/>
  </r>
  <r>
    <n v="119"/>
    <x v="118"/>
    <n v="2017"/>
    <s v="All ages"/>
    <s v="Both"/>
    <s v="Diabetes mellitus"/>
    <s v="New cases per 100,000"/>
    <n v="344.595394795"/>
    <n v="314.87244863699999"/>
    <n v="379.21790934900002"/>
    <x v="118"/>
    <n v="0.2529825273370192"/>
    <n v="0.82820828369689747"/>
    <n v="0.42573900319818592"/>
    <n v="2.4736373515445775"/>
    <n v="0.94299418086174558"/>
    <n v="0.2529825273370192"/>
    <x v="1"/>
  </r>
  <r>
    <n v="120"/>
    <x v="119"/>
    <n v="2017"/>
    <s v="All ages"/>
    <s v="Both"/>
    <s v="Diabetes mellitus"/>
    <s v="New cases per 100,000"/>
    <n v="227.38426421599999"/>
    <n v="208.171429332"/>
    <n v="249.42118001099999"/>
    <x v="119"/>
    <n v="1.0283229534893827"/>
    <n v="1.6035487098492611"/>
    <n v="0.34960142295417773"/>
    <n v="3.2489777776969411"/>
    <n v="0.16765375470938193"/>
    <n v="0.16765375470938193"/>
    <x v="4"/>
  </r>
  <r>
    <n v="121"/>
    <x v="120"/>
    <n v="2017"/>
    <s v="All ages"/>
    <s v="Both"/>
    <s v="Diabetes mellitus"/>
    <s v="New cases per 100,000"/>
    <n v="511.47396863500001"/>
    <n v="462.11499227799999"/>
    <n v="565.60010182299902"/>
    <x v="120"/>
    <n v="0.85090328894727385"/>
    <n v="0.27567753258739558"/>
    <n v="1.5296248194824789"/>
    <n v="1.3697515352602845"/>
    <n v="2.0468799971460387"/>
    <n v="0.27567753258739558"/>
    <x v="3"/>
  </r>
  <r>
    <n v="122"/>
    <x v="121"/>
    <n v="2017"/>
    <s v="All ages"/>
    <s v="Both"/>
    <s v="Diabetes mellitus"/>
    <s v="New cases per 100,000"/>
    <n v="290.713626707"/>
    <n v="263.21211111999997"/>
    <n v="320.907182955"/>
    <x v="121"/>
    <n v="0.60940527340920525"/>
    <n v="1.1846310297690836"/>
    <n v="6.9316257125999869E-2"/>
    <n v="2.8300600976167636"/>
    <n v="0.58657143478955953"/>
    <n v="6.9316257125999869E-2"/>
    <x v="0"/>
  </r>
  <r>
    <n v="123"/>
    <x v="122"/>
    <n v="2017"/>
    <s v="All ages"/>
    <s v="Both"/>
    <s v="Diabetes mellitus"/>
    <s v="New cases per 100,000"/>
    <n v="269.310928746"/>
    <n v="245.90621758699999"/>
    <n v="295.497021829"/>
    <x v="122"/>
    <n v="0.75098207482660551"/>
    <n v="1.3262078311864838"/>
    <n v="7.2260544291400386E-2"/>
    <n v="2.9716368990341637"/>
    <n v="0.44499463337215928"/>
    <n v="7.2260544291400386E-2"/>
    <x v="0"/>
  </r>
  <r>
    <n v="124"/>
    <x v="123"/>
    <n v="2017"/>
    <s v="All ages"/>
    <s v="Both"/>
    <s v="Diabetes mellitus"/>
    <s v="New cases per 100,000"/>
    <n v="158.63224112500001"/>
    <n v="145.03094400800001"/>
    <n v="175.83195380199999"/>
    <x v="123"/>
    <n v="1.4831110151597275"/>
    <n v="2.0583367715196061"/>
    <n v="0.80438948462452253"/>
    <n v="3.7037658393672857"/>
    <n v="0.28713430696096287"/>
    <n v="0.28713430696096287"/>
    <x v="4"/>
  </r>
  <r>
    <n v="125"/>
    <x v="124"/>
    <n v="2017"/>
    <s v="All ages"/>
    <s v="Both"/>
    <s v="Diabetes mellitus"/>
    <s v="New cases per 100,000"/>
    <n v="132.28175286199999"/>
    <n v="121.055558433"/>
    <n v="146.92005772799999"/>
    <x v="124"/>
    <n v="1.6574169765324585"/>
    <n v="2.2326427328923368"/>
    <n v="0.97869544599725344"/>
    <n v="3.8780718007400168"/>
    <n v="0.46144026833369378"/>
    <n v="0.46144026833369378"/>
    <x v="4"/>
  </r>
  <r>
    <n v="126"/>
    <x v="125"/>
    <n v="2017"/>
    <s v="All ages"/>
    <s v="Both"/>
    <s v="Diabetes mellitus"/>
    <s v="New cases per 100,000"/>
    <n v="280.23482721300002"/>
    <n v="252.99174787899901"/>
    <n v="313.087618496"/>
    <x v="125"/>
    <n v="0.67872153053520512"/>
    <n v="1.2539472868950834"/>
    <n v="0"/>
    <n v="2.8993763547427633"/>
    <n v="0.51725517766355966"/>
    <n v="0"/>
    <x v="0"/>
  </r>
  <r>
    <n v="127"/>
    <x v="126"/>
    <n v="2017"/>
    <s v="All ages"/>
    <s v="Both"/>
    <s v="Diabetes mellitus"/>
    <s v="New cases per 100,000"/>
    <n v="704.752534803"/>
    <n v="629.46185479899998"/>
    <n v="790.88219347799998"/>
    <x v="126"/>
    <n v="2.1294225312628483"/>
    <n v="1.5541967749029699"/>
    <n v="2.8081440617980533"/>
    <n v="9.1232292944710025E-2"/>
    <n v="3.3253992394616132"/>
    <n v="9.1232292944710025E-2"/>
    <x v="2"/>
  </r>
  <r>
    <n v="128"/>
    <x v="127"/>
    <n v="2017"/>
    <s v="All ages"/>
    <s v="Both"/>
    <s v="Diabetes mellitus"/>
    <s v="New cases per 100,000"/>
    <n v="468.55143818599998"/>
    <n v="418.06487260900002"/>
    <n v="524.11218475399903"/>
    <x v="127"/>
    <n v="0.56697485241167422"/>
    <n v="8.2509039482040469E-3"/>
    <n v="1.2456963829468792"/>
    <n v="1.6536799717958841"/>
    <n v="1.7629515606104391"/>
    <n v="8.2509039482040469E-3"/>
    <x v="3"/>
  </r>
  <r>
    <n v="129"/>
    <x v="128"/>
    <n v="2017"/>
    <s v="All ages"/>
    <s v="Both"/>
    <s v="Diabetes mellitus"/>
    <s v="New cases per 100,000"/>
    <n v="437.42236959099898"/>
    <n v="387.303721274"/>
    <n v="497.80791524799997"/>
    <x v="128"/>
    <n v="0.3610590388626625"/>
    <n v="0.21416671749721578"/>
    <n v="1.0397805693978677"/>
    <n v="1.8595957853448957"/>
    <n v="1.5570357470614273"/>
    <n v="0.21416671749721578"/>
    <x v="3"/>
  </r>
  <r>
    <n v="130"/>
    <x v="129"/>
    <n v="2017"/>
    <s v="All ages"/>
    <s v="Both"/>
    <s v="Diabetes mellitus"/>
    <s v="New cases per 100,000"/>
    <n v="288.02795497199997"/>
    <n v="263.10482478399899"/>
    <n v="316.870701715"/>
    <x v="129"/>
    <n v="0.62717073524916933"/>
    <n v="1.2023964916090475"/>
    <n v="5.1550795286035789E-2"/>
    <n v="2.8478255594567274"/>
    <n v="0.56880597294959545"/>
    <n v="5.1550795286035789E-2"/>
    <x v="0"/>
  </r>
  <r>
    <n v="131"/>
    <x v="130"/>
    <n v="2017"/>
    <s v="All ages"/>
    <s v="Both"/>
    <s v="Diabetes mellitus"/>
    <s v="New cases per 100,000"/>
    <n v="342.676752368"/>
    <n v="313.89865238900001"/>
    <n v="377.96333801899999"/>
    <x v="130"/>
    <n v="0.2656741636145275"/>
    <n v="0.84089991997440583"/>
    <n v="0.41304736692067762"/>
    <n v="2.4863289878220858"/>
    <n v="0.93030254458423722"/>
    <n v="0.2656741636145275"/>
    <x v="1"/>
  </r>
  <r>
    <n v="132"/>
    <x v="131"/>
    <n v="2017"/>
    <s v="All ages"/>
    <s v="Both"/>
    <s v="Diabetes mellitus"/>
    <s v="New cases per 100,000"/>
    <n v="280.37236962499998"/>
    <n v="257.21900009500001"/>
    <n v="307.18745575499997"/>
    <x v="131"/>
    <n v="0.67781170062564555"/>
    <n v="1.2530374569855238"/>
    <n v="9.0982990955956744E-4"/>
    <n v="2.8984665248332036"/>
    <n v="0.51816500757311923"/>
    <n v="9.0982990955956744E-4"/>
    <x v="0"/>
  </r>
  <r>
    <n v="133"/>
    <x v="132"/>
    <n v="2017"/>
    <s v="All ages"/>
    <s v="Both"/>
    <s v="Diabetes mellitus"/>
    <s v="New cases per 100,000"/>
    <n v="541.37095721399999"/>
    <n v="491.08984069600001"/>
    <n v="601.12733808299902"/>
    <x v="132"/>
    <n v="1.0486690109483146"/>
    <n v="0.47344325458843617"/>
    <n v="1.7273905414835196"/>
    <n v="1.1719858132592438"/>
    <n v="2.244645719147079"/>
    <n v="0.47344325458843617"/>
    <x v="3"/>
  </r>
  <r>
    <n v="134"/>
    <x v="133"/>
    <n v="2017"/>
    <s v="All ages"/>
    <s v="Both"/>
    <s v="Diabetes mellitus"/>
    <s v="New cases per 100,000"/>
    <n v="318.49451921399998"/>
    <n v="293.19910261799998"/>
    <n v="350.089770818999"/>
    <x v="133"/>
    <n v="0.42563732467542265"/>
    <n v="1.000863081035301"/>
    <n v="0.25308420585978247"/>
    <n v="2.6462921488829809"/>
    <n v="0.77033938352334208"/>
    <n v="0.25308420585978247"/>
    <x v="0"/>
  </r>
  <r>
    <n v="135"/>
    <x v="134"/>
    <n v="2017"/>
    <s v="All ages"/>
    <s v="Both"/>
    <s v="Diabetes mellitus"/>
    <s v="New cases per 100,000"/>
    <n v="197.466170406"/>
    <n v="180.08910610699999"/>
    <n v="216.92562171399999"/>
    <x v="134"/>
    <n v="1.2262282845763248"/>
    <n v="1.8014540409362032"/>
    <n v="0.54750675404111981"/>
    <n v="3.4468831087838829"/>
    <n v="3.0251576377560152E-2"/>
    <n v="3.0251576377560152E-2"/>
    <x v="4"/>
  </r>
  <r>
    <n v="136"/>
    <x v="135"/>
    <n v="2017"/>
    <s v="All ages"/>
    <s v="Both"/>
    <s v="Diabetes mellitus"/>
    <s v="New cases per 100,000"/>
    <n v="391.953503786"/>
    <n v="359.032254988999"/>
    <n v="428.73105265700002"/>
    <x v="135"/>
    <n v="6.0286837316909606E-2"/>
    <n v="0.51493891904296873"/>
    <n v="0.73900836785211466"/>
    <n v="2.1603679868906487"/>
    <n v="1.2562635455156743"/>
    <n v="6.0286837316909606E-2"/>
    <x v="1"/>
  </r>
  <r>
    <n v="137"/>
    <x v="136"/>
    <n v="2017"/>
    <s v="All ages"/>
    <s v="Both"/>
    <s v="Diabetes mellitus"/>
    <s v="New cases per 100,000"/>
    <n v="405.93233784999899"/>
    <n v="365.712427408"/>
    <n v="450.98232636400002"/>
    <x v="136"/>
    <n v="0.15275548860245566"/>
    <n v="0.42247026775742264"/>
    <n v="0.83147701913766081"/>
    <n v="2.0678993356051025"/>
    <n v="1.3487321968012205"/>
    <n v="0.15275548860245566"/>
    <x v="1"/>
  </r>
  <r>
    <n v="138"/>
    <x v="137"/>
    <n v="2017"/>
    <s v="All ages"/>
    <s v="Both"/>
    <s v="Diabetes mellitus"/>
    <s v="New cases per 100,000"/>
    <n v="667.28278210500002"/>
    <n v="606.84667405300002"/>
    <n v="735.02360058900001"/>
    <x v="137"/>
    <n v="1.8815636983927897"/>
    <n v="1.3063379420329113"/>
    <n v="2.5602852289279947"/>
    <n v="0.33909112581476863"/>
    <n v="3.0775404065915541"/>
    <n v="0.33909112581476863"/>
    <x v="2"/>
  </r>
  <r>
    <n v="139"/>
    <x v="138"/>
    <n v="2017"/>
    <s v="All ages"/>
    <s v="Both"/>
    <s v="Diabetes mellitus"/>
    <s v="New cases per 100,000"/>
    <n v="538.57232132799902"/>
    <n v="496.87831220200002"/>
    <n v="588.09474212500004"/>
    <x v="138"/>
    <n v="1.0301563020461957"/>
    <n v="0.4549305456863173"/>
    <n v="1.7088778325814007"/>
    <n v="1.1904985221613626"/>
    <n v="2.2261330102449604"/>
    <n v="0.4549305456863173"/>
    <x v="3"/>
  </r>
  <r>
    <n v="140"/>
    <x v="139"/>
    <n v="2017"/>
    <s v="All ages"/>
    <s v="Both"/>
    <s v="Diabetes mellitus"/>
    <s v="New cases per 100,000"/>
    <n v="553.56634238100003"/>
    <n v="487.595476891999"/>
    <n v="633.16266235099999"/>
    <x v="139"/>
    <n v="1.1293403182359871"/>
    <n v="0.55411456187610875"/>
    <n v="1.8080618487711921"/>
    <n v="1.0913145059715712"/>
    <n v="2.3253170264347518"/>
    <n v="0.55411456187610875"/>
    <x v="3"/>
  </r>
  <r>
    <n v="141"/>
    <x v="140"/>
    <n v="2017"/>
    <s v="All ages"/>
    <s v="Both"/>
    <s v="Diabetes mellitus"/>
    <s v="New cases per 100,000"/>
    <n v="310.27907160799998"/>
    <n v="280.49404439300002"/>
    <n v="342.66901693699998"/>
    <x v="140"/>
    <n v="0.4799817253855177"/>
    <n v="1.055207481745396"/>
    <n v="0.19873980514968742"/>
    <n v="2.7006365495930758"/>
    <n v="0.71599498281324703"/>
    <n v="0.19873980514968742"/>
    <x v="0"/>
  </r>
  <r>
    <n v="142"/>
    <x v="141"/>
    <n v="2017"/>
    <s v="All ages"/>
    <s v="Both"/>
    <s v="Diabetes mellitus"/>
    <s v="New cases per 100,000"/>
    <n v="331.83143488000002"/>
    <n v="297.93371866299998"/>
    <n v="368.98778628599899"/>
    <x v="141"/>
    <n v="0.33741490224033627"/>
    <n v="0.91264065860021448"/>
    <n v="0.34130662829486885"/>
    <n v="2.5580697264478944"/>
    <n v="0.85856180595842857"/>
    <n v="0.33741490224033627"/>
    <x v="1"/>
  </r>
  <r>
    <n v="143"/>
    <x v="142"/>
    <n v="2017"/>
    <s v="All ages"/>
    <s v="Both"/>
    <s v="Diabetes mellitus"/>
    <s v="New cases per 100,000"/>
    <n v="181.673134363"/>
    <n v="166.19286202999999"/>
    <n v="198.38233846899999"/>
    <x v="142"/>
    <n v="1.3306977085579166"/>
    <n v="1.905923464917795"/>
    <n v="0.65197617802271157"/>
    <n v="3.5513525327654749"/>
    <n v="0.13472100035915191"/>
    <n v="0.13472100035915191"/>
    <x v="4"/>
  </r>
  <r>
    <n v="144"/>
    <x v="143"/>
    <n v="2017"/>
    <s v="All ages"/>
    <s v="Both"/>
    <s v="Diabetes mellitus"/>
    <s v="New cases per 100,000"/>
    <n v="473.34904139100001"/>
    <n v="433.54703132399999"/>
    <n v="516.76454121299901"/>
    <x v="143"/>
    <n v="0.59871053907470451"/>
    <n v="2.3484782714826236E-2"/>
    <n v="1.2774320696099095"/>
    <n v="1.6219442851328538"/>
    <n v="1.7946872472734694"/>
    <n v="2.3484782714826236E-2"/>
    <x v="3"/>
  </r>
  <r>
    <n v="145"/>
    <x v="144"/>
    <n v="2017"/>
    <s v="All ages"/>
    <s v="Both"/>
    <s v="Diabetes mellitus"/>
    <s v="New cases per 100,000"/>
    <n v="547.64449372000001"/>
    <n v="504.77223370199999"/>
    <n v="597.07666603999996"/>
    <x v="144"/>
    <n v="1.0901678553329446"/>
    <n v="0.5149420989730662"/>
    <n v="1.7688893858681496"/>
    <n v="1.1304869688746138"/>
    <n v="2.2861445635317095"/>
    <n v="0.5149420989730662"/>
    <x v="3"/>
  </r>
  <r>
    <n v="146"/>
    <x v="145"/>
    <n v="2017"/>
    <s v="All ages"/>
    <s v="Both"/>
    <s v="Diabetes mellitus"/>
    <s v="New cases per 100,000"/>
    <n v="521.19296415899998"/>
    <n v="477.383124121999"/>
    <n v="569.60322492099999"/>
    <x v="145"/>
    <n v="0.9151935154311156"/>
    <n v="0.33996775907123733"/>
    <n v="1.5939150459663207"/>
    <n v="1.3054613087764426"/>
    <n v="2.1111702236298804"/>
    <n v="0.33996775907123733"/>
    <x v="3"/>
  </r>
  <r>
    <n v="147"/>
    <x v="146"/>
    <n v="2017"/>
    <s v="All ages"/>
    <s v="Both"/>
    <s v="Diabetes mellitus"/>
    <s v="New cases per 100,000"/>
    <n v="194.570035757"/>
    <n v="177.78101370900001"/>
    <n v="215.269556806"/>
    <x v="146"/>
    <n v="1.2453859384770936"/>
    <n v="1.8206116948369719"/>
    <n v="0.56666440794188855"/>
    <n v="3.4660407626846519"/>
    <n v="4.9409230278328886E-2"/>
    <n v="4.9409230278328886E-2"/>
    <x v="4"/>
  </r>
  <r>
    <n v="148"/>
    <x v="147"/>
    <n v="2017"/>
    <s v="All ages"/>
    <s v="Both"/>
    <s v="Diabetes mellitus"/>
    <s v="New cases per 100,000"/>
    <n v="459.285902192999"/>
    <n v="411.987611219999"/>
    <n v="518.77542851199996"/>
    <x v="147"/>
    <n v="0.50568421738532332"/>
    <n v="6.9541538974554951E-2"/>
    <n v="1.1844057479205286"/>
    <n v="1.7149706068222348"/>
    <n v="1.701660925584088"/>
    <n v="6.9541538974554951E-2"/>
    <x v="3"/>
  </r>
  <r>
    <n v="149"/>
    <x v="148"/>
    <n v="2017"/>
    <s v="All ages"/>
    <s v="Both"/>
    <s v="Diabetes mellitus"/>
    <s v="New cases per 100,000"/>
    <n v="242.14953785200001"/>
    <n v="220.655700532"/>
    <n v="267.47300744299997"/>
    <x v="148"/>
    <n v="0.93065207960017915"/>
    <n v="1.5058778359600575"/>
    <n v="0.25193054906497403"/>
    <n v="3.1513069038077375"/>
    <n v="0.26532462859858563"/>
    <n v="0.25193054906497403"/>
    <x v="0"/>
  </r>
  <r>
    <n v="150"/>
    <x v="149"/>
    <n v="2017"/>
    <s v="All ages"/>
    <s v="Both"/>
    <s v="Diabetes mellitus"/>
    <s v="New cases per 100,000"/>
    <n v="486.39502881999999"/>
    <n v="441.394539474"/>
    <n v="535.88767022699994"/>
    <x v="149"/>
    <n v="0.68500849902793337"/>
    <n v="0.1097827426680551"/>
    <n v="1.3637300295631385"/>
    <n v="1.5356463251796248"/>
    <n v="1.8809852072266982"/>
    <n v="0.1097827426680551"/>
    <x v="3"/>
  </r>
  <r>
    <n v="151"/>
    <x v="150"/>
    <n v="2017"/>
    <s v="All ages"/>
    <s v="Both"/>
    <s v="Diabetes mellitus"/>
    <s v="New cases per 100,000"/>
    <n v="460.03477459099997"/>
    <n v="415.48432372100001"/>
    <n v="508.13690729299998"/>
    <x v="150"/>
    <n v="0.51063793672350921"/>
    <n v="6.4587819636369059E-2"/>
    <n v="1.1893594672587144"/>
    <n v="1.7100168874840489"/>
    <n v="1.7066146449222739"/>
    <n v="6.4587819636369059E-2"/>
    <x v="3"/>
  </r>
  <r>
    <n v="152"/>
    <x v="151"/>
    <n v="2017"/>
    <s v="All ages"/>
    <s v="Both"/>
    <s v="Diabetes mellitus"/>
    <s v="New cases per 100,000"/>
    <n v="191.790417115"/>
    <n v="175.856373475"/>
    <n v="210.78754071399999"/>
    <x v="151"/>
    <n v="1.2637728501277474"/>
    <n v="1.8389986064876258"/>
    <n v="0.58505131959254242"/>
    <n v="3.484427674335306"/>
    <n v="6.7796141928982756E-2"/>
    <n v="6.7796141928982756E-2"/>
    <x v="4"/>
  </r>
  <r>
    <n v="153"/>
    <x v="152"/>
    <n v="2017"/>
    <s v="All ages"/>
    <s v="Both"/>
    <s v="Diabetes mellitus"/>
    <s v="New cases per 100,000"/>
    <n v="322.23018941800001"/>
    <n v="290.143780101"/>
    <n v="359.052413892"/>
    <x v="152"/>
    <n v="0.40092622331818512"/>
    <n v="0.97615197967806333"/>
    <n v="0.27779530721702"/>
    <n v="2.6215810475257433"/>
    <n v="0.79505048488057972"/>
    <n v="0.27779530721702"/>
    <x v="0"/>
  </r>
  <r>
    <n v="154"/>
    <x v="153"/>
    <n v="2017"/>
    <s v="All ages"/>
    <s v="Both"/>
    <s v="Diabetes mellitus"/>
    <s v="New cases per 100,000"/>
    <n v="348.84128143300001"/>
    <n v="314.16266589100002"/>
    <n v="386.28198105000001"/>
    <x v="153"/>
    <n v="0.22489639303356462"/>
    <n v="0.80012214939344295"/>
    <n v="0.45382513750164044"/>
    <n v="2.4455512172411229"/>
    <n v="0.9710803151652001"/>
    <n v="0.22489639303356462"/>
    <x v="1"/>
  </r>
  <r>
    <n v="155"/>
    <x v="154"/>
    <n v="2017"/>
    <s v="All ages"/>
    <s v="Both"/>
    <s v="Diabetes mellitus"/>
    <s v="New cases per 100,000"/>
    <n v="377.90612290899998"/>
    <n v="339.57587431299999"/>
    <n v="421.31745703699897"/>
    <x v="154"/>
    <n v="3.2635244585174916E-2"/>
    <n v="0.60786100094505324"/>
    <n v="0.64608628595003015"/>
    <n v="2.2532900687927331"/>
    <n v="1.1633414636135899"/>
    <n v="3.2635244585174916E-2"/>
    <x v="1"/>
  </r>
  <r>
    <n v="156"/>
    <x v="155"/>
    <n v="2017"/>
    <s v="All ages"/>
    <s v="Both"/>
    <s v="Diabetes mellitus"/>
    <s v="New cases per 100,000"/>
    <n v="549.24501183899997"/>
    <n v="504.39968090000002"/>
    <n v="602.96027356799902"/>
    <x v="155"/>
    <n v="1.1007551297182354"/>
    <n v="0.52552937335835703"/>
    <n v="1.7794766602534404"/>
    <n v="1.1198996944893229"/>
    <n v="2.2967318379170001"/>
    <n v="0.52552937335835703"/>
    <x v="3"/>
  </r>
  <r>
    <n v="157"/>
    <x v="156"/>
    <n v="2017"/>
    <s v="All ages"/>
    <s v="Both"/>
    <s v="Diabetes mellitus"/>
    <s v="New cases per 100,000"/>
    <n v="205.97475940000001"/>
    <n v="188.220936886"/>
    <n v="225.66729792000001"/>
    <x v="156"/>
    <n v="1.1699447816020327"/>
    <n v="1.7451705379619111"/>
    <n v="0.49122325106682774"/>
    <n v="3.3905996058095909"/>
    <n v="2.6031926596731925E-2"/>
    <n v="2.6031926596731925E-2"/>
    <x v="4"/>
  </r>
  <r>
    <n v="158"/>
    <x v="157"/>
    <n v="2017"/>
    <s v="All ages"/>
    <s v="Both"/>
    <s v="Diabetes mellitus"/>
    <s v="New cases per 100,000"/>
    <n v="421.583878585999"/>
    <n v="385.16118679900001"/>
    <n v="462.40354205499898"/>
    <x v="157"/>
    <n v="0.25628893465186636"/>
    <n v="0.31893682170801191"/>
    <n v="0.93501046518707143"/>
    <n v="1.9643658895556919"/>
    <n v="1.4522656428506311"/>
    <n v="0.25628893465186636"/>
    <x v="1"/>
  </r>
  <r>
    <n v="159"/>
    <x v="158"/>
    <n v="2017"/>
    <s v="All ages"/>
    <s v="Both"/>
    <s v="Diabetes mellitus"/>
    <s v="New cases per 100,000"/>
    <n v="461.30088142400001"/>
    <n v="418.92754043599899"/>
    <n v="509.92877855199998"/>
    <x v="158"/>
    <n v="0.51901311241376524"/>
    <n v="5.6212643946113028E-2"/>
    <n v="1.1977346429489704"/>
    <n v="1.701641711793793"/>
    <n v="1.71498982061253"/>
    <n v="5.6212643946113028E-2"/>
    <x v="3"/>
  </r>
  <r>
    <n v="160"/>
    <x v="159"/>
    <n v="2017"/>
    <s v="All ages"/>
    <s v="Both"/>
    <s v="Diabetes mellitus"/>
    <s v="New cases per 100,000"/>
    <n v="207.80905729099999"/>
    <n v="189.727823366"/>
    <n v="227.93439613300001"/>
    <x v="159"/>
    <n v="1.1578110763688105"/>
    <n v="1.7330368327286889"/>
    <n v="0.47908954583360552"/>
    <n v="3.3784659005763689"/>
    <n v="3.8165631829954139E-2"/>
    <n v="3.8165631829954139E-2"/>
    <x v="4"/>
  </r>
  <r>
    <n v="161"/>
    <x v="160"/>
    <n v="2017"/>
    <s v="All ages"/>
    <s v="Both"/>
    <s v="Diabetes mellitus"/>
    <s v="New cases per 100,000"/>
    <n v="406.84491179499997"/>
    <n v="369.80552978999998"/>
    <n v="451.03193147899998"/>
    <x v="160"/>
    <n v="0.15879207802802833"/>
    <n v="0.41643367833184997"/>
    <n v="0.83751360856323342"/>
    <n v="2.0618627461795298"/>
    <n v="1.354768786226793"/>
    <n v="0.15879207802802833"/>
    <x v="1"/>
  </r>
  <r>
    <n v="162"/>
    <x v="161"/>
    <n v="2017"/>
    <s v="All ages"/>
    <s v="Both"/>
    <s v="Diabetes mellitus"/>
    <s v="New cases per 100,000"/>
    <n v="507.878431414999"/>
    <n v="461.11736055199998"/>
    <n v="555.46966031599902"/>
    <x v="161"/>
    <n v="0.82711915388577195"/>
    <n v="0.25189339752589368"/>
    <n v="1.5058406844209771"/>
    <n v="1.3935356703217863"/>
    <n v="2.0230958620845367"/>
    <n v="0.25189339752589368"/>
    <x v="3"/>
  </r>
  <r>
    <n v="163"/>
    <x v="162"/>
    <n v="2017"/>
    <s v="All ages"/>
    <s v="Both"/>
    <s v="Diabetes mellitus"/>
    <s v="New cases per 100,000"/>
    <n v="236.108647972"/>
    <n v="215.04491892600001"/>
    <n v="262.284390774999"/>
    <x v="162"/>
    <n v="0.9706119887893655"/>
    <n v="1.5458377451492438"/>
    <n v="0.29189045825416038"/>
    <n v="3.1912668129969237"/>
    <n v="0.22536471940939928"/>
    <n v="0.22536471940939928"/>
    <x v="4"/>
  </r>
  <r>
    <n v="164"/>
    <x v="163"/>
    <n v="2017"/>
    <s v="All ages"/>
    <s v="Both"/>
    <s v="Diabetes mellitus"/>
    <s v="New cases per 100,000"/>
    <n v="447.91178210999999"/>
    <n v="405.23939182999999"/>
    <n v="494.54113371099999"/>
    <x v="163"/>
    <n v="0.43044550013468857"/>
    <n v="0.1447802562251897"/>
    <n v="1.1091670306698937"/>
    <n v="1.7902093240728696"/>
    <n v="1.6264222083334534"/>
    <n v="0.1447802562251897"/>
    <x v="3"/>
  </r>
  <r>
    <n v="165"/>
    <x v="164"/>
    <n v="2017"/>
    <s v="All ages"/>
    <s v="Both"/>
    <s v="Diabetes mellitus"/>
    <s v="New cases per 100,000"/>
    <n v="501.72744833299998"/>
    <n v="462.130099691"/>
    <n v="546.14414179699997"/>
    <x v="164"/>
    <n v="0.78643098868768335"/>
    <n v="0.21120523232780508"/>
    <n v="1.4651525192228885"/>
    <n v="1.4342238355198749"/>
    <n v="1.9824076968864481"/>
    <n v="0.21120523232780508"/>
    <x v="3"/>
  </r>
  <r>
    <n v="166"/>
    <x v="165"/>
    <n v="2017"/>
    <s v="All ages"/>
    <s v="Both"/>
    <s v="Diabetes mellitus"/>
    <s v="New cases per 100,000"/>
    <n v="493.86515867099899"/>
    <n v="439.63500216899899"/>
    <n v="550.31285754299995"/>
    <x v="165"/>
    <n v="0.73442269402354721"/>
    <n v="0.15919693766366894"/>
    <n v="1.4131442245587524"/>
    <n v="1.4862321301840109"/>
    <n v="1.9303994022223119"/>
    <n v="0.15919693766366894"/>
    <x v="3"/>
  </r>
  <r>
    <n v="167"/>
    <x v="166"/>
    <n v="2017"/>
    <s v="All ages"/>
    <s v="Both"/>
    <s v="Diabetes mellitus"/>
    <s v="New cases per 100,000"/>
    <n v="458.749663201999"/>
    <n v="417.20500720799998"/>
    <n v="506.12443605999999"/>
    <x v="166"/>
    <n v="0.50213704771169554"/>
    <n v="7.3088708648182732E-2"/>
    <n v="1.1808585782469008"/>
    <n v="1.7185177764958626"/>
    <n v="1.6981137559104602"/>
    <n v="7.3088708648182732E-2"/>
    <x v="3"/>
  </r>
  <r>
    <n v="168"/>
    <x v="167"/>
    <n v="2017"/>
    <s v="All ages"/>
    <s v="Both"/>
    <s v="Diabetes mellitus"/>
    <s v="New cases per 100,000"/>
    <n v="301.60995680600001"/>
    <n v="272.06761871999998"/>
    <n v="335.98849520700003"/>
    <x v="167"/>
    <n v="0.53732709123723721"/>
    <n v="1.1125528475971156"/>
    <n v="0.14139443929796791"/>
    <n v="2.7579819154447955"/>
    <n v="0.65864961696152757"/>
    <n v="0.14139443929796791"/>
    <x v="0"/>
  </r>
  <r>
    <n v="169"/>
    <x v="168"/>
    <n v="2017"/>
    <s v="All ages"/>
    <s v="Both"/>
    <s v="Diabetes mellitus"/>
    <s v="New cases per 100,000"/>
    <n v="444.971095472"/>
    <n v="407.96133341699999"/>
    <n v="483.65226371699998"/>
    <x v="168"/>
    <n v="0.41099313908480745"/>
    <n v="0.16423261727507082"/>
    <n v="1.0897146696200126"/>
    <n v="1.8096616851227507"/>
    <n v="1.6069698472835723"/>
    <n v="0.16423261727507082"/>
    <x v="3"/>
  </r>
  <r>
    <n v="170"/>
    <x v="169"/>
    <n v="2017"/>
    <s v="All ages"/>
    <s v="Both"/>
    <s v="Diabetes mellitus"/>
    <s v="New cases per 100,000"/>
    <n v="349.28145734999998"/>
    <n v="317.39988979600002"/>
    <n v="384.60362371600002"/>
    <x v="169"/>
    <n v="0.22198467141307615"/>
    <n v="0.79721042777295448"/>
    <n v="0.45673685912212891"/>
    <n v="2.4426394956206345"/>
    <n v="0.97399203678568858"/>
    <n v="0.22198467141307615"/>
    <x v="1"/>
  </r>
  <r>
    <n v="171"/>
    <x v="170"/>
    <n v="2017"/>
    <s v="All ages"/>
    <s v="Both"/>
    <s v="Diabetes mellitus"/>
    <s v="New cases per 100,000"/>
    <n v="169.82716912199999"/>
    <n v="155.08280881600001"/>
    <n v="185.98916588700001"/>
    <x v="170"/>
    <n v="1.4090576364314269"/>
    <n v="1.9842833927913053"/>
    <n v="0.73033610589622189"/>
    <n v="3.6297124606389852"/>
    <n v="0.21308092823266223"/>
    <n v="0.21308092823266223"/>
    <x v="4"/>
  </r>
  <r>
    <n v="172"/>
    <x v="171"/>
    <n v="2017"/>
    <s v="All ages"/>
    <s v="Both"/>
    <s v="Diabetes mellitus"/>
    <s v="New cases per 100,000"/>
    <n v="337.38993233000002"/>
    <n v="306.08403094900001"/>
    <n v="373.35430962300001"/>
    <x v="171"/>
    <n v="0.30064597287022765"/>
    <n v="0.87587172923010592"/>
    <n v="0.37807555766497747"/>
    <n v="2.5213007970777861"/>
    <n v="0.89533073532853713"/>
    <n v="0.30064597287022765"/>
    <x v="1"/>
  </r>
  <r>
    <n v="173"/>
    <x v="172"/>
    <n v="2017"/>
    <s v="All ages"/>
    <s v="Both"/>
    <s v="Diabetes mellitus"/>
    <s v="New cases per 100,000"/>
    <n v="400.47962738899997"/>
    <n v="365.25665391299998"/>
    <n v="441.67302003899999"/>
    <x v="172"/>
    <n v="0.11668633005384013"/>
    <n v="0.45853942630603817"/>
    <n v="0.79540786058904522"/>
    <n v="2.103968494153718"/>
    <n v="1.312663038252605"/>
    <n v="0.11668633005384013"/>
    <x v="1"/>
  </r>
  <r>
    <n v="174"/>
    <x v="173"/>
    <n v="2017"/>
    <s v="All ages"/>
    <s v="Both"/>
    <s v="Diabetes mellitus"/>
    <s v="New cases per 100,000"/>
    <n v="197.029912637"/>
    <n v="180.47727024400001"/>
    <n v="218.11340783399999"/>
    <x v="173"/>
    <n v="1.2291140880222762"/>
    <n v="1.8043398443821546"/>
    <n v="0.55039255748707117"/>
    <n v="3.4497689122298345"/>
    <n v="3.3137379823511504E-2"/>
    <n v="3.3137379823511504E-2"/>
    <x v="4"/>
  </r>
  <r>
    <n v="175"/>
    <x v="174"/>
    <n v="2017"/>
    <s v="All ages"/>
    <s v="Both"/>
    <s v="Diabetes mellitus"/>
    <s v="New cases per 100,000"/>
    <n v="303.279679477"/>
    <n v="276.333984692"/>
    <n v="336.15588572399997"/>
    <x v="174"/>
    <n v="0.52628203535479401"/>
    <n v="1.1015077917146723"/>
    <n v="0.15243949518041111"/>
    <n v="2.7469368595623522"/>
    <n v="0.66969467284397077"/>
    <n v="0.15243949518041111"/>
    <x v="0"/>
  </r>
  <r>
    <n v="176"/>
    <x v="175"/>
    <n v="2017"/>
    <s v="All ages"/>
    <s v="Both"/>
    <s v="Diabetes mellitus"/>
    <s v="New cases per 100,000"/>
    <n v="192.90326289499899"/>
    <n v="175.87051242999999"/>
    <n v="213.17122555099999"/>
    <x v="175"/>
    <n v="1.2564114816549408"/>
    <n v="1.8316372380148191"/>
    <n v="0.57768995111973576"/>
    <n v="3.4770663058624991"/>
    <n v="6.0434773456176094E-2"/>
    <n v="6.0434773456176094E-2"/>
    <x v="4"/>
  </r>
  <r>
    <n v="177"/>
    <x v="176"/>
    <n v="2017"/>
    <s v="All ages"/>
    <s v="Both"/>
    <s v="Diabetes mellitus"/>
    <s v="New cases per 100,000"/>
    <n v="668.882397363"/>
    <n v="619.29796305999901"/>
    <n v="724.72760485699996"/>
    <x v="176"/>
    <n v="1.8921450004388578"/>
    <n v="1.3169192440789794"/>
    <n v="2.5708665309740626"/>
    <n v="0.32850982376870053"/>
    <n v="3.0881217086376225"/>
    <n v="0.32850982376870053"/>
    <x v="2"/>
  </r>
  <r>
    <n v="178"/>
    <x v="177"/>
    <n v="2017"/>
    <s v="All ages"/>
    <s v="Both"/>
    <s v="Diabetes mellitus"/>
    <s v="New cases per 100,000"/>
    <n v="652.90362822199995"/>
    <n v="597.40285722399994"/>
    <n v="720.05507664499999"/>
    <x v="177"/>
    <n v="1.7864469697657122"/>
    <n v="1.2112212134058338"/>
    <n v="2.4651685003009174"/>
    <n v="0.43420785444184617"/>
    <n v="2.9824236779644768"/>
    <n v="0.43420785444184617"/>
    <x v="2"/>
  </r>
  <r>
    <n v="179"/>
    <x v="178"/>
    <n v="2017"/>
    <s v="All ages"/>
    <s v="Both"/>
    <s v="Diabetes mellitus"/>
    <s v="New cases per 100,000"/>
    <n v="374.79175367599998"/>
    <n v="338.74256194200001"/>
    <n v="415.93556667899998"/>
    <x v="178"/>
    <n v="5.3236499401009343E-2"/>
    <n v="0.62846225576088766"/>
    <n v="0.62548503113419573"/>
    <n v="2.2738913236085674"/>
    <n v="1.1427402087977554"/>
    <n v="5.3236499401009343E-2"/>
    <x v="1"/>
  </r>
  <r>
    <n v="180"/>
    <x v="179"/>
    <n v="2017"/>
    <s v="All ages"/>
    <s v="Both"/>
    <s v="Diabetes mellitus"/>
    <s v="New cases per 100,000"/>
    <n v="326.32133642599899"/>
    <n v="297.118077648"/>
    <n v="357.99896879900001"/>
    <x v="179"/>
    <n v="0.37386367687771749"/>
    <n v="0.94908943323759576"/>
    <n v="0.30485785365748763"/>
    <n v="2.5945185010852758"/>
    <n v="0.82211303132104729"/>
    <n v="0.30485785365748763"/>
    <x v="0"/>
  </r>
  <r>
    <n v="181"/>
    <x v="180"/>
    <n v="2017"/>
    <s v="All ages"/>
    <s v="Both"/>
    <s v="Diabetes mellitus"/>
    <s v="New cases per 100,000"/>
    <n v="393.18287532400001"/>
    <n v="358.66557980599998"/>
    <n v="434.64241552599998"/>
    <x v="180"/>
    <n v="6.8419012541770796E-2"/>
    <n v="0.50680674381810753"/>
    <n v="0.74714054307697586"/>
    <n v="2.1522358116657876"/>
    <n v="1.2643957207405356"/>
    <n v="6.8419012541770796E-2"/>
    <x v="1"/>
  </r>
  <r>
    <n v="182"/>
    <x v="181"/>
    <n v="2017"/>
    <s v="All ages"/>
    <s v="Both"/>
    <s v="Diabetes mellitus"/>
    <s v="New cases per 100,000"/>
    <n v="172.47270757499999"/>
    <n v="157.49813586499999"/>
    <n v="190.06144504100001"/>
    <x v="181"/>
    <n v="1.3915576524160949"/>
    <n v="1.9667834087759732"/>
    <n v="0.71283612188088985"/>
    <n v="3.612212476623653"/>
    <n v="0.19558094421733019"/>
    <n v="0.19558094421733019"/>
    <x v="4"/>
  </r>
  <r>
    <n v="183"/>
    <x v="182"/>
    <n v="2017"/>
    <s v="All ages"/>
    <s v="Both"/>
    <s v="Diabetes mellitus"/>
    <s v="New cases per 100,000"/>
    <n v="336.23608595299999"/>
    <n v="303.55441732899999"/>
    <n v="374.68891129899998"/>
    <x v="182"/>
    <n v="0.30827855637350338"/>
    <n v="0.8835043127333817"/>
    <n v="0.37044297416170174"/>
    <n v="2.5289333805810617"/>
    <n v="0.88769815182526135"/>
    <n v="0.30827855637350338"/>
    <x v="1"/>
  </r>
  <r>
    <n v="184"/>
    <x v="183"/>
    <n v="2017"/>
    <s v="All ages"/>
    <s v="Both"/>
    <s v="Diabetes mellitus"/>
    <s v="New cases per 100,000"/>
    <n v="654.65459424799997"/>
    <n v="556.06168509300005"/>
    <n v="768.91642594099903"/>
    <x v="183"/>
    <n v="1.7980294426765262"/>
    <n v="1.2228036863166478"/>
    <n v="2.4767509732117312"/>
    <n v="0.42262538153103213"/>
    <n v="2.9940061508752907"/>
    <n v="0.42262538153103213"/>
    <x v="2"/>
  </r>
  <r>
    <n v="185"/>
    <x v="184"/>
    <n v="2017"/>
    <s v="All ages"/>
    <s v="Both"/>
    <s v="Diabetes mellitus"/>
    <s v="New cases per 100,000"/>
    <n v="402.57170867100001"/>
    <n v="365.99976187999999"/>
    <n v="445.24225000799998"/>
    <x v="184"/>
    <n v="0.13052524778049768"/>
    <n v="0.44470050857938059"/>
    <n v="0.8092467783157028"/>
    <n v="2.0901295764270604"/>
    <n v="1.3265019559792623"/>
    <n v="0.13052524778049768"/>
    <x v="1"/>
  </r>
  <r>
    <n v="186"/>
    <x v="185"/>
    <n v="2017"/>
    <s v="All ages"/>
    <s v="Both"/>
    <s v="Diabetes mellitus"/>
    <s v="New cases per 100,000"/>
    <n v="427.51739728799998"/>
    <n v="395.27567103299998"/>
    <n v="460.41826320199999"/>
    <x v="185"/>
    <n v="0.29553859376074881"/>
    <n v="0.27968716259912946"/>
    <n v="0.97426012429595388"/>
    <n v="1.9251162304468095"/>
    <n v="1.4915153019595135"/>
    <n v="0.27968716259912946"/>
    <x v="3"/>
  </r>
  <r>
    <n v="187"/>
    <x v="186"/>
    <n v="2017"/>
    <s v="All ages"/>
    <s v="Both"/>
    <s v="Diabetes mellitus"/>
    <s v="New cases per 100,000"/>
    <n v="447.84550321199998"/>
    <n v="404.78069395699998"/>
    <n v="493.51455495099998"/>
    <x v="186"/>
    <n v="0.43000707155912254"/>
    <n v="0.14521868480075573"/>
    <n v="1.1087286020943277"/>
    <n v="1.7906477526484357"/>
    <n v="1.6259837797578873"/>
    <n v="0.14521868480075573"/>
    <x v="3"/>
  </r>
  <r>
    <n v="188"/>
    <x v="187"/>
    <n v="2017"/>
    <s v="All ages"/>
    <s v="Both"/>
    <s v="Diabetes mellitus"/>
    <s v="New cases per 100,000"/>
    <n v="413.19263120800002"/>
    <n v="375.17047920499999"/>
    <n v="459.01986495300002"/>
    <x v="187"/>
    <n v="0.20078163525232209"/>
    <n v="0.3744441211075562"/>
    <n v="0.87950316578752719"/>
    <n v="2.0198731889552359"/>
    <n v="1.3967583434510868"/>
    <n v="0.20078163525232209"/>
    <x v="1"/>
  </r>
  <r>
    <n v="189"/>
    <x v="188"/>
    <n v="2017"/>
    <s v="All ages"/>
    <s v="Both"/>
    <s v="Diabetes mellitus"/>
    <s v="New cases per 100,000"/>
    <n v="548.59183267599997"/>
    <n v="502.60305288699999"/>
    <n v="600.57104011499996"/>
    <x v="188"/>
    <n v="1.0964344119835581"/>
    <n v="0.52120865562367968"/>
    <n v="1.7751559425187631"/>
    <n v="1.1242204122240003"/>
    <n v="2.2924111201823227"/>
    <n v="0.52120865562367968"/>
    <x v="3"/>
  </r>
  <r>
    <n v="190"/>
    <x v="189"/>
    <n v="2017"/>
    <s v="All ages"/>
    <s v="Both"/>
    <s v="Diabetes mellitus"/>
    <s v="New cases per 100,000"/>
    <n v="308.78573182599899"/>
    <n v="281.58554738700002"/>
    <n v="337.64020094699998"/>
    <x v="189"/>
    <n v="0.48986002531528877"/>
    <n v="1.0650857816751671"/>
    <n v="0.18886150521991635"/>
    <n v="2.710514849522847"/>
    <n v="0.70611668288347595"/>
    <n v="0.18886150521991635"/>
    <x v="0"/>
  </r>
  <r>
    <n v="191"/>
    <x v="190"/>
    <n v="2017"/>
    <s v="All ages"/>
    <s v="Both"/>
    <s v="Diabetes mellitus"/>
    <s v="New cases per 100,000"/>
    <n v="369.20111522399998"/>
    <n v="336.54672226599899"/>
    <n v="407.95239970699998"/>
    <x v="190"/>
    <n v="9.0218038427424041E-2"/>
    <n v="0.66544379478730231"/>
    <n v="0.58850349210778108"/>
    <n v="2.3108728626349824"/>
    <n v="1.1057586697713406"/>
    <n v="9.0218038427424041E-2"/>
    <x v="1"/>
  </r>
  <r>
    <n v="192"/>
    <x v="191"/>
    <n v="2017"/>
    <s v="All ages"/>
    <s v="Both"/>
    <s v="Diabetes mellitus"/>
    <s v="New cases per 100,000"/>
    <n v="469.798758391999"/>
    <n v="423.70999446000002"/>
    <n v="520.19205230900002"/>
    <x v="191"/>
    <n v="0.57522575635987827"/>
    <n v="0"/>
    <n v="1.2539472868950834"/>
    <n v="1.6454290678476799"/>
    <n v="1.7712024645586431"/>
    <n v="0"/>
    <x v="3"/>
  </r>
  <r>
    <n v="193"/>
    <x v="192"/>
    <n v="2017"/>
    <s v="All ages"/>
    <s v="Both"/>
    <s v="Diabetes mellitus"/>
    <s v="New cases per 100,000"/>
    <n v="209.36333205699901"/>
    <n v="189.39904444499999"/>
    <n v="232.22129849500001"/>
    <x v="192"/>
    <n v="1.147529697343844"/>
    <n v="1.7227554537037224"/>
    <n v="0.46880816680863902"/>
    <n v="3.3681845215514024"/>
    <n v="4.8447010854920647E-2"/>
    <n v="4.8447010854920647E-2"/>
    <x v="4"/>
  </r>
  <r>
    <n v="194"/>
    <x v="193"/>
    <n v="2017"/>
    <s v="All ages"/>
    <s v="Both"/>
    <s v="Diabetes mellitus"/>
    <s v="New cases per 100,000"/>
    <n v="199.897081257"/>
    <n v="183.08034110399899"/>
    <n v="218.53959624699999"/>
    <x v="193"/>
    <n v="1.2101480416348713"/>
    <n v="1.7853737979947497"/>
    <n v="0.53142651109966632"/>
    <n v="3.4308028658424297"/>
    <n v="1.4171333436106659E-2"/>
    <n v="1.4171333436106659E-2"/>
    <x v="4"/>
  </r>
  <r>
    <n v="195"/>
    <x v="194"/>
    <n v="2017"/>
    <s v="All ages"/>
    <s v="Both"/>
    <s v="Diabetes mellitus"/>
    <s v="New cases per 100,000"/>
    <n v="323.66743929"/>
    <n v="296.62027663399999"/>
    <n v="357.45150949499998"/>
    <x v="194"/>
    <n v="0.39141895278219424"/>
    <n v="0.96664470914207246"/>
    <n v="0.28730257775301088"/>
    <n v="2.6120737769897526"/>
    <n v="0.8045577554165706"/>
    <n v="0.2873025777530108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8" firstHeaderRow="0" firstDataRow="1" firstDataCol="1" rowPageCount="1" colPageCount="1"/>
  <pivotFields count="18">
    <pivotField showAll="0"/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>
      <items count="196">
        <item x="124"/>
        <item x="57"/>
        <item x="123"/>
        <item x="34"/>
        <item x="170"/>
        <item x="181"/>
        <item x="71"/>
        <item x="27"/>
        <item x="106"/>
        <item x="142"/>
        <item x="30"/>
        <item x="102"/>
        <item x="151"/>
        <item x="175"/>
        <item x="146"/>
        <item x="37"/>
        <item x="28"/>
        <item x="173"/>
        <item x="134"/>
        <item x="193"/>
        <item x="41"/>
        <item x="116"/>
        <item x="156"/>
        <item x="159"/>
        <item x="192"/>
        <item x="18"/>
        <item x="72"/>
        <item x="97"/>
        <item x="55"/>
        <item x="40"/>
        <item x="24"/>
        <item x="89"/>
        <item x="109"/>
        <item x="119"/>
        <item x="103"/>
        <item x="162"/>
        <item x="36"/>
        <item x="148"/>
        <item x="20"/>
        <item x="65"/>
        <item x="75"/>
        <item x="32"/>
        <item x="13"/>
        <item x="1"/>
        <item x="48"/>
        <item x="113"/>
        <item x="92"/>
        <item x="78"/>
        <item x="122"/>
        <item x="86"/>
        <item x="9"/>
        <item x="50"/>
        <item x="38"/>
        <item x="125"/>
        <item x="131"/>
        <item x="51"/>
        <item x="129"/>
        <item x="67"/>
        <item x="121"/>
        <item x="15"/>
        <item x="21"/>
        <item x="167"/>
        <item x="174"/>
        <item x="189"/>
        <item x="46"/>
        <item x="5"/>
        <item x="140"/>
        <item x="43"/>
        <item x="133"/>
        <item x="0"/>
        <item x="29"/>
        <item x="152"/>
        <item x="53"/>
        <item x="88"/>
        <item x="194"/>
        <item x="61"/>
        <item x="179"/>
        <item x="105"/>
        <item x="141"/>
        <item x="104"/>
        <item x="182"/>
        <item x="171"/>
        <item x="99"/>
        <item x="70"/>
        <item x="130"/>
        <item x="118"/>
        <item x="153"/>
        <item x="74"/>
        <item x="169"/>
        <item x="93"/>
        <item x="81"/>
        <item x="7"/>
        <item x="31"/>
        <item x="33"/>
        <item x="54"/>
        <item x="52"/>
        <item x="19"/>
        <item x="112"/>
        <item x="190"/>
        <item x="83"/>
        <item x="17"/>
        <item x="26"/>
        <item x="178"/>
        <item x="154"/>
        <item x="39"/>
        <item x="87"/>
        <item x="2"/>
        <item x="66"/>
        <item x="4"/>
        <item x="80"/>
        <item x="135"/>
        <item x="180"/>
        <item x="94"/>
        <item x="35"/>
        <item x="91"/>
        <item x="172"/>
        <item x="23"/>
        <item x="184"/>
        <item x="56"/>
        <item x="136"/>
        <item x="160"/>
        <item x="187"/>
        <item x="62"/>
        <item x="115"/>
        <item x="10"/>
        <item x="95"/>
        <item x="157"/>
        <item x="79"/>
        <item x="185"/>
        <item x="77"/>
        <item x="128"/>
        <item x="16"/>
        <item x="64"/>
        <item x="168"/>
        <item x="42"/>
        <item x="186"/>
        <item x="163"/>
        <item x="49"/>
        <item x="117"/>
        <item x="11"/>
        <item x="6"/>
        <item x="96"/>
        <item x="73"/>
        <item x="166"/>
        <item x="147"/>
        <item x="150"/>
        <item x="158"/>
        <item x="44"/>
        <item x="82"/>
        <item x="114"/>
        <item x="127"/>
        <item x="191"/>
        <item x="68"/>
        <item x="143"/>
        <item x="101"/>
        <item x="85"/>
        <item x="84"/>
        <item x="76"/>
        <item x="149"/>
        <item x="98"/>
        <item x="165"/>
        <item x="164"/>
        <item x="161"/>
        <item x="111"/>
        <item x="120"/>
        <item x="45"/>
        <item x="8"/>
        <item x="60"/>
        <item x="145"/>
        <item x="14"/>
        <item x="100"/>
        <item x="138"/>
        <item x="132"/>
        <item x="63"/>
        <item x="144"/>
        <item x="188"/>
        <item x="155"/>
        <item x="139"/>
        <item x="25"/>
        <item x="22"/>
        <item x="69"/>
        <item x="47"/>
        <item x="177"/>
        <item x="183"/>
        <item x="137"/>
        <item x="176"/>
        <item x="12"/>
        <item x="126"/>
        <item x="107"/>
        <item x="108"/>
        <item x="58"/>
        <item x="110"/>
        <item x="3"/>
        <item x="90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1"/>
        <item x="3"/>
        <item x="0"/>
        <item x="2"/>
        <item x="4"/>
        <item t="default"/>
      </items>
    </pivotField>
  </pivotFields>
  <rowFields count="1">
    <field x="1"/>
  </rowFields>
  <rowItems count="15">
    <i>
      <x v="3"/>
    </i>
    <i>
      <x v="12"/>
    </i>
    <i>
      <x v="47"/>
    </i>
    <i>
      <x v="58"/>
    </i>
    <i>
      <x v="59"/>
    </i>
    <i>
      <x v="90"/>
    </i>
    <i>
      <x v="107"/>
    </i>
    <i>
      <x v="108"/>
    </i>
    <i>
      <x v="110"/>
    </i>
    <i>
      <x v="126"/>
    </i>
    <i>
      <x v="137"/>
    </i>
    <i>
      <x v="176"/>
    </i>
    <i>
      <x v="177"/>
    </i>
    <i>
      <x v="183"/>
    </i>
    <i t="grand">
      <x/>
    </i>
  </rowItems>
  <colFields count="1">
    <field x="-2"/>
  </colFields>
  <colItems count="2">
    <i>
      <x/>
    </i>
    <i i="1">
      <x v="1"/>
    </i>
  </colItems>
  <pageFields count="1">
    <pageField fld="17" item="3" hier="-1"/>
  </pageFields>
  <dataFields count="2">
    <dataField name="Sum of Value" fld="7" baseField="0" baseItem="0"/>
    <dataField name="Average of z_score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11"/>
  <sheetViews>
    <sheetView workbookViewId="0">
      <selection activeCell="I7" sqref="I7"/>
    </sheetView>
  </sheetViews>
  <sheetFormatPr defaultRowHeight="14.5" x14ac:dyDescent="0.35"/>
  <cols>
    <col min="1" max="1" width="8.7265625" customWidth="1"/>
    <col min="2" max="2" width="10.08984375" customWidth="1"/>
    <col min="4" max="4" width="16.08984375" bestFit="1" customWidth="1"/>
    <col min="5" max="5" width="20.08984375" bestFit="1" customWidth="1"/>
    <col min="6" max="6" width="20.90625" bestFit="1" customWidth="1"/>
    <col min="7" max="7" width="19.81640625" bestFit="1" customWidth="1"/>
  </cols>
  <sheetData>
    <row r="2" spans="1:18" x14ac:dyDescent="0.35">
      <c r="B2" s="5" t="s">
        <v>214</v>
      </c>
      <c r="C2" t="s">
        <v>225</v>
      </c>
      <c r="D2" t="s">
        <v>215</v>
      </c>
      <c r="E2" t="s">
        <v>231</v>
      </c>
      <c r="F2" t="s">
        <v>216</v>
      </c>
      <c r="G2" t="s">
        <v>217</v>
      </c>
    </row>
    <row r="3" spans="1:18" x14ac:dyDescent="0.35">
      <c r="B3">
        <v>1</v>
      </c>
      <c r="C3">
        <v>67</v>
      </c>
      <c r="D3" t="str">
        <f>VLOOKUP(C3,map,2,FALSE)</f>
        <v>Greece</v>
      </c>
      <c r="E3">
        <f>VLOOKUP(C3, map,8,FALSE)</f>
        <v>382.839715670999</v>
      </c>
      <c r="F3">
        <f>VLOOKUP(C3,map,11,FALSE)</f>
        <v>7.9951046345804015E-3</v>
      </c>
      <c r="G3">
        <f>COUNTIF($R$13:$R$207,B3)</f>
        <v>50</v>
      </c>
    </row>
    <row r="4" spans="1:18" x14ac:dyDescent="0.35">
      <c r="B4">
        <v>2</v>
      </c>
      <c r="C4">
        <v>192</v>
      </c>
      <c r="D4" t="str">
        <f>VLOOKUP(C4,map,2,FALSE)</f>
        <v>Virgin Islands, U.S.</v>
      </c>
      <c r="E4">
        <f>VLOOKUP(C4, map,8,FALSE)</f>
        <v>469.798758391999</v>
      </c>
      <c r="F4">
        <f>VLOOKUP(C4,map,11,FALSE)</f>
        <v>0.58322086099445869</v>
      </c>
      <c r="G4">
        <f t="shared" ref="G4:G7" si="0">COUNTIF($R$13:$R$207,B4)</f>
        <v>53</v>
      </c>
    </row>
    <row r="5" spans="1:18" x14ac:dyDescent="0.35">
      <c r="B5">
        <v>3</v>
      </c>
      <c r="C5">
        <v>126</v>
      </c>
      <c r="D5" t="str">
        <f>VLOOKUP(C5,map,2,FALSE)</f>
        <v>North Korea</v>
      </c>
      <c r="E5">
        <f>VLOOKUP(C5, map,8,FALSE)</f>
        <v>280.23482721300002</v>
      </c>
      <c r="F5">
        <f>VLOOKUP(C5,map,11,FALSE)</f>
        <v>-0.6707264259006247</v>
      </c>
      <c r="G5">
        <f t="shared" si="0"/>
        <v>41</v>
      </c>
    </row>
    <row r="6" spans="1:18" x14ac:dyDescent="0.35">
      <c r="B6">
        <v>4</v>
      </c>
      <c r="C6">
        <v>108</v>
      </c>
      <c r="D6" t="str">
        <f>VLOOKUP(C6,map,2,FALSE)</f>
        <v>Malta</v>
      </c>
      <c r="E6">
        <f>VLOOKUP(C6, map,8,FALSE)</f>
        <v>718.54446392299997</v>
      </c>
      <c r="F6">
        <f>VLOOKUP(C6,map,11,FALSE)</f>
        <v>2.2286499288421386</v>
      </c>
      <c r="G6">
        <f t="shared" si="0"/>
        <v>14</v>
      </c>
    </row>
    <row r="7" spans="1:18" x14ac:dyDescent="0.35">
      <c r="B7">
        <v>5</v>
      </c>
      <c r="C7">
        <v>42</v>
      </c>
      <c r="D7" t="str">
        <f>VLOOKUP(C7,map,2,FALSE)</f>
        <v>Cote d'Ivoire</v>
      </c>
      <c r="E7">
        <f>VLOOKUP(C7, map,8,FALSE)</f>
        <v>202.03941507299999</v>
      </c>
      <c r="F7">
        <f>VLOOKUP(C7,map,11,FALSE)</f>
        <v>-1.1879816035641844</v>
      </c>
      <c r="G7">
        <f t="shared" si="0"/>
        <v>37</v>
      </c>
    </row>
    <row r="9" spans="1:18" x14ac:dyDescent="0.35">
      <c r="G9" t="s">
        <v>211</v>
      </c>
      <c r="H9">
        <f>AVERAGE(H13:H207)</f>
        <v>381.63106561006123</v>
      </c>
      <c r="Q9" t="s">
        <v>226</v>
      </c>
    </row>
    <row r="10" spans="1:18" x14ac:dyDescent="0.35">
      <c r="G10" t="s">
        <v>213</v>
      </c>
      <c r="H10">
        <f>STDEV(H13:H207)</f>
        <v>151.17376396928208</v>
      </c>
      <c r="Q10">
        <f>SUM(Q13:Q207)</f>
        <v>38.462954415803836</v>
      </c>
    </row>
    <row r="12" spans="1:18" s="1" customFormat="1" x14ac:dyDescent="0.35">
      <c r="A12" s="1" t="s">
        <v>225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212</v>
      </c>
      <c r="L12" s="1" t="s">
        <v>218</v>
      </c>
      <c r="M12" s="1" t="s">
        <v>219</v>
      </c>
      <c r="N12" s="1" t="s">
        <v>220</v>
      </c>
      <c r="O12" s="1" t="s">
        <v>221</v>
      </c>
      <c r="P12" s="1" t="s">
        <v>224</v>
      </c>
      <c r="Q12" s="1" t="s">
        <v>222</v>
      </c>
      <c r="R12" s="1" t="s">
        <v>223</v>
      </c>
    </row>
    <row r="13" spans="1:18" x14ac:dyDescent="0.35">
      <c r="A13">
        <v>1</v>
      </c>
      <c r="B13" t="s">
        <v>129</v>
      </c>
      <c r="C13">
        <v>2017</v>
      </c>
      <c r="D13" t="s">
        <v>10</v>
      </c>
      <c r="E13" t="s">
        <v>11</v>
      </c>
      <c r="F13" t="s">
        <v>12</v>
      </c>
      <c r="G13" t="s">
        <v>13</v>
      </c>
      <c r="H13">
        <v>320.81661737600001</v>
      </c>
      <c r="I13">
        <v>289.629502072999</v>
      </c>
      <c r="J13">
        <v>357.635033789999</v>
      </c>
      <c r="K13">
        <f t="shared" ref="K13:K44" si="1">STANDARDIZE(H13,$H$9,$H$10)</f>
        <v>-0.40228176263718934</v>
      </c>
      <c r="L13">
        <f t="shared" ref="L13:L44" si="2">ABS(K13-$F$3)</f>
        <v>0.41027686727176976</v>
      </c>
      <c r="M13">
        <f t="shared" ref="M13:M44" si="3">ABS(K13-$F$4)</f>
        <v>0.98550262363164798</v>
      </c>
      <c r="N13">
        <f t="shared" ref="N13:N44" si="4">ABS(K13-$F$5)</f>
        <v>0.26844466326343536</v>
      </c>
      <c r="O13">
        <f t="shared" ref="O13:O44" si="5">ABS(K13-$F$6)</f>
        <v>2.6309316914793279</v>
      </c>
      <c r="P13">
        <f t="shared" ref="P13:P44" si="6">ABS(K13-$F$7)</f>
        <v>0.78569984092699507</v>
      </c>
      <c r="Q13">
        <f>MIN(L13:P13)</f>
        <v>0.26844466326343536</v>
      </c>
      <c r="R13">
        <f>MATCH(Q13,L13:P13,0)</f>
        <v>3</v>
      </c>
    </row>
    <row r="14" spans="1:18" x14ac:dyDescent="0.35">
      <c r="A14">
        <v>2</v>
      </c>
      <c r="B14" t="s">
        <v>180</v>
      </c>
      <c r="C14">
        <v>2017</v>
      </c>
      <c r="D14" t="s">
        <v>10</v>
      </c>
      <c r="E14" t="s">
        <v>11</v>
      </c>
      <c r="F14" t="s">
        <v>12</v>
      </c>
      <c r="G14" t="s">
        <v>13</v>
      </c>
      <c r="H14">
        <v>257.57940541800002</v>
      </c>
      <c r="I14">
        <v>227.92623203299999</v>
      </c>
      <c r="J14">
        <v>288.22792945399999</v>
      </c>
      <c r="K14">
        <f t="shared" si="1"/>
        <v>-0.82058987574899589</v>
      </c>
      <c r="L14">
        <f t="shared" si="2"/>
        <v>0.82858498038357631</v>
      </c>
      <c r="M14">
        <f t="shared" si="3"/>
        <v>1.4038107367434547</v>
      </c>
      <c r="N14">
        <f t="shared" si="4"/>
        <v>0.14986344984837119</v>
      </c>
      <c r="O14">
        <f t="shared" si="5"/>
        <v>3.0492398045911346</v>
      </c>
      <c r="P14">
        <f t="shared" si="6"/>
        <v>0.36739172781518847</v>
      </c>
      <c r="Q14">
        <f t="shared" ref="Q14:Q77" si="7">MIN(L14:P14)</f>
        <v>0.14986344984837119</v>
      </c>
      <c r="R14">
        <f t="shared" ref="R14:R77" si="8">MATCH(Q14,L14:P14,0)</f>
        <v>3</v>
      </c>
    </row>
    <row r="15" spans="1:18" x14ac:dyDescent="0.35">
      <c r="A15">
        <v>3</v>
      </c>
      <c r="B15" t="s">
        <v>43</v>
      </c>
      <c r="C15">
        <v>2017</v>
      </c>
      <c r="D15" t="s">
        <v>10</v>
      </c>
      <c r="E15" t="s">
        <v>11</v>
      </c>
      <c r="F15" t="s">
        <v>12</v>
      </c>
      <c r="G15" t="s">
        <v>13</v>
      </c>
      <c r="H15">
        <v>382.47806489499999</v>
      </c>
      <c r="I15">
        <v>346.783416361999</v>
      </c>
      <c r="J15">
        <v>424.63973085399999</v>
      </c>
      <c r="K15">
        <f t="shared" si="1"/>
        <v>5.602819316656479E-3</v>
      </c>
      <c r="L15">
        <f t="shared" si="2"/>
        <v>2.3922853179239225E-3</v>
      </c>
      <c r="M15">
        <f t="shared" si="3"/>
        <v>0.57761804167780217</v>
      </c>
      <c r="N15">
        <f t="shared" si="4"/>
        <v>0.67632924521728122</v>
      </c>
      <c r="O15">
        <f t="shared" si="5"/>
        <v>2.2230471095254822</v>
      </c>
      <c r="P15">
        <f t="shared" si="6"/>
        <v>1.1935844228808408</v>
      </c>
      <c r="Q15">
        <f t="shared" si="7"/>
        <v>2.3922853179239225E-3</v>
      </c>
      <c r="R15">
        <f t="shared" si="8"/>
        <v>1</v>
      </c>
    </row>
    <row r="16" spans="1:18" x14ac:dyDescent="0.35">
      <c r="A16">
        <v>4</v>
      </c>
      <c r="B16" t="s">
        <v>201</v>
      </c>
      <c r="C16">
        <v>2017</v>
      </c>
      <c r="D16" t="s">
        <v>10</v>
      </c>
      <c r="E16" t="s">
        <v>11</v>
      </c>
      <c r="F16" t="s">
        <v>12</v>
      </c>
      <c r="G16" t="s">
        <v>13</v>
      </c>
      <c r="H16">
        <v>848.74111630799996</v>
      </c>
      <c r="I16">
        <v>781.98637003800002</v>
      </c>
      <c r="J16">
        <v>920.98643619499899</v>
      </c>
      <c r="K16">
        <f t="shared" si="1"/>
        <v>3.0898883406306776</v>
      </c>
      <c r="L16">
        <f t="shared" si="2"/>
        <v>3.0818932359960973</v>
      </c>
      <c r="M16">
        <f t="shared" si="3"/>
        <v>2.5066674796362189</v>
      </c>
      <c r="N16">
        <f t="shared" si="4"/>
        <v>3.7606147665313023</v>
      </c>
      <c r="O16">
        <f t="shared" si="5"/>
        <v>0.86123841178853899</v>
      </c>
      <c r="P16">
        <f t="shared" si="6"/>
        <v>4.2778699441948618</v>
      </c>
      <c r="Q16">
        <f t="shared" si="7"/>
        <v>0.86123841178853899</v>
      </c>
      <c r="R16">
        <f t="shared" si="8"/>
        <v>4</v>
      </c>
    </row>
    <row r="17" spans="1:18" x14ac:dyDescent="0.35">
      <c r="A17">
        <v>5</v>
      </c>
      <c r="B17" t="s">
        <v>179</v>
      </c>
      <c r="C17">
        <v>2017</v>
      </c>
      <c r="D17" t="s">
        <v>10</v>
      </c>
      <c r="E17" t="s">
        <v>11</v>
      </c>
      <c r="F17" t="s">
        <v>12</v>
      </c>
      <c r="G17" t="s">
        <v>13</v>
      </c>
      <c r="H17">
        <v>383.24884013600001</v>
      </c>
      <c r="I17">
        <v>338.53968060400001</v>
      </c>
      <c r="J17">
        <v>432.37413914799998</v>
      </c>
      <c r="K17">
        <f t="shared" si="1"/>
        <v>1.0701423867884313E-2</v>
      </c>
      <c r="L17">
        <f t="shared" si="2"/>
        <v>2.7063192333039113E-3</v>
      </c>
      <c r="M17">
        <f t="shared" si="3"/>
        <v>0.57251943712657438</v>
      </c>
      <c r="N17">
        <f t="shared" si="4"/>
        <v>0.68142784976850901</v>
      </c>
      <c r="O17">
        <f t="shared" si="5"/>
        <v>2.2179485049742542</v>
      </c>
      <c r="P17">
        <f t="shared" si="6"/>
        <v>1.1986830274320688</v>
      </c>
      <c r="Q17">
        <f t="shared" si="7"/>
        <v>2.7063192333039113E-3</v>
      </c>
      <c r="R17">
        <f t="shared" si="8"/>
        <v>1</v>
      </c>
    </row>
    <row r="18" spans="1:18" x14ac:dyDescent="0.35">
      <c r="A18">
        <v>6</v>
      </c>
      <c r="B18" t="s">
        <v>39</v>
      </c>
      <c r="C18">
        <v>2017</v>
      </c>
      <c r="D18" t="s">
        <v>10</v>
      </c>
      <c r="E18" t="s">
        <v>11</v>
      </c>
      <c r="F18" t="s">
        <v>12</v>
      </c>
      <c r="G18" t="s">
        <v>13</v>
      </c>
      <c r="H18">
        <v>309.52311424599998</v>
      </c>
      <c r="I18">
        <v>284.72960685300001</v>
      </c>
      <c r="J18">
        <v>339.037007364999</v>
      </c>
      <c r="K18">
        <f t="shared" si="1"/>
        <v>-0.47698720644882076</v>
      </c>
      <c r="L18">
        <f t="shared" si="2"/>
        <v>0.48498231108340117</v>
      </c>
      <c r="M18">
        <f t="shared" si="3"/>
        <v>1.0602080674432794</v>
      </c>
      <c r="N18">
        <f t="shared" si="4"/>
        <v>0.19373921945180395</v>
      </c>
      <c r="O18">
        <f t="shared" si="5"/>
        <v>2.7056371352909592</v>
      </c>
      <c r="P18">
        <f t="shared" si="6"/>
        <v>0.71099439711536361</v>
      </c>
      <c r="Q18">
        <f t="shared" si="7"/>
        <v>0.19373921945180395</v>
      </c>
      <c r="R18">
        <f t="shared" si="8"/>
        <v>3</v>
      </c>
    </row>
    <row r="19" spans="1:18" x14ac:dyDescent="0.35">
      <c r="A19">
        <v>7</v>
      </c>
      <c r="B19" t="s">
        <v>67</v>
      </c>
      <c r="C19">
        <v>2017</v>
      </c>
      <c r="D19" t="s">
        <v>10</v>
      </c>
      <c r="E19" t="s">
        <v>11</v>
      </c>
      <c r="F19" t="s">
        <v>12</v>
      </c>
      <c r="G19" t="s">
        <v>13</v>
      </c>
      <c r="H19">
        <v>454.28576072299899</v>
      </c>
      <c r="I19">
        <v>416.34415368399999</v>
      </c>
      <c r="J19">
        <v>501.73575634899998</v>
      </c>
      <c r="K19">
        <f t="shared" si="1"/>
        <v>0.48060386409179379</v>
      </c>
      <c r="L19">
        <f t="shared" si="2"/>
        <v>0.47260875945721337</v>
      </c>
      <c r="M19">
        <f t="shared" si="3"/>
        <v>0.1026169969026649</v>
      </c>
      <c r="N19">
        <f t="shared" si="4"/>
        <v>1.1513302899924185</v>
      </c>
      <c r="O19">
        <f t="shared" si="5"/>
        <v>1.7480460647503449</v>
      </c>
      <c r="P19">
        <f t="shared" si="6"/>
        <v>1.6685854676559781</v>
      </c>
      <c r="Q19">
        <f t="shared" si="7"/>
        <v>0.1026169969026649</v>
      </c>
      <c r="R19">
        <f t="shared" si="8"/>
        <v>2</v>
      </c>
    </row>
    <row r="20" spans="1:18" x14ac:dyDescent="0.35">
      <c r="A20">
        <v>8</v>
      </c>
      <c r="B20" t="s">
        <v>101</v>
      </c>
      <c r="C20">
        <v>2017</v>
      </c>
      <c r="D20" t="s">
        <v>10</v>
      </c>
      <c r="E20" t="s">
        <v>11</v>
      </c>
      <c r="F20" t="s">
        <v>12</v>
      </c>
      <c r="G20" t="s">
        <v>13</v>
      </c>
      <c r="H20">
        <v>356.36459008200001</v>
      </c>
      <c r="I20">
        <v>322.96249011399999</v>
      </c>
      <c r="J20">
        <v>391.000317120999</v>
      </c>
      <c r="K20">
        <f t="shared" si="1"/>
        <v>-0.16713532073723633</v>
      </c>
      <c r="L20">
        <f t="shared" si="2"/>
        <v>0.17513042537181672</v>
      </c>
      <c r="M20">
        <f t="shared" si="3"/>
        <v>0.75035618173169505</v>
      </c>
      <c r="N20">
        <f t="shared" si="4"/>
        <v>0.50359110516338834</v>
      </c>
      <c r="O20">
        <f t="shared" si="5"/>
        <v>2.395785249579375</v>
      </c>
      <c r="P20">
        <f t="shared" si="6"/>
        <v>1.020846282826948</v>
      </c>
      <c r="Q20">
        <f t="shared" si="7"/>
        <v>0.17513042537181672</v>
      </c>
      <c r="R20">
        <f t="shared" si="8"/>
        <v>1</v>
      </c>
    </row>
    <row r="21" spans="1:18" x14ac:dyDescent="0.35">
      <c r="A21">
        <v>9</v>
      </c>
      <c r="B21" t="s">
        <v>146</v>
      </c>
      <c r="C21">
        <v>2017</v>
      </c>
      <c r="D21" t="s">
        <v>10</v>
      </c>
      <c r="E21" t="s">
        <v>11</v>
      </c>
      <c r="F21" t="s">
        <v>12</v>
      </c>
      <c r="G21" t="s">
        <v>13</v>
      </c>
      <c r="H21">
        <v>515.78654934799999</v>
      </c>
      <c r="I21">
        <v>471.45376392899999</v>
      </c>
      <c r="J21">
        <v>563.02271955699996</v>
      </c>
      <c r="K21">
        <f t="shared" si="1"/>
        <v>0.88742570281704858</v>
      </c>
      <c r="L21">
        <f t="shared" si="2"/>
        <v>0.87943059818246816</v>
      </c>
      <c r="M21">
        <f t="shared" si="3"/>
        <v>0.30420484182258989</v>
      </c>
      <c r="N21">
        <f t="shared" si="4"/>
        <v>1.5581521287176732</v>
      </c>
      <c r="O21">
        <f t="shared" si="5"/>
        <v>1.3412242260250902</v>
      </c>
      <c r="P21">
        <f t="shared" si="6"/>
        <v>2.0754073063812331</v>
      </c>
      <c r="Q21">
        <f t="shared" si="7"/>
        <v>0.30420484182258989</v>
      </c>
      <c r="R21">
        <f t="shared" si="8"/>
        <v>2</v>
      </c>
    </row>
    <row r="22" spans="1:18" x14ac:dyDescent="0.35">
      <c r="A22">
        <v>10</v>
      </c>
      <c r="B22" t="s">
        <v>189</v>
      </c>
      <c r="C22">
        <v>2017</v>
      </c>
      <c r="D22" t="s">
        <v>10</v>
      </c>
      <c r="E22" t="s">
        <v>11</v>
      </c>
      <c r="F22" t="s">
        <v>12</v>
      </c>
      <c r="G22" t="s">
        <v>13</v>
      </c>
      <c r="H22">
        <v>276.09324702399999</v>
      </c>
      <c r="I22">
        <v>247.62325762699999</v>
      </c>
      <c r="J22">
        <v>303.77825593</v>
      </c>
      <c r="K22">
        <f t="shared" si="1"/>
        <v>-0.69812258301318808</v>
      </c>
      <c r="L22">
        <f t="shared" si="2"/>
        <v>0.7061176876477685</v>
      </c>
      <c r="M22">
        <f t="shared" si="3"/>
        <v>1.2813434440076468</v>
      </c>
      <c r="N22">
        <f t="shared" si="4"/>
        <v>2.739615711256338E-2</v>
      </c>
      <c r="O22">
        <f t="shared" si="5"/>
        <v>2.9267725118553267</v>
      </c>
      <c r="P22">
        <f t="shared" si="6"/>
        <v>0.48985902055099628</v>
      </c>
      <c r="Q22">
        <f t="shared" si="7"/>
        <v>2.739615711256338E-2</v>
      </c>
      <c r="R22">
        <f t="shared" si="8"/>
        <v>3</v>
      </c>
    </row>
    <row r="23" spans="1:18" x14ac:dyDescent="0.35">
      <c r="A23">
        <v>11</v>
      </c>
      <c r="B23" t="s">
        <v>187</v>
      </c>
      <c r="C23">
        <v>2017</v>
      </c>
      <c r="D23" t="s">
        <v>10</v>
      </c>
      <c r="E23" t="s">
        <v>11</v>
      </c>
      <c r="F23" t="s">
        <v>12</v>
      </c>
      <c r="G23" t="s">
        <v>13</v>
      </c>
      <c r="H23">
        <v>420.592336130999</v>
      </c>
      <c r="I23">
        <v>383.76908493599899</v>
      </c>
      <c r="J23">
        <v>463.64389599499998</v>
      </c>
      <c r="K23">
        <f t="shared" si="1"/>
        <v>0.25772508071476313</v>
      </c>
      <c r="L23">
        <f t="shared" si="2"/>
        <v>0.24972997608018274</v>
      </c>
      <c r="M23">
        <f t="shared" si="3"/>
        <v>0.32549578027969556</v>
      </c>
      <c r="N23">
        <f t="shared" si="4"/>
        <v>0.92845150661538778</v>
      </c>
      <c r="O23">
        <f t="shared" si="5"/>
        <v>1.9709248481273756</v>
      </c>
      <c r="P23">
        <f t="shared" si="6"/>
        <v>1.4457066842789474</v>
      </c>
      <c r="Q23">
        <f t="shared" si="7"/>
        <v>0.24972997608018274</v>
      </c>
      <c r="R23">
        <f t="shared" si="8"/>
        <v>1</v>
      </c>
    </row>
    <row r="24" spans="1:18" x14ac:dyDescent="0.35">
      <c r="A24">
        <v>12</v>
      </c>
      <c r="B24" t="s">
        <v>145</v>
      </c>
      <c r="C24">
        <v>2017</v>
      </c>
      <c r="D24" t="s">
        <v>10</v>
      </c>
      <c r="E24" t="s">
        <v>11</v>
      </c>
      <c r="F24" t="s">
        <v>12</v>
      </c>
      <c r="G24" t="s">
        <v>13</v>
      </c>
      <c r="H24">
        <v>454.283252339</v>
      </c>
      <c r="I24">
        <v>408.65642302200001</v>
      </c>
      <c r="J24">
        <v>504.61555110900002</v>
      </c>
      <c r="K24">
        <f t="shared" si="1"/>
        <v>0.48058727137138302</v>
      </c>
      <c r="L24">
        <f t="shared" si="2"/>
        <v>0.4725921667368026</v>
      </c>
      <c r="M24">
        <f t="shared" si="3"/>
        <v>0.10263358962307567</v>
      </c>
      <c r="N24">
        <f t="shared" si="4"/>
        <v>1.1513136972720077</v>
      </c>
      <c r="O24">
        <f t="shared" si="5"/>
        <v>1.7480626574707556</v>
      </c>
      <c r="P24">
        <f t="shared" si="6"/>
        <v>1.6685688749355674</v>
      </c>
      <c r="Q24">
        <f t="shared" si="7"/>
        <v>0.10263358962307567</v>
      </c>
      <c r="R24">
        <f t="shared" si="8"/>
        <v>2</v>
      </c>
    </row>
    <row r="25" spans="1:18" x14ac:dyDescent="0.35">
      <c r="A25">
        <v>13</v>
      </c>
      <c r="B25" t="s">
        <v>144</v>
      </c>
      <c r="C25">
        <v>2017</v>
      </c>
      <c r="D25" t="s">
        <v>10</v>
      </c>
      <c r="E25" t="s">
        <v>11</v>
      </c>
      <c r="F25" t="s">
        <v>12</v>
      </c>
      <c r="G25" t="s">
        <v>13</v>
      </c>
      <c r="H25">
        <v>685.77275196300002</v>
      </c>
      <c r="I25">
        <v>607.98354107700004</v>
      </c>
      <c r="J25">
        <v>774.99950668199995</v>
      </c>
      <c r="K25">
        <f t="shared" si="1"/>
        <v>2.0118681864317356</v>
      </c>
      <c r="L25">
        <f t="shared" si="2"/>
        <v>2.0038730817971553</v>
      </c>
      <c r="M25">
        <f t="shared" si="3"/>
        <v>1.4286473254372769</v>
      </c>
      <c r="N25">
        <f t="shared" si="4"/>
        <v>2.6825946123323603</v>
      </c>
      <c r="O25">
        <f t="shared" si="5"/>
        <v>0.21678174241040304</v>
      </c>
      <c r="P25">
        <f t="shared" si="6"/>
        <v>3.1998497899959197</v>
      </c>
      <c r="Q25">
        <f t="shared" si="7"/>
        <v>0.21678174241040304</v>
      </c>
      <c r="R25">
        <f t="shared" si="8"/>
        <v>4</v>
      </c>
    </row>
    <row r="26" spans="1:18" x14ac:dyDescent="0.35">
      <c r="A26">
        <v>14</v>
      </c>
      <c r="B26" t="s">
        <v>128</v>
      </c>
      <c r="C26">
        <v>2017</v>
      </c>
      <c r="D26" t="s">
        <v>10</v>
      </c>
      <c r="E26" t="s">
        <v>11</v>
      </c>
      <c r="F26" t="s">
        <v>12</v>
      </c>
      <c r="G26" t="s">
        <v>13</v>
      </c>
      <c r="H26">
        <v>253.233336901</v>
      </c>
      <c r="I26">
        <v>233.93771264099999</v>
      </c>
      <c r="J26">
        <v>275.345493253999</v>
      </c>
      <c r="K26">
        <f t="shared" si="1"/>
        <v>-0.84933870360700381</v>
      </c>
      <c r="L26">
        <f t="shared" si="2"/>
        <v>0.85733380824158423</v>
      </c>
      <c r="M26">
        <f t="shared" si="3"/>
        <v>1.4325595646014624</v>
      </c>
      <c r="N26">
        <f t="shared" si="4"/>
        <v>0.17861227770637911</v>
      </c>
      <c r="O26">
        <f t="shared" si="5"/>
        <v>3.0779886324491423</v>
      </c>
      <c r="P26">
        <f t="shared" si="6"/>
        <v>0.33864289995718055</v>
      </c>
      <c r="Q26">
        <f t="shared" si="7"/>
        <v>0.17861227770637911</v>
      </c>
      <c r="R26">
        <f t="shared" si="8"/>
        <v>3</v>
      </c>
    </row>
    <row r="27" spans="1:18" x14ac:dyDescent="0.35">
      <c r="A27">
        <v>15</v>
      </c>
      <c r="B27" t="s">
        <v>75</v>
      </c>
      <c r="C27">
        <v>2017</v>
      </c>
      <c r="D27" t="s">
        <v>10</v>
      </c>
      <c r="E27" t="s">
        <v>11</v>
      </c>
      <c r="F27" t="s">
        <v>12</v>
      </c>
      <c r="G27" t="s">
        <v>13</v>
      </c>
      <c r="H27">
        <v>521.54988724600003</v>
      </c>
      <c r="I27">
        <v>475.65358684699999</v>
      </c>
      <c r="J27">
        <v>571.37234647499997</v>
      </c>
      <c r="K27">
        <f t="shared" si="1"/>
        <v>0.92554963217274766</v>
      </c>
      <c r="L27">
        <f t="shared" si="2"/>
        <v>0.91755452753816724</v>
      </c>
      <c r="M27">
        <f t="shared" si="3"/>
        <v>0.34232877117828897</v>
      </c>
      <c r="N27">
        <f t="shared" si="4"/>
        <v>1.5962760580733724</v>
      </c>
      <c r="O27">
        <f t="shared" si="5"/>
        <v>1.303100296669391</v>
      </c>
      <c r="P27">
        <f t="shared" si="6"/>
        <v>2.1135312357369322</v>
      </c>
      <c r="Q27">
        <f t="shared" si="7"/>
        <v>0.34232877117828897</v>
      </c>
      <c r="R27">
        <f t="shared" si="8"/>
        <v>2</v>
      </c>
    </row>
    <row r="28" spans="1:18" x14ac:dyDescent="0.35">
      <c r="A28">
        <v>16</v>
      </c>
      <c r="B28" t="s">
        <v>153</v>
      </c>
      <c r="C28">
        <v>2017</v>
      </c>
      <c r="D28" t="s">
        <v>10</v>
      </c>
      <c r="E28" t="s">
        <v>11</v>
      </c>
      <c r="F28" t="s">
        <v>12</v>
      </c>
      <c r="G28" t="s">
        <v>13</v>
      </c>
      <c r="H28">
        <v>293.040596061999</v>
      </c>
      <c r="I28">
        <v>263.36845271599998</v>
      </c>
      <c r="J28">
        <v>326.82861355099999</v>
      </c>
      <c r="K28">
        <f t="shared" si="1"/>
        <v>-0.58601748889485528</v>
      </c>
      <c r="L28">
        <f t="shared" si="2"/>
        <v>0.5940125935294357</v>
      </c>
      <c r="M28">
        <f t="shared" si="3"/>
        <v>1.169238349889314</v>
      </c>
      <c r="N28">
        <f t="shared" si="4"/>
        <v>8.4708937005769425E-2</v>
      </c>
      <c r="O28">
        <f t="shared" si="5"/>
        <v>2.8146674177369939</v>
      </c>
      <c r="P28">
        <f t="shared" si="6"/>
        <v>0.60196411466932909</v>
      </c>
      <c r="Q28">
        <f t="shared" si="7"/>
        <v>8.4708937005769425E-2</v>
      </c>
      <c r="R28">
        <f t="shared" si="8"/>
        <v>3</v>
      </c>
    </row>
    <row r="29" spans="1:18" x14ac:dyDescent="0.35">
      <c r="A29">
        <v>17</v>
      </c>
      <c r="B29" t="s">
        <v>186</v>
      </c>
      <c r="C29">
        <v>2017</v>
      </c>
      <c r="D29" t="s">
        <v>10</v>
      </c>
      <c r="E29" t="s">
        <v>11</v>
      </c>
      <c r="F29" t="s">
        <v>12</v>
      </c>
      <c r="G29" t="s">
        <v>13</v>
      </c>
      <c r="H29">
        <v>438.083306668999</v>
      </c>
      <c r="I29">
        <v>395.95779883699998</v>
      </c>
      <c r="J29">
        <v>485.34408648399898</v>
      </c>
      <c r="K29">
        <f t="shared" si="1"/>
        <v>0.37342617909817111</v>
      </c>
      <c r="L29">
        <f t="shared" si="2"/>
        <v>0.36543107446359069</v>
      </c>
      <c r="M29">
        <f t="shared" si="3"/>
        <v>0.20979468189628758</v>
      </c>
      <c r="N29">
        <f t="shared" si="4"/>
        <v>1.0441526049987959</v>
      </c>
      <c r="O29">
        <f t="shared" si="5"/>
        <v>1.8552237497439674</v>
      </c>
      <c r="P29">
        <f t="shared" si="6"/>
        <v>1.5614077826623554</v>
      </c>
      <c r="Q29">
        <f t="shared" si="7"/>
        <v>0.20979468189628758</v>
      </c>
      <c r="R29">
        <f t="shared" si="8"/>
        <v>2</v>
      </c>
    </row>
    <row r="30" spans="1:18" x14ac:dyDescent="0.35">
      <c r="A30">
        <v>18</v>
      </c>
      <c r="B30" t="s">
        <v>86</v>
      </c>
      <c r="C30">
        <v>2017</v>
      </c>
      <c r="D30" t="s">
        <v>10</v>
      </c>
      <c r="E30" t="s">
        <v>11</v>
      </c>
      <c r="F30" t="s">
        <v>12</v>
      </c>
      <c r="G30" t="s">
        <v>13</v>
      </c>
      <c r="H30">
        <v>372.27561614699999</v>
      </c>
      <c r="I30">
        <v>341.98944787400001</v>
      </c>
      <c r="J30">
        <v>409.259012742999</v>
      </c>
      <c r="K30">
        <f t="shared" si="1"/>
        <v>-6.1885404037186141E-2</v>
      </c>
      <c r="L30">
        <f t="shared" si="2"/>
        <v>6.9880508671766539E-2</v>
      </c>
      <c r="M30">
        <f t="shared" si="3"/>
        <v>0.64510626503164481</v>
      </c>
      <c r="N30">
        <f t="shared" si="4"/>
        <v>0.60884102186343858</v>
      </c>
      <c r="O30">
        <f t="shared" si="5"/>
        <v>2.2905353328793248</v>
      </c>
      <c r="P30">
        <f t="shared" si="6"/>
        <v>1.1260961995269982</v>
      </c>
      <c r="Q30">
        <f t="shared" si="7"/>
        <v>6.9880508671766539E-2</v>
      </c>
      <c r="R30">
        <f t="shared" si="8"/>
        <v>1</v>
      </c>
    </row>
    <row r="31" spans="1:18" x14ac:dyDescent="0.35">
      <c r="A31">
        <v>19</v>
      </c>
      <c r="B31" t="s">
        <v>64</v>
      </c>
      <c r="C31">
        <v>2017</v>
      </c>
      <c r="D31" t="s">
        <v>10</v>
      </c>
      <c r="E31" t="s">
        <v>11</v>
      </c>
      <c r="F31" t="s">
        <v>12</v>
      </c>
      <c r="G31" t="s">
        <v>13</v>
      </c>
      <c r="H31">
        <v>210.29313773499999</v>
      </c>
      <c r="I31">
        <v>192.99172517100001</v>
      </c>
      <c r="J31">
        <v>233.31694082300001</v>
      </c>
      <c r="K31">
        <f t="shared" si="1"/>
        <v>-1.1333840170168445</v>
      </c>
      <c r="L31">
        <f t="shared" si="2"/>
        <v>1.1413791216514249</v>
      </c>
      <c r="M31">
        <f t="shared" si="3"/>
        <v>1.7166048780113032</v>
      </c>
      <c r="N31">
        <f t="shared" si="4"/>
        <v>0.46265759111621985</v>
      </c>
      <c r="O31">
        <f t="shared" si="5"/>
        <v>3.3620339458589834</v>
      </c>
      <c r="P31">
        <f t="shared" si="6"/>
        <v>5.4597586547339816E-2</v>
      </c>
      <c r="Q31">
        <f t="shared" si="7"/>
        <v>5.4597586547339816E-2</v>
      </c>
      <c r="R31">
        <f t="shared" si="8"/>
        <v>5</v>
      </c>
    </row>
    <row r="32" spans="1:18" x14ac:dyDescent="0.35">
      <c r="A32">
        <v>20</v>
      </c>
      <c r="B32" t="s">
        <v>89</v>
      </c>
      <c r="C32">
        <v>2017</v>
      </c>
      <c r="D32" t="s">
        <v>10</v>
      </c>
      <c r="E32" t="s">
        <v>11</v>
      </c>
      <c r="F32" t="s">
        <v>12</v>
      </c>
      <c r="G32" t="s">
        <v>13</v>
      </c>
      <c r="H32">
        <v>367.68343201599998</v>
      </c>
      <c r="I32">
        <v>330.72932709000003</v>
      </c>
      <c r="J32">
        <v>409.181538496999</v>
      </c>
      <c r="K32">
        <f t="shared" si="1"/>
        <v>-9.2262263158939067E-2</v>
      </c>
      <c r="L32">
        <f t="shared" si="2"/>
        <v>0.10025736779351947</v>
      </c>
      <c r="M32">
        <f t="shared" si="3"/>
        <v>0.67548312415339773</v>
      </c>
      <c r="N32">
        <f t="shared" si="4"/>
        <v>0.57846416274168566</v>
      </c>
      <c r="O32">
        <f t="shared" si="5"/>
        <v>2.3209121920010776</v>
      </c>
      <c r="P32">
        <f t="shared" si="6"/>
        <v>1.0957193404052452</v>
      </c>
      <c r="Q32">
        <f t="shared" si="7"/>
        <v>0.10025736779351947</v>
      </c>
      <c r="R32">
        <f t="shared" si="8"/>
        <v>1</v>
      </c>
    </row>
    <row r="33" spans="1:18" x14ac:dyDescent="0.35">
      <c r="A33">
        <v>21</v>
      </c>
      <c r="B33" t="s">
        <v>127</v>
      </c>
      <c r="C33">
        <v>2017</v>
      </c>
      <c r="D33" t="s">
        <v>10</v>
      </c>
      <c r="E33" t="s">
        <v>11</v>
      </c>
      <c r="F33" t="s">
        <v>12</v>
      </c>
      <c r="G33" t="s">
        <v>13</v>
      </c>
      <c r="H33">
        <v>247.54600485399999</v>
      </c>
      <c r="I33">
        <v>223.78778254700001</v>
      </c>
      <c r="J33">
        <v>276.647993187</v>
      </c>
      <c r="K33">
        <f t="shared" si="1"/>
        <v>-0.88695986152270978</v>
      </c>
      <c r="L33">
        <f t="shared" si="2"/>
        <v>0.8949549661572902</v>
      </c>
      <c r="M33">
        <f t="shared" si="3"/>
        <v>1.4701807225171684</v>
      </c>
      <c r="N33">
        <f t="shared" si="4"/>
        <v>0.21623343562208508</v>
      </c>
      <c r="O33">
        <f t="shared" si="5"/>
        <v>3.1156097903648483</v>
      </c>
      <c r="P33">
        <f t="shared" si="6"/>
        <v>0.30102174204147458</v>
      </c>
      <c r="Q33">
        <f t="shared" si="7"/>
        <v>0.21623343562208508</v>
      </c>
      <c r="R33">
        <f t="shared" si="8"/>
        <v>3</v>
      </c>
    </row>
    <row r="34" spans="1:18" x14ac:dyDescent="0.35">
      <c r="A34">
        <v>22</v>
      </c>
      <c r="B34" t="s">
        <v>100</v>
      </c>
      <c r="C34">
        <v>2017</v>
      </c>
      <c r="D34" t="s">
        <v>10</v>
      </c>
      <c r="E34" t="s">
        <v>11</v>
      </c>
      <c r="F34" t="s">
        <v>12</v>
      </c>
      <c r="G34" t="s">
        <v>13</v>
      </c>
      <c r="H34">
        <v>296.53180977300002</v>
      </c>
      <c r="I34">
        <v>269.59320017699901</v>
      </c>
      <c r="J34">
        <v>326.85131053200001</v>
      </c>
      <c r="K34">
        <f t="shared" si="1"/>
        <v>-0.5629234438745141</v>
      </c>
      <c r="L34">
        <f t="shared" si="2"/>
        <v>0.57091854850909451</v>
      </c>
      <c r="M34">
        <f t="shared" si="3"/>
        <v>1.1461443048689728</v>
      </c>
      <c r="N34">
        <f t="shared" si="4"/>
        <v>0.10780298202611061</v>
      </c>
      <c r="O34">
        <f t="shared" si="5"/>
        <v>2.7915733727166527</v>
      </c>
      <c r="P34">
        <f t="shared" si="6"/>
        <v>0.62505815968967027</v>
      </c>
      <c r="Q34">
        <f t="shared" si="7"/>
        <v>0.10780298202611061</v>
      </c>
      <c r="R34">
        <f t="shared" si="8"/>
        <v>3</v>
      </c>
    </row>
    <row r="35" spans="1:18" x14ac:dyDescent="0.35">
      <c r="A35">
        <v>23</v>
      </c>
      <c r="B35" t="s">
        <v>178</v>
      </c>
      <c r="C35">
        <v>2017</v>
      </c>
      <c r="D35" t="s">
        <v>10</v>
      </c>
      <c r="E35" t="s">
        <v>11</v>
      </c>
      <c r="F35" t="s">
        <v>12</v>
      </c>
      <c r="G35" t="s">
        <v>13</v>
      </c>
      <c r="H35">
        <v>561.01931360000003</v>
      </c>
      <c r="I35">
        <v>503.497018521999</v>
      </c>
      <c r="J35">
        <v>621.07568746200002</v>
      </c>
      <c r="K35">
        <f t="shared" si="1"/>
        <v>1.1866361151554696</v>
      </c>
      <c r="L35">
        <f t="shared" si="2"/>
        <v>1.1786410105208893</v>
      </c>
      <c r="M35">
        <f t="shared" si="3"/>
        <v>0.60341525416101094</v>
      </c>
      <c r="N35">
        <f t="shared" si="4"/>
        <v>1.8573625410560943</v>
      </c>
      <c r="O35">
        <f t="shared" si="5"/>
        <v>1.042013813686669</v>
      </c>
      <c r="P35">
        <f t="shared" si="6"/>
        <v>2.3746177187196542</v>
      </c>
      <c r="Q35">
        <f t="shared" si="7"/>
        <v>0.60341525416101094</v>
      </c>
      <c r="R35">
        <f t="shared" si="8"/>
        <v>2</v>
      </c>
    </row>
    <row r="36" spans="1:18" x14ac:dyDescent="0.35">
      <c r="A36">
        <v>24</v>
      </c>
      <c r="B36" t="s">
        <v>48</v>
      </c>
      <c r="C36">
        <v>2017</v>
      </c>
      <c r="D36" t="s">
        <v>10</v>
      </c>
      <c r="E36" t="s">
        <v>11</v>
      </c>
      <c r="F36" t="s">
        <v>12</v>
      </c>
      <c r="G36" t="s">
        <v>13</v>
      </c>
      <c r="H36">
        <v>401.49591663199999</v>
      </c>
      <c r="I36">
        <v>367.14542894499999</v>
      </c>
      <c r="J36">
        <v>440.35049804499999</v>
      </c>
      <c r="K36">
        <f t="shared" si="1"/>
        <v>0.13140409089751329</v>
      </c>
      <c r="L36">
        <f t="shared" si="2"/>
        <v>0.12340898626293288</v>
      </c>
      <c r="M36">
        <f t="shared" si="3"/>
        <v>0.45181677009694543</v>
      </c>
      <c r="N36">
        <f t="shared" si="4"/>
        <v>0.80213051679813796</v>
      </c>
      <c r="O36">
        <f t="shared" si="5"/>
        <v>2.0972458379446253</v>
      </c>
      <c r="P36">
        <f t="shared" si="6"/>
        <v>1.3193856944616977</v>
      </c>
      <c r="Q36">
        <f t="shared" si="7"/>
        <v>0.12340898626293288</v>
      </c>
      <c r="R36">
        <f t="shared" si="8"/>
        <v>1</v>
      </c>
    </row>
    <row r="37" spans="1:18" x14ac:dyDescent="0.35">
      <c r="A37">
        <v>25</v>
      </c>
      <c r="B37" t="s">
        <v>99</v>
      </c>
      <c r="C37">
        <v>2017</v>
      </c>
      <c r="D37" t="s">
        <v>10</v>
      </c>
      <c r="E37" t="s">
        <v>11</v>
      </c>
      <c r="F37" t="s">
        <v>12</v>
      </c>
      <c r="G37" t="s">
        <v>13</v>
      </c>
      <c r="H37">
        <v>222.955737604999</v>
      </c>
      <c r="I37">
        <v>203.55306401999999</v>
      </c>
      <c r="J37">
        <v>245.21364462</v>
      </c>
      <c r="K37">
        <f t="shared" si="1"/>
        <v>-1.0496221291235723</v>
      </c>
      <c r="L37">
        <f t="shared" si="2"/>
        <v>1.0576172337581526</v>
      </c>
      <c r="M37">
        <f t="shared" si="3"/>
        <v>1.632842990118031</v>
      </c>
      <c r="N37">
        <f t="shared" si="4"/>
        <v>0.37889570322294763</v>
      </c>
      <c r="O37">
        <f t="shared" si="5"/>
        <v>3.2782720579657108</v>
      </c>
      <c r="P37">
        <f t="shared" si="6"/>
        <v>0.13835947444061203</v>
      </c>
      <c r="Q37">
        <f t="shared" si="7"/>
        <v>0.13835947444061203</v>
      </c>
      <c r="R37">
        <f t="shared" si="8"/>
        <v>5</v>
      </c>
    </row>
    <row r="38" spans="1:18" x14ac:dyDescent="0.35">
      <c r="A38">
        <v>26</v>
      </c>
      <c r="B38" t="s">
        <v>118</v>
      </c>
      <c r="C38">
        <v>2017</v>
      </c>
      <c r="D38" t="s">
        <v>10</v>
      </c>
      <c r="E38" t="s">
        <v>11</v>
      </c>
      <c r="F38" t="s">
        <v>12</v>
      </c>
      <c r="G38" t="s">
        <v>13</v>
      </c>
      <c r="H38">
        <v>557.65016821899997</v>
      </c>
      <c r="I38">
        <v>503.77621105199898</v>
      </c>
      <c r="J38">
        <v>621.86826678399996</v>
      </c>
      <c r="K38">
        <f t="shared" si="1"/>
        <v>1.1643495404712232</v>
      </c>
      <c r="L38">
        <f t="shared" si="2"/>
        <v>1.1563544358366429</v>
      </c>
      <c r="M38">
        <f t="shared" si="3"/>
        <v>0.5811286794767645</v>
      </c>
      <c r="N38">
        <f t="shared" si="4"/>
        <v>1.8350759663718479</v>
      </c>
      <c r="O38">
        <f t="shared" si="5"/>
        <v>1.0643003883709155</v>
      </c>
      <c r="P38">
        <f t="shared" si="6"/>
        <v>2.3523311440354076</v>
      </c>
      <c r="Q38">
        <f t="shared" si="7"/>
        <v>0.5811286794767645</v>
      </c>
      <c r="R38">
        <f t="shared" si="8"/>
        <v>2</v>
      </c>
    </row>
    <row r="39" spans="1:18" x14ac:dyDescent="0.35">
      <c r="A39">
        <v>27</v>
      </c>
      <c r="B39" t="s">
        <v>157</v>
      </c>
      <c r="C39">
        <v>2017</v>
      </c>
      <c r="D39" t="s">
        <v>10</v>
      </c>
      <c r="E39" t="s">
        <v>11</v>
      </c>
      <c r="F39" t="s">
        <v>12</v>
      </c>
      <c r="G39" t="s">
        <v>13</v>
      </c>
      <c r="H39">
        <v>373.34619705</v>
      </c>
      <c r="I39">
        <v>340.96765771100002</v>
      </c>
      <c r="J39">
        <v>407.34653039900002</v>
      </c>
      <c r="K39">
        <f t="shared" si="1"/>
        <v>-5.4803613686199411E-2</v>
      </c>
      <c r="L39">
        <f t="shared" si="2"/>
        <v>6.2798718320779809E-2</v>
      </c>
      <c r="M39">
        <f t="shared" si="3"/>
        <v>0.63802447468065815</v>
      </c>
      <c r="N39">
        <f t="shared" si="4"/>
        <v>0.61592281221442524</v>
      </c>
      <c r="O39">
        <f t="shared" si="5"/>
        <v>2.283453542528338</v>
      </c>
      <c r="P39">
        <f t="shared" si="6"/>
        <v>1.133177989877985</v>
      </c>
      <c r="Q39">
        <f t="shared" si="7"/>
        <v>6.2798718320779809E-2</v>
      </c>
      <c r="R39">
        <f t="shared" si="8"/>
        <v>1</v>
      </c>
    </row>
    <row r="40" spans="1:18" x14ac:dyDescent="0.35">
      <c r="A40">
        <v>28</v>
      </c>
      <c r="B40" t="s">
        <v>63</v>
      </c>
      <c r="C40">
        <v>2017</v>
      </c>
      <c r="D40" t="s">
        <v>10</v>
      </c>
      <c r="E40" t="s">
        <v>11</v>
      </c>
      <c r="F40" t="s">
        <v>12</v>
      </c>
      <c r="G40" t="s">
        <v>13</v>
      </c>
      <c r="H40">
        <v>177.892741814</v>
      </c>
      <c r="I40">
        <v>163.83844225599901</v>
      </c>
      <c r="J40">
        <v>194.52835481</v>
      </c>
      <c r="K40">
        <f t="shared" si="1"/>
        <v>-1.347709539318344</v>
      </c>
      <c r="L40">
        <f t="shared" si="2"/>
        <v>1.3557046439529243</v>
      </c>
      <c r="M40">
        <f t="shared" si="3"/>
        <v>1.9309304003128027</v>
      </c>
      <c r="N40">
        <f t="shared" si="4"/>
        <v>0.67698311341771933</v>
      </c>
      <c r="O40">
        <f t="shared" si="5"/>
        <v>3.5763594681604829</v>
      </c>
      <c r="P40">
        <f t="shared" si="6"/>
        <v>0.15972793575415967</v>
      </c>
      <c r="Q40">
        <f t="shared" si="7"/>
        <v>0.15972793575415967</v>
      </c>
      <c r="R40">
        <f t="shared" si="8"/>
        <v>5</v>
      </c>
    </row>
    <row r="41" spans="1:18" x14ac:dyDescent="0.35">
      <c r="A41">
        <v>29</v>
      </c>
      <c r="B41" t="s">
        <v>30</v>
      </c>
      <c r="C41">
        <v>2017</v>
      </c>
      <c r="D41" t="s">
        <v>10</v>
      </c>
      <c r="E41" t="s">
        <v>11</v>
      </c>
      <c r="F41" t="s">
        <v>12</v>
      </c>
      <c r="G41" t="s">
        <v>13</v>
      </c>
      <c r="H41">
        <v>195.94277789</v>
      </c>
      <c r="I41">
        <v>179.70914956199999</v>
      </c>
      <c r="J41">
        <v>214.391432192</v>
      </c>
      <c r="K41">
        <f t="shared" si="1"/>
        <v>-1.2283102758345843</v>
      </c>
      <c r="L41">
        <f t="shared" si="2"/>
        <v>1.2363053804691646</v>
      </c>
      <c r="M41">
        <f t="shared" si="3"/>
        <v>1.811531136829043</v>
      </c>
      <c r="N41">
        <f t="shared" si="4"/>
        <v>0.5575838499339596</v>
      </c>
      <c r="O41">
        <f t="shared" si="5"/>
        <v>3.4569602046767232</v>
      </c>
      <c r="P41">
        <f t="shared" si="6"/>
        <v>4.0328672270399935E-2</v>
      </c>
      <c r="Q41">
        <f t="shared" si="7"/>
        <v>4.0328672270399935E-2</v>
      </c>
      <c r="R41">
        <f t="shared" si="8"/>
        <v>5</v>
      </c>
    </row>
    <row r="42" spans="1:18" x14ac:dyDescent="0.35">
      <c r="A42">
        <v>30</v>
      </c>
      <c r="B42" t="s">
        <v>113</v>
      </c>
      <c r="C42">
        <v>2017</v>
      </c>
      <c r="D42" t="s">
        <v>10</v>
      </c>
      <c r="E42" t="s">
        <v>11</v>
      </c>
      <c r="F42" t="s">
        <v>12</v>
      </c>
      <c r="G42" t="s">
        <v>13</v>
      </c>
      <c r="H42">
        <v>321.18392863600002</v>
      </c>
      <c r="I42">
        <v>292.18835152899999</v>
      </c>
      <c r="J42">
        <v>355.39464509700002</v>
      </c>
      <c r="K42">
        <f t="shared" si="1"/>
        <v>-0.39985203375860795</v>
      </c>
      <c r="L42">
        <f t="shared" si="2"/>
        <v>0.40784713839318837</v>
      </c>
      <c r="M42">
        <f t="shared" si="3"/>
        <v>0.9830728947530667</v>
      </c>
      <c r="N42">
        <f t="shared" si="4"/>
        <v>0.27087439214201675</v>
      </c>
      <c r="O42">
        <f t="shared" si="5"/>
        <v>2.6285019626007466</v>
      </c>
      <c r="P42">
        <f t="shared" si="6"/>
        <v>0.78812956980557636</v>
      </c>
      <c r="Q42">
        <f t="shared" si="7"/>
        <v>0.27087439214201675</v>
      </c>
      <c r="R42">
        <f t="shared" si="8"/>
        <v>3</v>
      </c>
    </row>
    <row r="43" spans="1:18" x14ac:dyDescent="0.35">
      <c r="A43">
        <v>31</v>
      </c>
      <c r="B43" t="s">
        <v>37</v>
      </c>
      <c r="C43">
        <v>2017</v>
      </c>
      <c r="D43" t="s">
        <v>10</v>
      </c>
      <c r="E43" t="s">
        <v>11</v>
      </c>
      <c r="F43" t="s">
        <v>12</v>
      </c>
      <c r="G43" t="s">
        <v>13</v>
      </c>
      <c r="H43">
        <v>182.13631758099999</v>
      </c>
      <c r="I43">
        <v>167.18503858400001</v>
      </c>
      <c r="J43">
        <v>200.22425186800001</v>
      </c>
      <c r="K43">
        <f t="shared" si="1"/>
        <v>-1.3196386912056897</v>
      </c>
      <c r="L43">
        <f t="shared" si="2"/>
        <v>1.32763379584027</v>
      </c>
      <c r="M43">
        <f t="shared" si="3"/>
        <v>1.9028595522001484</v>
      </c>
      <c r="N43">
        <f t="shared" si="4"/>
        <v>0.64891226530506496</v>
      </c>
      <c r="O43">
        <f t="shared" si="5"/>
        <v>3.5482886200478285</v>
      </c>
      <c r="P43">
        <f t="shared" si="6"/>
        <v>0.1316570876415053</v>
      </c>
      <c r="Q43">
        <f t="shared" si="7"/>
        <v>0.1316570876415053</v>
      </c>
      <c r="R43">
        <f t="shared" si="8"/>
        <v>5</v>
      </c>
    </row>
    <row r="44" spans="1:18" x14ac:dyDescent="0.35">
      <c r="A44">
        <v>32</v>
      </c>
      <c r="B44" t="s">
        <v>202</v>
      </c>
      <c r="C44">
        <v>2017</v>
      </c>
      <c r="D44" t="s">
        <v>10</v>
      </c>
      <c r="E44" t="s">
        <v>11</v>
      </c>
      <c r="F44" t="s">
        <v>12</v>
      </c>
      <c r="G44" t="s">
        <v>13</v>
      </c>
      <c r="H44">
        <v>358.18094180100002</v>
      </c>
      <c r="I44">
        <v>319.919752923999</v>
      </c>
      <c r="J44">
        <v>397.17715384399997</v>
      </c>
      <c r="K44">
        <f t="shared" si="1"/>
        <v>-0.15512032771656187</v>
      </c>
      <c r="L44">
        <f t="shared" si="2"/>
        <v>0.16311543235114226</v>
      </c>
      <c r="M44">
        <f t="shared" si="3"/>
        <v>0.7383411887110205</v>
      </c>
      <c r="N44">
        <f t="shared" si="4"/>
        <v>0.51560609818406289</v>
      </c>
      <c r="O44">
        <f t="shared" si="5"/>
        <v>2.3837702565587007</v>
      </c>
      <c r="P44">
        <f t="shared" si="6"/>
        <v>1.0328612758476226</v>
      </c>
      <c r="Q44">
        <f t="shared" si="7"/>
        <v>0.16311543235114226</v>
      </c>
      <c r="R44">
        <f t="shared" si="8"/>
        <v>1</v>
      </c>
    </row>
    <row r="45" spans="1:18" x14ac:dyDescent="0.35">
      <c r="A45">
        <v>33</v>
      </c>
      <c r="B45" t="s">
        <v>61</v>
      </c>
      <c r="C45">
        <v>2017</v>
      </c>
      <c r="D45" t="s">
        <v>10</v>
      </c>
      <c r="E45" t="s">
        <v>11</v>
      </c>
      <c r="F45" t="s">
        <v>12</v>
      </c>
      <c r="G45" t="s">
        <v>13</v>
      </c>
      <c r="H45">
        <v>251.96313650100001</v>
      </c>
      <c r="I45">
        <v>228.45496415399899</v>
      </c>
      <c r="J45">
        <v>277.569058017999</v>
      </c>
      <c r="K45">
        <f t="shared" ref="K45:K76" si="9">STANDARDIZE(H45,$H$9,$H$10)</f>
        <v>-0.85774095785171589</v>
      </c>
      <c r="L45">
        <f t="shared" ref="L45:L76" si="10">ABS(K45-$F$3)</f>
        <v>0.86573606248629631</v>
      </c>
      <c r="M45">
        <f t="shared" ref="M45:M76" si="11">ABS(K45-$F$4)</f>
        <v>1.4409618188461746</v>
      </c>
      <c r="N45">
        <f t="shared" ref="N45:N76" si="12">ABS(K45-$F$5)</f>
        <v>0.18701453195109119</v>
      </c>
      <c r="O45">
        <f t="shared" ref="O45:O76" si="13">ABS(K45-$F$6)</f>
        <v>3.0863908866938545</v>
      </c>
      <c r="P45">
        <f t="shared" ref="P45:P76" si="14">ABS(K45-$F$7)</f>
        <v>0.33024064571246847</v>
      </c>
      <c r="Q45">
        <f t="shared" si="7"/>
        <v>0.18701453195109119</v>
      </c>
      <c r="R45">
        <f t="shared" si="8"/>
        <v>3</v>
      </c>
    </row>
    <row r="46" spans="1:18" x14ac:dyDescent="0.35">
      <c r="A46">
        <v>34</v>
      </c>
      <c r="B46" t="s">
        <v>38</v>
      </c>
      <c r="C46">
        <v>2017</v>
      </c>
      <c r="D46" t="s">
        <v>10</v>
      </c>
      <c r="E46" t="s">
        <v>11</v>
      </c>
      <c r="F46" t="s">
        <v>12</v>
      </c>
      <c r="G46" t="s">
        <v>13</v>
      </c>
      <c r="H46">
        <v>360.04256713999899</v>
      </c>
      <c r="I46">
        <v>328.817252156</v>
      </c>
      <c r="J46">
        <v>395.589105437</v>
      </c>
      <c r="K46">
        <f t="shared" si="9"/>
        <v>-0.14280585402668769</v>
      </c>
      <c r="L46">
        <f t="shared" si="10"/>
        <v>0.15080095866126808</v>
      </c>
      <c r="M46">
        <f t="shared" si="11"/>
        <v>0.72602671502114635</v>
      </c>
      <c r="N46">
        <f t="shared" si="12"/>
        <v>0.52792057187393704</v>
      </c>
      <c r="O46">
        <f t="shared" si="13"/>
        <v>2.3714557828688263</v>
      </c>
      <c r="P46">
        <f t="shared" si="14"/>
        <v>1.0451757495374967</v>
      </c>
      <c r="Q46">
        <f t="shared" si="7"/>
        <v>0.15080095866126808</v>
      </c>
      <c r="R46">
        <f t="shared" si="8"/>
        <v>1</v>
      </c>
    </row>
    <row r="47" spans="1:18" x14ac:dyDescent="0.35">
      <c r="A47">
        <v>35</v>
      </c>
      <c r="B47" t="s">
        <v>33</v>
      </c>
      <c r="C47">
        <v>2017</v>
      </c>
      <c r="D47" t="s">
        <v>10</v>
      </c>
      <c r="E47" t="s">
        <v>11</v>
      </c>
      <c r="F47" t="s">
        <v>12</v>
      </c>
      <c r="G47" t="s">
        <v>13</v>
      </c>
      <c r="H47">
        <v>168.31107044699999</v>
      </c>
      <c r="I47">
        <v>153.51605832000001</v>
      </c>
      <c r="J47">
        <v>186.73781136899899</v>
      </c>
      <c r="K47">
        <f t="shared" si="9"/>
        <v>-1.4110913796285911</v>
      </c>
      <c r="L47">
        <f t="shared" si="10"/>
        <v>1.4190864842631714</v>
      </c>
      <c r="M47">
        <f t="shared" si="11"/>
        <v>1.9943122406230498</v>
      </c>
      <c r="N47">
        <f t="shared" si="12"/>
        <v>0.7403649537279664</v>
      </c>
      <c r="O47">
        <f t="shared" si="13"/>
        <v>3.6397413084707297</v>
      </c>
      <c r="P47">
        <f t="shared" si="14"/>
        <v>0.22310977606440674</v>
      </c>
      <c r="Q47">
        <f t="shared" si="7"/>
        <v>0.22310977606440674</v>
      </c>
      <c r="R47">
        <f t="shared" si="8"/>
        <v>5</v>
      </c>
    </row>
    <row r="48" spans="1:18" x14ac:dyDescent="0.35">
      <c r="A48">
        <v>36</v>
      </c>
      <c r="B48" t="s">
        <v>98</v>
      </c>
      <c r="C48">
        <v>2017</v>
      </c>
      <c r="D48" t="s">
        <v>10</v>
      </c>
      <c r="E48" t="s">
        <v>11</v>
      </c>
      <c r="F48" t="s">
        <v>12</v>
      </c>
      <c r="G48" t="s">
        <v>13</v>
      </c>
      <c r="H48">
        <v>395.02783732299901</v>
      </c>
      <c r="I48">
        <v>355.56462116900002</v>
      </c>
      <c r="J48">
        <v>436.86000560100001</v>
      </c>
      <c r="K48">
        <f t="shared" si="9"/>
        <v>8.861836446474898E-2</v>
      </c>
      <c r="L48">
        <f t="shared" si="10"/>
        <v>8.0623259830168575E-2</v>
      </c>
      <c r="M48">
        <f t="shared" si="11"/>
        <v>0.49460249652970972</v>
      </c>
      <c r="N48">
        <f t="shared" si="12"/>
        <v>0.75934479036537372</v>
      </c>
      <c r="O48">
        <f t="shared" si="13"/>
        <v>2.1400315643773897</v>
      </c>
      <c r="P48">
        <f t="shared" si="14"/>
        <v>1.2765999680289333</v>
      </c>
      <c r="Q48">
        <f t="shared" si="7"/>
        <v>8.0623259830168575E-2</v>
      </c>
      <c r="R48">
        <f t="shared" si="8"/>
        <v>1</v>
      </c>
    </row>
    <row r="49" spans="1:18" x14ac:dyDescent="0.35">
      <c r="A49">
        <v>37</v>
      </c>
      <c r="B49" t="s">
        <v>207</v>
      </c>
      <c r="C49">
        <v>2017</v>
      </c>
      <c r="D49" t="s">
        <v>10</v>
      </c>
      <c r="E49" t="s">
        <v>11</v>
      </c>
      <c r="F49" t="s">
        <v>12</v>
      </c>
      <c r="G49" t="s">
        <v>13</v>
      </c>
      <c r="H49">
        <v>236.33116593099999</v>
      </c>
      <c r="I49">
        <v>214.19205775899999</v>
      </c>
      <c r="J49">
        <v>264.49109245900001</v>
      </c>
      <c r="K49">
        <f t="shared" si="9"/>
        <v>-0.96114494912348425</v>
      </c>
      <c r="L49">
        <f t="shared" si="10"/>
        <v>0.96914005375806467</v>
      </c>
      <c r="M49">
        <f t="shared" si="11"/>
        <v>1.5443658101179429</v>
      </c>
      <c r="N49">
        <f t="shared" si="12"/>
        <v>0.29041852322285955</v>
      </c>
      <c r="O49">
        <f t="shared" si="13"/>
        <v>3.1897948779656229</v>
      </c>
      <c r="P49">
        <f t="shared" si="14"/>
        <v>0.22683665444070011</v>
      </c>
      <c r="Q49">
        <f t="shared" si="7"/>
        <v>0.22683665444070011</v>
      </c>
      <c r="R49">
        <f t="shared" si="8"/>
        <v>5</v>
      </c>
    </row>
    <row r="50" spans="1:18" x14ac:dyDescent="0.35">
      <c r="A50">
        <v>38</v>
      </c>
      <c r="B50" t="s">
        <v>90</v>
      </c>
      <c r="C50">
        <v>2017</v>
      </c>
      <c r="D50" t="s">
        <v>10</v>
      </c>
      <c r="E50" t="s">
        <v>11</v>
      </c>
      <c r="F50" t="s">
        <v>12</v>
      </c>
      <c r="G50" t="s">
        <v>13</v>
      </c>
      <c r="H50">
        <v>195.582600283</v>
      </c>
      <c r="I50">
        <v>178.63207606099999</v>
      </c>
      <c r="J50">
        <v>215.48782807499899</v>
      </c>
      <c r="K50">
        <f t="shared" si="9"/>
        <v>-1.2306928162803801</v>
      </c>
      <c r="L50">
        <f t="shared" si="10"/>
        <v>1.2386879209149604</v>
      </c>
      <c r="M50">
        <f t="shared" si="11"/>
        <v>1.8139136772748388</v>
      </c>
      <c r="N50">
        <f t="shared" si="12"/>
        <v>0.55996639037975537</v>
      </c>
      <c r="O50">
        <f t="shared" si="13"/>
        <v>3.4593427451225187</v>
      </c>
      <c r="P50">
        <f t="shared" si="14"/>
        <v>4.2711212716195712E-2</v>
      </c>
      <c r="Q50">
        <f t="shared" si="7"/>
        <v>4.2711212716195712E-2</v>
      </c>
      <c r="R50">
        <f t="shared" si="8"/>
        <v>5</v>
      </c>
    </row>
    <row r="51" spans="1:18" x14ac:dyDescent="0.35">
      <c r="A51">
        <v>39</v>
      </c>
      <c r="B51" t="s">
        <v>29</v>
      </c>
      <c r="C51">
        <v>2017</v>
      </c>
      <c r="D51" t="s">
        <v>10</v>
      </c>
      <c r="E51" t="s">
        <v>11</v>
      </c>
      <c r="F51" t="s">
        <v>12</v>
      </c>
      <c r="G51" t="s">
        <v>13</v>
      </c>
      <c r="H51">
        <v>279.01571419800001</v>
      </c>
      <c r="I51">
        <v>256.084692563999</v>
      </c>
      <c r="J51">
        <v>304.94055945999997</v>
      </c>
      <c r="K51">
        <f t="shared" si="9"/>
        <v>-0.6787907419763145</v>
      </c>
      <c r="L51">
        <f t="shared" si="10"/>
        <v>0.68678584661089492</v>
      </c>
      <c r="M51">
        <f t="shared" si="11"/>
        <v>1.2620116029707731</v>
      </c>
      <c r="N51">
        <f t="shared" si="12"/>
        <v>8.0643160756898036E-3</v>
      </c>
      <c r="O51">
        <f t="shared" si="13"/>
        <v>2.907440670818453</v>
      </c>
      <c r="P51">
        <f t="shared" si="14"/>
        <v>0.50919086158786986</v>
      </c>
      <c r="Q51">
        <f t="shared" si="7"/>
        <v>8.0643160756898036E-3</v>
      </c>
      <c r="R51">
        <f t="shared" si="8"/>
        <v>3</v>
      </c>
    </row>
    <row r="52" spans="1:18" x14ac:dyDescent="0.35">
      <c r="A52">
        <v>40</v>
      </c>
      <c r="B52" t="s">
        <v>35</v>
      </c>
      <c r="C52">
        <v>2017</v>
      </c>
      <c r="D52" t="s">
        <v>10</v>
      </c>
      <c r="E52" t="s">
        <v>11</v>
      </c>
      <c r="F52" t="s">
        <v>12</v>
      </c>
      <c r="G52" t="s">
        <v>13</v>
      </c>
      <c r="H52">
        <v>380.643192629</v>
      </c>
      <c r="I52">
        <v>347.23296255999998</v>
      </c>
      <c r="J52">
        <v>419.36025678700003</v>
      </c>
      <c r="K52">
        <f t="shared" si="9"/>
        <v>-6.5346853522940786E-3</v>
      </c>
      <c r="L52">
        <f t="shared" si="10"/>
        <v>1.4529789986874479E-2</v>
      </c>
      <c r="M52">
        <f t="shared" si="11"/>
        <v>0.58975554634675276</v>
      </c>
      <c r="N52">
        <f t="shared" si="12"/>
        <v>0.66419174054833063</v>
      </c>
      <c r="O52">
        <f t="shared" si="13"/>
        <v>2.2351846141944329</v>
      </c>
      <c r="P52">
        <f t="shared" si="14"/>
        <v>1.1814469182118903</v>
      </c>
      <c r="Q52">
        <f t="shared" si="7"/>
        <v>1.4529789986874479E-2</v>
      </c>
      <c r="R52">
        <f t="shared" si="8"/>
        <v>1</v>
      </c>
    </row>
    <row r="53" spans="1:18" x14ac:dyDescent="0.35">
      <c r="A53">
        <v>41</v>
      </c>
      <c r="B53" t="s">
        <v>85</v>
      </c>
      <c r="C53">
        <v>2017</v>
      </c>
      <c r="D53" t="s">
        <v>10</v>
      </c>
      <c r="E53" t="s">
        <v>11</v>
      </c>
      <c r="F53" t="s">
        <v>12</v>
      </c>
      <c r="G53" t="s">
        <v>13</v>
      </c>
      <c r="H53">
        <v>222.83220122099999</v>
      </c>
      <c r="I53">
        <v>202.66228669199899</v>
      </c>
      <c r="J53">
        <v>246.83885808299999</v>
      </c>
      <c r="K53">
        <f t="shared" si="9"/>
        <v>-1.0504393104965526</v>
      </c>
      <c r="L53">
        <f t="shared" si="10"/>
        <v>1.0584344151311329</v>
      </c>
      <c r="M53">
        <f t="shared" si="11"/>
        <v>1.6336601714910113</v>
      </c>
      <c r="N53">
        <f t="shared" si="12"/>
        <v>0.37971288459592789</v>
      </c>
      <c r="O53">
        <f t="shared" si="13"/>
        <v>3.279089239338691</v>
      </c>
      <c r="P53">
        <f t="shared" si="14"/>
        <v>0.13754229306763177</v>
      </c>
      <c r="Q53">
        <f t="shared" si="7"/>
        <v>0.13754229306763177</v>
      </c>
      <c r="R53">
        <f t="shared" si="8"/>
        <v>5</v>
      </c>
    </row>
    <row r="54" spans="1:18" x14ac:dyDescent="0.35">
      <c r="A54">
        <v>42</v>
      </c>
      <c r="B54" t="s">
        <v>62</v>
      </c>
      <c r="C54">
        <v>2017</v>
      </c>
      <c r="D54" t="s">
        <v>10</v>
      </c>
      <c r="E54" t="s">
        <v>11</v>
      </c>
      <c r="F54" t="s">
        <v>12</v>
      </c>
      <c r="G54" t="s">
        <v>13</v>
      </c>
      <c r="H54">
        <v>202.03941507299999</v>
      </c>
      <c r="I54">
        <v>183.91143148899999</v>
      </c>
      <c r="J54">
        <v>222.86196107000001</v>
      </c>
      <c r="K54">
        <f t="shared" si="9"/>
        <v>-1.1879816035641844</v>
      </c>
      <c r="L54">
        <f t="shared" si="10"/>
        <v>1.1959767081987647</v>
      </c>
      <c r="M54">
        <f t="shared" si="11"/>
        <v>1.7712024645586431</v>
      </c>
      <c r="N54">
        <f t="shared" si="12"/>
        <v>0.51725517766355966</v>
      </c>
      <c r="O54">
        <f t="shared" si="13"/>
        <v>3.4166315324063232</v>
      </c>
      <c r="P54">
        <f t="shared" si="14"/>
        <v>0</v>
      </c>
      <c r="Q54">
        <f t="shared" si="7"/>
        <v>0</v>
      </c>
      <c r="R54">
        <f t="shared" si="8"/>
        <v>5</v>
      </c>
    </row>
    <row r="55" spans="1:18" x14ac:dyDescent="0.35">
      <c r="A55">
        <v>43</v>
      </c>
      <c r="B55" t="s">
        <v>170</v>
      </c>
      <c r="C55">
        <v>2017</v>
      </c>
      <c r="D55" t="s">
        <v>10</v>
      </c>
      <c r="E55" t="s">
        <v>11</v>
      </c>
      <c r="F55" t="s">
        <v>12</v>
      </c>
      <c r="G55" t="s">
        <v>13</v>
      </c>
      <c r="H55">
        <v>447.51993578600002</v>
      </c>
      <c r="I55">
        <v>405.754357099</v>
      </c>
      <c r="J55">
        <v>492.84075310899999</v>
      </c>
      <c r="K55">
        <f t="shared" si="9"/>
        <v>0.43584857878730304</v>
      </c>
      <c r="L55">
        <f t="shared" si="10"/>
        <v>0.42785347415272262</v>
      </c>
      <c r="M55">
        <f t="shared" si="11"/>
        <v>0.14737228220715565</v>
      </c>
      <c r="N55">
        <f t="shared" si="12"/>
        <v>1.1065750046879277</v>
      </c>
      <c r="O55">
        <f t="shared" si="13"/>
        <v>1.7928013500548357</v>
      </c>
      <c r="P55">
        <f t="shared" si="14"/>
        <v>1.6238301823514874</v>
      </c>
      <c r="Q55">
        <f t="shared" si="7"/>
        <v>0.14737228220715565</v>
      </c>
      <c r="R55">
        <f t="shared" si="8"/>
        <v>2</v>
      </c>
    </row>
    <row r="56" spans="1:18" x14ac:dyDescent="0.35">
      <c r="A56">
        <v>44</v>
      </c>
      <c r="B56" t="s">
        <v>68</v>
      </c>
      <c r="C56">
        <v>2017</v>
      </c>
      <c r="D56" t="s">
        <v>10</v>
      </c>
      <c r="E56" t="s">
        <v>11</v>
      </c>
      <c r="F56" t="s">
        <v>12</v>
      </c>
      <c r="G56" t="s">
        <v>13</v>
      </c>
      <c r="H56">
        <v>311.896926325999</v>
      </c>
      <c r="I56">
        <v>280.43585402399998</v>
      </c>
      <c r="J56">
        <v>346.731195702999</v>
      </c>
      <c r="K56">
        <f t="shared" si="9"/>
        <v>-0.46128466642023896</v>
      </c>
      <c r="L56">
        <f t="shared" si="10"/>
        <v>0.46927977105481938</v>
      </c>
      <c r="M56">
        <f t="shared" si="11"/>
        <v>1.0445055274146977</v>
      </c>
      <c r="N56">
        <f t="shared" si="12"/>
        <v>0.20944175948038574</v>
      </c>
      <c r="O56">
        <f t="shared" si="13"/>
        <v>2.6899345952623777</v>
      </c>
      <c r="P56">
        <f t="shared" si="14"/>
        <v>0.72669693714394534</v>
      </c>
      <c r="Q56">
        <f t="shared" si="7"/>
        <v>0.20944175948038574</v>
      </c>
      <c r="R56">
        <f t="shared" si="8"/>
        <v>3</v>
      </c>
    </row>
    <row r="57" spans="1:18" x14ac:dyDescent="0.35">
      <c r="A57">
        <v>45</v>
      </c>
      <c r="B57" t="s">
        <v>143</v>
      </c>
      <c r="C57">
        <v>2017</v>
      </c>
      <c r="D57" t="s">
        <v>10</v>
      </c>
      <c r="E57" t="s">
        <v>11</v>
      </c>
      <c r="F57" t="s">
        <v>12</v>
      </c>
      <c r="G57" t="s">
        <v>13</v>
      </c>
      <c r="H57">
        <v>462.93750249299899</v>
      </c>
      <c r="I57">
        <v>419.39002946800002</v>
      </c>
      <c r="J57">
        <v>513.69522586999994</v>
      </c>
      <c r="K57">
        <f t="shared" si="9"/>
        <v>0.53783430899728679</v>
      </c>
      <c r="L57">
        <f t="shared" si="10"/>
        <v>0.52983920436270637</v>
      </c>
      <c r="M57">
        <f t="shared" si="11"/>
        <v>4.5386551997171898E-2</v>
      </c>
      <c r="N57">
        <f t="shared" si="12"/>
        <v>1.2085607348979115</v>
      </c>
      <c r="O57">
        <f t="shared" si="13"/>
        <v>1.6908156198448518</v>
      </c>
      <c r="P57">
        <f t="shared" si="14"/>
        <v>1.7258159125614712</v>
      </c>
      <c r="Q57">
        <f t="shared" si="7"/>
        <v>4.5386551997171898E-2</v>
      </c>
      <c r="R57">
        <f t="shared" si="8"/>
        <v>2</v>
      </c>
    </row>
    <row r="58" spans="1:18" x14ac:dyDescent="0.35">
      <c r="A58">
        <v>46</v>
      </c>
      <c r="B58" t="s">
        <v>154</v>
      </c>
      <c r="C58">
        <v>2017</v>
      </c>
      <c r="D58" t="s">
        <v>10</v>
      </c>
      <c r="E58" t="s">
        <v>11</v>
      </c>
      <c r="F58" t="s">
        <v>12</v>
      </c>
      <c r="G58" t="s">
        <v>13</v>
      </c>
      <c r="H58">
        <v>511.85480696899998</v>
      </c>
      <c r="I58">
        <v>464.704879167</v>
      </c>
      <c r="J58">
        <v>560.37468930699902</v>
      </c>
      <c r="K58">
        <f t="shared" si="9"/>
        <v>0.86141760276207524</v>
      </c>
      <c r="L58">
        <f t="shared" si="10"/>
        <v>0.85342249812749482</v>
      </c>
      <c r="M58">
        <f t="shared" si="11"/>
        <v>0.27819674176761655</v>
      </c>
      <c r="N58">
        <f t="shared" si="12"/>
        <v>1.5321440286626999</v>
      </c>
      <c r="O58">
        <f t="shared" si="13"/>
        <v>1.3672323260800634</v>
      </c>
      <c r="P58">
        <f t="shared" si="14"/>
        <v>2.0493992063262594</v>
      </c>
      <c r="Q58">
        <f t="shared" si="7"/>
        <v>0.27819674176761655</v>
      </c>
      <c r="R58">
        <f t="shared" si="8"/>
        <v>2</v>
      </c>
    </row>
    <row r="59" spans="1:18" x14ac:dyDescent="0.35">
      <c r="A59">
        <v>47</v>
      </c>
      <c r="B59" t="s">
        <v>36</v>
      </c>
      <c r="C59">
        <v>2017</v>
      </c>
      <c r="D59" t="s">
        <v>10</v>
      </c>
      <c r="E59" t="s">
        <v>11</v>
      </c>
      <c r="F59" t="s">
        <v>12</v>
      </c>
      <c r="G59" t="s">
        <v>13</v>
      </c>
      <c r="H59">
        <v>308.92274743600001</v>
      </c>
      <c r="I59">
        <v>282.763392519999</v>
      </c>
      <c r="J59">
        <v>341.31510103599999</v>
      </c>
      <c r="K59">
        <f t="shared" si="9"/>
        <v>-0.48095857551602184</v>
      </c>
      <c r="L59">
        <f t="shared" si="10"/>
        <v>0.48895368015060225</v>
      </c>
      <c r="M59">
        <f t="shared" si="11"/>
        <v>1.0641794365104804</v>
      </c>
      <c r="N59">
        <f t="shared" si="12"/>
        <v>0.18976785038460287</v>
      </c>
      <c r="O59">
        <f t="shared" si="13"/>
        <v>2.7096085043581604</v>
      </c>
      <c r="P59">
        <f t="shared" si="14"/>
        <v>0.70702302804816253</v>
      </c>
      <c r="Q59">
        <f t="shared" si="7"/>
        <v>0.18976785038460287</v>
      </c>
      <c r="R59">
        <f t="shared" si="8"/>
        <v>3</v>
      </c>
    </row>
    <row r="60" spans="1:18" x14ac:dyDescent="0.35">
      <c r="A60">
        <v>48</v>
      </c>
      <c r="B60" t="s">
        <v>167</v>
      </c>
      <c r="C60">
        <v>2017</v>
      </c>
      <c r="D60" t="s">
        <v>10</v>
      </c>
      <c r="E60" t="s">
        <v>11</v>
      </c>
      <c r="F60" t="s">
        <v>12</v>
      </c>
      <c r="G60" t="s">
        <v>13</v>
      </c>
      <c r="H60">
        <v>652.57675633500003</v>
      </c>
      <c r="I60">
        <v>592.76153811100005</v>
      </c>
      <c r="J60">
        <v>717.67253385799995</v>
      </c>
      <c r="K60">
        <f t="shared" si="9"/>
        <v>1.7922798481090536</v>
      </c>
      <c r="L60">
        <f t="shared" si="10"/>
        <v>1.7842847434744733</v>
      </c>
      <c r="M60">
        <f t="shared" si="11"/>
        <v>1.2090589871145949</v>
      </c>
      <c r="N60">
        <f t="shared" si="12"/>
        <v>2.4630062740096781</v>
      </c>
      <c r="O60">
        <f t="shared" si="13"/>
        <v>0.43637008073308503</v>
      </c>
      <c r="P60">
        <f t="shared" si="14"/>
        <v>2.980261451673238</v>
      </c>
      <c r="Q60">
        <f t="shared" si="7"/>
        <v>0.43637008073308503</v>
      </c>
      <c r="R60">
        <f t="shared" si="8"/>
        <v>4</v>
      </c>
    </row>
    <row r="61" spans="1:18" x14ac:dyDescent="0.35">
      <c r="A61">
        <v>49</v>
      </c>
      <c r="B61" t="s">
        <v>28</v>
      </c>
      <c r="C61">
        <v>2017</v>
      </c>
      <c r="D61" t="s">
        <v>10</v>
      </c>
      <c r="E61" t="s">
        <v>11</v>
      </c>
      <c r="F61" t="s">
        <v>12</v>
      </c>
      <c r="G61" t="s">
        <v>13</v>
      </c>
      <c r="H61">
        <v>259.54992280300002</v>
      </c>
      <c r="I61">
        <v>236.21182496899999</v>
      </c>
      <c r="J61">
        <v>286.41993709299999</v>
      </c>
      <c r="K61">
        <f t="shared" si="9"/>
        <v>-0.80755509158234384</v>
      </c>
      <c r="L61">
        <f t="shared" si="10"/>
        <v>0.81555019621692426</v>
      </c>
      <c r="M61">
        <f t="shared" si="11"/>
        <v>1.3907759525768024</v>
      </c>
      <c r="N61">
        <f t="shared" si="12"/>
        <v>0.13682866568171914</v>
      </c>
      <c r="O61">
        <f t="shared" si="13"/>
        <v>3.0362050204244824</v>
      </c>
      <c r="P61">
        <f t="shared" si="14"/>
        <v>0.38042651198184052</v>
      </c>
      <c r="Q61">
        <f t="shared" si="7"/>
        <v>0.13682866568171914</v>
      </c>
      <c r="R61">
        <f t="shared" si="8"/>
        <v>3</v>
      </c>
    </row>
    <row r="62" spans="1:18" x14ac:dyDescent="0.35">
      <c r="A62">
        <v>50</v>
      </c>
      <c r="B62" t="s">
        <v>65</v>
      </c>
      <c r="C62">
        <v>2017</v>
      </c>
      <c r="D62" t="s">
        <v>10</v>
      </c>
      <c r="E62" t="s">
        <v>11</v>
      </c>
      <c r="F62" t="s">
        <v>12</v>
      </c>
      <c r="G62" t="s">
        <v>13</v>
      </c>
      <c r="H62">
        <v>448.08686817300003</v>
      </c>
      <c r="I62">
        <v>411.587323975</v>
      </c>
      <c r="J62">
        <v>490.23586762899998</v>
      </c>
      <c r="K62">
        <f t="shared" si="9"/>
        <v>0.43959878234190397</v>
      </c>
      <c r="L62">
        <f t="shared" si="10"/>
        <v>0.43160367770732355</v>
      </c>
      <c r="M62">
        <f t="shared" si="11"/>
        <v>0.14362207865255472</v>
      </c>
      <c r="N62">
        <f t="shared" si="12"/>
        <v>1.1103252082425286</v>
      </c>
      <c r="O62">
        <f t="shared" si="13"/>
        <v>1.7890511465002348</v>
      </c>
      <c r="P62">
        <f t="shared" si="14"/>
        <v>1.6275803859060884</v>
      </c>
      <c r="Q62">
        <f t="shared" si="7"/>
        <v>0.14362207865255472</v>
      </c>
      <c r="R62">
        <f t="shared" si="8"/>
        <v>2</v>
      </c>
    </row>
    <row r="63" spans="1:18" x14ac:dyDescent="0.35">
      <c r="A63">
        <v>51</v>
      </c>
      <c r="B63" t="s">
        <v>66</v>
      </c>
      <c r="C63">
        <v>2017</v>
      </c>
      <c r="D63" t="s">
        <v>10</v>
      </c>
      <c r="E63" t="s">
        <v>11</v>
      </c>
      <c r="F63" t="s">
        <v>12</v>
      </c>
      <c r="G63" t="s">
        <v>13</v>
      </c>
      <c r="H63">
        <v>278.54085974200001</v>
      </c>
      <c r="I63">
        <v>254.6067367</v>
      </c>
      <c r="J63">
        <v>306.827171421</v>
      </c>
      <c r="K63">
        <f t="shared" si="9"/>
        <v>-0.68193185881783525</v>
      </c>
      <c r="L63">
        <f t="shared" si="10"/>
        <v>0.68992696345241566</v>
      </c>
      <c r="M63">
        <f t="shared" si="11"/>
        <v>1.2651527198122938</v>
      </c>
      <c r="N63">
        <f t="shared" si="12"/>
        <v>1.1205432917210545E-2</v>
      </c>
      <c r="O63">
        <f t="shared" si="13"/>
        <v>2.9105817876599738</v>
      </c>
      <c r="P63">
        <f t="shared" si="14"/>
        <v>0.50604974474634912</v>
      </c>
      <c r="Q63">
        <f t="shared" si="7"/>
        <v>1.1205432917210545E-2</v>
      </c>
      <c r="R63">
        <f t="shared" si="8"/>
        <v>3</v>
      </c>
    </row>
    <row r="64" spans="1:18" x14ac:dyDescent="0.35">
      <c r="A64">
        <v>52</v>
      </c>
      <c r="B64" t="s">
        <v>92</v>
      </c>
      <c r="C64">
        <v>2017</v>
      </c>
      <c r="D64" t="s">
        <v>10</v>
      </c>
      <c r="E64" t="s">
        <v>11</v>
      </c>
      <c r="F64" t="s">
        <v>12</v>
      </c>
      <c r="G64" t="s">
        <v>13</v>
      </c>
      <c r="H64">
        <v>283.109914108</v>
      </c>
      <c r="I64">
        <v>260.54152992299998</v>
      </c>
      <c r="J64">
        <v>308.462047283</v>
      </c>
      <c r="K64">
        <f t="shared" si="9"/>
        <v>-0.65170800088089587</v>
      </c>
      <c r="L64">
        <f t="shared" si="10"/>
        <v>0.65970310551547628</v>
      </c>
      <c r="M64">
        <f t="shared" si="11"/>
        <v>1.2349288618753547</v>
      </c>
      <c r="N64">
        <f t="shared" si="12"/>
        <v>1.9018425019728835E-2</v>
      </c>
      <c r="O64">
        <f t="shared" si="13"/>
        <v>2.8803579297230346</v>
      </c>
      <c r="P64">
        <f t="shared" si="14"/>
        <v>0.5362736026832885</v>
      </c>
      <c r="Q64">
        <f t="shared" si="7"/>
        <v>1.9018425019728835E-2</v>
      </c>
      <c r="R64">
        <f t="shared" si="8"/>
        <v>3</v>
      </c>
    </row>
    <row r="65" spans="1:18" x14ac:dyDescent="0.35">
      <c r="A65">
        <v>53</v>
      </c>
      <c r="B65" t="s">
        <v>203</v>
      </c>
      <c r="C65">
        <v>2017</v>
      </c>
      <c r="D65" t="s">
        <v>10</v>
      </c>
      <c r="E65" t="s">
        <v>11</v>
      </c>
      <c r="F65" t="s">
        <v>12</v>
      </c>
      <c r="G65" t="s">
        <v>13</v>
      </c>
      <c r="H65">
        <v>366.514177856</v>
      </c>
      <c r="I65">
        <v>333.038380518</v>
      </c>
      <c r="J65">
        <v>403.66499273099998</v>
      </c>
      <c r="K65">
        <f t="shared" si="9"/>
        <v>-9.9996767674137677E-2</v>
      </c>
      <c r="L65">
        <f t="shared" si="10"/>
        <v>0.10799187230871808</v>
      </c>
      <c r="M65">
        <f t="shared" si="11"/>
        <v>0.68321762866859637</v>
      </c>
      <c r="N65">
        <f t="shared" si="12"/>
        <v>0.57072965822648702</v>
      </c>
      <c r="O65">
        <f t="shared" si="13"/>
        <v>2.3286466965162762</v>
      </c>
      <c r="P65">
        <f t="shared" si="14"/>
        <v>1.0879848358900466</v>
      </c>
      <c r="Q65">
        <f t="shared" si="7"/>
        <v>0.10799187230871808</v>
      </c>
      <c r="R65">
        <f t="shared" si="8"/>
        <v>1</v>
      </c>
    </row>
    <row r="66" spans="1:18" x14ac:dyDescent="0.35">
      <c r="A66">
        <v>54</v>
      </c>
      <c r="B66" t="s">
        <v>80</v>
      </c>
      <c r="C66">
        <v>2017</v>
      </c>
      <c r="D66" t="s">
        <v>10</v>
      </c>
      <c r="E66" t="s">
        <v>11</v>
      </c>
      <c r="F66" t="s">
        <v>12</v>
      </c>
      <c r="G66" t="s">
        <v>13</v>
      </c>
      <c r="H66">
        <v>322.49329175600002</v>
      </c>
      <c r="I66">
        <v>295.81868164999997</v>
      </c>
      <c r="J66">
        <v>351.09917475899999</v>
      </c>
      <c r="K66">
        <f t="shared" si="9"/>
        <v>-0.39119072186413095</v>
      </c>
      <c r="L66">
        <f t="shared" si="10"/>
        <v>0.39918582649871137</v>
      </c>
      <c r="M66">
        <f t="shared" si="11"/>
        <v>0.97441158285858964</v>
      </c>
      <c r="N66">
        <f t="shared" si="12"/>
        <v>0.27953570403649375</v>
      </c>
      <c r="O66">
        <f t="shared" si="13"/>
        <v>2.6198406507062697</v>
      </c>
      <c r="P66">
        <f t="shared" si="14"/>
        <v>0.79679088170005341</v>
      </c>
      <c r="Q66">
        <f t="shared" si="7"/>
        <v>0.27953570403649375</v>
      </c>
      <c r="R66">
        <f t="shared" si="8"/>
        <v>3</v>
      </c>
    </row>
    <row r="67" spans="1:18" x14ac:dyDescent="0.35">
      <c r="A67">
        <v>55</v>
      </c>
      <c r="B67" t="s">
        <v>32</v>
      </c>
      <c r="C67">
        <v>2017</v>
      </c>
      <c r="D67" t="s">
        <v>10</v>
      </c>
      <c r="E67" t="s">
        <v>11</v>
      </c>
      <c r="F67" t="s">
        <v>12</v>
      </c>
      <c r="G67" t="s">
        <v>13</v>
      </c>
      <c r="H67">
        <v>360.84237045499998</v>
      </c>
      <c r="I67">
        <v>328.93461302200001</v>
      </c>
      <c r="J67">
        <v>400.11421853100001</v>
      </c>
      <c r="K67">
        <f t="shared" si="9"/>
        <v>-0.13751523154034473</v>
      </c>
      <c r="L67">
        <f t="shared" si="10"/>
        <v>0.14551033617492512</v>
      </c>
      <c r="M67">
        <f t="shared" si="11"/>
        <v>0.72073609253480342</v>
      </c>
      <c r="N67">
        <f t="shared" si="12"/>
        <v>0.53321119436027997</v>
      </c>
      <c r="O67">
        <f t="shared" si="13"/>
        <v>2.3661651603824834</v>
      </c>
      <c r="P67">
        <f t="shared" si="14"/>
        <v>1.0504663720238396</v>
      </c>
      <c r="Q67">
        <f t="shared" si="7"/>
        <v>0.14551033617492512</v>
      </c>
      <c r="R67">
        <f t="shared" si="8"/>
        <v>1</v>
      </c>
    </row>
    <row r="68" spans="1:18" x14ac:dyDescent="0.35">
      <c r="A68">
        <v>56</v>
      </c>
      <c r="B68" t="s">
        <v>27</v>
      </c>
      <c r="C68">
        <v>2017</v>
      </c>
      <c r="D68" t="s">
        <v>10</v>
      </c>
      <c r="E68" t="s">
        <v>11</v>
      </c>
      <c r="F68" t="s">
        <v>12</v>
      </c>
      <c r="G68" t="s">
        <v>13</v>
      </c>
      <c r="H68">
        <v>220.39635681299899</v>
      </c>
      <c r="I68">
        <v>201.42016594</v>
      </c>
      <c r="J68">
        <v>243.41031360599999</v>
      </c>
      <c r="K68">
        <f t="shared" si="9"/>
        <v>-1.0665521884460356</v>
      </c>
      <c r="L68">
        <f t="shared" si="10"/>
        <v>1.0745472930806159</v>
      </c>
      <c r="M68">
        <f t="shared" si="11"/>
        <v>1.6497730494404943</v>
      </c>
      <c r="N68">
        <f t="shared" si="12"/>
        <v>0.39582576254541091</v>
      </c>
      <c r="O68">
        <f t="shared" si="13"/>
        <v>3.2952021172881745</v>
      </c>
      <c r="P68">
        <f t="shared" si="14"/>
        <v>0.12142941511814875</v>
      </c>
      <c r="Q68">
        <f t="shared" si="7"/>
        <v>0.12142941511814875</v>
      </c>
      <c r="R68">
        <f t="shared" si="8"/>
        <v>5</v>
      </c>
    </row>
    <row r="69" spans="1:18" x14ac:dyDescent="0.35">
      <c r="A69">
        <v>57</v>
      </c>
      <c r="B69" t="s">
        <v>166</v>
      </c>
      <c r="C69">
        <v>2017</v>
      </c>
      <c r="D69" t="s">
        <v>10</v>
      </c>
      <c r="E69" t="s">
        <v>11</v>
      </c>
      <c r="F69" t="s">
        <v>12</v>
      </c>
      <c r="G69" t="s">
        <v>13</v>
      </c>
      <c r="H69">
        <v>405.29941723299999</v>
      </c>
      <c r="I69">
        <v>362.43853718999998</v>
      </c>
      <c r="J69">
        <v>449.81248198899999</v>
      </c>
      <c r="K69">
        <f t="shared" si="9"/>
        <v>0.15656388384791475</v>
      </c>
      <c r="L69">
        <f t="shared" si="10"/>
        <v>0.14856877921333436</v>
      </c>
      <c r="M69">
        <f t="shared" si="11"/>
        <v>0.42665697714654394</v>
      </c>
      <c r="N69">
        <f t="shared" si="12"/>
        <v>0.82729030974853945</v>
      </c>
      <c r="O69">
        <f t="shared" si="13"/>
        <v>2.072086044994224</v>
      </c>
      <c r="P69">
        <f t="shared" si="14"/>
        <v>1.3445454874120992</v>
      </c>
      <c r="Q69">
        <f t="shared" si="7"/>
        <v>0.14856877921333436</v>
      </c>
      <c r="R69">
        <f t="shared" si="8"/>
        <v>1</v>
      </c>
    </row>
    <row r="70" spans="1:18" x14ac:dyDescent="0.35">
      <c r="A70">
        <v>58</v>
      </c>
      <c r="B70" t="s">
        <v>26</v>
      </c>
      <c r="C70">
        <v>2017</v>
      </c>
      <c r="D70" t="s">
        <v>10</v>
      </c>
      <c r="E70" t="s">
        <v>11</v>
      </c>
      <c r="F70" t="s">
        <v>12</v>
      </c>
      <c r="G70" t="s">
        <v>13</v>
      </c>
      <c r="H70">
        <v>150.44734585399999</v>
      </c>
      <c r="I70">
        <v>137.23395517899999</v>
      </c>
      <c r="J70">
        <v>165.702539059</v>
      </c>
      <c r="K70">
        <f t="shared" si="9"/>
        <v>-1.5292582104593022</v>
      </c>
      <c r="L70">
        <f t="shared" si="10"/>
        <v>1.5372533150938825</v>
      </c>
      <c r="M70">
        <f t="shared" si="11"/>
        <v>2.1124790714537607</v>
      </c>
      <c r="N70">
        <f t="shared" si="12"/>
        <v>0.85853178455867751</v>
      </c>
      <c r="O70">
        <f t="shared" si="13"/>
        <v>3.7579081393014411</v>
      </c>
      <c r="P70">
        <f t="shared" si="14"/>
        <v>0.34127660689511785</v>
      </c>
      <c r="Q70">
        <f t="shared" si="7"/>
        <v>0.34127660689511785</v>
      </c>
      <c r="R70">
        <f t="shared" si="8"/>
        <v>5</v>
      </c>
    </row>
    <row r="71" spans="1:18" x14ac:dyDescent="0.35">
      <c r="A71">
        <v>59</v>
      </c>
      <c r="B71" t="s">
        <v>197</v>
      </c>
      <c r="C71">
        <v>2017</v>
      </c>
      <c r="D71" t="s">
        <v>10</v>
      </c>
      <c r="E71" t="s">
        <v>11</v>
      </c>
      <c r="F71" t="s">
        <v>12</v>
      </c>
      <c r="G71" t="s">
        <v>13</v>
      </c>
      <c r="H71">
        <v>797.64181130899999</v>
      </c>
      <c r="I71">
        <v>738.74528781699996</v>
      </c>
      <c r="J71">
        <v>868.20104013899902</v>
      </c>
      <c r="K71">
        <f t="shared" si="9"/>
        <v>2.7518713219541886</v>
      </c>
      <c r="L71">
        <f t="shared" si="10"/>
        <v>2.7438762173196083</v>
      </c>
      <c r="M71">
        <f t="shared" si="11"/>
        <v>2.1686504609597299</v>
      </c>
      <c r="N71">
        <f t="shared" si="12"/>
        <v>3.4225977478548133</v>
      </c>
      <c r="O71">
        <f t="shared" si="13"/>
        <v>0.52322139311204996</v>
      </c>
      <c r="P71">
        <f t="shared" si="14"/>
        <v>3.9398529255183732</v>
      </c>
      <c r="Q71">
        <f t="shared" si="7"/>
        <v>0.52322139311204996</v>
      </c>
      <c r="R71">
        <f t="shared" si="8"/>
        <v>4</v>
      </c>
    </row>
    <row r="72" spans="1:18" x14ac:dyDescent="0.35">
      <c r="A72">
        <v>60</v>
      </c>
      <c r="B72" t="s">
        <v>193</v>
      </c>
      <c r="C72">
        <v>2017</v>
      </c>
      <c r="D72" t="s">
        <v>10</v>
      </c>
      <c r="E72" t="s">
        <v>11</v>
      </c>
      <c r="F72" t="s">
        <v>12</v>
      </c>
      <c r="G72" t="s">
        <v>13</v>
      </c>
      <c r="H72">
        <v>984.51707516700003</v>
      </c>
      <c r="I72">
        <v>922.35800026499999</v>
      </c>
      <c r="J72">
        <v>1050.2217912599999</v>
      </c>
      <c r="K72">
        <f t="shared" si="9"/>
        <v>3.9880333314942327</v>
      </c>
      <c r="L72">
        <f t="shared" si="10"/>
        <v>3.9800382268596524</v>
      </c>
      <c r="M72">
        <f t="shared" si="11"/>
        <v>3.404812470499774</v>
      </c>
      <c r="N72">
        <f t="shared" si="12"/>
        <v>4.6587597573948578</v>
      </c>
      <c r="O72">
        <f t="shared" si="13"/>
        <v>1.759383402652094</v>
      </c>
      <c r="P72">
        <f t="shared" si="14"/>
        <v>5.1760149350584168</v>
      </c>
      <c r="Q72">
        <f t="shared" si="7"/>
        <v>1.759383402652094</v>
      </c>
      <c r="R72">
        <f t="shared" si="8"/>
        <v>4</v>
      </c>
    </row>
    <row r="73" spans="1:18" x14ac:dyDescent="0.35">
      <c r="A73">
        <v>61</v>
      </c>
      <c r="B73" t="s">
        <v>165</v>
      </c>
      <c r="C73">
        <v>2017</v>
      </c>
      <c r="D73" t="s">
        <v>10</v>
      </c>
      <c r="E73" t="s">
        <v>11</v>
      </c>
      <c r="F73" t="s">
        <v>12</v>
      </c>
      <c r="G73" t="s">
        <v>13</v>
      </c>
      <c r="H73">
        <v>516.65007487799903</v>
      </c>
      <c r="I73">
        <v>464.81131790699999</v>
      </c>
      <c r="J73">
        <v>573.67028832400001</v>
      </c>
      <c r="K73">
        <f t="shared" si="9"/>
        <v>0.89313784166525845</v>
      </c>
      <c r="L73">
        <f t="shared" si="10"/>
        <v>0.88514273703067803</v>
      </c>
      <c r="M73">
        <f t="shared" si="11"/>
        <v>0.30991698067079976</v>
      </c>
      <c r="N73">
        <f t="shared" si="12"/>
        <v>1.5638642675658831</v>
      </c>
      <c r="O73">
        <f t="shared" si="13"/>
        <v>1.3355120871768802</v>
      </c>
      <c r="P73">
        <f t="shared" si="14"/>
        <v>2.0811194452294428</v>
      </c>
      <c r="Q73">
        <f t="shared" si="7"/>
        <v>0.30991698067079976</v>
      </c>
      <c r="R73">
        <f t="shared" si="8"/>
        <v>2</v>
      </c>
    </row>
    <row r="74" spans="1:18" x14ac:dyDescent="0.35">
      <c r="A74">
        <v>62</v>
      </c>
      <c r="B74" t="s">
        <v>183</v>
      </c>
      <c r="C74">
        <v>2017</v>
      </c>
      <c r="D74" t="s">
        <v>10</v>
      </c>
      <c r="E74" t="s">
        <v>11</v>
      </c>
      <c r="F74" t="s">
        <v>12</v>
      </c>
      <c r="G74" t="s">
        <v>13</v>
      </c>
      <c r="H74">
        <v>325.965894736</v>
      </c>
      <c r="I74">
        <v>292.994475948</v>
      </c>
      <c r="J74">
        <v>363.68767764500001</v>
      </c>
      <c r="K74">
        <f t="shared" si="9"/>
        <v>-0.36821978505061354</v>
      </c>
      <c r="L74">
        <f t="shared" si="10"/>
        <v>0.37621488968519395</v>
      </c>
      <c r="M74">
        <f t="shared" si="11"/>
        <v>0.95144064604507217</v>
      </c>
      <c r="N74">
        <f t="shared" si="12"/>
        <v>0.30250664085001117</v>
      </c>
      <c r="O74">
        <f t="shared" si="13"/>
        <v>2.5968697138927523</v>
      </c>
      <c r="P74">
        <f t="shared" si="14"/>
        <v>0.81976181851357088</v>
      </c>
      <c r="Q74">
        <f t="shared" si="7"/>
        <v>0.30250664085001117</v>
      </c>
      <c r="R74">
        <f t="shared" si="8"/>
        <v>3</v>
      </c>
    </row>
    <row r="75" spans="1:18" x14ac:dyDescent="0.35">
      <c r="A75">
        <v>63</v>
      </c>
      <c r="B75" t="s">
        <v>31</v>
      </c>
      <c r="C75">
        <v>2017</v>
      </c>
      <c r="D75" t="s">
        <v>10</v>
      </c>
      <c r="E75" t="s">
        <v>11</v>
      </c>
      <c r="F75" t="s">
        <v>12</v>
      </c>
      <c r="G75" t="s">
        <v>13</v>
      </c>
      <c r="H75">
        <v>417.13262843699999</v>
      </c>
      <c r="I75">
        <v>380.46385721199999</v>
      </c>
      <c r="J75">
        <v>459.455813729</v>
      </c>
      <c r="K75">
        <f t="shared" si="9"/>
        <v>0.23483944498565601</v>
      </c>
      <c r="L75">
        <f t="shared" si="10"/>
        <v>0.22684434035107562</v>
      </c>
      <c r="M75">
        <f t="shared" si="11"/>
        <v>0.34838141600880268</v>
      </c>
      <c r="N75">
        <f t="shared" si="12"/>
        <v>0.90556587088628071</v>
      </c>
      <c r="O75">
        <f t="shared" si="13"/>
        <v>1.9938104838564827</v>
      </c>
      <c r="P75">
        <f t="shared" si="14"/>
        <v>1.4228210485498405</v>
      </c>
      <c r="Q75">
        <f t="shared" si="7"/>
        <v>0.22684434035107562</v>
      </c>
      <c r="R75">
        <f t="shared" si="8"/>
        <v>1</v>
      </c>
    </row>
    <row r="76" spans="1:18" x14ac:dyDescent="0.35">
      <c r="A76">
        <v>64</v>
      </c>
      <c r="B76" t="s">
        <v>142</v>
      </c>
      <c r="C76">
        <v>2017</v>
      </c>
      <c r="D76" t="s">
        <v>10</v>
      </c>
      <c r="E76" t="s">
        <v>11</v>
      </c>
      <c r="F76" t="s">
        <v>12</v>
      </c>
      <c r="G76" t="s">
        <v>13</v>
      </c>
      <c r="H76">
        <v>546.01309098800004</v>
      </c>
      <c r="I76">
        <v>493.515359603999</v>
      </c>
      <c r="J76">
        <v>603.18781385499994</v>
      </c>
      <c r="K76">
        <f t="shared" si="9"/>
        <v>1.087371386819082</v>
      </c>
      <c r="L76">
        <f t="shared" si="10"/>
        <v>1.0793762821845017</v>
      </c>
      <c r="M76">
        <f t="shared" si="11"/>
        <v>0.50415052582462327</v>
      </c>
      <c r="N76">
        <f t="shared" si="12"/>
        <v>1.7580978127197067</v>
      </c>
      <c r="O76">
        <f t="shared" si="13"/>
        <v>1.1412785420230567</v>
      </c>
      <c r="P76">
        <f t="shared" si="14"/>
        <v>2.2753529903832663</v>
      </c>
      <c r="Q76">
        <f t="shared" si="7"/>
        <v>0.50415052582462327</v>
      </c>
      <c r="R76">
        <f t="shared" si="8"/>
        <v>2</v>
      </c>
    </row>
    <row r="77" spans="1:18" x14ac:dyDescent="0.35">
      <c r="A77">
        <v>65</v>
      </c>
      <c r="B77" t="s">
        <v>184</v>
      </c>
      <c r="C77">
        <v>2017</v>
      </c>
      <c r="D77" t="s">
        <v>10</v>
      </c>
      <c r="E77" t="s">
        <v>11</v>
      </c>
      <c r="F77" t="s">
        <v>12</v>
      </c>
      <c r="G77" t="s">
        <v>13</v>
      </c>
      <c r="H77">
        <v>438.51413252699899</v>
      </c>
      <c r="I77">
        <v>395.69886310200002</v>
      </c>
      <c r="J77">
        <v>489.90135271700001</v>
      </c>
      <c r="K77">
        <f t="shared" ref="K77:K108" si="15">STANDARDIZE(H77,$H$9,$H$10)</f>
        <v>0.37627605097202038</v>
      </c>
      <c r="L77">
        <f t="shared" ref="L77:L108" si="16">ABS(K77-$F$3)</f>
        <v>0.36828094633743996</v>
      </c>
      <c r="M77">
        <f t="shared" ref="M77:M108" si="17">ABS(K77-$F$4)</f>
        <v>0.20694481002243831</v>
      </c>
      <c r="N77">
        <f t="shared" ref="N77:N108" si="18">ABS(K77-$F$5)</f>
        <v>1.0470024768726451</v>
      </c>
      <c r="O77">
        <f t="shared" ref="O77:O108" si="19">ABS(K77-$F$6)</f>
        <v>1.8523738778701182</v>
      </c>
      <c r="P77">
        <f t="shared" ref="P77:P108" si="20">ABS(K77-$F$7)</f>
        <v>1.5642576545362048</v>
      </c>
      <c r="Q77">
        <f t="shared" si="7"/>
        <v>0.20694481002243831</v>
      </c>
      <c r="R77">
        <f t="shared" si="8"/>
        <v>2</v>
      </c>
    </row>
    <row r="78" spans="1:18" x14ac:dyDescent="0.35">
      <c r="A78">
        <v>66</v>
      </c>
      <c r="B78" t="s">
        <v>60</v>
      </c>
      <c r="C78">
        <v>2017</v>
      </c>
      <c r="D78" t="s">
        <v>10</v>
      </c>
      <c r="E78" t="s">
        <v>11</v>
      </c>
      <c r="F78" t="s">
        <v>12</v>
      </c>
      <c r="G78" t="s">
        <v>13</v>
      </c>
      <c r="H78">
        <v>249.05515139100001</v>
      </c>
      <c r="I78">
        <v>227.31827391300001</v>
      </c>
      <c r="J78">
        <v>273.61295851900002</v>
      </c>
      <c r="K78">
        <f t="shared" si="15"/>
        <v>-0.87697700141937418</v>
      </c>
      <c r="L78">
        <f t="shared" si="16"/>
        <v>0.8849721060539546</v>
      </c>
      <c r="M78">
        <f t="shared" si="17"/>
        <v>1.4601978624138328</v>
      </c>
      <c r="N78">
        <f t="shared" si="18"/>
        <v>0.20625057551874948</v>
      </c>
      <c r="O78">
        <f t="shared" si="19"/>
        <v>3.1056269302615127</v>
      </c>
      <c r="P78">
        <f t="shared" si="20"/>
        <v>0.31100460214481018</v>
      </c>
      <c r="Q78">
        <f t="shared" ref="Q78:Q141" si="21">MIN(L78:P78)</f>
        <v>0.20625057551874948</v>
      </c>
      <c r="R78">
        <f t="shared" ref="R78:R141" si="22">MATCH(Q78,L78:P78,0)</f>
        <v>3</v>
      </c>
    </row>
    <row r="79" spans="1:18" x14ac:dyDescent="0.35">
      <c r="A79">
        <v>67</v>
      </c>
      <c r="B79" t="s">
        <v>173</v>
      </c>
      <c r="C79">
        <v>2017</v>
      </c>
      <c r="D79" t="s">
        <v>10</v>
      </c>
      <c r="E79" t="s">
        <v>11</v>
      </c>
      <c r="F79" t="s">
        <v>12</v>
      </c>
      <c r="G79" t="s">
        <v>13</v>
      </c>
      <c r="H79">
        <v>382.839715670999</v>
      </c>
      <c r="I79">
        <v>343.52720742499997</v>
      </c>
      <c r="J79">
        <v>425.51714165300001</v>
      </c>
      <c r="K79">
        <f t="shared" si="15"/>
        <v>7.9951046345804015E-3</v>
      </c>
      <c r="L79">
        <f t="shared" si="16"/>
        <v>0</v>
      </c>
      <c r="M79">
        <f t="shared" si="17"/>
        <v>0.57522575635987827</v>
      </c>
      <c r="N79">
        <f t="shared" si="18"/>
        <v>0.67872153053520512</v>
      </c>
      <c r="O79">
        <f t="shared" si="19"/>
        <v>2.2206548242075583</v>
      </c>
      <c r="P79">
        <f t="shared" si="20"/>
        <v>1.1959767081987647</v>
      </c>
      <c r="Q79">
        <f t="shared" si="21"/>
        <v>0</v>
      </c>
      <c r="R79">
        <f t="shared" si="22"/>
        <v>1</v>
      </c>
    </row>
    <row r="80" spans="1:18" x14ac:dyDescent="0.35">
      <c r="A80">
        <v>68</v>
      </c>
      <c r="B80" t="s">
        <v>88</v>
      </c>
      <c r="C80">
        <v>2017</v>
      </c>
      <c r="D80" t="s">
        <v>10</v>
      </c>
      <c r="E80" t="s">
        <v>11</v>
      </c>
      <c r="F80" t="s">
        <v>12</v>
      </c>
      <c r="G80" t="s">
        <v>13</v>
      </c>
      <c r="H80">
        <v>289.01260618800001</v>
      </c>
      <c r="I80">
        <v>255.59757640999999</v>
      </c>
      <c r="J80">
        <v>326.00596474399998</v>
      </c>
      <c r="K80">
        <f t="shared" si="15"/>
        <v>-0.61266225693024967</v>
      </c>
      <c r="L80">
        <f t="shared" si="16"/>
        <v>0.62065736156483009</v>
      </c>
      <c r="M80">
        <f t="shared" si="17"/>
        <v>1.1958831179247085</v>
      </c>
      <c r="N80">
        <f t="shared" si="18"/>
        <v>5.806416897037503E-2</v>
      </c>
      <c r="O80">
        <f t="shared" si="19"/>
        <v>2.8413121857723884</v>
      </c>
      <c r="P80">
        <f t="shared" si="20"/>
        <v>0.57531934663393469</v>
      </c>
      <c r="Q80">
        <f t="shared" si="21"/>
        <v>5.806416897037503E-2</v>
      </c>
      <c r="R80">
        <f t="shared" si="22"/>
        <v>3</v>
      </c>
    </row>
    <row r="81" spans="1:18" x14ac:dyDescent="0.35">
      <c r="A81">
        <v>69</v>
      </c>
      <c r="B81" t="s">
        <v>69</v>
      </c>
      <c r="C81">
        <v>2017</v>
      </c>
      <c r="D81" t="s">
        <v>10</v>
      </c>
      <c r="E81" t="s">
        <v>11</v>
      </c>
      <c r="F81" t="s">
        <v>12</v>
      </c>
      <c r="G81" t="s">
        <v>13</v>
      </c>
      <c r="H81">
        <v>472.42264404699898</v>
      </c>
      <c r="I81">
        <v>436.49258476400001</v>
      </c>
      <c r="J81">
        <v>512.78547134799999</v>
      </c>
      <c r="K81">
        <f t="shared" si="15"/>
        <v>0.60057761382051877</v>
      </c>
      <c r="L81">
        <f t="shared" si="16"/>
        <v>0.59258250918593836</v>
      </c>
      <c r="M81">
        <f t="shared" si="17"/>
        <v>1.7356752826060085E-2</v>
      </c>
      <c r="N81">
        <f t="shared" si="18"/>
        <v>1.2713040397211435</v>
      </c>
      <c r="O81">
        <f t="shared" si="19"/>
        <v>1.6280723150216199</v>
      </c>
      <c r="P81">
        <f t="shared" si="20"/>
        <v>1.7885592173847031</v>
      </c>
      <c r="Q81">
        <f t="shared" si="21"/>
        <v>1.7356752826060085E-2</v>
      </c>
      <c r="R81">
        <f t="shared" si="22"/>
        <v>2</v>
      </c>
    </row>
    <row r="82" spans="1:18" x14ac:dyDescent="0.35">
      <c r="A82">
        <v>70</v>
      </c>
      <c r="B82" t="s">
        <v>194</v>
      </c>
      <c r="C82">
        <v>2017</v>
      </c>
      <c r="D82" t="s">
        <v>10</v>
      </c>
      <c r="E82" t="s">
        <v>11</v>
      </c>
      <c r="F82" t="s">
        <v>12</v>
      </c>
      <c r="G82" t="s">
        <v>13</v>
      </c>
      <c r="H82">
        <v>565.715682775</v>
      </c>
      <c r="I82">
        <v>514.02023464000001</v>
      </c>
      <c r="J82">
        <v>623.91259663799997</v>
      </c>
      <c r="K82">
        <f t="shared" si="15"/>
        <v>1.2177021483856423</v>
      </c>
      <c r="L82">
        <f t="shared" si="16"/>
        <v>1.209707043751062</v>
      </c>
      <c r="M82">
        <f t="shared" si="17"/>
        <v>0.63448128739118359</v>
      </c>
      <c r="N82">
        <f t="shared" si="18"/>
        <v>1.888428574286267</v>
      </c>
      <c r="O82">
        <f t="shared" si="19"/>
        <v>1.0109477804564964</v>
      </c>
      <c r="P82">
        <f t="shared" si="20"/>
        <v>2.4056837519498266</v>
      </c>
      <c r="Q82">
        <f t="shared" si="21"/>
        <v>0.63448128739118359</v>
      </c>
      <c r="R82">
        <f t="shared" si="22"/>
        <v>2</v>
      </c>
    </row>
    <row r="83" spans="1:18" x14ac:dyDescent="0.35">
      <c r="A83">
        <v>71</v>
      </c>
      <c r="B83" t="s">
        <v>84</v>
      </c>
      <c r="C83">
        <v>2017</v>
      </c>
      <c r="D83" t="s">
        <v>10</v>
      </c>
      <c r="E83" t="s">
        <v>11</v>
      </c>
      <c r="F83" t="s">
        <v>12</v>
      </c>
      <c r="G83" t="s">
        <v>13</v>
      </c>
      <c r="H83">
        <v>341.398643859</v>
      </c>
      <c r="I83">
        <v>313.45317326700001</v>
      </c>
      <c r="J83">
        <v>370.73926491700001</v>
      </c>
      <c r="K83">
        <f t="shared" si="15"/>
        <v>-0.26613362460986484</v>
      </c>
      <c r="L83">
        <f t="shared" si="16"/>
        <v>0.27412872924444526</v>
      </c>
      <c r="M83">
        <f t="shared" si="17"/>
        <v>0.84935448560432358</v>
      </c>
      <c r="N83">
        <f t="shared" si="18"/>
        <v>0.40459280129075986</v>
      </c>
      <c r="O83">
        <f t="shared" si="19"/>
        <v>2.4947835534520033</v>
      </c>
      <c r="P83">
        <f t="shared" si="20"/>
        <v>0.92184797895431947</v>
      </c>
      <c r="Q83">
        <f t="shared" si="21"/>
        <v>0.27412872924444526</v>
      </c>
      <c r="R83">
        <f t="shared" si="22"/>
        <v>1</v>
      </c>
    </row>
    <row r="84" spans="1:18" x14ac:dyDescent="0.35">
      <c r="A84">
        <v>72</v>
      </c>
      <c r="B84" t="s">
        <v>59</v>
      </c>
      <c r="C84">
        <v>2017</v>
      </c>
      <c r="D84" t="s">
        <v>10</v>
      </c>
      <c r="E84" t="s">
        <v>11</v>
      </c>
      <c r="F84" t="s">
        <v>12</v>
      </c>
      <c r="G84" t="s">
        <v>13</v>
      </c>
      <c r="H84">
        <v>172.478851147</v>
      </c>
      <c r="I84">
        <v>157.36983989399999</v>
      </c>
      <c r="J84">
        <v>189.31759490099901</v>
      </c>
      <c r="K84">
        <f t="shared" si="15"/>
        <v>-1.3835219086399155</v>
      </c>
      <c r="L84">
        <f t="shared" si="16"/>
        <v>1.3915170132744958</v>
      </c>
      <c r="M84">
        <f t="shared" si="17"/>
        <v>1.9667427696343742</v>
      </c>
      <c r="N84">
        <f t="shared" si="18"/>
        <v>0.71279548273929083</v>
      </c>
      <c r="O84">
        <f t="shared" si="19"/>
        <v>3.6121718374820544</v>
      </c>
      <c r="P84">
        <f t="shared" si="20"/>
        <v>0.19554030507573117</v>
      </c>
      <c r="Q84">
        <f t="shared" si="21"/>
        <v>0.19554030507573117</v>
      </c>
      <c r="R84">
        <f t="shared" si="22"/>
        <v>5</v>
      </c>
    </row>
    <row r="85" spans="1:18" x14ac:dyDescent="0.35">
      <c r="A85">
        <v>73</v>
      </c>
      <c r="B85" t="s">
        <v>57</v>
      </c>
      <c r="C85">
        <v>2017</v>
      </c>
      <c r="D85" t="s">
        <v>10</v>
      </c>
      <c r="E85" t="s">
        <v>11</v>
      </c>
      <c r="F85" t="s">
        <v>12</v>
      </c>
      <c r="G85" t="s">
        <v>13</v>
      </c>
      <c r="H85">
        <v>212.11890584099999</v>
      </c>
      <c r="I85">
        <v>194.584346181</v>
      </c>
      <c r="J85">
        <v>233.75197670700001</v>
      </c>
      <c r="K85">
        <f t="shared" si="15"/>
        <v>-1.1213067354961503</v>
      </c>
      <c r="L85">
        <f t="shared" si="16"/>
        <v>1.1293018401307306</v>
      </c>
      <c r="M85">
        <f t="shared" si="17"/>
        <v>1.704527596490609</v>
      </c>
      <c r="N85">
        <f t="shared" si="18"/>
        <v>0.45058030959552564</v>
      </c>
      <c r="O85">
        <f t="shared" si="19"/>
        <v>3.349956664338289</v>
      </c>
      <c r="P85">
        <f t="shared" si="20"/>
        <v>6.6674868068034021E-2</v>
      </c>
      <c r="Q85">
        <f t="shared" si="21"/>
        <v>6.6674868068034021E-2</v>
      </c>
      <c r="R85">
        <f t="shared" si="22"/>
        <v>5</v>
      </c>
    </row>
    <row r="86" spans="1:18" x14ac:dyDescent="0.35">
      <c r="A86">
        <v>74</v>
      </c>
      <c r="B86" t="s">
        <v>91</v>
      </c>
      <c r="C86">
        <v>2017</v>
      </c>
      <c r="D86" t="s">
        <v>10</v>
      </c>
      <c r="E86" t="s">
        <v>11</v>
      </c>
      <c r="F86" t="s">
        <v>12</v>
      </c>
      <c r="G86" t="s">
        <v>13</v>
      </c>
      <c r="H86">
        <v>456.36807212100001</v>
      </c>
      <c r="I86">
        <v>418.12824351699902</v>
      </c>
      <c r="J86">
        <v>500.35210816399899</v>
      </c>
      <c r="K86">
        <f t="shared" si="15"/>
        <v>0.49437815496956899</v>
      </c>
      <c r="L86">
        <f t="shared" si="16"/>
        <v>0.48638305033498858</v>
      </c>
      <c r="M86">
        <f t="shared" si="17"/>
        <v>8.8842706024889695E-2</v>
      </c>
      <c r="N86">
        <f t="shared" si="18"/>
        <v>1.1651045808701936</v>
      </c>
      <c r="O86">
        <f t="shared" si="19"/>
        <v>1.7342717738725697</v>
      </c>
      <c r="P86">
        <f t="shared" si="20"/>
        <v>1.6823597585337533</v>
      </c>
      <c r="Q86">
        <f t="shared" si="21"/>
        <v>8.8842706024889695E-2</v>
      </c>
      <c r="R86">
        <f t="shared" si="22"/>
        <v>2</v>
      </c>
    </row>
    <row r="87" spans="1:18" x14ac:dyDescent="0.35">
      <c r="A87">
        <v>75</v>
      </c>
      <c r="B87" t="s">
        <v>76</v>
      </c>
      <c r="C87">
        <v>2017</v>
      </c>
      <c r="D87" t="s">
        <v>10</v>
      </c>
      <c r="E87" t="s">
        <v>11</v>
      </c>
      <c r="F87" t="s">
        <v>12</v>
      </c>
      <c r="G87" t="s">
        <v>13</v>
      </c>
      <c r="H87">
        <v>349.15698517200002</v>
      </c>
      <c r="I87">
        <v>318.25903130799998</v>
      </c>
      <c r="J87">
        <v>386.61410525700001</v>
      </c>
      <c r="K87">
        <f t="shared" si="15"/>
        <v>-0.21481293833935242</v>
      </c>
      <c r="L87">
        <f t="shared" si="16"/>
        <v>0.22280804297393281</v>
      </c>
      <c r="M87">
        <f t="shared" si="17"/>
        <v>0.79803379933381113</v>
      </c>
      <c r="N87">
        <f t="shared" si="18"/>
        <v>0.45591348756127226</v>
      </c>
      <c r="O87">
        <f t="shared" si="19"/>
        <v>2.4434628671814909</v>
      </c>
      <c r="P87">
        <f t="shared" si="20"/>
        <v>0.97316866522483192</v>
      </c>
      <c r="Q87">
        <f t="shared" si="21"/>
        <v>0.22280804297393281</v>
      </c>
      <c r="R87">
        <f t="shared" si="22"/>
        <v>1</v>
      </c>
    </row>
    <row r="88" spans="1:18" x14ac:dyDescent="0.35">
      <c r="A88">
        <v>76</v>
      </c>
      <c r="B88" t="s">
        <v>83</v>
      </c>
      <c r="C88">
        <v>2017</v>
      </c>
      <c r="D88" t="s">
        <v>10</v>
      </c>
      <c r="E88" t="s">
        <v>11</v>
      </c>
      <c r="F88" t="s">
        <v>12</v>
      </c>
      <c r="G88" t="s">
        <v>13</v>
      </c>
      <c r="H88">
        <v>249.47806977499999</v>
      </c>
      <c r="I88">
        <v>227.835306659</v>
      </c>
      <c r="J88">
        <v>276.826083425999</v>
      </c>
      <c r="K88">
        <f t="shared" si="15"/>
        <v>-0.87417943673026632</v>
      </c>
      <c r="L88">
        <f t="shared" si="16"/>
        <v>0.88217454136484674</v>
      </c>
      <c r="M88">
        <f t="shared" si="17"/>
        <v>1.4574002977247251</v>
      </c>
      <c r="N88">
        <f t="shared" si="18"/>
        <v>0.20345301082964162</v>
      </c>
      <c r="O88">
        <f t="shared" si="19"/>
        <v>3.1028293655724051</v>
      </c>
      <c r="P88">
        <f t="shared" si="20"/>
        <v>0.31380216683391804</v>
      </c>
      <c r="Q88">
        <f t="shared" si="21"/>
        <v>0.20345301082964162</v>
      </c>
      <c r="R88">
        <f t="shared" si="22"/>
        <v>3</v>
      </c>
    </row>
    <row r="89" spans="1:18" x14ac:dyDescent="0.35">
      <c r="A89">
        <v>77</v>
      </c>
      <c r="B89" t="s">
        <v>149</v>
      </c>
      <c r="C89">
        <v>2017</v>
      </c>
      <c r="D89" t="s">
        <v>10</v>
      </c>
      <c r="E89" t="s">
        <v>11</v>
      </c>
      <c r="F89" t="s">
        <v>12</v>
      </c>
      <c r="G89" t="s">
        <v>13</v>
      </c>
      <c r="H89">
        <v>478.31684607</v>
      </c>
      <c r="I89">
        <v>432.81473898600001</v>
      </c>
      <c r="J89">
        <v>528.41242389499996</v>
      </c>
      <c r="K89">
        <f t="shared" si="15"/>
        <v>0.6395671968555664</v>
      </c>
      <c r="L89">
        <f t="shared" si="16"/>
        <v>0.63157209222098598</v>
      </c>
      <c r="M89">
        <f t="shared" si="17"/>
        <v>5.634633586110771E-2</v>
      </c>
      <c r="N89">
        <f t="shared" si="18"/>
        <v>1.3102936227561912</v>
      </c>
      <c r="O89">
        <f t="shared" si="19"/>
        <v>1.5890827319865721</v>
      </c>
      <c r="P89">
        <f t="shared" si="20"/>
        <v>1.8275488004197507</v>
      </c>
      <c r="Q89">
        <f t="shared" si="21"/>
        <v>5.634633586110771E-2</v>
      </c>
      <c r="R89">
        <f t="shared" si="22"/>
        <v>2</v>
      </c>
    </row>
    <row r="90" spans="1:18" x14ac:dyDescent="0.35">
      <c r="A90">
        <v>78</v>
      </c>
      <c r="B90" t="s">
        <v>163</v>
      </c>
      <c r="C90">
        <v>2017</v>
      </c>
      <c r="D90" t="s">
        <v>10</v>
      </c>
      <c r="E90" t="s">
        <v>11</v>
      </c>
      <c r="F90" t="s">
        <v>12</v>
      </c>
      <c r="G90" t="s">
        <v>13</v>
      </c>
      <c r="H90">
        <v>435.930597672999</v>
      </c>
      <c r="I90">
        <v>391.21378853299899</v>
      </c>
      <c r="J90">
        <v>481.808640497</v>
      </c>
      <c r="K90">
        <f t="shared" si="15"/>
        <v>0.35918621483798752</v>
      </c>
      <c r="L90">
        <f t="shared" si="16"/>
        <v>0.3511911102034071</v>
      </c>
      <c r="M90">
        <f t="shared" si="17"/>
        <v>0.22403464615647117</v>
      </c>
      <c r="N90">
        <f t="shared" si="18"/>
        <v>1.0299126407386123</v>
      </c>
      <c r="O90">
        <f t="shared" si="19"/>
        <v>1.869463714004151</v>
      </c>
      <c r="P90">
        <f t="shared" si="20"/>
        <v>1.5471678184021718</v>
      </c>
      <c r="Q90">
        <f t="shared" si="21"/>
        <v>0.22403464615647117</v>
      </c>
      <c r="R90">
        <f t="shared" si="22"/>
        <v>2</v>
      </c>
    </row>
    <row r="91" spans="1:18" x14ac:dyDescent="0.35">
      <c r="A91">
        <v>79</v>
      </c>
      <c r="B91" t="s">
        <v>205</v>
      </c>
      <c r="C91">
        <v>2017</v>
      </c>
      <c r="D91" t="s">
        <v>10</v>
      </c>
      <c r="E91" t="s">
        <v>11</v>
      </c>
      <c r="F91" t="s">
        <v>12</v>
      </c>
      <c r="G91" t="s">
        <v>13</v>
      </c>
      <c r="H91">
        <v>263.59461392100002</v>
      </c>
      <c r="I91">
        <v>239.87696707000001</v>
      </c>
      <c r="J91">
        <v>289.67775577600003</v>
      </c>
      <c r="K91">
        <f t="shared" si="15"/>
        <v>-0.78079984641412881</v>
      </c>
      <c r="L91">
        <f t="shared" si="16"/>
        <v>0.78879495104870923</v>
      </c>
      <c r="M91">
        <f t="shared" si="17"/>
        <v>1.3640207074085875</v>
      </c>
      <c r="N91">
        <f t="shared" si="18"/>
        <v>0.11007342051350411</v>
      </c>
      <c r="O91">
        <f t="shared" si="19"/>
        <v>3.0094497752562672</v>
      </c>
      <c r="P91">
        <f t="shared" si="20"/>
        <v>0.40718175715005556</v>
      </c>
      <c r="Q91">
        <f t="shared" si="21"/>
        <v>0.11007342051350411</v>
      </c>
      <c r="R91">
        <f t="shared" si="22"/>
        <v>3</v>
      </c>
    </row>
    <row r="92" spans="1:18" x14ac:dyDescent="0.35">
      <c r="A92">
        <v>80</v>
      </c>
      <c r="B92" t="s">
        <v>120</v>
      </c>
      <c r="C92">
        <v>2017</v>
      </c>
      <c r="D92" t="s">
        <v>10</v>
      </c>
      <c r="E92" t="s">
        <v>11</v>
      </c>
      <c r="F92" t="s">
        <v>12</v>
      </c>
      <c r="G92" t="s">
        <v>13</v>
      </c>
      <c r="H92">
        <v>422.26116136699898</v>
      </c>
      <c r="I92">
        <v>382.927518104</v>
      </c>
      <c r="J92">
        <v>466.500521026</v>
      </c>
      <c r="K92">
        <f t="shared" si="15"/>
        <v>0.26876420015045488</v>
      </c>
      <c r="L92">
        <f t="shared" si="16"/>
        <v>0.26076909551587446</v>
      </c>
      <c r="M92">
        <f t="shared" si="17"/>
        <v>0.31445666084400381</v>
      </c>
      <c r="N92">
        <f t="shared" si="18"/>
        <v>0.93949062605107958</v>
      </c>
      <c r="O92">
        <f t="shared" si="19"/>
        <v>1.9598857286916838</v>
      </c>
      <c r="P92">
        <f t="shared" si="20"/>
        <v>1.4567458037146392</v>
      </c>
      <c r="Q92">
        <f t="shared" si="21"/>
        <v>0.26076909551587446</v>
      </c>
      <c r="R92">
        <f t="shared" si="22"/>
        <v>1</v>
      </c>
    </row>
    <row r="93" spans="1:18" x14ac:dyDescent="0.35">
      <c r="A93">
        <v>81</v>
      </c>
      <c r="B93" t="s">
        <v>125</v>
      </c>
      <c r="C93">
        <v>2017</v>
      </c>
      <c r="D93" t="s">
        <v>10</v>
      </c>
      <c r="E93" t="s">
        <v>11</v>
      </c>
      <c r="F93" t="s">
        <v>12</v>
      </c>
      <c r="G93" t="s">
        <v>13</v>
      </c>
      <c r="H93">
        <v>387.58492085699999</v>
      </c>
      <c r="I93">
        <v>350.96081044800002</v>
      </c>
      <c r="J93">
        <v>429.40065091500003</v>
      </c>
      <c r="K93">
        <f t="shared" si="15"/>
        <v>3.938418340995041E-2</v>
      </c>
      <c r="L93">
        <f t="shared" si="16"/>
        <v>3.1389078775370005E-2</v>
      </c>
      <c r="M93">
        <f t="shared" si="17"/>
        <v>0.54383667758450827</v>
      </c>
      <c r="N93">
        <f t="shared" si="18"/>
        <v>0.71011060931057512</v>
      </c>
      <c r="O93">
        <f t="shared" si="19"/>
        <v>2.1892657454321882</v>
      </c>
      <c r="P93">
        <f t="shared" si="20"/>
        <v>1.2273657869741348</v>
      </c>
      <c r="Q93">
        <f t="shared" si="21"/>
        <v>3.1389078775370005E-2</v>
      </c>
      <c r="R93">
        <f t="shared" si="22"/>
        <v>1</v>
      </c>
    </row>
    <row r="94" spans="1:18" x14ac:dyDescent="0.35">
      <c r="A94">
        <v>82</v>
      </c>
      <c r="B94" t="s">
        <v>138</v>
      </c>
      <c r="C94">
        <v>2017</v>
      </c>
      <c r="D94" t="s">
        <v>10</v>
      </c>
      <c r="E94" t="s">
        <v>11</v>
      </c>
      <c r="F94" t="s">
        <v>12</v>
      </c>
      <c r="G94" t="s">
        <v>13</v>
      </c>
      <c r="H94">
        <v>350.89316921</v>
      </c>
      <c r="I94">
        <v>322.49188606299998</v>
      </c>
      <c r="J94">
        <v>387.00842384800001</v>
      </c>
      <c r="K94">
        <f t="shared" si="15"/>
        <v>-0.20332824686634812</v>
      </c>
      <c r="L94">
        <f t="shared" si="16"/>
        <v>0.21132335150092851</v>
      </c>
      <c r="M94">
        <f t="shared" si="17"/>
        <v>0.78654910786080678</v>
      </c>
      <c r="N94">
        <f t="shared" si="18"/>
        <v>0.46739817903427661</v>
      </c>
      <c r="O94">
        <f t="shared" si="19"/>
        <v>2.4319781757084868</v>
      </c>
      <c r="P94">
        <f t="shared" si="20"/>
        <v>0.98465335669783627</v>
      </c>
      <c r="Q94">
        <f t="shared" si="21"/>
        <v>0.21132335150092851</v>
      </c>
      <c r="R94">
        <f t="shared" si="22"/>
        <v>1</v>
      </c>
    </row>
    <row r="95" spans="1:18" x14ac:dyDescent="0.35">
      <c r="A95">
        <v>83</v>
      </c>
      <c r="B95" t="s">
        <v>162</v>
      </c>
      <c r="C95">
        <v>2017</v>
      </c>
      <c r="D95" t="s">
        <v>10</v>
      </c>
      <c r="E95" t="s">
        <v>11</v>
      </c>
      <c r="F95" t="s">
        <v>12</v>
      </c>
      <c r="G95" t="s">
        <v>13</v>
      </c>
      <c r="H95">
        <v>468.03414134299999</v>
      </c>
      <c r="I95">
        <v>422.394308171999</v>
      </c>
      <c r="J95">
        <v>514.67233748700005</v>
      </c>
      <c r="K95">
        <f t="shared" si="15"/>
        <v>0.57154808787122302</v>
      </c>
      <c r="L95">
        <f t="shared" si="16"/>
        <v>0.5635529832366426</v>
      </c>
      <c r="M95">
        <f t="shared" si="17"/>
        <v>1.1672773123235669E-2</v>
      </c>
      <c r="N95">
        <f t="shared" si="18"/>
        <v>1.2422745137718478</v>
      </c>
      <c r="O95">
        <f t="shared" si="19"/>
        <v>1.6571018409709155</v>
      </c>
      <c r="P95">
        <f t="shared" si="20"/>
        <v>1.7595296914354073</v>
      </c>
      <c r="Q95">
        <f t="shared" si="21"/>
        <v>1.1672773123235669E-2</v>
      </c>
      <c r="R95">
        <f t="shared" si="22"/>
        <v>2</v>
      </c>
    </row>
    <row r="96" spans="1:18" x14ac:dyDescent="0.35">
      <c r="A96">
        <v>84</v>
      </c>
      <c r="B96" t="s">
        <v>141</v>
      </c>
      <c r="C96">
        <v>2017</v>
      </c>
      <c r="D96" t="s">
        <v>10</v>
      </c>
      <c r="E96" t="s">
        <v>11</v>
      </c>
      <c r="F96" t="s">
        <v>12</v>
      </c>
      <c r="G96" t="s">
        <v>13</v>
      </c>
      <c r="H96">
        <v>371.25804876500001</v>
      </c>
      <c r="I96">
        <v>339.46616071099999</v>
      </c>
      <c r="J96">
        <v>406.58490647899998</v>
      </c>
      <c r="K96">
        <f t="shared" si="15"/>
        <v>-6.8616515013603635E-2</v>
      </c>
      <c r="L96">
        <f t="shared" si="16"/>
        <v>7.661161964818404E-2</v>
      </c>
      <c r="M96">
        <f t="shared" si="17"/>
        <v>0.65183737600806235</v>
      </c>
      <c r="N96">
        <f t="shared" si="18"/>
        <v>0.60210991088702104</v>
      </c>
      <c r="O96">
        <f t="shared" si="19"/>
        <v>2.2972664438557424</v>
      </c>
      <c r="P96">
        <f t="shared" si="20"/>
        <v>1.1193650885505808</v>
      </c>
      <c r="Q96">
        <f t="shared" si="21"/>
        <v>7.661161964818404E-2</v>
      </c>
      <c r="R96">
        <f t="shared" si="22"/>
        <v>1</v>
      </c>
    </row>
    <row r="97" spans="1:18" x14ac:dyDescent="0.35">
      <c r="A97">
        <v>85</v>
      </c>
      <c r="B97" t="s">
        <v>174</v>
      </c>
      <c r="C97">
        <v>2017</v>
      </c>
      <c r="D97" t="s">
        <v>10</v>
      </c>
      <c r="E97" t="s">
        <v>11</v>
      </c>
      <c r="F97" t="s">
        <v>12</v>
      </c>
      <c r="G97" t="s">
        <v>13</v>
      </c>
      <c r="H97">
        <v>477.550586888</v>
      </c>
      <c r="I97">
        <v>434.09188861099898</v>
      </c>
      <c r="J97">
        <v>527.344433898999</v>
      </c>
      <c r="K97">
        <f t="shared" si="15"/>
        <v>0.63449846560299472</v>
      </c>
      <c r="L97">
        <f t="shared" si="16"/>
        <v>0.6265033609684143</v>
      </c>
      <c r="M97">
        <f t="shared" si="17"/>
        <v>5.1277604608536032E-2</v>
      </c>
      <c r="N97">
        <f t="shared" si="18"/>
        <v>1.3052248915036193</v>
      </c>
      <c r="O97">
        <f t="shared" si="19"/>
        <v>1.594151463239144</v>
      </c>
      <c r="P97">
        <f t="shared" si="20"/>
        <v>1.8224800691671792</v>
      </c>
      <c r="Q97">
        <f t="shared" si="21"/>
        <v>5.1277604608536032E-2</v>
      </c>
      <c r="R97">
        <f t="shared" si="22"/>
        <v>2</v>
      </c>
    </row>
    <row r="98" spans="1:18" x14ac:dyDescent="0.35">
      <c r="A98">
        <v>86</v>
      </c>
      <c r="B98" t="s">
        <v>70</v>
      </c>
      <c r="C98">
        <v>2017</v>
      </c>
      <c r="D98" t="s">
        <v>10</v>
      </c>
      <c r="E98" t="s">
        <v>11</v>
      </c>
      <c r="F98" t="s">
        <v>12</v>
      </c>
      <c r="G98" t="s">
        <v>13</v>
      </c>
      <c r="H98">
        <v>477.17468744299998</v>
      </c>
      <c r="I98">
        <v>439.89575660600002</v>
      </c>
      <c r="J98">
        <v>517.39565850500003</v>
      </c>
      <c r="K98">
        <f t="shared" si="15"/>
        <v>0.63201192670146689</v>
      </c>
      <c r="L98">
        <f t="shared" si="16"/>
        <v>0.62401682206688647</v>
      </c>
      <c r="M98">
        <f t="shared" si="17"/>
        <v>4.8791065707008197E-2</v>
      </c>
      <c r="N98">
        <f t="shared" si="18"/>
        <v>1.3027383526020917</v>
      </c>
      <c r="O98">
        <f t="shared" si="19"/>
        <v>1.5966380021406716</v>
      </c>
      <c r="P98">
        <f t="shared" si="20"/>
        <v>1.8199935302656511</v>
      </c>
      <c r="Q98">
        <f t="shared" si="21"/>
        <v>4.8791065707008197E-2</v>
      </c>
      <c r="R98">
        <f t="shared" si="22"/>
        <v>2</v>
      </c>
    </row>
    <row r="99" spans="1:18" x14ac:dyDescent="0.35">
      <c r="A99">
        <v>87</v>
      </c>
      <c r="B99" t="s">
        <v>111</v>
      </c>
      <c r="C99">
        <v>2017</v>
      </c>
      <c r="D99" t="s">
        <v>10</v>
      </c>
      <c r="E99" t="s">
        <v>11</v>
      </c>
      <c r="F99" t="s">
        <v>12</v>
      </c>
      <c r="G99" t="s">
        <v>13</v>
      </c>
      <c r="H99">
        <v>270.80181517400001</v>
      </c>
      <c r="I99">
        <v>238.527560399999</v>
      </c>
      <c r="J99">
        <v>303.39450791399997</v>
      </c>
      <c r="K99">
        <f t="shared" si="15"/>
        <v>-0.73312489896448763</v>
      </c>
      <c r="L99">
        <f t="shared" si="16"/>
        <v>0.74112000359906804</v>
      </c>
      <c r="M99">
        <f t="shared" si="17"/>
        <v>1.3163457599589463</v>
      </c>
      <c r="N99">
        <f t="shared" si="18"/>
        <v>6.2398473063862925E-2</v>
      </c>
      <c r="O99">
        <f t="shared" si="19"/>
        <v>2.961774827806626</v>
      </c>
      <c r="P99">
        <f t="shared" si="20"/>
        <v>0.45485670459969674</v>
      </c>
      <c r="Q99">
        <f t="shared" si="21"/>
        <v>6.2398473063862925E-2</v>
      </c>
      <c r="R99">
        <f t="shared" si="22"/>
        <v>3</v>
      </c>
    </row>
    <row r="100" spans="1:18" x14ac:dyDescent="0.35">
      <c r="A100">
        <v>88</v>
      </c>
      <c r="B100" t="s">
        <v>139</v>
      </c>
      <c r="C100">
        <v>2017</v>
      </c>
      <c r="D100" t="s">
        <v>10</v>
      </c>
      <c r="E100" t="s">
        <v>11</v>
      </c>
      <c r="F100" t="s">
        <v>12</v>
      </c>
      <c r="G100" t="s">
        <v>13</v>
      </c>
      <c r="H100">
        <v>380.66492130799998</v>
      </c>
      <c r="I100">
        <v>346.89299393800002</v>
      </c>
      <c r="J100">
        <v>423.70706232999999</v>
      </c>
      <c r="K100">
        <f t="shared" si="15"/>
        <v>-6.3909522174599633E-3</v>
      </c>
      <c r="L100">
        <f t="shared" si="16"/>
        <v>1.4386056852040365E-2</v>
      </c>
      <c r="M100">
        <f t="shared" si="17"/>
        <v>0.58961181321191869</v>
      </c>
      <c r="N100">
        <f t="shared" si="18"/>
        <v>0.6643354736831647</v>
      </c>
      <c r="O100">
        <f t="shared" si="19"/>
        <v>2.2350408810595987</v>
      </c>
      <c r="P100">
        <f t="shared" si="20"/>
        <v>1.1815906513467245</v>
      </c>
      <c r="Q100">
        <f t="shared" si="21"/>
        <v>1.4386056852040365E-2</v>
      </c>
      <c r="R100">
        <f t="shared" si="22"/>
        <v>1</v>
      </c>
    </row>
    <row r="101" spans="1:18" x14ac:dyDescent="0.35">
      <c r="A101">
        <v>89</v>
      </c>
      <c r="B101" t="s">
        <v>106</v>
      </c>
      <c r="C101">
        <v>2017</v>
      </c>
      <c r="D101" t="s">
        <v>10</v>
      </c>
      <c r="E101" t="s">
        <v>11</v>
      </c>
      <c r="F101" t="s">
        <v>12</v>
      </c>
      <c r="G101" t="s">
        <v>13</v>
      </c>
      <c r="H101">
        <v>322.938652630999</v>
      </c>
      <c r="I101">
        <v>291.412308174999</v>
      </c>
      <c r="J101">
        <v>357.12946165400001</v>
      </c>
      <c r="K101">
        <f t="shared" si="15"/>
        <v>-0.38824470224203916</v>
      </c>
      <c r="L101">
        <f t="shared" si="16"/>
        <v>0.39623980687661958</v>
      </c>
      <c r="M101">
        <f t="shared" si="17"/>
        <v>0.97146556323649791</v>
      </c>
      <c r="N101">
        <f t="shared" si="18"/>
        <v>0.28248172365858554</v>
      </c>
      <c r="O101">
        <f t="shared" si="19"/>
        <v>2.6168946310841776</v>
      </c>
      <c r="P101">
        <f t="shared" si="20"/>
        <v>0.79973690132214514</v>
      </c>
      <c r="Q101">
        <f t="shared" si="21"/>
        <v>0.28248172365858554</v>
      </c>
      <c r="R101">
        <f t="shared" si="22"/>
        <v>3</v>
      </c>
    </row>
    <row r="102" spans="1:18" x14ac:dyDescent="0.35">
      <c r="A102">
        <v>90</v>
      </c>
      <c r="B102" t="s">
        <v>19</v>
      </c>
      <c r="C102">
        <v>2017</v>
      </c>
      <c r="D102" t="s">
        <v>10</v>
      </c>
      <c r="E102" t="s">
        <v>11</v>
      </c>
      <c r="F102" t="s">
        <v>12</v>
      </c>
      <c r="G102" t="s">
        <v>13</v>
      </c>
      <c r="H102">
        <v>225.88855911099901</v>
      </c>
      <c r="I102">
        <v>205.60801570800001</v>
      </c>
      <c r="J102">
        <v>249.94569120599999</v>
      </c>
      <c r="K102">
        <f t="shared" si="15"/>
        <v>-1.0302217951701493</v>
      </c>
      <c r="L102">
        <f t="shared" si="16"/>
        <v>1.0382168998047296</v>
      </c>
      <c r="M102">
        <f t="shared" si="17"/>
        <v>1.613442656164608</v>
      </c>
      <c r="N102">
        <f t="shared" si="18"/>
        <v>0.35949536926952463</v>
      </c>
      <c r="O102">
        <f t="shared" si="19"/>
        <v>3.258871724012288</v>
      </c>
      <c r="P102">
        <f t="shared" si="20"/>
        <v>0.15775980839403503</v>
      </c>
      <c r="Q102">
        <f t="shared" si="21"/>
        <v>0.15775980839403503</v>
      </c>
      <c r="R102">
        <f t="shared" si="22"/>
        <v>5</v>
      </c>
    </row>
    <row r="103" spans="1:18" x14ac:dyDescent="0.35">
      <c r="A103">
        <v>91</v>
      </c>
      <c r="B103" t="s">
        <v>198</v>
      </c>
      <c r="C103">
        <v>2017</v>
      </c>
      <c r="D103" t="s">
        <v>10</v>
      </c>
      <c r="E103" t="s">
        <v>11</v>
      </c>
      <c r="F103" t="s">
        <v>12</v>
      </c>
      <c r="G103" t="s">
        <v>13</v>
      </c>
      <c r="H103">
        <v>891.30699066900002</v>
      </c>
      <c r="I103">
        <v>828.32734100799996</v>
      </c>
      <c r="J103">
        <v>956.64878471699899</v>
      </c>
      <c r="K103">
        <f t="shared" si="15"/>
        <v>3.3714575312320925</v>
      </c>
      <c r="L103">
        <f t="shared" si="16"/>
        <v>3.3634624265975122</v>
      </c>
      <c r="M103">
        <f t="shared" si="17"/>
        <v>2.7882366702376338</v>
      </c>
      <c r="N103">
        <f t="shared" si="18"/>
        <v>4.0421839571327176</v>
      </c>
      <c r="O103">
        <f t="shared" si="19"/>
        <v>1.1428076023899538</v>
      </c>
      <c r="P103">
        <f t="shared" si="20"/>
        <v>4.5594391347962766</v>
      </c>
      <c r="Q103">
        <f t="shared" si="21"/>
        <v>1.1428076023899538</v>
      </c>
      <c r="R103">
        <f t="shared" si="22"/>
        <v>4</v>
      </c>
    </row>
    <row r="104" spans="1:18" x14ac:dyDescent="0.35">
      <c r="A104">
        <v>92</v>
      </c>
      <c r="B104" t="s">
        <v>131</v>
      </c>
      <c r="C104">
        <v>2017</v>
      </c>
      <c r="D104" t="s">
        <v>10</v>
      </c>
      <c r="E104" t="s">
        <v>11</v>
      </c>
      <c r="F104" t="s">
        <v>12</v>
      </c>
      <c r="G104" t="s">
        <v>13</v>
      </c>
      <c r="H104">
        <v>400.100417071999</v>
      </c>
      <c r="I104">
        <v>355.61992319500001</v>
      </c>
      <c r="J104">
        <v>455.020872978</v>
      </c>
      <c r="K104">
        <f t="shared" si="15"/>
        <v>0.12217299468504784</v>
      </c>
      <c r="L104">
        <f t="shared" si="16"/>
        <v>0.11417789005046744</v>
      </c>
      <c r="M104">
        <f t="shared" si="17"/>
        <v>0.46104786630941086</v>
      </c>
      <c r="N104">
        <f t="shared" si="18"/>
        <v>0.79289942058567253</v>
      </c>
      <c r="O104">
        <f t="shared" si="19"/>
        <v>2.1064769341570906</v>
      </c>
      <c r="P104">
        <f t="shared" si="20"/>
        <v>1.3101545982492322</v>
      </c>
      <c r="Q104">
        <f t="shared" si="21"/>
        <v>0.11417789005046744</v>
      </c>
      <c r="R104">
        <f t="shared" si="22"/>
        <v>1</v>
      </c>
    </row>
    <row r="105" spans="1:18" x14ac:dyDescent="0.35">
      <c r="A105">
        <v>93</v>
      </c>
      <c r="B105" t="s">
        <v>105</v>
      </c>
      <c r="C105">
        <v>2017</v>
      </c>
      <c r="D105" t="s">
        <v>10</v>
      </c>
      <c r="E105" t="s">
        <v>11</v>
      </c>
      <c r="F105" t="s">
        <v>12</v>
      </c>
      <c r="G105" t="s">
        <v>13</v>
      </c>
      <c r="H105">
        <v>262.801321825</v>
      </c>
      <c r="I105">
        <v>238.37810682599999</v>
      </c>
      <c r="J105">
        <v>290.86859085100002</v>
      </c>
      <c r="K105">
        <f t="shared" si="15"/>
        <v>-0.78604739780909982</v>
      </c>
      <c r="L105">
        <f t="shared" si="16"/>
        <v>0.79404250244368024</v>
      </c>
      <c r="M105">
        <f t="shared" si="17"/>
        <v>1.3692682588035585</v>
      </c>
      <c r="N105">
        <f t="shared" si="18"/>
        <v>0.11532097190847512</v>
      </c>
      <c r="O105">
        <f t="shared" si="19"/>
        <v>3.0146973266512385</v>
      </c>
      <c r="P105">
        <f t="shared" si="20"/>
        <v>0.40193420575508454</v>
      </c>
      <c r="Q105">
        <f t="shared" si="21"/>
        <v>0.11532097190847512</v>
      </c>
      <c r="R105">
        <f t="shared" si="22"/>
        <v>3</v>
      </c>
    </row>
    <row r="106" spans="1:18" x14ac:dyDescent="0.35">
      <c r="A106">
        <v>94</v>
      </c>
      <c r="B106" t="s">
        <v>115</v>
      </c>
      <c r="C106">
        <v>2017</v>
      </c>
      <c r="D106" t="s">
        <v>10</v>
      </c>
      <c r="E106" t="s">
        <v>11</v>
      </c>
      <c r="F106" t="s">
        <v>12</v>
      </c>
      <c r="G106" t="s">
        <v>13</v>
      </c>
      <c r="H106">
        <v>350.68977410299999</v>
      </c>
      <c r="I106">
        <v>319.06362590999998</v>
      </c>
      <c r="J106">
        <v>387.048250096</v>
      </c>
      <c r="K106">
        <f t="shared" si="15"/>
        <v>-0.20467368605936404</v>
      </c>
      <c r="L106">
        <f t="shared" si="16"/>
        <v>0.21266879069394443</v>
      </c>
      <c r="M106">
        <f t="shared" si="17"/>
        <v>0.78789454705382278</v>
      </c>
      <c r="N106">
        <f t="shared" si="18"/>
        <v>0.46605273984126067</v>
      </c>
      <c r="O106">
        <f t="shared" si="19"/>
        <v>2.4333236149015027</v>
      </c>
      <c r="P106">
        <f t="shared" si="20"/>
        <v>0.98330791750482027</v>
      </c>
      <c r="Q106">
        <f t="shared" si="21"/>
        <v>0.21266879069394443</v>
      </c>
      <c r="R106">
        <f t="shared" si="22"/>
        <v>1</v>
      </c>
    </row>
    <row r="107" spans="1:18" x14ac:dyDescent="0.35">
      <c r="A107">
        <v>95</v>
      </c>
      <c r="B107" t="s">
        <v>161</v>
      </c>
      <c r="C107">
        <v>2017</v>
      </c>
      <c r="D107" t="s">
        <v>10</v>
      </c>
      <c r="E107" t="s">
        <v>11</v>
      </c>
      <c r="F107" t="s">
        <v>12</v>
      </c>
      <c r="G107" t="s">
        <v>13</v>
      </c>
      <c r="H107">
        <v>393.18861515499998</v>
      </c>
      <c r="I107">
        <v>353.02943033600002</v>
      </c>
      <c r="J107">
        <v>439.74391757900003</v>
      </c>
      <c r="K107">
        <f t="shared" si="15"/>
        <v>7.6452085609823153E-2</v>
      </c>
      <c r="L107">
        <f t="shared" si="16"/>
        <v>6.8456980975242748E-2</v>
      </c>
      <c r="M107">
        <f t="shared" si="17"/>
        <v>0.50676877538463549</v>
      </c>
      <c r="N107">
        <f t="shared" si="18"/>
        <v>0.7471785115104479</v>
      </c>
      <c r="O107">
        <f t="shared" si="19"/>
        <v>2.1521978432323157</v>
      </c>
      <c r="P107">
        <f t="shared" si="20"/>
        <v>1.2644336891740076</v>
      </c>
      <c r="Q107">
        <f t="shared" si="21"/>
        <v>6.8456980975242748E-2</v>
      </c>
      <c r="R107">
        <f t="shared" si="22"/>
        <v>1</v>
      </c>
    </row>
    <row r="108" spans="1:18" x14ac:dyDescent="0.35">
      <c r="A108">
        <v>96</v>
      </c>
      <c r="B108" t="s">
        <v>133</v>
      </c>
      <c r="C108">
        <v>2017</v>
      </c>
      <c r="D108" t="s">
        <v>10</v>
      </c>
      <c r="E108" t="s">
        <v>11</v>
      </c>
      <c r="F108" t="s">
        <v>12</v>
      </c>
      <c r="G108" t="s">
        <v>13</v>
      </c>
      <c r="H108">
        <v>420.934123967</v>
      </c>
      <c r="I108">
        <v>382.812827395</v>
      </c>
      <c r="J108">
        <v>463.20638951000001</v>
      </c>
      <c r="K108">
        <f t="shared" si="15"/>
        <v>0.25998597458303019</v>
      </c>
      <c r="L108">
        <f t="shared" si="16"/>
        <v>0.25199086994844977</v>
      </c>
      <c r="M108">
        <f t="shared" si="17"/>
        <v>0.3232348864114285</v>
      </c>
      <c r="N108">
        <f t="shared" si="18"/>
        <v>0.93071240048365489</v>
      </c>
      <c r="O108">
        <f t="shared" si="19"/>
        <v>1.9686639542591085</v>
      </c>
      <c r="P108">
        <f t="shared" si="20"/>
        <v>1.4479675781472146</v>
      </c>
      <c r="Q108">
        <f t="shared" si="21"/>
        <v>0.25199086994844977</v>
      </c>
      <c r="R108">
        <f t="shared" si="22"/>
        <v>1</v>
      </c>
    </row>
    <row r="109" spans="1:18" x14ac:dyDescent="0.35">
      <c r="A109">
        <v>97</v>
      </c>
      <c r="B109" t="s">
        <v>46</v>
      </c>
      <c r="C109">
        <v>2017</v>
      </c>
      <c r="D109" t="s">
        <v>10</v>
      </c>
      <c r="E109" t="s">
        <v>11</v>
      </c>
      <c r="F109" t="s">
        <v>12</v>
      </c>
      <c r="G109" t="s">
        <v>13</v>
      </c>
      <c r="H109">
        <v>454.37236652299998</v>
      </c>
      <c r="I109">
        <v>418.471490937</v>
      </c>
      <c r="J109">
        <v>495.460462264</v>
      </c>
      <c r="K109">
        <f t="shared" ref="K109:K140" si="23">STANDARDIZE(H109,$H$9,$H$10)</f>
        <v>0.48117675318132253</v>
      </c>
      <c r="L109">
        <f t="shared" ref="L109:L140" si="24">ABS(K109-$F$3)</f>
        <v>0.47318164854674211</v>
      </c>
      <c r="M109">
        <f t="shared" ref="M109:M140" si="25">ABS(K109-$F$4)</f>
        <v>0.10204410781313616</v>
      </c>
      <c r="N109">
        <f t="shared" ref="N109:N140" si="26">ABS(K109-$F$5)</f>
        <v>1.1519031790819472</v>
      </c>
      <c r="O109">
        <f t="shared" ref="O109:O140" si="27">ABS(K109-$F$6)</f>
        <v>1.7474731756608162</v>
      </c>
      <c r="P109">
        <f t="shared" ref="P109:P140" si="28">ABS(K109-$F$7)</f>
        <v>1.6691583567455068</v>
      </c>
      <c r="Q109">
        <f t="shared" si="21"/>
        <v>0.10204410781313616</v>
      </c>
      <c r="R109">
        <f t="shared" si="22"/>
        <v>2</v>
      </c>
    </row>
    <row r="110" spans="1:18" x14ac:dyDescent="0.35">
      <c r="A110">
        <v>98</v>
      </c>
      <c r="B110" t="s">
        <v>56</v>
      </c>
      <c r="C110">
        <v>2017</v>
      </c>
      <c r="D110" t="s">
        <v>10</v>
      </c>
      <c r="E110" t="s">
        <v>11</v>
      </c>
      <c r="F110" t="s">
        <v>12</v>
      </c>
      <c r="G110" t="s">
        <v>13</v>
      </c>
      <c r="H110">
        <v>216.22201819099999</v>
      </c>
      <c r="I110">
        <v>197.25342720099999</v>
      </c>
      <c r="J110">
        <v>240.594250751</v>
      </c>
      <c r="K110">
        <f t="shared" si="23"/>
        <v>-1.0941650394619513</v>
      </c>
      <c r="L110">
        <f t="shared" si="24"/>
        <v>1.1021601440965316</v>
      </c>
      <c r="M110">
        <f t="shared" si="25"/>
        <v>1.67738590045641</v>
      </c>
      <c r="N110">
        <f t="shared" si="26"/>
        <v>0.42343861356132662</v>
      </c>
      <c r="O110">
        <f t="shared" si="27"/>
        <v>3.32281496830409</v>
      </c>
      <c r="P110">
        <f t="shared" si="28"/>
        <v>9.3816564102233047E-2</v>
      </c>
      <c r="Q110">
        <f t="shared" si="21"/>
        <v>9.3816564102233047E-2</v>
      </c>
      <c r="R110">
        <f t="shared" si="22"/>
        <v>5</v>
      </c>
    </row>
    <row r="111" spans="1:18" x14ac:dyDescent="0.35">
      <c r="A111">
        <v>99</v>
      </c>
      <c r="B111" t="s">
        <v>41</v>
      </c>
      <c r="C111">
        <v>2017</v>
      </c>
      <c r="D111" t="s">
        <v>10</v>
      </c>
      <c r="E111" t="s">
        <v>11</v>
      </c>
      <c r="F111" t="s">
        <v>12</v>
      </c>
      <c r="G111" t="s">
        <v>13</v>
      </c>
      <c r="H111">
        <v>490.306484157</v>
      </c>
      <c r="I111">
        <v>439.07305712299899</v>
      </c>
      <c r="J111">
        <v>545.15920113599998</v>
      </c>
      <c r="K111">
        <f t="shared" si="23"/>
        <v>0.71887750687362129</v>
      </c>
      <c r="L111">
        <f t="shared" si="24"/>
        <v>0.71088240223904087</v>
      </c>
      <c r="M111">
        <f t="shared" si="25"/>
        <v>0.1356566458791626</v>
      </c>
      <c r="N111">
        <f t="shared" si="26"/>
        <v>1.389603932774246</v>
      </c>
      <c r="O111">
        <f t="shared" si="27"/>
        <v>1.5097724219685174</v>
      </c>
      <c r="P111">
        <f t="shared" si="28"/>
        <v>1.9068591104378056</v>
      </c>
      <c r="Q111">
        <f t="shared" si="21"/>
        <v>0.1356566458791626</v>
      </c>
      <c r="R111">
        <f t="shared" si="22"/>
        <v>2</v>
      </c>
    </row>
    <row r="112" spans="1:18" x14ac:dyDescent="0.35">
      <c r="A112">
        <v>100</v>
      </c>
      <c r="B112" t="s">
        <v>160</v>
      </c>
      <c r="C112">
        <v>2017</v>
      </c>
      <c r="D112" t="s">
        <v>10</v>
      </c>
      <c r="E112" t="s">
        <v>11</v>
      </c>
      <c r="F112" t="s">
        <v>12</v>
      </c>
      <c r="G112" t="s">
        <v>13</v>
      </c>
      <c r="H112">
        <v>340.11999445200001</v>
      </c>
      <c r="I112">
        <v>307.37576046800001</v>
      </c>
      <c r="J112">
        <v>379.87048184299999</v>
      </c>
      <c r="K112">
        <f t="shared" si="23"/>
        <v>-0.2745917682283554</v>
      </c>
      <c r="L112">
        <f t="shared" si="24"/>
        <v>0.28258687286293582</v>
      </c>
      <c r="M112">
        <f t="shared" si="25"/>
        <v>0.85781262922281409</v>
      </c>
      <c r="N112">
        <f t="shared" si="26"/>
        <v>0.3961346576722693</v>
      </c>
      <c r="O112">
        <f t="shared" si="27"/>
        <v>2.5032416970704938</v>
      </c>
      <c r="P112">
        <f t="shared" si="28"/>
        <v>0.91338983533582896</v>
      </c>
      <c r="Q112">
        <f t="shared" si="21"/>
        <v>0.28258687286293582</v>
      </c>
      <c r="R112">
        <f t="shared" si="22"/>
        <v>1</v>
      </c>
    </row>
    <row r="113" spans="1:18" x14ac:dyDescent="0.35">
      <c r="A113">
        <v>101</v>
      </c>
      <c r="B113" t="s">
        <v>182</v>
      </c>
      <c r="C113">
        <v>2017</v>
      </c>
      <c r="D113" t="s">
        <v>10</v>
      </c>
      <c r="E113" t="s">
        <v>11</v>
      </c>
      <c r="F113" t="s">
        <v>12</v>
      </c>
      <c r="G113" t="s">
        <v>13</v>
      </c>
      <c r="H113">
        <v>538.35207654299995</v>
      </c>
      <c r="I113">
        <v>483.86086179199998</v>
      </c>
      <c r="J113">
        <v>601.00470896100001</v>
      </c>
      <c r="K113">
        <f t="shared" si="23"/>
        <v>1.0366945084782293</v>
      </c>
      <c r="L113">
        <f t="shared" si="24"/>
        <v>1.028699403843649</v>
      </c>
      <c r="M113">
        <f t="shared" si="25"/>
        <v>0.45347364748377061</v>
      </c>
      <c r="N113">
        <f t="shared" si="26"/>
        <v>1.707420934378854</v>
      </c>
      <c r="O113">
        <f t="shared" si="27"/>
        <v>1.1919554203639093</v>
      </c>
      <c r="P113">
        <f t="shared" si="28"/>
        <v>2.2246761120424137</v>
      </c>
      <c r="Q113">
        <f t="shared" si="21"/>
        <v>0.45347364748377061</v>
      </c>
      <c r="R113">
        <f t="shared" si="22"/>
        <v>2</v>
      </c>
    </row>
    <row r="114" spans="1:18" x14ac:dyDescent="0.35">
      <c r="A114">
        <v>102</v>
      </c>
      <c r="B114" t="s">
        <v>168</v>
      </c>
      <c r="C114">
        <v>2017</v>
      </c>
      <c r="D114" t="s">
        <v>10</v>
      </c>
      <c r="E114" t="s">
        <v>11</v>
      </c>
      <c r="F114" t="s">
        <v>12</v>
      </c>
      <c r="G114" t="s">
        <v>13</v>
      </c>
      <c r="H114">
        <v>475.71102855300001</v>
      </c>
      <c r="I114">
        <v>429.17289248600002</v>
      </c>
      <c r="J114">
        <v>525.76016561999995</v>
      </c>
      <c r="K114">
        <f t="shared" si="23"/>
        <v>0.62232996303548715</v>
      </c>
      <c r="L114">
        <f t="shared" si="24"/>
        <v>0.61433485840090674</v>
      </c>
      <c r="M114">
        <f t="shared" si="25"/>
        <v>3.9109102041028465E-2</v>
      </c>
      <c r="N114">
        <f t="shared" si="26"/>
        <v>1.2930563889361117</v>
      </c>
      <c r="O114">
        <f t="shared" si="27"/>
        <v>1.6063199658066516</v>
      </c>
      <c r="P114">
        <f t="shared" si="28"/>
        <v>1.8103115665996716</v>
      </c>
      <c r="Q114">
        <f t="shared" si="21"/>
        <v>3.9109102041028465E-2</v>
      </c>
      <c r="R114">
        <f t="shared" si="22"/>
        <v>2</v>
      </c>
    </row>
    <row r="115" spans="1:18" x14ac:dyDescent="0.35">
      <c r="A115">
        <v>103</v>
      </c>
      <c r="B115" t="s">
        <v>20</v>
      </c>
      <c r="C115">
        <v>2017</v>
      </c>
      <c r="D115" t="s">
        <v>10</v>
      </c>
      <c r="E115" t="s">
        <v>11</v>
      </c>
      <c r="F115" t="s">
        <v>12</v>
      </c>
      <c r="G115" t="s">
        <v>13</v>
      </c>
      <c r="H115">
        <v>191.251077751</v>
      </c>
      <c r="I115">
        <v>174.13087015399901</v>
      </c>
      <c r="J115">
        <v>210.577138337999</v>
      </c>
      <c r="K115">
        <f t="shared" si="23"/>
        <v>-1.2593454238378672</v>
      </c>
      <c r="L115">
        <f t="shared" si="24"/>
        <v>1.2673405284724475</v>
      </c>
      <c r="M115">
        <f t="shared" si="25"/>
        <v>1.8425662848323259</v>
      </c>
      <c r="N115">
        <f t="shared" si="26"/>
        <v>0.58861899793724248</v>
      </c>
      <c r="O115">
        <f t="shared" si="27"/>
        <v>3.4879953526800058</v>
      </c>
      <c r="P115">
        <f t="shared" si="28"/>
        <v>7.1363820273682821E-2</v>
      </c>
      <c r="Q115">
        <f t="shared" si="21"/>
        <v>7.1363820273682821E-2</v>
      </c>
      <c r="R115">
        <f t="shared" si="22"/>
        <v>5</v>
      </c>
    </row>
    <row r="116" spans="1:18" x14ac:dyDescent="0.35">
      <c r="A116">
        <v>104</v>
      </c>
      <c r="B116" t="s">
        <v>15</v>
      </c>
      <c r="C116">
        <v>2017</v>
      </c>
      <c r="D116" t="s">
        <v>10</v>
      </c>
      <c r="E116" t="s">
        <v>11</v>
      </c>
      <c r="F116" t="s">
        <v>12</v>
      </c>
      <c r="G116" t="s">
        <v>13</v>
      </c>
      <c r="H116">
        <v>228.77812134499999</v>
      </c>
      <c r="I116">
        <v>209.92614712699901</v>
      </c>
      <c r="J116">
        <v>250.17269189699999</v>
      </c>
      <c r="K116">
        <f t="shared" si="23"/>
        <v>-1.0111076171664308</v>
      </c>
      <c r="L116">
        <f t="shared" si="24"/>
        <v>1.0191027218010111</v>
      </c>
      <c r="M116">
        <f t="shared" si="25"/>
        <v>1.5943284781608895</v>
      </c>
      <c r="N116">
        <f t="shared" si="26"/>
        <v>0.34038119126580613</v>
      </c>
      <c r="O116">
        <f t="shared" si="27"/>
        <v>3.2397575460085695</v>
      </c>
      <c r="P116">
        <f t="shared" si="28"/>
        <v>0.17687398639775354</v>
      </c>
      <c r="Q116">
        <f t="shared" si="21"/>
        <v>0.17687398639775354</v>
      </c>
      <c r="R116">
        <f t="shared" si="22"/>
        <v>5</v>
      </c>
    </row>
    <row r="117" spans="1:18" x14ac:dyDescent="0.35">
      <c r="A117">
        <v>105</v>
      </c>
      <c r="B117" t="s">
        <v>116</v>
      </c>
      <c r="C117">
        <v>2017</v>
      </c>
      <c r="D117" t="s">
        <v>10</v>
      </c>
      <c r="E117" t="s">
        <v>11</v>
      </c>
      <c r="F117" t="s">
        <v>12</v>
      </c>
      <c r="G117" t="s">
        <v>13</v>
      </c>
      <c r="H117">
        <v>334.68020516000001</v>
      </c>
      <c r="I117">
        <v>303.58327866600001</v>
      </c>
      <c r="J117">
        <v>371.679098293999</v>
      </c>
      <c r="K117">
        <f t="shared" si="23"/>
        <v>-0.31057545447900237</v>
      </c>
      <c r="L117">
        <f t="shared" si="24"/>
        <v>0.31857055911358279</v>
      </c>
      <c r="M117">
        <f t="shared" si="25"/>
        <v>0.89379631547346106</v>
      </c>
      <c r="N117">
        <f t="shared" si="26"/>
        <v>0.36015097142162233</v>
      </c>
      <c r="O117">
        <f t="shared" si="27"/>
        <v>2.5392253833211411</v>
      </c>
      <c r="P117">
        <f t="shared" si="28"/>
        <v>0.877406149085182</v>
      </c>
      <c r="Q117">
        <f t="shared" si="21"/>
        <v>0.31857055911358279</v>
      </c>
      <c r="R117">
        <f t="shared" si="22"/>
        <v>1</v>
      </c>
    </row>
    <row r="118" spans="1:18" x14ac:dyDescent="0.35">
      <c r="A118">
        <v>106</v>
      </c>
      <c r="B118" t="s">
        <v>123</v>
      </c>
      <c r="C118">
        <v>2017</v>
      </c>
      <c r="D118" t="s">
        <v>10</v>
      </c>
      <c r="E118" t="s">
        <v>11</v>
      </c>
      <c r="F118" t="s">
        <v>12</v>
      </c>
      <c r="G118" t="s">
        <v>13</v>
      </c>
      <c r="H118">
        <v>328.55830378100001</v>
      </c>
      <c r="I118">
        <v>296.01504897199999</v>
      </c>
      <c r="J118">
        <v>369.50301251600001</v>
      </c>
      <c r="K118">
        <f t="shared" si="23"/>
        <v>-0.35107124699127951</v>
      </c>
      <c r="L118">
        <f t="shared" si="24"/>
        <v>0.35906635162585993</v>
      </c>
      <c r="M118">
        <f t="shared" si="25"/>
        <v>0.93429210798573825</v>
      </c>
      <c r="N118">
        <f t="shared" si="26"/>
        <v>0.31965517890934519</v>
      </c>
      <c r="O118">
        <f t="shared" si="27"/>
        <v>2.5797211758334182</v>
      </c>
      <c r="P118">
        <f t="shared" si="28"/>
        <v>0.8369103565729048</v>
      </c>
      <c r="Q118">
        <f t="shared" si="21"/>
        <v>0.31965517890934519</v>
      </c>
      <c r="R118">
        <f t="shared" si="22"/>
        <v>3</v>
      </c>
    </row>
    <row r="119" spans="1:18" x14ac:dyDescent="0.35">
      <c r="A119">
        <v>107</v>
      </c>
      <c r="B119" t="s">
        <v>55</v>
      </c>
      <c r="C119">
        <v>2017</v>
      </c>
      <c r="D119" t="s">
        <v>10</v>
      </c>
      <c r="E119" t="s">
        <v>11</v>
      </c>
      <c r="F119" t="s">
        <v>12</v>
      </c>
      <c r="G119" t="s">
        <v>13</v>
      </c>
      <c r="H119">
        <v>178.60703078499901</v>
      </c>
      <c r="I119">
        <v>162.88624930899999</v>
      </c>
      <c r="J119">
        <v>197.08233096399999</v>
      </c>
      <c r="K119">
        <f t="shared" si="23"/>
        <v>-1.3429845860444138</v>
      </c>
      <c r="L119">
        <f t="shared" si="24"/>
        <v>1.3509796906789941</v>
      </c>
      <c r="M119">
        <f t="shared" si="25"/>
        <v>1.9262054470388725</v>
      </c>
      <c r="N119">
        <f t="shared" si="26"/>
        <v>0.67225816014378914</v>
      </c>
      <c r="O119">
        <f t="shared" si="27"/>
        <v>3.5716345148865525</v>
      </c>
      <c r="P119">
        <f t="shared" si="28"/>
        <v>0.15500298248022948</v>
      </c>
      <c r="Q119">
        <f t="shared" si="21"/>
        <v>0.15500298248022948</v>
      </c>
      <c r="R119">
        <f t="shared" si="22"/>
        <v>5</v>
      </c>
    </row>
    <row r="120" spans="1:18" x14ac:dyDescent="0.35">
      <c r="A120">
        <v>108</v>
      </c>
      <c r="B120" t="s">
        <v>171</v>
      </c>
      <c r="C120">
        <v>2017</v>
      </c>
      <c r="D120" t="s">
        <v>10</v>
      </c>
      <c r="E120" t="s">
        <v>11</v>
      </c>
      <c r="F120" t="s">
        <v>12</v>
      </c>
      <c r="G120" t="s">
        <v>13</v>
      </c>
      <c r="H120">
        <v>718.54446392299997</v>
      </c>
      <c r="I120">
        <v>646.23530378399903</v>
      </c>
      <c r="J120">
        <v>794.293892849999</v>
      </c>
      <c r="K120">
        <f t="shared" si="23"/>
        <v>2.2286499288421386</v>
      </c>
      <c r="L120">
        <f t="shared" si="24"/>
        <v>2.2206548242075583</v>
      </c>
      <c r="M120">
        <f t="shared" si="25"/>
        <v>1.6454290678476799</v>
      </c>
      <c r="N120">
        <f t="shared" si="26"/>
        <v>2.8993763547427633</v>
      </c>
      <c r="O120">
        <f t="shared" si="27"/>
        <v>0</v>
      </c>
      <c r="P120">
        <f t="shared" si="28"/>
        <v>3.4166315324063232</v>
      </c>
      <c r="Q120">
        <f t="shared" si="21"/>
        <v>0</v>
      </c>
      <c r="R120">
        <f t="shared" si="22"/>
        <v>4</v>
      </c>
    </row>
    <row r="121" spans="1:18" x14ac:dyDescent="0.35">
      <c r="A121">
        <v>109</v>
      </c>
      <c r="B121" t="s">
        <v>196</v>
      </c>
      <c r="C121">
        <v>2017</v>
      </c>
      <c r="D121" t="s">
        <v>10</v>
      </c>
      <c r="E121" t="s">
        <v>11</v>
      </c>
      <c r="F121" t="s">
        <v>12</v>
      </c>
      <c r="G121" t="s">
        <v>13</v>
      </c>
      <c r="H121">
        <v>784.08857669199995</v>
      </c>
      <c r="I121">
        <v>719.59975364800005</v>
      </c>
      <c r="J121">
        <v>859.96564211899999</v>
      </c>
      <c r="K121">
        <f t="shared" si="23"/>
        <v>2.6622179703332418</v>
      </c>
      <c r="L121">
        <f t="shared" si="24"/>
        <v>2.6542228656986615</v>
      </c>
      <c r="M121">
        <f t="shared" si="25"/>
        <v>2.0789971093387831</v>
      </c>
      <c r="N121">
        <f t="shared" si="26"/>
        <v>3.3329443962338665</v>
      </c>
      <c r="O121">
        <f t="shared" si="27"/>
        <v>0.43356804149110317</v>
      </c>
      <c r="P121">
        <f t="shared" si="28"/>
        <v>3.8501995738974264</v>
      </c>
      <c r="Q121">
        <f t="shared" si="21"/>
        <v>0.43356804149110317</v>
      </c>
      <c r="R121">
        <f t="shared" si="22"/>
        <v>4</v>
      </c>
    </row>
    <row r="122" spans="1:18" x14ac:dyDescent="0.35">
      <c r="A122">
        <v>110</v>
      </c>
      <c r="B122" t="s">
        <v>54</v>
      </c>
      <c r="C122">
        <v>2017</v>
      </c>
      <c r="D122" t="s">
        <v>10</v>
      </c>
      <c r="E122" t="s">
        <v>11</v>
      </c>
      <c r="F122" t="s">
        <v>12</v>
      </c>
      <c r="G122" t="s">
        <v>13</v>
      </c>
      <c r="H122">
        <v>225.928117152</v>
      </c>
      <c r="I122">
        <v>206.53857207600001</v>
      </c>
      <c r="J122">
        <v>249.67117551999999</v>
      </c>
      <c r="K122">
        <f t="shared" si="23"/>
        <v>-1.0299601225097463</v>
      </c>
      <c r="L122">
        <f t="shared" si="24"/>
        <v>1.0379552271443266</v>
      </c>
      <c r="M122">
        <f t="shared" si="25"/>
        <v>1.613180983504205</v>
      </c>
      <c r="N122">
        <f t="shared" si="26"/>
        <v>0.35923369660912163</v>
      </c>
      <c r="O122">
        <f t="shared" si="27"/>
        <v>3.258610051351885</v>
      </c>
      <c r="P122">
        <f t="shared" si="28"/>
        <v>0.15802148105443803</v>
      </c>
      <c r="Q122">
        <f t="shared" si="21"/>
        <v>0.15802148105443803</v>
      </c>
      <c r="R122">
        <f t="shared" si="22"/>
        <v>5</v>
      </c>
    </row>
    <row r="123" spans="1:18" x14ac:dyDescent="0.35">
      <c r="A123">
        <v>111</v>
      </c>
      <c r="B123" t="s">
        <v>14</v>
      </c>
      <c r="C123">
        <v>2017</v>
      </c>
      <c r="D123" t="s">
        <v>10</v>
      </c>
      <c r="E123" t="s">
        <v>11</v>
      </c>
      <c r="F123" t="s">
        <v>12</v>
      </c>
      <c r="G123" t="s">
        <v>13</v>
      </c>
      <c r="H123">
        <v>818.813708905</v>
      </c>
      <c r="I123">
        <v>756.47280244599995</v>
      </c>
      <c r="J123">
        <v>882.65789245099995</v>
      </c>
      <c r="K123">
        <f t="shared" si="23"/>
        <v>2.8919214010162015</v>
      </c>
      <c r="L123">
        <f t="shared" si="24"/>
        <v>2.8839262963816212</v>
      </c>
      <c r="M123">
        <f t="shared" si="25"/>
        <v>2.3087005400217429</v>
      </c>
      <c r="N123">
        <f t="shared" si="26"/>
        <v>3.5626478269168262</v>
      </c>
      <c r="O123">
        <f t="shared" si="27"/>
        <v>0.6632714721740629</v>
      </c>
      <c r="P123">
        <f t="shared" si="28"/>
        <v>4.0799030045803857</v>
      </c>
      <c r="Q123">
        <f t="shared" si="21"/>
        <v>0.6632714721740629</v>
      </c>
      <c r="R123">
        <f t="shared" si="22"/>
        <v>4</v>
      </c>
    </row>
    <row r="124" spans="1:18" x14ac:dyDescent="0.35">
      <c r="A124">
        <v>112</v>
      </c>
      <c r="B124" t="s">
        <v>82</v>
      </c>
      <c r="C124">
        <v>2017</v>
      </c>
      <c r="D124" t="s">
        <v>10</v>
      </c>
      <c r="E124" t="s">
        <v>11</v>
      </c>
      <c r="F124" t="s">
        <v>12</v>
      </c>
      <c r="G124" t="s">
        <v>13</v>
      </c>
      <c r="H124">
        <v>509.228216527999</v>
      </c>
      <c r="I124">
        <v>469.87255379800001</v>
      </c>
      <c r="J124">
        <v>555.495900954999</v>
      </c>
      <c r="K124">
        <f t="shared" si="23"/>
        <v>0.84404295803513241</v>
      </c>
      <c r="L124">
        <f t="shared" si="24"/>
        <v>0.83604785340055199</v>
      </c>
      <c r="M124">
        <f t="shared" si="25"/>
        <v>0.26082209704067372</v>
      </c>
      <c r="N124">
        <f t="shared" si="26"/>
        <v>1.5147693839357572</v>
      </c>
      <c r="O124">
        <f t="shared" si="27"/>
        <v>1.3846069708070061</v>
      </c>
      <c r="P124">
        <f t="shared" si="28"/>
        <v>2.0320245615993167</v>
      </c>
      <c r="Q124">
        <f t="shared" si="21"/>
        <v>0.26082209704067372</v>
      </c>
      <c r="R124">
        <f t="shared" si="22"/>
        <v>2</v>
      </c>
    </row>
    <row r="125" spans="1:18" x14ac:dyDescent="0.35">
      <c r="A125">
        <v>113</v>
      </c>
      <c r="B125" t="s">
        <v>148</v>
      </c>
      <c r="C125">
        <v>2017</v>
      </c>
      <c r="D125" t="s">
        <v>10</v>
      </c>
      <c r="E125" t="s">
        <v>11</v>
      </c>
      <c r="F125" t="s">
        <v>12</v>
      </c>
      <c r="G125" t="s">
        <v>13</v>
      </c>
      <c r="H125">
        <v>368.06597187800003</v>
      </c>
      <c r="I125">
        <v>332.30230213700003</v>
      </c>
      <c r="J125">
        <v>408.241110064</v>
      </c>
      <c r="K125">
        <f t="shared" si="23"/>
        <v>-8.9731798533623688E-2</v>
      </c>
      <c r="L125">
        <f t="shared" si="24"/>
        <v>9.7726903168204093E-2</v>
      </c>
      <c r="M125">
        <f t="shared" si="25"/>
        <v>0.67295265952808236</v>
      </c>
      <c r="N125">
        <f t="shared" si="26"/>
        <v>0.58099462736700103</v>
      </c>
      <c r="O125">
        <f t="shared" si="27"/>
        <v>2.3183817273757623</v>
      </c>
      <c r="P125">
        <f t="shared" si="28"/>
        <v>1.0982498050305607</v>
      </c>
      <c r="Q125">
        <f t="shared" si="21"/>
        <v>9.7726903168204093E-2</v>
      </c>
      <c r="R125">
        <f t="shared" si="22"/>
        <v>1</v>
      </c>
    </row>
    <row r="126" spans="1:18" x14ac:dyDescent="0.35">
      <c r="A126">
        <v>114</v>
      </c>
      <c r="B126" t="s">
        <v>107</v>
      </c>
      <c r="C126">
        <v>2017</v>
      </c>
      <c r="D126" t="s">
        <v>10</v>
      </c>
      <c r="E126" t="s">
        <v>11</v>
      </c>
      <c r="F126" t="s">
        <v>12</v>
      </c>
      <c r="G126" t="s">
        <v>13</v>
      </c>
      <c r="H126">
        <v>261.59613793199998</v>
      </c>
      <c r="I126">
        <v>235.22302012399999</v>
      </c>
      <c r="J126">
        <v>292.70204550900002</v>
      </c>
      <c r="K126">
        <f t="shared" si="23"/>
        <v>-0.7940195740740561</v>
      </c>
      <c r="L126">
        <f t="shared" si="24"/>
        <v>0.80201467870863652</v>
      </c>
      <c r="M126">
        <f t="shared" si="25"/>
        <v>1.3772404350685148</v>
      </c>
      <c r="N126">
        <f t="shared" si="26"/>
        <v>0.1232931481734314</v>
      </c>
      <c r="O126">
        <f t="shared" si="27"/>
        <v>3.0226695029161945</v>
      </c>
      <c r="P126">
        <f t="shared" si="28"/>
        <v>0.39396202949012826</v>
      </c>
      <c r="Q126">
        <f t="shared" si="21"/>
        <v>0.1232931481734314</v>
      </c>
      <c r="R126">
        <f t="shared" si="22"/>
        <v>3</v>
      </c>
    </row>
    <row r="127" spans="1:18" x14ac:dyDescent="0.35">
      <c r="A127">
        <v>115</v>
      </c>
      <c r="B127" t="s">
        <v>169</v>
      </c>
      <c r="C127">
        <v>2017</v>
      </c>
      <c r="D127" t="s">
        <v>10</v>
      </c>
      <c r="E127" t="s">
        <v>11</v>
      </c>
      <c r="F127" t="s">
        <v>12</v>
      </c>
      <c r="G127" t="s">
        <v>13</v>
      </c>
      <c r="H127">
        <v>468.54479388599998</v>
      </c>
      <c r="I127">
        <v>421.074948672</v>
      </c>
      <c r="J127">
        <v>518.38060710900004</v>
      </c>
      <c r="K127">
        <f t="shared" si="23"/>
        <v>0.57492600563679341</v>
      </c>
      <c r="L127">
        <f t="shared" si="24"/>
        <v>0.56693090100221299</v>
      </c>
      <c r="M127">
        <f t="shared" si="25"/>
        <v>8.2948553576652762E-3</v>
      </c>
      <c r="N127">
        <f t="shared" si="26"/>
        <v>1.245652431537418</v>
      </c>
      <c r="O127">
        <f t="shared" si="27"/>
        <v>1.6537239232053453</v>
      </c>
      <c r="P127">
        <f t="shared" si="28"/>
        <v>1.7629076092009779</v>
      </c>
      <c r="Q127">
        <f t="shared" si="21"/>
        <v>8.2948553576652762E-3</v>
      </c>
      <c r="R127">
        <f t="shared" si="22"/>
        <v>2</v>
      </c>
    </row>
    <row r="128" spans="1:18" x14ac:dyDescent="0.35">
      <c r="A128">
        <v>116</v>
      </c>
      <c r="B128" t="s">
        <v>40</v>
      </c>
      <c r="C128">
        <v>2017</v>
      </c>
      <c r="D128" t="s">
        <v>10</v>
      </c>
      <c r="E128" t="s">
        <v>11</v>
      </c>
      <c r="F128" t="s">
        <v>12</v>
      </c>
      <c r="G128" t="s">
        <v>13</v>
      </c>
      <c r="H128">
        <v>417.644568743999</v>
      </c>
      <c r="I128">
        <v>378.12366895700001</v>
      </c>
      <c r="J128">
        <v>460.70703122700002</v>
      </c>
      <c r="K128">
        <f t="shared" si="23"/>
        <v>0.238225881187</v>
      </c>
      <c r="L128">
        <f t="shared" si="24"/>
        <v>0.23023077655241961</v>
      </c>
      <c r="M128">
        <f t="shared" si="25"/>
        <v>0.34499497980745869</v>
      </c>
      <c r="N128">
        <f t="shared" si="26"/>
        <v>0.90895230708762464</v>
      </c>
      <c r="O128">
        <f t="shared" si="27"/>
        <v>1.9904240476551387</v>
      </c>
      <c r="P128">
        <f t="shared" si="28"/>
        <v>1.4262074847511843</v>
      </c>
      <c r="Q128">
        <f t="shared" si="21"/>
        <v>0.23023077655241961</v>
      </c>
      <c r="R128">
        <f t="shared" si="22"/>
        <v>1</v>
      </c>
    </row>
    <row r="129" spans="1:18" x14ac:dyDescent="0.35">
      <c r="A129">
        <v>117</v>
      </c>
      <c r="B129" t="s">
        <v>9</v>
      </c>
      <c r="C129">
        <v>2017</v>
      </c>
      <c r="D129" t="s">
        <v>10</v>
      </c>
      <c r="E129" t="s">
        <v>11</v>
      </c>
      <c r="F129" t="s">
        <v>12</v>
      </c>
      <c r="G129" t="s">
        <v>13</v>
      </c>
      <c r="H129">
        <v>202.10356260200001</v>
      </c>
      <c r="I129">
        <v>184.324288309</v>
      </c>
      <c r="J129">
        <v>221.57553850799999</v>
      </c>
      <c r="K129">
        <f t="shared" si="23"/>
        <v>-1.1875572737908444</v>
      </c>
      <c r="L129">
        <f t="shared" si="24"/>
        <v>1.1955523784254247</v>
      </c>
      <c r="M129">
        <f t="shared" si="25"/>
        <v>1.7707781347853031</v>
      </c>
      <c r="N129">
        <f t="shared" si="26"/>
        <v>0.51683084789021971</v>
      </c>
      <c r="O129">
        <f t="shared" si="27"/>
        <v>3.4162072026329833</v>
      </c>
      <c r="P129">
        <f t="shared" si="28"/>
        <v>4.243297733399487E-4</v>
      </c>
      <c r="Q129">
        <f t="shared" si="21"/>
        <v>4.243297733399487E-4</v>
      </c>
      <c r="R129">
        <f t="shared" si="22"/>
        <v>5</v>
      </c>
    </row>
    <row r="130" spans="1:18" x14ac:dyDescent="0.35">
      <c r="A130">
        <v>118</v>
      </c>
      <c r="B130" t="s">
        <v>112</v>
      </c>
      <c r="C130">
        <v>2017</v>
      </c>
      <c r="D130" t="s">
        <v>10</v>
      </c>
      <c r="E130" t="s">
        <v>11</v>
      </c>
      <c r="F130" t="s">
        <v>12</v>
      </c>
      <c r="G130" t="s">
        <v>13</v>
      </c>
      <c r="H130">
        <v>451.86962905299998</v>
      </c>
      <c r="I130">
        <v>414.136570046999</v>
      </c>
      <c r="J130">
        <v>494.73860321699999</v>
      </c>
      <c r="K130">
        <f t="shared" si="23"/>
        <v>0.46462138402011977</v>
      </c>
      <c r="L130">
        <f t="shared" si="24"/>
        <v>0.45662627938553935</v>
      </c>
      <c r="M130">
        <f t="shared" si="25"/>
        <v>0.11859947697433892</v>
      </c>
      <c r="N130">
        <f t="shared" si="26"/>
        <v>1.1353478099207446</v>
      </c>
      <c r="O130">
        <f t="shared" si="27"/>
        <v>1.7640285448220188</v>
      </c>
      <c r="P130">
        <f t="shared" si="28"/>
        <v>1.652602987584304</v>
      </c>
      <c r="Q130">
        <f t="shared" si="21"/>
        <v>0.11859947697433892</v>
      </c>
      <c r="R130">
        <f t="shared" si="22"/>
        <v>2</v>
      </c>
    </row>
    <row r="131" spans="1:18" x14ac:dyDescent="0.35">
      <c r="A131">
        <v>119</v>
      </c>
      <c r="B131" t="s">
        <v>44</v>
      </c>
      <c r="C131">
        <v>2017</v>
      </c>
      <c r="D131" t="s">
        <v>10</v>
      </c>
      <c r="E131" t="s">
        <v>11</v>
      </c>
      <c r="F131" t="s">
        <v>12</v>
      </c>
      <c r="G131" t="s">
        <v>13</v>
      </c>
      <c r="H131">
        <v>344.595394795</v>
      </c>
      <c r="I131">
        <v>314.87244863699999</v>
      </c>
      <c r="J131">
        <v>379.21790934900002</v>
      </c>
      <c r="K131">
        <f t="shared" si="23"/>
        <v>-0.24498742270243881</v>
      </c>
      <c r="L131">
        <f t="shared" si="24"/>
        <v>0.2529825273370192</v>
      </c>
      <c r="M131">
        <f t="shared" si="25"/>
        <v>0.82820828369689747</v>
      </c>
      <c r="N131">
        <f t="shared" si="26"/>
        <v>0.42573900319818592</v>
      </c>
      <c r="O131">
        <f t="shared" si="27"/>
        <v>2.4736373515445775</v>
      </c>
      <c r="P131">
        <f t="shared" si="28"/>
        <v>0.94299418086174558</v>
      </c>
      <c r="Q131">
        <f t="shared" si="21"/>
        <v>0.2529825273370192</v>
      </c>
      <c r="R131">
        <f t="shared" si="22"/>
        <v>1</v>
      </c>
    </row>
    <row r="132" spans="1:18" x14ac:dyDescent="0.35">
      <c r="A132">
        <v>120</v>
      </c>
      <c r="B132" t="s">
        <v>124</v>
      </c>
      <c r="C132">
        <v>2017</v>
      </c>
      <c r="D132" t="s">
        <v>10</v>
      </c>
      <c r="E132" t="s">
        <v>11</v>
      </c>
      <c r="F132" t="s">
        <v>12</v>
      </c>
      <c r="G132" t="s">
        <v>13</v>
      </c>
      <c r="H132">
        <v>227.38426421599999</v>
      </c>
      <c r="I132">
        <v>208.171429332</v>
      </c>
      <c r="J132">
        <v>249.42118001099999</v>
      </c>
      <c r="K132">
        <f t="shared" si="23"/>
        <v>-1.0203278488548024</v>
      </c>
      <c r="L132">
        <f t="shared" si="24"/>
        <v>1.0283229534893827</v>
      </c>
      <c r="M132">
        <f t="shared" si="25"/>
        <v>1.6035487098492611</v>
      </c>
      <c r="N132">
        <f t="shared" si="26"/>
        <v>0.34960142295417773</v>
      </c>
      <c r="O132">
        <f t="shared" si="27"/>
        <v>3.2489777776969411</v>
      </c>
      <c r="P132">
        <f t="shared" si="28"/>
        <v>0.16765375470938193</v>
      </c>
      <c r="Q132">
        <f t="shared" si="21"/>
        <v>0.16765375470938193</v>
      </c>
      <c r="R132">
        <f t="shared" si="22"/>
        <v>5</v>
      </c>
    </row>
    <row r="133" spans="1:18" x14ac:dyDescent="0.35">
      <c r="A133">
        <v>121</v>
      </c>
      <c r="B133" t="s">
        <v>181</v>
      </c>
      <c r="C133">
        <v>2017</v>
      </c>
      <c r="D133" t="s">
        <v>10</v>
      </c>
      <c r="E133" t="s">
        <v>11</v>
      </c>
      <c r="F133" t="s">
        <v>12</v>
      </c>
      <c r="G133" t="s">
        <v>13</v>
      </c>
      <c r="H133">
        <v>511.47396863500001</v>
      </c>
      <c r="I133">
        <v>462.11499227799999</v>
      </c>
      <c r="J133">
        <v>565.60010182299902</v>
      </c>
      <c r="K133">
        <f t="shared" si="23"/>
        <v>0.85889839358185427</v>
      </c>
      <c r="L133">
        <f t="shared" si="24"/>
        <v>0.85090328894727385</v>
      </c>
      <c r="M133">
        <f t="shared" si="25"/>
        <v>0.27567753258739558</v>
      </c>
      <c r="N133">
        <f t="shared" si="26"/>
        <v>1.5296248194824789</v>
      </c>
      <c r="O133">
        <f t="shared" si="27"/>
        <v>1.3697515352602845</v>
      </c>
      <c r="P133">
        <f t="shared" si="28"/>
        <v>2.0468799971460387</v>
      </c>
      <c r="Q133">
        <f t="shared" si="21"/>
        <v>0.27567753258739558</v>
      </c>
      <c r="R133">
        <f t="shared" si="22"/>
        <v>2</v>
      </c>
    </row>
    <row r="134" spans="1:18" x14ac:dyDescent="0.35">
      <c r="A134">
        <v>122</v>
      </c>
      <c r="B134" t="s">
        <v>188</v>
      </c>
      <c r="C134">
        <v>2017</v>
      </c>
      <c r="D134" t="s">
        <v>10</v>
      </c>
      <c r="E134" t="s">
        <v>11</v>
      </c>
      <c r="F134" t="s">
        <v>12</v>
      </c>
      <c r="G134" t="s">
        <v>13</v>
      </c>
      <c r="H134">
        <v>290.713626707</v>
      </c>
      <c r="I134">
        <v>263.21211111999997</v>
      </c>
      <c r="J134">
        <v>320.907182955</v>
      </c>
      <c r="K134">
        <f t="shared" si="23"/>
        <v>-0.60141016877462483</v>
      </c>
      <c r="L134">
        <f t="shared" si="24"/>
        <v>0.60940527340920525</v>
      </c>
      <c r="M134">
        <f t="shared" si="25"/>
        <v>1.1846310297690836</v>
      </c>
      <c r="N134">
        <f t="shared" si="26"/>
        <v>6.9316257125999869E-2</v>
      </c>
      <c r="O134">
        <f t="shared" si="27"/>
        <v>2.8300600976167636</v>
      </c>
      <c r="P134">
        <f t="shared" si="28"/>
        <v>0.58657143478955953</v>
      </c>
      <c r="Q134">
        <f t="shared" si="21"/>
        <v>6.9316257125999869E-2</v>
      </c>
      <c r="R134">
        <f t="shared" si="22"/>
        <v>3</v>
      </c>
    </row>
    <row r="135" spans="1:18" x14ac:dyDescent="0.35">
      <c r="A135">
        <v>123</v>
      </c>
      <c r="B135" t="s">
        <v>81</v>
      </c>
      <c r="C135">
        <v>2017</v>
      </c>
      <c r="D135" t="s">
        <v>10</v>
      </c>
      <c r="E135" t="s">
        <v>11</v>
      </c>
      <c r="F135" t="s">
        <v>12</v>
      </c>
      <c r="G135" t="s">
        <v>13</v>
      </c>
      <c r="H135">
        <v>269.310928746</v>
      </c>
      <c r="I135">
        <v>245.90621758699999</v>
      </c>
      <c r="J135">
        <v>295.497021829</v>
      </c>
      <c r="K135">
        <f t="shared" si="23"/>
        <v>-0.74298697019202509</v>
      </c>
      <c r="L135">
        <f t="shared" si="24"/>
        <v>0.75098207482660551</v>
      </c>
      <c r="M135">
        <f t="shared" si="25"/>
        <v>1.3262078311864838</v>
      </c>
      <c r="N135">
        <f t="shared" si="26"/>
        <v>7.2260544291400386E-2</v>
      </c>
      <c r="O135">
        <f t="shared" si="27"/>
        <v>2.9716368990341637</v>
      </c>
      <c r="P135">
        <f t="shared" si="28"/>
        <v>0.44499463337215928</v>
      </c>
      <c r="Q135">
        <f t="shared" si="21"/>
        <v>7.2260544291400386E-2</v>
      </c>
      <c r="R135">
        <f t="shared" si="22"/>
        <v>3</v>
      </c>
    </row>
    <row r="136" spans="1:18" x14ac:dyDescent="0.35">
      <c r="A136">
        <v>124</v>
      </c>
      <c r="B136" t="s">
        <v>53</v>
      </c>
      <c r="C136">
        <v>2017</v>
      </c>
      <c r="D136" t="s">
        <v>10</v>
      </c>
      <c r="E136" t="s">
        <v>11</v>
      </c>
      <c r="F136" t="s">
        <v>12</v>
      </c>
      <c r="G136" t="s">
        <v>13</v>
      </c>
      <c r="H136">
        <v>158.63224112500001</v>
      </c>
      <c r="I136">
        <v>145.03094400800001</v>
      </c>
      <c r="J136">
        <v>175.83195380199999</v>
      </c>
      <c r="K136">
        <f t="shared" si="23"/>
        <v>-1.4751159105251472</v>
      </c>
      <c r="L136">
        <f t="shared" si="24"/>
        <v>1.4831110151597275</v>
      </c>
      <c r="M136">
        <f t="shared" si="25"/>
        <v>2.0583367715196061</v>
      </c>
      <c r="N136">
        <f t="shared" si="26"/>
        <v>0.80438948462452253</v>
      </c>
      <c r="O136">
        <f t="shared" si="27"/>
        <v>3.7037658393672857</v>
      </c>
      <c r="P136">
        <f t="shared" si="28"/>
        <v>0.28713430696096287</v>
      </c>
      <c r="Q136">
        <f t="shared" si="21"/>
        <v>0.28713430696096287</v>
      </c>
      <c r="R136">
        <f t="shared" si="22"/>
        <v>5</v>
      </c>
    </row>
    <row r="137" spans="1:18" x14ac:dyDescent="0.35">
      <c r="A137">
        <v>125</v>
      </c>
      <c r="B137" t="s">
        <v>52</v>
      </c>
      <c r="C137">
        <v>2017</v>
      </c>
      <c r="D137" t="s">
        <v>10</v>
      </c>
      <c r="E137" t="s">
        <v>11</v>
      </c>
      <c r="F137" t="s">
        <v>12</v>
      </c>
      <c r="G137" t="s">
        <v>13</v>
      </c>
      <c r="H137">
        <v>132.28175286199999</v>
      </c>
      <c r="I137">
        <v>121.055558433</v>
      </c>
      <c r="J137">
        <v>146.92005772799999</v>
      </c>
      <c r="K137">
        <f t="shared" si="23"/>
        <v>-1.6494218718978781</v>
      </c>
      <c r="L137">
        <f t="shared" si="24"/>
        <v>1.6574169765324585</v>
      </c>
      <c r="M137">
        <f t="shared" si="25"/>
        <v>2.2326427328923368</v>
      </c>
      <c r="N137">
        <f t="shared" si="26"/>
        <v>0.97869544599725344</v>
      </c>
      <c r="O137">
        <f t="shared" si="27"/>
        <v>3.8780718007400168</v>
      </c>
      <c r="P137">
        <f t="shared" si="28"/>
        <v>0.46144026833369378</v>
      </c>
      <c r="Q137">
        <f t="shared" si="21"/>
        <v>0.46144026833369378</v>
      </c>
      <c r="R137">
        <f t="shared" si="22"/>
        <v>5</v>
      </c>
    </row>
    <row r="138" spans="1:18" x14ac:dyDescent="0.35">
      <c r="A138">
        <v>126</v>
      </c>
      <c r="B138" t="s">
        <v>110</v>
      </c>
      <c r="C138">
        <v>2017</v>
      </c>
      <c r="D138" t="s">
        <v>10</v>
      </c>
      <c r="E138" t="s">
        <v>11</v>
      </c>
      <c r="F138" t="s">
        <v>12</v>
      </c>
      <c r="G138" t="s">
        <v>13</v>
      </c>
      <c r="H138">
        <v>280.23482721300002</v>
      </c>
      <c r="I138">
        <v>252.99174787899901</v>
      </c>
      <c r="J138">
        <v>313.087618496</v>
      </c>
      <c r="K138">
        <f t="shared" si="23"/>
        <v>-0.6707264259006247</v>
      </c>
      <c r="L138">
        <f t="shared" si="24"/>
        <v>0.67872153053520512</v>
      </c>
      <c r="M138">
        <f t="shared" si="25"/>
        <v>1.2539472868950834</v>
      </c>
      <c r="N138">
        <f t="shared" si="26"/>
        <v>0</v>
      </c>
      <c r="O138">
        <f t="shared" si="27"/>
        <v>2.8993763547427633</v>
      </c>
      <c r="P138">
        <f t="shared" si="28"/>
        <v>0.51725517766355966</v>
      </c>
      <c r="Q138">
        <f t="shared" si="21"/>
        <v>0</v>
      </c>
      <c r="R138">
        <f t="shared" si="22"/>
        <v>3</v>
      </c>
    </row>
    <row r="139" spans="1:18" x14ac:dyDescent="0.35">
      <c r="A139">
        <v>127</v>
      </c>
      <c r="B139" t="s">
        <v>195</v>
      </c>
      <c r="C139">
        <v>2017</v>
      </c>
      <c r="D139" t="s">
        <v>10</v>
      </c>
      <c r="E139" t="s">
        <v>11</v>
      </c>
      <c r="F139" t="s">
        <v>12</v>
      </c>
      <c r="G139" t="s">
        <v>13</v>
      </c>
      <c r="H139">
        <v>704.752534803</v>
      </c>
      <c r="I139">
        <v>629.46185479899998</v>
      </c>
      <c r="J139">
        <v>790.88219347799998</v>
      </c>
      <c r="K139">
        <f t="shared" si="23"/>
        <v>2.1374176358974286</v>
      </c>
      <c r="L139">
        <f t="shared" si="24"/>
        <v>2.1294225312628483</v>
      </c>
      <c r="M139">
        <f t="shared" si="25"/>
        <v>1.5541967749029699</v>
      </c>
      <c r="N139">
        <f t="shared" si="26"/>
        <v>2.8081440617980533</v>
      </c>
      <c r="O139">
        <f t="shared" si="27"/>
        <v>9.1232292944710025E-2</v>
      </c>
      <c r="P139">
        <f t="shared" si="28"/>
        <v>3.3253992394616132</v>
      </c>
      <c r="Q139">
        <f t="shared" si="21"/>
        <v>9.1232292944710025E-2</v>
      </c>
      <c r="R139">
        <f t="shared" si="22"/>
        <v>4</v>
      </c>
    </row>
    <row r="140" spans="1:18" x14ac:dyDescent="0.35">
      <c r="A140">
        <v>128</v>
      </c>
      <c r="B140" t="s">
        <v>158</v>
      </c>
      <c r="C140">
        <v>2017</v>
      </c>
      <c r="D140" t="s">
        <v>10</v>
      </c>
      <c r="E140" t="s">
        <v>11</v>
      </c>
      <c r="F140" t="s">
        <v>12</v>
      </c>
      <c r="G140" t="s">
        <v>13</v>
      </c>
      <c r="H140">
        <v>468.55143818599998</v>
      </c>
      <c r="I140">
        <v>418.06487260900002</v>
      </c>
      <c r="J140">
        <v>524.11218475399903</v>
      </c>
      <c r="K140">
        <f t="shared" si="23"/>
        <v>0.57496995704625464</v>
      </c>
      <c r="L140">
        <f t="shared" si="24"/>
        <v>0.56697485241167422</v>
      </c>
      <c r="M140">
        <f t="shared" si="25"/>
        <v>8.2509039482040469E-3</v>
      </c>
      <c r="N140">
        <f t="shared" si="26"/>
        <v>1.2456963829468792</v>
      </c>
      <c r="O140">
        <f t="shared" si="27"/>
        <v>1.6536799717958841</v>
      </c>
      <c r="P140">
        <f t="shared" si="28"/>
        <v>1.7629515606104391</v>
      </c>
      <c r="Q140">
        <f t="shared" si="21"/>
        <v>8.2509039482040469E-3</v>
      </c>
      <c r="R140">
        <f t="shared" si="22"/>
        <v>2</v>
      </c>
    </row>
    <row r="141" spans="1:18" x14ac:dyDescent="0.35">
      <c r="A141">
        <v>129</v>
      </c>
      <c r="B141" t="s">
        <v>130</v>
      </c>
      <c r="C141">
        <v>2017</v>
      </c>
      <c r="D141" t="s">
        <v>10</v>
      </c>
      <c r="E141" t="s">
        <v>11</v>
      </c>
      <c r="F141" t="s">
        <v>12</v>
      </c>
      <c r="G141" t="s">
        <v>13</v>
      </c>
      <c r="H141">
        <v>437.42236959099898</v>
      </c>
      <c r="I141">
        <v>387.303721274</v>
      </c>
      <c r="J141">
        <v>497.80791524799997</v>
      </c>
      <c r="K141">
        <f t="shared" ref="K141:K172" si="29">STANDARDIZE(H141,$H$9,$H$10)</f>
        <v>0.36905414349724291</v>
      </c>
      <c r="L141">
        <f t="shared" ref="L141:L172" si="30">ABS(K141-$F$3)</f>
        <v>0.3610590388626625</v>
      </c>
      <c r="M141">
        <f t="shared" ref="M141:M172" si="31">ABS(K141-$F$4)</f>
        <v>0.21416671749721578</v>
      </c>
      <c r="N141">
        <f t="shared" ref="N141:N172" si="32">ABS(K141-$F$5)</f>
        <v>1.0397805693978677</v>
      </c>
      <c r="O141">
        <f t="shared" ref="O141:O172" si="33">ABS(K141-$F$6)</f>
        <v>1.8595957853448957</v>
      </c>
      <c r="P141">
        <f t="shared" ref="P141:P172" si="34">ABS(K141-$F$7)</f>
        <v>1.5570357470614273</v>
      </c>
      <c r="Q141">
        <f t="shared" si="21"/>
        <v>0.21416671749721578</v>
      </c>
      <c r="R141">
        <f t="shared" si="22"/>
        <v>2</v>
      </c>
    </row>
    <row r="142" spans="1:18" x14ac:dyDescent="0.35">
      <c r="A142">
        <v>130</v>
      </c>
      <c r="B142" t="s">
        <v>206</v>
      </c>
      <c r="C142">
        <v>2017</v>
      </c>
      <c r="D142" t="s">
        <v>10</v>
      </c>
      <c r="E142" t="s">
        <v>11</v>
      </c>
      <c r="F142" t="s">
        <v>12</v>
      </c>
      <c r="G142" t="s">
        <v>13</v>
      </c>
      <c r="H142">
        <v>288.02795497199997</v>
      </c>
      <c r="I142">
        <v>263.10482478399899</v>
      </c>
      <c r="J142">
        <v>316.870701715</v>
      </c>
      <c r="K142">
        <f t="shared" si="29"/>
        <v>-0.61917563061458891</v>
      </c>
      <c r="L142">
        <f t="shared" si="30"/>
        <v>0.62717073524916933</v>
      </c>
      <c r="M142">
        <f t="shared" si="31"/>
        <v>1.2023964916090475</v>
      </c>
      <c r="N142">
        <f t="shared" si="32"/>
        <v>5.1550795286035789E-2</v>
      </c>
      <c r="O142">
        <f t="shared" si="33"/>
        <v>2.8478255594567274</v>
      </c>
      <c r="P142">
        <f t="shared" si="34"/>
        <v>0.56880597294959545</v>
      </c>
      <c r="Q142">
        <f t="shared" ref="Q142:Q205" si="35">MIN(L142:P142)</f>
        <v>5.1550795286035789E-2</v>
      </c>
      <c r="R142">
        <f t="shared" ref="R142:R205" si="36">MATCH(Q142,L142:P142,0)</f>
        <v>3</v>
      </c>
    </row>
    <row r="143" spans="1:18" x14ac:dyDescent="0.35">
      <c r="A143">
        <v>131</v>
      </c>
      <c r="B143" t="s">
        <v>132</v>
      </c>
      <c r="C143">
        <v>2017</v>
      </c>
      <c r="D143" t="s">
        <v>10</v>
      </c>
      <c r="E143" t="s">
        <v>11</v>
      </c>
      <c r="F143" t="s">
        <v>12</v>
      </c>
      <c r="G143" t="s">
        <v>13</v>
      </c>
      <c r="H143">
        <v>342.676752368</v>
      </c>
      <c r="I143">
        <v>313.89865238900001</v>
      </c>
      <c r="J143">
        <v>377.96333801899999</v>
      </c>
      <c r="K143">
        <f t="shared" si="29"/>
        <v>-0.25767905897994708</v>
      </c>
      <c r="L143">
        <f t="shared" si="30"/>
        <v>0.2656741636145275</v>
      </c>
      <c r="M143">
        <f t="shared" si="31"/>
        <v>0.84089991997440583</v>
      </c>
      <c r="N143">
        <f t="shared" si="32"/>
        <v>0.41304736692067762</v>
      </c>
      <c r="O143">
        <f t="shared" si="33"/>
        <v>2.4863289878220858</v>
      </c>
      <c r="P143">
        <f t="shared" si="34"/>
        <v>0.93030254458423722</v>
      </c>
      <c r="Q143">
        <f t="shared" si="35"/>
        <v>0.2656741636145275</v>
      </c>
      <c r="R143">
        <f t="shared" si="36"/>
        <v>1</v>
      </c>
    </row>
    <row r="144" spans="1:18" x14ac:dyDescent="0.35">
      <c r="A144">
        <v>132</v>
      </c>
      <c r="B144" t="s">
        <v>79</v>
      </c>
      <c r="C144">
        <v>2017</v>
      </c>
      <c r="D144" t="s">
        <v>10</v>
      </c>
      <c r="E144" t="s">
        <v>11</v>
      </c>
      <c r="F144" t="s">
        <v>12</v>
      </c>
      <c r="G144" t="s">
        <v>13</v>
      </c>
      <c r="H144">
        <v>280.37236962499998</v>
      </c>
      <c r="I144">
        <v>257.21900009500001</v>
      </c>
      <c r="J144">
        <v>307.18745575499997</v>
      </c>
      <c r="K144">
        <f t="shared" si="29"/>
        <v>-0.66981659599106513</v>
      </c>
      <c r="L144">
        <f t="shared" si="30"/>
        <v>0.67781170062564555</v>
      </c>
      <c r="M144">
        <f t="shared" si="31"/>
        <v>1.2530374569855238</v>
      </c>
      <c r="N144">
        <f t="shared" si="32"/>
        <v>9.0982990955956744E-4</v>
      </c>
      <c r="O144">
        <f t="shared" si="33"/>
        <v>2.8984665248332036</v>
      </c>
      <c r="P144">
        <f t="shared" si="34"/>
        <v>0.51816500757311923</v>
      </c>
      <c r="Q144">
        <f t="shared" si="35"/>
        <v>9.0982990955956744E-4</v>
      </c>
      <c r="R144">
        <f t="shared" si="36"/>
        <v>3</v>
      </c>
    </row>
    <row r="145" spans="1:18" x14ac:dyDescent="0.35">
      <c r="A145">
        <v>133</v>
      </c>
      <c r="B145" t="s">
        <v>190</v>
      </c>
      <c r="C145">
        <v>2017</v>
      </c>
      <c r="D145" t="s">
        <v>10</v>
      </c>
      <c r="E145" t="s">
        <v>11</v>
      </c>
      <c r="F145" t="s">
        <v>12</v>
      </c>
      <c r="G145" t="s">
        <v>13</v>
      </c>
      <c r="H145">
        <v>541.37095721399999</v>
      </c>
      <c r="I145">
        <v>491.08984069600001</v>
      </c>
      <c r="J145">
        <v>601.12733808299902</v>
      </c>
      <c r="K145">
        <f t="shared" si="29"/>
        <v>1.0566641155828949</v>
      </c>
      <c r="L145">
        <f t="shared" si="30"/>
        <v>1.0486690109483146</v>
      </c>
      <c r="M145">
        <f t="shared" si="31"/>
        <v>0.47344325458843617</v>
      </c>
      <c r="N145">
        <f t="shared" si="32"/>
        <v>1.7273905414835196</v>
      </c>
      <c r="O145">
        <f t="shared" si="33"/>
        <v>1.1719858132592438</v>
      </c>
      <c r="P145">
        <f t="shared" si="34"/>
        <v>2.244645719147079</v>
      </c>
      <c r="Q145">
        <f t="shared" si="35"/>
        <v>0.47344325458843617</v>
      </c>
      <c r="R145">
        <f t="shared" si="36"/>
        <v>2</v>
      </c>
    </row>
    <row r="146" spans="1:18" x14ac:dyDescent="0.35">
      <c r="A146">
        <v>134</v>
      </c>
      <c r="B146" t="s">
        <v>93</v>
      </c>
      <c r="C146">
        <v>2017</v>
      </c>
      <c r="D146" t="s">
        <v>10</v>
      </c>
      <c r="E146" t="s">
        <v>11</v>
      </c>
      <c r="F146" t="s">
        <v>12</v>
      </c>
      <c r="G146" t="s">
        <v>13</v>
      </c>
      <c r="H146">
        <v>318.49451921399998</v>
      </c>
      <c r="I146">
        <v>293.19910261799998</v>
      </c>
      <c r="J146">
        <v>350.089770818999</v>
      </c>
      <c r="K146">
        <f t="shared" si="29"/>
        <v>-0.41764222004084223</v>
      </c>
      <c r="L146">
        <f t="shared" si="30"/>
        <v>0.42563732467542265</v>
      </c>
      <c r="M146">
        <f t="shared" si="31"/>
        <v>1.000863081035301</v>
      </c>
      <c r="N146">
        <f t="shared" si="32"/>
        <v>0.25308420585978247</v>
      </c>
      <c r="O146">
        <f t="shared" si="33"/>
        <v>2.6462921488829809</v>
      </c>
      <c r="P146">
        <f t="shared" si="34"/>
        <v>0.77033938352334208</v>
      </c>
      <c r="Q146">
        <f t="shared" si="35"/>
        <v>0.25308420585978247</v>
      </c>
      <c r="R146">
        <f t="shared" si="36"/>
        <v>3</v>
      </c>
    </row>
    <row r="147" spans="1:18" x14ac:dyDescent="0.35">
      <c r="A147">
        <v>135</v>
      </c>
      <c r="B147" t="s">
        <v>97</v>
      </c>
      <c r="C147">
        <v>2017</v>
      </c>
      <c r="D147" t="s">
        <v>10</v>
      </c>
      <c r="E147" t="s">
        <v>11</v>
      </c>
      <c r="F147" t="s">
        <v>12</v>
      </c>
      <c r="G147" t="s">
        <v>13</v>
      </c>
      <c r="H147">
        <v>197.466170406</v>
      </c>
      <c r="I147">
        <v>180.08910610699999</v>
      </c>
      <c r="J147">
        <v>216.92562171399999</v>
      </c>
      <c r="K147">
        <f t="shared" si="29"/>
        <v>-1.2182331799417445</v>
      </c>
      <c r="L147">
        <f t="shared" si="30"/>
        <v>1.2262282845763248</v>
      </c>
      <c r="M147">
        <f t="shared" si="31"/>
        <v>1.8014540409362032</v>
      </c>
      <c r="N147">
        <f t="shared" si="32"/>
        <v>0.54750675404111981</v>
      </c>
      <c r="O147">
        <f t="shared" si="33"/>
        <v>3.4468831087838829</v>
      </c>
      <c r="P147">
        <f t="shared" si="34"/>
        <v>3.0251576377560152E-2</v>
      </c>
      <c r="Q147">
        <f t="shared" si="35"/>
        <v>3.0251576377560152E-2</v>
      </c>
      <c r="R147">
        <f t="shared" si="36"/>
        <v>5</v>
      </c>
    </row>
    <row r="148" spans="1:18" x14ac:dyDescent="0.35">
      <c r="A148">
        <v>136</v>
      </c>
      <c r="B148" t="s">
        <v>119</v>
      </c>
      <c r="C148">
        <v>2017</v>
      </c>
      <c r="D148" t="s">
        <v>10</v>
      </c>
      <c r="E148" t="s">
        <v>11</v>
      </c>
      <c r="F148" t="s">
        <v>12</v>
      </c>
      <c r="G148" t="s">
        <v>13</v>
      </c>
      <c r="H148">
        <v>391.953503786</v>
      </c>
      <c r="I148">
        <v>359.032254988999</v>
      </c>
      <c r="J148">
        <v>428.73105265700002</v>
      </c>
      <c r="K148">
        <f t="shared" si="29"/>
        <v>6.8281941951490011E-2</v>
      </c>
      <c r="L148">
        <f t="shared" si="30"/>
        <v>6.0286837316909606E-2</v>
      </c>
      <c r="M148">
        <f t="shared" si="31"/>
        <v>0.51493891904296873</v>
      </c>
      <c r="N148">
        <f t="shared" si="32"/>
        <v>0.73900836785211466</v>
      </c>
      <c r="O148">
        <f t="shared" si="33"/>
        <v>2.1603679868906487</v>
      </c>
      <c r="P148">
        <f t="shared" si="34"/>
        <v>1.2562635455156743</v>
      </c>
      <c r="Q148">
        <f t="shared" si="35"/>
        <v>6.0286837316909606E-2</v>
      </c>
      <c r="R148">
        <f t="shared" si="36"/>
        <v>1</v>
      </c>
    </row>
    <row r="149" spans="1:18" x14ac:dyDescent="0.35">
      <c r="A149">
        <v>137</v>
      </c>
      <c r="B149" t="s">
        <v>150</v>
      </c>
      <c r="C149">
        <v>2017</v>
      </c>
      <c r="D149" t="s">
        <v>10</v>
      </c>
      <c r="E149" t="s">
        <v>11</v>
      </c>
      <c r="F149" t="s">
        <v>12</v>
      </c>
      <c r="G149" t="s">
        <v>13</v>
      </c>
      <c r="H149">
        <v>405.93233784999899</v>
      </c>
      <c r="I149">
        <v>365.712427408</v>
      </c>
      <c r="J149">
        <v>450.98232636400002</v>
      </c>
      <c r="K149">
        <f t="shared" si="29"/>
        <v>0.16075059323703605</v>
      </c>
      <c r="L149">
        <f t="shared" si="30"/>
        <v>0.15275548860245566</v>
      </c>
      <c r="M149">
        <f t="shared" si="31"/>
        <v>0.42247026775742264</v>
      </c>
      <c r="N149">
        <f t="shared" si="32"/>
        <v>0.83147701913766081</v>
      </c>
      <c r="O149">
        <f t="shared" si="33"/>
        <v>2.0678993356051025</v>
      </c>
      <c r="P149">
        <f t="shared" si="34"/>
        <v>1.3487321968012205</v>
      </c>
      <c r="Q149">
        <f t="shared" si="35"/>
        <v>0.15275548860245566</v>
      </c>
      <c r="R149">
        <f t="shared" si="36"/>
        <v>1</v>
      </c>
    </row>
    <row r="150" spans="1:18" x14ac:dyDescent="0.35">
      <c r="A150">
        <v>138</v>
      </c>
      <c r="B150" t="s">
        <v>175</v>
      </c>
      <c r="C150">
        <v>2017</v>
      </c>
      <c r="D150" t="s">
        <v>10</v>
      </c>
      <c r="E150" t="s">
        <v>11</v>
      </c>
      <c r="F150" t="s">
        <v>12</v>
      </c>
      <c r="G150" t="s">
        <v>13</v>
      </c>
      <c r="H150">
        <v>667.28278210500002</v>
      </c>
      <c r="I150">
        <v>606.84667405300002</v>
      </c>
      <c r="J150">
        <v>735.02360058900001</v>
      </c>
      <c r="K150">
        <f t="shared" si="29"/>
        <v>1.88955880302737</v>
      </c>
      <c r="L150">
        <f t="shared" si="30"/>
        <v>1.8815636983927897</v>
      </c>
      <c r="M150">
        <f t="shared" si="31"/>
        <v>1.3063379420329113</v>
      </c>
      <c r="N150">
        <f t="shared" si="32"/>
        <v>2.5602852289279947</v>
      </c>
      <c r="O150">
        <f t="shared" si="33"/>
        <v>0.33909112581476863</v>
      </c>
      <c r="P150">
        <f t="shared" si="34"/>
        <v>3.0775404065915541</v>
      </c>
      <c r="Q150">
        <f t="shared" si="35"/>
        <v>0.33909112581476863</v>
      </c>
      <c r="R150">
        <f t="shared" si="36"/>
        <v>4</v>
      </c>
    </row>
    <row r="151" spans="1:18" x14ac:dyDescent="0.35">
      <c r="A151">
        <v>139</v>
      </c>
      <c r="B151" t="s">
        <v>77</v>
      </c>
      <c r="C151">
        <v>2017</v>
      </c>
      <c r="D151" t="s">
        <v>10</v>
      </c>
      <c r="E151" t="s">
        <v>11</v>
      </c>
      <c r="F151" t="s">
        <v>12</v>
      </c>
      <c r="G151" t="s">
        <v>13</v>
      </c>
      <c r="H151">
        <v>538.57232132799902</v>
      </c>
      <c r="I151">
        <v>496.87831220200002</v>
      </c>
      <c r="J151">
        <v>588.09474212500004</v>
      </c>
      <c r="K151">
        <f t="shared" si="29"/>
        <v>1.038151406680776</v>
      </c>
      <c r="L151">
        <f t="shared" si="30"/>
        <v>1.0301563020461957</v>
      </c>
      <c r="M151">
        <f t="shared" si="31"/>
        <v>0.4549305456863173</v>
      </c>
      <c r="N151">
        <f t="shared" si="32"/>
        <v>1.7088778325814007</v>
      </c>
      <c r="O151">
        <f t="shared" si="33"/>
        <v>1.1904985221613626</v>
      </c>
      <c r="P151">
        <f t="shared" si="34"/>
        <v>2.2261330102449604</v>
      </c>
      <c r="Q151">
        <f t="shared" si="35"/>
        <v>0.4549305456863173</v>
      </c>
      <c r="R151">
        <f t="shared" si="36"/>
        <v>2</v>
      </c>
    </row>
    <row r="152" spans="1:18" x14ac:dyDescent="0.35">
      <c r="A152">
        <v>140</v>
      </c>
      <c r="B152" t="s">
        <v>134</v>
      </c>
      <c r="C152">
        <v>2017</v>
      </c>
      <c r="D152" t="s">
        <v>10</v>
      </c>
      <c r="E152" t="s">
        <v>11</v>
      </c>
      <c r="F152" t="s">
        <v>12</v>
      </c>
      <c r="G152" t="s">
        <v>13</v>
      </c>
      <c r="H152">
        <v>553.56634238100003</v>
      </c>
      <c r="I152">
        <v>487.595476891999</v>
      </c>
      <c r="J152">
        <v>633.16266235099999</v>
      </c>
      <c r="K152">
        <f t="shared" si="29"/>
        <v>1.1373354228705674</v>
      </c>
      <c r="L152">
        <f t="shared" si="30"/>
        <v>1.1293403182359871</v>
      </c>
      <c r="M152">
        <f t="shared" si="31"/>
        <v>0.55411456187610875</v>
      </c>
      <c r="N152">
        <f t="shared" si="32"/>
        <v>1.8080618487711921</v>
      </c>
      <c r="O152">
        <f t="shared" si="33"/>
        <v>1.0913145059715712</v>
      </c>
      <c r="P152">
        <f t="shared" si="34"/>
        <v>2.3253170264347518</v>
      </c>
      <c r="Q152">
        <f t="shared" si="35"/>
        <v>0.55411456187610875</v>
      </c>
      <c r="R152">
        <f t="shared" si="36"/>
        <v>2</v>
      </c>
    </row>
    <row r="153" spans="1:18" x14ac:dyDescent="0.35">
      <c r="A153">
        <v>141</v>
      </c>
      <c r="B153" t="s">
        <v>151</v>
      </c>
      <c r="C153">
        <v>2017</v>
      </c>
      <c r="D153" t="s">
        <v>10</v>
      </c>
      <c r="E153" t="s">
        <v>11</v>
      </c>
      <c r="F153" t="s">
        <v>12</v>
      </c>
      <c r="G153" t="s">
        <v>13</v>
      </c>
      <c r="H153">
        <v>310.27907160799998</v>
      </c>
      <c r="I153">
        <v>280.49404439300002</v>
      </c>
      <c r="J153">
        <v>342.66901693699998</v>
      </c>
      <c r="K153">
        <f t="shared" si="29"/>
        <v>-0.47198662075093728</v>
      </c>
      <c r="L153">
        <f t="shared" si="30"/>
        <v>0.4799817253855177</v>
      </c>
      <c r="M153">
        <f t="shared" si="31"/>
        <v>1.055207481745396</v>
      </c>
      <c r="N153">
        <f t="shared" si="32"/>
        <v>0.19873980514968742</v>
      </c>
      <c r="O153">
        <f t="shared" si="33"/>
        <v>2.7006365495930758</v>
      </c>
      <c r="P153">
        <f t="shared" si="34"/>
        <v>0.71599498281324703</v>
      </c>
      <c r="Q153">
        <f t="shared" si="35"/>
        <v>0.19873980514968742</v>
      </c>
      <c r="R153">
        <f t="shared" si="36"/>
        <v>3</v>
      </c>
    </row>
    <row r="154" spans="1:18" x14ac:dyDescent="0.35">
      <c r="A154">
        <v>142</v>
      </c>
      <c r="B154" t="s">
        <v>155</v>
      </c>
      <c r="C154">
        <v>2017</v>
      </c>
      <c r="D154" t="s">
        <v>10</v>
      </c>
      <c r="E154" t="s">
        <v>11</v>
      </c>
      <c r="F154" t="s">
        <v>12</v>
      </c>
      <c r="G154" t="s">
        <v>13</v>
      </c>
      <c r="H154">
        <v>331.83143488000002</v>
      </c>
      <c r="I154">
        <v>297.93371866299998</v>
      </c>
      <c r="J154">
        <v>368.98778628599899</v>
      </c>
      <c r="K154">
        <f t="shared" si="29"/>
        <v>-0.32941979760575585</v>
      </c>
      <c r="L154">
        <f t="shared" si="30"/>
        <v>0.33741490224033627</v>
      </c>
      <c r="M154">
        <f t="shared" si="31"/>
        <v>0.91264065860021448</v>
      </c>
      <c r="N154">
        <f t="shared" si="32"/>
        <v>0.34130662829486885</v>
      </c>
      <c r="O154">
        <f t="shared" si="33"/>
        <v>2.5580697264478944</v>
      </c>
      <c r="P154">
        <f t="shared" si="34"/>
        <v>0.85856180595842857</v>
      </c>
      <c r="Q154">
        <f t="shared" si="35"/>
        <v>0.33741490224033627</v>
      </c>
      <c r="R154">
        <f t="shared" si="36"/>
        <v>1</v>
      </c>
    </row>
    <row r="155" spans="1:18" x14ac:dyDescent="0.35">
      <c r="A155">
        <v>143</v>
      </c>
      <c r="B155" t="s">
        <v>16</v>
      </c>
      <c r="C155">
        <v>2017</v>
      </c>
      <c r="D155" t="s">
        <v>10</v>
      </c>
      <c r="E155" t="s">
        <v>11</v>
      </c>
      <c r="F155" t="s">
        <v>12</v>
      </c>
      <c r="G155" t="s">
        <v>13</v>
      </c>
      <c r="H155">
        <v>181.673134363</v>
      </c>
      <c r="I155">
        <v>166.19286202999999</v>
      </c>
      <c r="J155">
        <v>198.38233846899999</v>
      </c>
      <c r="K155">
        <f t="shared" si="29"/>
        <v>-1.3227026039233363</v>
      </c>
      <c r="L155">
        <f t="shared" si="30"/>
        <v>1.3306977085579166</v>
      </c>
      <c r="M155">
        <f t="shared" si="31"/>
        <v>1.905923464917795</v>
      </c>
      <c r="N155">
        <f t="shared" si="32"/>
        <v>0.65197617802271157</v>
      </c>
      <c r="O155">
        <f t="shared" si="33"/>
        <v>3.5513525327654749</v>
      </c>
      <c r="P155">
        <f t="shared" si="34"/>
        <v>0.13472100035915191</v>
      </c>
      <c r="Q155">
        <f t="shared" si="35"/>
        <v>0.13472100035915191</v>
      </c>
      <c r="R155">
        <f t="shared" si="36"/>
        <v>5</v>
      </c>
    </row>
    <row r="156" spans="1:18" x14ac:dyDescent="0.35">
      <c r="A156">
        <v>144</v>
      </c>
      <c r="B156" t="s">
        <v>73</v>
      </c>
      <c r="C156">
        <v>2017</v>
      </c>
      <c r="D156" t="s">
        <v>10</v>
      </c>
      <c r="E156" t="s">
        <v>11</v>
      </c>
      <c r="F156" t="s">
        <v>12</v>
      </c>
      <c r="G156" t="s">
        <v>13</v>
      </c>
      <c r="H156">
        <v>473.34904139100001</v>
      </c>
      <c r="I156">
        <v>433.54703132399999</v>
      </c>
      <c r="J156">
        <v>516.76454121299901</v>
      </c>
      <c r="K156">
        <f t="shared" si="29"/>
        <v>0.60670564370928493</v>
      </c>
      <c r="L156">
        <f t="shared" si="30"/>
        <v>0.59871053907470451</v>
      </c>
      <c r="M156">
        <f t="shared" si="31"/>
        <v>2.3484782714826236E-2</v>
      </c>
      <c r="N156">
        <f t="shared" si="32"/>
        <v>1.2774320696099095</v>
      </c>
      <c r="O156">
        <f t="shared" si="33"/>
        <v>1.6219442851328538</v>
      </c>
      <c r="P156">
        <f t="shared" si="34"/>
        <v>1.7946872472734694</v>
      </c>
      <c r="Q156">
        <f t="shared" si="35"/>
        <v>2.3484782714826236E-2</v>
      </c>
      <c r="R156">
        <f t="shared" si="36"/>
        <v>2</v>
      </c>
    </row>
    <row r="157" spans="1:18" x14ac:dyDescent="0.35">
      <c r="A157">
        <v>145</v>
      </c>
      <c r="B157" t="s">
        <v>74</v>
      </c>
      <c r="C157">
        <v>2017</v>
      </c>
      <c r="D157" t="s">
        <v>10</v>
      </c>
      <c r="E157" t="s">
        <v>11</v>
      </c>
      <c r="F157" t="s">
        <v>12</v>
      </c>
      <c r="G157" t="s">
        <v>13</v>
      </c>
      <c r="H157">
        <v>547.64449372000001</v>
      </c>
      <c r="I157">
        <v>504.77223370199999</v>
      </c>
      <c r="J157">
        <v>597.07666603999996</v>
      </c>
      <c r="K157">
        <f t="shared" si="29"/>
        <v>1.0981629599675249</v>
      </c>
      <c r="L157">
        <f t="shared" si="30"/>
        <v>1.0901678553329446</v>
      </c>
      <c r="M157">
        <f t="shared" si="31"/>
        <v>0.5149420989730662</v>
      </c>
      <c r="N157">
        <f t="shared" si="32"/>
        <v>1.7688893858681496</v>
      </c>
      <c r="O157">
        <f t="shared" si="33"/>
        <v>1.1304869688746138</v>
      </c>
      <c r="P157">
        <f t="shared" si="34"/>
        <v>2.2861445635317095</v>
      </c>
      <c r="Q157">
        <f t="shared" si="35"/>
        <v>0.5149420989730662</v>
      </c>
      <c r="R157">
        <f t="shared" si="36"/>
        <v>2</v>
      </c>
    </row>
    <row r="158" spans="1:18" x14ac:dyDescent="0.35">
      <c r="A158">
        <v>146</v>
      </c>
      <c r="B158" t="s">
        <v>199</v>
      </c>
      <c r="C158">
        <v>2017</v>
      </c>
      <c r="D158" t="s">
        <v>10</v>
      </c>
      <c r="E158" t="s">
        <v>11</v>
      </c>
      <c r="F158" t="s">
        <v>12</v>
      </c>
      <c r="G158" t="s">
        <v>13</v>
      </c>
      <c r="H158">
        <v>521.19296415899998</v>
      </c>
      <c r="I158">
        <v>477.383124121999</v>
      </c>
      <c r="J158">
        <v>569.60322492099999</v>
      </c>
      <c r="K158">
        <f t="shared" si="29"/>
        <v>0.92318862006569602</v>
      </c>
      <c r="L158">
        <f t="shared" si="30"/>
        <v>0.9151935154311156</v>
      </c>
      <c r="M158">
        <f t="shared" si="31"/>
        <v>0.33996775907123733</v>
      </c>
      <c r="N158">
        <f t="shared" si="32"/>
        <v>1.5939150459663207</v>
      </c>
      <c r="O158">
        <f t="shared" si="33"/>
        <v>1.3054613087764426</v>
      </c>
      <c r="P158">
        <f t="shared" si="34"/>
        <v>2.1111702236298804</v>
      </c>
      <c r="Q158">
        <f t="shared" si="35"/>
        <v>0.33996775907123733</v>
      </c>
      <c r="R158">
        <f t="shared" si="36"/>
        <v>2</v>
      </c>
    </row>
    <row r="159" spans="1:18" x14ac:dyDescent="0.35">
      <c r="A159">
        <v>147</v>
      </c>
      <c r="B159" t="s">
        <v>34</v>
      </c>
      <c r="C159">
        <v>2017</v>
      </c>
      <c r="D159" t="s">
        <v>10</v>
      </c>
      <c r="E159" t="s">
        <v>11</v>
      </c>
      <c r="F159" t="s">
        <v>12</v>
      </c>
      <c r="G159" t="s">
        <v>13</v>
      </c>
      <c r="H159">
        <v>194.570035757</v>
      </c>
      <c r="I159">
        <v>177.78101370900001</v>
      </c>
      <c r="J159">
        <v>215.269556806</v>
      </c>
      <c r="K159">
        <f t="shared" si="29"/>
        <v>-1.2373908338425132</v>
      </c>
      <c r="L159">
        <f t="shared" si="30"/>
        <v>1.2453859384770936</v>
      </c>
      <c r="M159">
        <f t="shared" si="31"/>
        <v>1.8206116948369719</v>
      </c>
      <c r="N159">
        <f t="shared" si="32"/>
        <v>0.56666440794188855</v>
      </c>
      <c r="O159">
        <f t="shared" si="33"/>
        <v>3.4660407626846519</v>
      </c>
      <c r="P159">
        <f t="shared" si="34"/>
        <v>4.9409230278328886E-2</v>
      </c>
      <c r="Q159">
        <f t="shared" si="35"/>
        <v>4.9409230278328886E-2</v>
      </c>
      <c r="R159">
        <f t="shared" si="36"/>
        <v>5</v>
      </c>
    </row>
    <row r="160" spans="1:18" x14ac:dyDescent="0.35">
      <c r="A160">
        <v>148</v>
      </c>
      <c r="B160" t="s">
        <v>135</v>
      </c>
      <c r="C160">
        <v>2017</v>
      </c>
      <c r="D160" t="s">
        <v>10</v>
      </c>
      <c r="E160" t="s">
        <v>11</v>
      </c>
      <c r="F160" t="s">
        <v>12</v>
      </c>
      <c r="G160" t="s">
        <v>13</v>
      </c>
      <c r="H160">
        <v>459.285902192999</v>
      </c>
      <c r="I160">
        <v>411.987611219999</v>
      </c>
      <c r="J160">
        <v>518.77542851199996</v>
      </c>
      <c r="K160">
        <f t="shared" si="29"/>
        <v>0.51367932201990374</v>
      </c>
      <c r="L160">
        <f t="shared" si="30"/>
        <v>0.50568421738532332</v>
      </c>
      <c r="M160">
        <f t="shared" si="31"/>
        <v>6.9541538974554951E-2</v>
      </c>
      <c r="N160">
        <f t="shared" si="32"/>
        <v>1.1844057479205286</v>
      </c>
      <c r="O160">
        <f t="shared" si="33"/>
        <v>1.7149706068222348</v>
      </c>
      <c r="P160">
        <f t="shared" si="34"/>
        <v>1.701660925584088</v>
      </c>
      <c r="Q160">
        <f t="shared" si="35"/>
        <v>6.9541538974554951E-2</v>
      </c>
      <c r="R160">
        <f t="shared" si="36"/>
        <v>2</v>
      </c>
    </row>
    <row r="161" spans="1:18" x14ac:dyDescent="0.35">
      <c r="A161">
        <v>149</v>
      </c>
      <c r="B161" t="s">
        <v>51</v>
      </c>
      <c r="C161">
        <v>2017</v>
      </c>
      <c r="D161" t="s">
        <v>10</v>
      </c>
      <c r="E161" t="s">
        <v>11</v>
      </c>
      <c r="F161" t="s">
        <v>12</v>
      </c>
      <c r="G161" t="s">
        <v>13</v>
      </c>
      <c r="H161">
        <v>242.14953785200001</v>
      </c>
      <c r="I161">
        <v>220.655700532</v>
      </c>
      <c r="J161">
        <v>267.47300744299997</v>
      </c>
      <c r="K161">
        <f t="shared" si="29"/>
        <v>-0.92265697496559873</v>
      </c>
      <c r="L161">
        <f t="shared" si="30"/>
        <v>0.93065207960017915</v>
      </c>
      <c r="M161">
        <f t="shared" si="31"/>
        <v>1.5058778359600575</v>
      </c>
      <c r="N161">
        <f t="shared" si="32"/>
        <v>0.25193054906497403</v>
      </c>
      <c r="O161">
        <f t="shared" si="33"/>
        <v>3.1513069038077375</v>
      </c>
      <c r="P161">
        <f t="shared" si="34"/>
        <v>0.26532462859858563</v>
      </c>
      <c r="Q161">
        <f t="shared" si="35"/>
        <v>0.25193054906497403</v>
      </c>
      <c r="R161">
        <f t="shared" si="36"/>
        <v>3</v>
      </c>
    </row>
    <row r="162" spans="1:18" x14ac:dyDescent="0.35">
      <c r="A162">
        <v>150</v>
      </c>
      <c r="B162" t="s">
        <v>176</v>
      </c>
      <c r="C162">
        <v>2017</v>
      </c>
      <c r="D162" t="s">
        <v>10</v>
      </c>
      <c r="E162" t="s">
        <v>11</v>
      </c>
      <c r="F162" t="s">
        <v>12</v>
      </c>
      <c r="G162" t="s">
        <v>13</v>
      </c>
      <c r="H162">
        <v>486.39502881999999</v>
      </c>
      <c r="I162">
        <v>441.394539474</v>
      </c>
      <c r="J162">
        <v>535.88767022699994</v>
      </c>
      <c r="K162">
        <f t="shared" si="29"/>
        <v>0.69300360366251379</v>
      </c>
      <c r="L162">
        <f t="shared" si="30"/>
        <v>0.68500849902793337</v>
      </c>
      <c r="M162">
        <f t="shared" si="31"/>
        <v>0.1097827426680551</v>
      </c>
      <c r="N162">
        <f t="shared" si="32"/>
        <v>1.3637300295631385</v>
      </c>
      <c r="O162">
        <f t="shared" si="33"/>
        <v>1.5356463251796248</v>
      </c>
      <c r="P162">
        <f t="shared" si="34"/>
        <v>1.8809852072266982</v>
      </c>
      <c r="Q162">
        <f t="shared" si="35"/>
        <v>0.1097827426680551</v>
      </c>
      <c r="R162">
        <f t="shared" si="36"/>
        <v>2</v>
      </c>
    </row>
    <row r="163" spans="1:18" x14ac:dyDescent="0.35">
      <c r="A163">
        <v>151</v>
      </c>
      <c r="B163" t="s">
        <v>22</v>
      </c>
      <c r="C163">
        <v>2017</v>
      </c>
      <c r="D163" t="s">
        <v>10</v>
      </c>
      <c r="E163" t="s">
        <v>11</v>
      </c>
      <c r="F163" t="s">
        <v>12</v>
      </c>
      <c r="G163" t="s">
        <v>13</v>
      </c>
      <c r="H163">
        <v>460.03477459099997</v>
      </c>
      <c r="I163">
        <v>415.48432372100001</v>
      </c>
      <c r="J163">
        <v>508.13690729299998</v>
      </c>
      <c r="K163">
        <f t="shared" si="29"/>
        <v>0.51863304135808963</v>
      </c>
      <c r="L163">
        <f t="shared" si="30"/>
        <v>0.51063793672350921</v>
      </c>
      <c r="M163">
        <f t="shared" si="31"/>
        <v>6.4587819636369059E-2</v>
      </c>
      <c r="N163">
        <f t="shared" si="32"/>
        <v>1.1893594672587144</v>
      </c>
      <c r="O163">
        <f t="shared" si="33"/>
        <v>1.7100168874840489</v>
      </c>
      <c r="P163">
        <f t="shared" si="34"/>
        <v>1.7066146449222739</v>
      </c>
      <c r="Q163">
        <f t="shared" si="35"/>
        <v>6.4587819636369059E-2</v>
      </c>
      <c r="R163">
        <f t="shared" si="36"/>
        <v>2</v>
      </c>
    </row>
    <row r="164" spans="1:18" x14ac:dyDescent="0.35">
      <c r="A164">
        <v>152</v>
      </c>
      <c r="B164" t="s">
        <v>50</v>
      </c>
      <c r="C164">
        <v>2017</v>
      </c>
      <c r="D164" t="s">
        <v>10</v>
      </c>
      <c r="E164" t="s">
        <v>11</v>
      </c>
      <c r="F164" t="s">
        <v>12</v>
      </c>
      <c r="G164" t="s">
        <v>13</v>
      </c>
      <c r="H164">
        <v>191.790417115</v>
      </c>
      <c r="I164">
        <v>175.856373475</v>
      </c>
      <c r="J164">
        <v>210.78754071399999</v>
      </c>
      <c r="K164">
        <f t="shared" si="29"/>
        <v>-1.2557777454931671</v>
      </c>
      <c r="L164">
        <f t="shared" si="30"/>
        <v>1.2637728501277474</v>
      </c>
      <c r="M164">
        <f t="shared" si="31"/>
        <v>1.8389986064876258</v>
      </c>
      <c r="N164">
        <f t="shared" si="32"/>
        <v>0.58505131959254242</v>
      </c>
      <c r="O164">
        <f t="shared" si="33"/>
        <v>3.484427674335306</v>
      </c>
      <c r="P164">
        <f t="shared" si="34"/>
        <v>6.7796141928982756E-2</v>
      </c>
      <c r="Q164">
        <f t="shared" si="35"/>
        <v>6.7796141928982756E-2</v>
      </c>
      <c r="R164">
        <f t="shared" si="36"/>
        <v>5</v>
      </c>
    </row>
    <row r="165" spans="1:18" x14ac:dyDescent="0.35">
      <c r="A165">
        <v>153</v>
      </c>
      <c r="B165" t="s">
        <v>121</v>
      </c>
      <c r="C165">
        <v>2017</v>
      </c>
      <c r="D165" t="s">
        <v>10</v>
      </c>
      <c r="E165" t="s">
        <v>11</v>
      </c>
      <c r="F165" t="s">
        <v>12</v>
      </c>
      <c r="G165" t="s">
        <v>13</v>
      </c>
      <c r="H165">
        <v>322.23018941800001</v>
      </c>
      <c r="I165">
        <v>290.143780101</v>
      </c>
      <c r="J165">
        <v>359.052413892</v>
      </c>
      <c r="K165">
        <f t="shared" si="29"/>
        <v>-0.3929311186836047</v>
      </c>
      <c r="L165">
        <f t="shared" si="30"/>
        <v>0.40092622331818512</v>
      </c>
      <c r="M165">
        <f t="shared" si="31"/>
        <v>0.97615197967806333</v>
      </c>
      <c r="N165">
        <f t="shared" si="32"/>
        <v>0.27779530721702</v>
      </c>
      <c r="O165">
        <f t="shared" si="33"/>
        <v>2.6215810475257433</v>
      </c>
      <c r="P165">
        <f t="shared" si="34"/>
        <v>0.79505048488057972</v>
      </c>
      <c r="Q165">
        <f t="shared" si="35"/>
        <v>0.27779530721702</v>
      </c>
      <c r="R165">
        <f t="shared" si="36"/>
        <v>3</v>
      </c>
    </row>
    <row r="166" spans="1:18" x14ac:dyDescent="0.35">
      <c r="A166">
        <v>154</v>
      </c>
      <c r="B166" t="s">
        <v>156</v>
      </c>
      <c r="C166">
        <v>2017</v>
      </c>
      <c r="D166" t="s">
        <v>10</v>
      </c>
      <c r="E166" t="s">
        <v>11</v>
      </c>
      <c r="F166" t="s">
        <v>12</v>
      </c>
      <c r="G166" t="s">
        <v>13</v>
      </c>
      <c r="H166">
        <v>348.84128143300001</v>
      </c>
      <c r="I166">
        <v>314.16266589100002</v>
      </c>
      <c r="J166">
        <v>386.28198105000001</v>
      </c>
      <c r="K166">
        <f t="shared" si="29"/>
        <v>-0.21690128839898423</v>
      </c>
      <c r="L166">
        <f t="shared" si="30"/>
        <v>0.22489639303356462</v>
      </c>
      <c r="M166">
        <f t="shared" si="31"/>
        <v>0.80012214939344295</v>
      </c>
      <c r="N166">
        <f t="shared" si="32"/>
        <v>0.45382513750164044</v>
      </c>
      <c r="O166">
        <f t="shared" si="33"/>
        <v>2.4455512172411229</v>
      </c>
      <c r="P166">
        <f t="shared" si="34"/>
        <v>0.9710803151652001</v>
      </c>
      <c r="Q166">
        <f t="shared" si="35"/>
        <v>0.22489639303356462</v>
      </c>
      <c r="R166">
        <f t="shared" si="36"/>
        <v>1</v>
      </c>
    </row>
    <row r="167" spans="1:18" x14ac:dyDescent="0.35">
      <c r="A167">
        <v>155</v>
      </c>
      <c r="B167" t="s">
        <v>172</v>
      </c>
      <c r="C167">
        <v>2017</v>
      </c>
      <c r="D167" t="s">
        <v>10</v>
      </c>
      <c r="E167" t="s">
        <v>11</v>
      </c>
      <c r="F167" t="s">
        <v>12</v>
      </c>
      <c r="G167" t="s">
        <v>13</v>
      </c>
      <c r="H167">
        <v>377.90612290899998</v>
      </c>
      <c r="I167">
        <v>339.57587431299999</v>
      </c>
      <c r="J167">
        <v>421.31745703699897</v>
      </c>
      <c r="K167">
        <f t="shared" si="29"/>
        <v>-2.4640139950594511E-2</v>
      </c>
      <c r="L167">
        <f t="shared" si="30"/>
        <v>3.2635244585174916E-2</v>
      </c>
      <c r="M167">
        <f t="shared" si="31"/>
        <v>0.60786100094505324</v>
      </c>
      <c r="N167">
        <f t="shared" si="32"/>
        <v>0.64608628595003015</v>
      </c>
      <c r="O167">
        <f t="shared" si="33"/>
        <v>2.2532900687927331</v>
      </c>
      <c r="P167">
        <f t="shared" si="34"/>
        <v>1.1633414636135899</v>
      </c>
      <c r="Q167">
        <f t="shared" si="35"/>
        <v>3.2635244585174916E-2</v>
      </c>
      <c r="R167">
        <f t="shared" si="36"/>
        <v>1</v>
      </c>
    </row>
    <row r="168" spans="1:18" x14ac:dyDescent="0.35">
      <c r="A168">
        <v>156</v>
      </c>
      <c r="B168" t="s">
        <v>192</v>
      </c>
      <c r="C168">
        <v>2017</v>
      </c>
      <c r="D168" t="s">
        <v>10</v>
      </c>
      <c r="E168" t="s">
        <v>11</v>
      </c>
      <c r="F168" t="s">
        <v>12</v>
      </c>
      <c r="G168" t="s">
        <v>13</v>
      </c>
      <c r="H168">
        <v>549.24501183899997</v>
      </c>
      <c r="I168">
        <v>504.39968090000002</v>
      </c>
      <c r="J168">
        <v>602.96027356799902</v>
      </c>
      <c r="K168">
        <f t="shared" si="29"/>
        <v>1.1087502343528157</v>
      </c>
      <c r="L168">
        <f t="shared" si="30"/>
        <v>1.1007551297182354</v>
      </c>
      <c r="M168">
        <f t="shared" si="31"/>
        <v>0.52552937335835703</v>
      </c>
      <c r="N168">
        <f t="shared" si="32"/>
        <v>1.7794766602534404</v>
      </c>
      <c r="O168">
        <f t="shared" si="33"/>
        <v>1.1198996944893229</v>
      </c>
      <c r="P168">
        <f t="shared" si="34"/>
        <v>2.2967318379170001</v>
      </c>
      <c r="Q168">
        <f t="shared" si="35"/>
        <v>0.52552937335835703</v>
      </c>
      <c r="R168">
        <f t="shared" si="36"/>
        <v>2</v>
      </c>
    </row>
    <row r="169" spans="1:18" x14ac:dyDescent="0.35">
      <c r="A169">
        <v>157</v>
      </c>
      <c r="B169" t="s">
        <v>17</v>
      </c>
      <c r="C169">
        <v>2017</v>
      </c>
      <c r="D169" t="s">
        <v>10</v>
      </c>
      <c r="E169" t="s">
        <v>11</v>
      </c>
      <c r="F169" t="s">
        <v>12</v>
      </c>
      <c r="G169" t="s">
        <v>13</v>
      </c>
      <c r="H169">
        <v>205.97475940000001</v>
      </c>
      <c r="I169">
        <v>188.220936886</v>
      </c>
      <c r="J169">
        <v>225.66729792000001</v>
      </c>
      <c r="K169">
        <f t="shared" si="29"/>
        <v>-1.1619496769674524</v>
      </c>
      <c r="L169">
        <f t="shared" si="30"/>
        <v>1.1699447816020327</v>
      </c>
      <c r="M169">
        <f t="shared" si="31"/>
        <v>1.7451705379619111</v>
      </c>
      <c r="N169">
        <f t="shared" si="32"/>
        <v>0.49122325106682774</v>
      </c>
      <c r="O169">
        <f t="shared" si="33"/>
        <v>3.3905996058095909</v>
      </c>
      <c r="P169">
        <f t="shared" si="34"/>
        <v>2.6031926596731925E-2</v>
      </c>
      <c r="Q169">
        <f t="shared" si="35"/>
        <v>2.6031926596731925E-2</v>
      </c>
      <c r="R169">
        <f t="shared" si="36"/>
        <v>5</v>
      </c>
    </row>
    <row r="170" spans="1:18" x14ac:dyDescent="0.35">
      <c r="A170">
        <v>158</v>
      </c>
      <c r="B170" t="s">
        <v>47</v>
      </c>
      <c r="C170">
        <v>2017</v>
      </c>
      <c r="D170" t="s">
        <v>10</v>
      </c>
      <c r="E170" t="s">
        <v>11</v>
      </c>
      <c r="F170" t="s">
        <v>12</v>
      </c>
      <c r="G170" t="s">
        <v>13</v>
      </c>
      <c r="H170">
        <v>421.583878585999</v>
      </c>
      <c r="I170">
        <v>385.16118679900001</v>
      </c>
      <c r="J170">
        <v>462.40354205499898</v>
      </c>
      <c r="K170">
        <f t="shared" si="29"/>
        <v>0.26428403928644678</v>
      </c>
      <c r="L170">
        <f t="shared" si="30"/>
        <v>0.25628893465186636</v>
      </c>
      <c r="M170">
        <f t="shared" si="31"/>
        <v>0.31893682170801191</v>
      </c>
      <c r="N170">
        <f t="shared" si="32"/>
        <v>0.93501046518707143</v>
      </c>
      <c r="O170">
        <f t="shared" si="33"/>
        <v>1.9643658895556919</v>
      </c>
      <c r="P170">
        <f t="shared" si="34"/>
        <v>1.4522656428506311</v>
      </c>
      <c r="Q170">
        <f t="shared" si="35"/>
        <v>0.25628893465186636</v>
      </c>
      <c r="R170">
        <f t="shared" si="36"/>
        <v>1</v>
      </c>
    </row>
    <row r="171" spans="1:18" x14ac:dyDescent="0.35">
      <c r="A171">
        <v>159</v>
      </c>
      <c r="B171" t="s">
        <v>109</v>
      </c>
      <c r="C171">
        <v>2017</v>
      </c>
      <c r="D171" t="s">
        <v>10</v>
      </c>
      <c r="E171" t="s">
        <v>11</v>
      </c>
      <c r="F171" t="s">
        <v>12</v>
      </c>
      <c r="G171" t="s">
        <v>13</v>
      </c>
      <c r="H171">
        <v>461.30088142400001</v>
      </c>
      <c r="I171">
        <v>418.92754043599899</v>
      </c>
      <c r="J171">
        <v>509.92877855199998</v>
      </c>
      <c r="K171">
        <f t="shared" si="29"/>
        <v>0.52700821704834566</v>
      </c>
      <c r="L171">
        <f t="shared" si="30"/>
        <v>0.51901311241376524</v>
      </c>
      <c r="M171">
        <f t="shared" si="31"/>
        <v>5.6212643946113028E-2</v>
      </c>
      <c r="N171">
        <f t="shared" si="32"/>
        <v>1.1977346429489704</v>
      </c>
      <c r="O171">
        <f t="shared" si="33"/>
        <v>1.701641711793793</v>
      </c>
      <c r="P171">
        <f t="shared" si="34"/>
        <v>1.71498982061253</v>
      </c>
      <c r="Q171">
        <f t="shared" si="35"/>
        <v>5.6212643946113028E-2</v>
      </c>
      <c r="R171">
        <f t="shared" si="36"/>
        <v>2</v>
      </c>
    </row>
    <row r="172" spans="1:18" x14ac:dyDescent="0.35">
      <c r="A172">
        <v>160</v>
      </c>
      <c r="B172" t="s">
        <v>21</v>
      </c>
      <c r="C172">
        <v>2017</v>
      </c>
      <c r="D172" t="s">
        <v>10</v>
      </c>
      <c r="E172" t="s">
        <v>11</v>
      </c>
      <c r="F172" t="s">
        <v>12</v>
      </c>
      <c r="G172" t="s">
        <v>13</v>
      </c>
      <c r="H172">
        <v>207.80905729099999</v>
      </c>
      <c r="I172">
        <v>189.727823366</v>
      </c>
      <c r="J172">
        <v>227.93439613300001</v>
      </c>
      <c r="K172">
        <f t="shared" si="29"/>
        <v>-1.1498159717342302</v>
      </c>
      <c r="L172">
        <f t="shared" si="30"/>
        <v>1.1578110763688105</v>
      </c>
      <c r="M172">
        <f t="shared" si="31"/>
        <v>1.7330368327286889</v>
      </c>
      <c r="N172">
        <f t="shared" si="32"/>
        <v>0.47908954583360552</v>
      </c>
      <c r="O172">
        <f t="shared" si="33"/>
        <v>3.3784659005763689</v>
      </c>
      <c r="P172">
        <f t="shared" si="34"/>
        <v>3.8165631829954139E-2</v>
      </c>
      <c r="Q172">
        <f t="shared" si="35"/>
        <v>3.8165631829954139E-2</v>
      </c>
      <c r="R172">
        <f t="shared" si="36"/>
        <v>5</v>
      </c>
    </row>
    <row r="173" spans="1:18" x14ac:dyDescent="0.35">
      <c r="A173">
        <v>161</v>
      </c>
      <c r="B173" t="s">
        <v>177</v>
      </c>
      <c r="C173">
        <v>2017</v>
      </c>
      <c r="D173" t="s">
        <v>10</v>
      </c>
      <c r="E173" t="s">
        <v>11</v>
      </c>
      <c r="F173" t="s">
        <v>12</v>
      </c>
      <c r="G173" t="s">
        <v>13</v>
      </c>
      <c r="H173">
        <v>406.84491179499997</v>
      </c>
      <c r="I173">
        <v>369.80552978999998</v>
      </c>
      <c r="J173">
        <v>451.03193147899998</v>
      </c>
      <c r="K173">
        <f t="shared" ref="K173:K207" si="37">STANDARDIZE(H173,$H$9,$H$10)</f>
        <v>0.16678718266260872</v>
      </c>
      <c r="L173">
        <f t="shared" ref="L173:L204" si="38">ABS(K173-$F$3)</f>
        <v>0.15879207802802833</v>
      </c>
      <c r="M173">
        <f t="shared" ref="M173:M207" si="39">ABS(K173-$F$4)</f>
        <v>0.41643367833184997</v>
      </c>
      <c r="N173">
        <f t="shared" ref="N173:N207" si="40">ABS(K173-$F$5)</f>
        <v>0.83751360856323342</v>
      </c>
      <c r="O173">
        <f t="shared" ref="O173:O207" si="41">ABS(K173-$F$6)</f>
        <v>2.0618627461795298</v>
      </c>
      <c r="P173">
        <f t="shared" ref="P173:P207" si="42">ABS(K173-$F$7)</f>
        <v>1.354768786226793</v>
      </c>
      <c r="Q173">
        <f t="shared" si="35"/>
        <v>0.15879207802802833</v>
      </c>
      <c r="R173">
        <f t="shared" si="36"/>
        <v>1</v>
      </c>
    </row>
    <row r="174" spans="1:18" x14ac:dyDescent="0.35">
      <c r="A174">
        <v>162</v>
      </c>
      <c r="B174" t="s">
        <v>126</v>
      </c>
      <c r="C174">
        <v>2017</v>
      </c>
      <c r="D174" t="s">
        <v>10</v>
      </c>
      <c r="E174" t="s">
        <v>11</v>
      </c>
      <c r="F174" t="s">
        <v>12</v>
      </c>
      <c r="G174" t="s">
        <v>13</v>
      </c>
      <c r="H174">
        <v>507.878431414999</v>
      </c>
      <c r="I174">
        <v>461.11736055199998</v>
      </c>
      <c r="J174">
        <v>555.46966031599902</v>
      </c>
      <c r="K174">
        <f t="shared" si="37"/>
        <v>0.83511425852035237</v>
      </c>
      <c r="L174">
        <f t="shared" si="38"/>
        <v>0.82711915388577195</v>
      </c>
      <c r="M174">
        <f t="shared" si="39"/>
        <v>0.25189339752589368</v>
      </c>
      <c r="N174">
        <f t="shared" si="40"/>
        <v>1.5058406844209771</v>
      </c>
      <c r="O174">
        <f t="shared" si="41"/>
        <v>1.3935356703217863</v>
      </c>
      <c r="P174">
        <f t="shared" si="42"/>
        <v>2.0230958620845367</v>
      </c>
      <c r="Q174">
        <f t="shared" si="35"/>
        <v>0.25189339752589368</v>
      </c>
      <c r="R174">
        <f t="shared" si="36"/>
        <v>2</v>
      </c>
    </row>
    <row r="175" spans="1:18" x14ac:dyDescent="0.35">
      <c r="A175">
        <v>163</v>
      </c>
      <c r="B175" t="s">
        <v>204</v>
      </c>
      <c r="C175">
        <v>2017</v>
      </c>
      <c r="D175" t="s">
        <v>10</v>
      </c>
      <c r="E175" t="s">
        <v>11</v>
      </c>
      <c r="F175" t="s">
        <v>12</v>
      </c>
      <c r="G175" t="s">
        <v>13</v>
      </c>
      <c r="H175">
        <v>236.108647972</v>
      </c>
      <c r="I175">
        <v>215.04491892600001</v>
      </c>
      <c r="J175">
        <v>262.284390774999</v>
      </c>
      <c r="K175">
        <f t="shared" si="37"/>
        <v>-0.96261688415478508</v>
      </c>
      <c r="L175">
        <f t="shared" si="38"/>
        <v>0.9706119887893655</v>
      </c>
      <c r="M175">
        <f t="shared" si="39"/>
        <v>1.5458377451492438</v>
      </c>
      <c r="N175">
        <f t="shared" si="40"/>
        <v>0.29189045825416038</v>
      </c>
      <c r="O175">
        <f t="shared" si="41"/>
        <v>3.1912668129969237</v>
      </c>
      <c r="P175">
        <f t="shared" si="42"/>
        <v>0.22536471940939928</v>
      </c>
      <c r="Q175">
        <f t="shared" si="35"/>
        <v>0.22536471940939928</v>
      </c>
      <c r="R175">
        <f t="shared" si="36"/>
        <v>5</v>
      </c>
    </row>
    <row r="176" spans="1:18" x14ac:dyDescent="0.35">
      <c r="A176">
        <v>164</v>
      </c>
      <c r="B176" t="s">
        <v>94</v>
      </c>
      <c r="C176">
        <v>2017</v>
      </c>
      <c r="D176" t="s">
        <v>10</v>
      </c>
      <c r="E176" t="s">
        <v>11</v>
      </c>
      <c r="F176" t="s">
        <v>12</v>
      </c>
      <c r="G176" t="s">
        <v>13</v>
      </c>
      <c r="H176">
        <v>447.91178210999999</v>
      </c>
      <c r="I176">
        <v>405.23939182999999</v>
      </c>
      <c r="J176">
        <v>494.54113371099999</v>
      </c>
      <c r="K176">
        <f t="shared" si="37"/>
        <v>0.43844060476926899</v>
      </c>
      <c r="L176">
        <f t="shared" si="38"/>
        <v>0.43044550013468857</v>
      </c>
      <c r="M176">
        <f t="shared" si="39"/>
        <v>0.1447802562251897</v>
      </c>
      <c r="N176">
        <f t="shared" si="40"/>
        <v>1.1091670306698937</v>
      </c>
      <c r="O176">
        <f t="shared" si="41"/>
        <v>1.7902093240728696</v>
      </c>
      <c r="P176">
        <f t="shared" si="42"/>
        <v>1.6264222083334534</v>
      </c>
      <c r="Q176">
        <f t="shared" si="35"/>
        <v>0.1447802562251897</v>
      </c>
      <c r="R176">
        <f t="shared" si="36"/>
        <v>2</v>
      </c>
    </row>
    <row r="177" spans="1:18" x14ac:dyDescent="0.35">
      <c r="A177">
        <v>165</v>
      </c>
      <c r="B177" t="s">
        <v>45</v>
      </c>
      <c r="C177">
        <v>2017</v>
      </c>
      <c r="D177" t="s">
        <v>10</v>
      </c>
      <c r="E177" t="s">
        <v>11</v>
      </c>
      <c r="F177" t="s">
        <v>12</v>
      </c>
      <c r="G177" t="s">
        <v>13</v>
      </c>
      <c r="H177">
        <v>501.72744833299998</v>
      </c>
      <c r="I177">
        <v>462.130099691</v>
      </c>
      <c r="J177">
        <v>546.14414179699997</v>
      </c>
      <c r="K177">
        <f t="shared" si="37"/>
        <v>0.79442609332226377</v>
      </c>
      <c r="L177">
        <f t="shared" si="38"/>
        <v>0.78643098868768335</v>
      </c>
      <c r="M177">
        <f t="shared" si="39"/>
        <v>0.21120523232780508</v>
      </c>
      <c r="N177">
        <f t="shared" si="40"/>
        <v>1.4651525192228885</v>
      </c>
      <c r="O177">
        <f t="shared" si="41"/>
        <v>1.4342238355198749</v>
      </c>
      <c r="P177">
        <f t="shared" si="42"/>
        <v>1.9824076968864481</v>
      </c>
      <c r="Q177">
        <f t="shared" si="35"/>
        <v>0.21120523232780508</v>
      </c>
      <c r="R177">
        <f t="shared" si="36"/>
        <v>2</v>
      </c>
    </row>
    <row r="178" spans="1:18" x14ac:dyDescent="0.35">
      <c r="A178">
        <v>166</v>
      </c>
      <c r="B178" t="s">
        <v>159</v>
      </c>
      <c r="C178">
        <v>2017</v>
      </c>
      <c r="D178" t="s">
        <v>10</v>
      </c>
      <c r="E178" t="s">
        <v>11</v>
      </c>
      <c r="F178" t="s">
        <v>12</v>
      </c>
      <c r="G178" t="s">
        <v>13</v>
      </c>
      <c r="H178">
        <v>493.86515867099899</v>
      </c>
      <c r="I178">
        <v>439.63500216899899</v>
      </c>
      <c r="J178">
        <v>550.31285754299995</v>
      </c>
      <c r="K178">
        <f t="shared" si="37"/>
        <v>0.74241779865812763</v>
      </c>
      <c r="L178">
        <f t="shared" si="38"/>
        <v>0.73442269402354721</v>
      </c>
      <c r="M178">
        <f t="shared" si="39"/>
        <v>0.15919693766366894</v>
      </c>
      <c r="N178">
        <f t="shared" si="40"/>
        <v>1.4131442245587524</v>
      </c>
      <c r="O178">
        <f t="shared" si="41"/>
        <v>1.4862321301840109</v>
      </c>
      <c r="P178">
        <f t="shared" si="42"/>
        <v>1.9303994022223119</v>
      </c>
      <c r="Q178">
        <f t="shared" si="35"/>
        <v>0.15919693766366894</v>
      </c>
      <c r="R178">
        <f t="shared" si="36"/>
        <v>2</v>
      </c>
    </row>
    <row r="179" spans="1:18" x14ac:dyDescent="0.35">
      <c r="A179">
        <v>167</v>
      </c>
      <c r="B179" t="s">
        <v>185</v>
      </c>
      <c r="C179">
        <v>2017</v>
      </c>
      <c r="D179" t="s">
        <v>10</v>
      </c>
      <c r="E179" t="s">
        <v>11</v>
      </c>
      <c r="F179" t="s">
        <v>12</v>
      </c>
      <c r="G179" t="s">
        <v>13</v>
      </c>
      <c r="H179">
        <v>458.749663201999</v>
      </c>
      <c r="I179">
        <v>417.20500720799998</v>
      </c>
      <c r="J179">
        <v>506.12443605999999</v>
      </c>
      <c r="K179">
        <f t="shared" si="37"/>
        <v>0.51013215234627596</v>
      </c>
      <c r="L179">
        <f t="shared" si="38"/>
        <v>0.50213704771169554</v>
      </c>
      <c r="M179">
        <f t="shared" si="39"/>
        <v>7.3088708648182732E-2</v>
      </c>
      <c r="N179">
        <f t="shared" si="40"/>
        <v>1.1808585782469008</v>
      </c>
      <c r="O179">
        <f t="shared" si="41"/>
        <v>1.7185177764958626</v>
      </c>
      <c r="P179">
        <f t="shared" si="42"/>
        <v>1.6981137559104602</v>
      </c>
      <c r="Q179">
        <f t="shared" si="35"/>
        <v>7.3088708648182732E-2</v>
      </c>
      <c r="R179">
        <f t="shared" si="36"/>
        <v>2</v>
      </c>
    </row>
    <row r="180" spans="1:18" x14ac:dyDescent="0.35">
      <c r="A180">
        <v>168</v>
      </c>
      <c r="B180" t="s">
        <v>140</v>
      </c>
      <c r="C180">
        <v>2017</v>
      </c>
      <c r="D180" t="s">
        <v>10</v>
      </c>
      <c r="E180" t="s">
        <v>11</v>
      </c>
      <c r="F180" t="s">
        <v>12</v>
      </c>
      <c r="G180" t="s">
        <v>13</v>
      </c>
      <c r="H180">
        <v>301.60995680600001</v>
      </c>
      <c r="I180">
        <v>272.06761871999998</v>
      </c>
      <c r="J180">
        <v>335.98849520700003</v>
      </c>
      <c r="K180">
        <f t="shared" si="37"/>
        <v>-0.52933198660265679</v>
      </c>
      <c r="L180">
        <f t="shared" si="38"/>
        <v>0.53732709123723721</v>
      </c>
      <c r="M180">
        <f t="shared" si="39"/>
        <v>1.1125528475971156</v>
      </c>
      <c r="N180">
        <f t="shared" si="40"/>
        <v>0.14139443929796791</v>
      </c>
      <c r="O180">
        <f t="shared" si="41"/>
        <v>2.7579819154447955</v>
      </c>
      <c r="P180">
        <f t="shared" si="42"/>
        <v>0.65864961696152757</v>
      </c>
      <c r="Q180">
        <f t="shared" si="35"/>
        <v>0.14139443929796791</v>
      </c>
      <c r="R180">
        <f t="shared" si="36"/>
        <v>3</v>
      </c>
    </row>
    <row r="181" spans="1:18" x14ac:dyDescent="0.35">
      <c r="A181">
        <v>169</v>
      </c>
      <c r="B181" t="s">
        <v>108</v>
      </c>
      <c r="C181">
        <v>2017</v>
      </c>
      <c r="D181" t="s">
        <v>10</v>
      </c>
      <c r="E181" t="s">
        <v>11</v>
      </c>
      <c r="F181" t="s">
        <v>12</v>
      </c>
      <c r="G181" t="s">
        <v>13</v>
      </c>
      <c r="H181">
        <v>444.971095472</v>
      </c>
      <c r="I181">
        <v>407.96133341699999</v>
      </c>
      <c r="J181">
        <v>483.65226371699998</v>
      </c>
      <c r="K181">
        <f t="shared" si="37"/>
        <v>0.41898824371938787</v>
      </c>
      <c r="L181">
        <f t="shared" si="38"/>
        <v>0.41099313908480745</v>
      </c>
      <c r="M181">
        <f t="shared" si="39"/>
        <v>0.16423261727507082</v>
      </c>
      <c r="N181">
        <f t="shared" si="40"/>
        <v>1.0897146696200126</v>
      </c>
      <c r="O181">
        <f t="shared" si="41"/>
        <v>1.8096616851227507</v>
      </c>
      <c r="P181">
        <f t="shared" si="42"/>
        <v>1.6069698472835723</v>
      </c>
      <c r="Q181">
        <f t="shared" si="35"/>
        <v>0.16423261727507082</v>
      </c>
      <c r="R181">
        <f t="shared" si="36"/>
        <v>2</v>
      </c>
    </row>
    <row r="182" spans="1:18" x14ac:dyDescent="0.35">
      <c r="A182">
        <v>170</v>
      </c>
      <c r="B182" t="s">
        <v>104</v>
      </c>
      <c r="C182">
        <v>2017</v>
      </c>
      <c r="D182" t="s">
        <v>10</v>
      </c>
      <c r="E182" t="s">
        <v>11</v>
      </c>
      <c r="F182" t="s">
        <v>12</v>
      </c>
      <c r="G182" t="s">
        <v>13</v>
      </c>
      <c r="H182">
        <v>349.28145734999998</v>
      </c>
      <c r="I182">
        <v>317.39988979600002</v>
      </c>
      <c r="J182">
        <v>384.60362371600002</v>
      </c>
      <c r="K182">
        <f t="shared" si="37"/>
        <v>-0.21398956677849576</v>
      </c>
      <c r="L182">
        <f t="shared" si="38"/>
        <v>0.22198467141307615</v>
      </c>
      <c r="M182">
        <f t="shared" si="39"/>
        <v>0.79721042777295448</v>
      </c>
      <c r="N182">
        <f t="shared" si="40"/>
        <v>0.45673685912212891</v>
      </c>
      <c r="O182">
        <f t="shared" si="41"/>
        <v>2.4426394956206345</v>
      </c>
      <c r="P182">
        <f t="shared" si="42"/>
        <v>0.97399203678568858</v>
      </c>
      <c r="Q182">
        <f t="shared" si="35"/>
        <v>0.22198467141307615</v>
      </c>
      <c r="R182">
        <f t="shared" si="36"/>
        <v>1</v>
      </c>
    </row>
    <row r="183" spans="1:18" x14ac:dyDescent="0.35">
      <c r="A183">
        <v>171</v>
      </c>
      <c r="B183" t="s">
        <v>23</v>
      </c>
      <c r="C183">
        <v>2017</v>
      </c>
      <c r="D183" t="s">
        <v>10</v>
      </c>
      <c r="E183" t="s">
        <v>11</v>
      </c>
      <c r="F183" t="s">
        <v>12</v>
      </c>
      <c r="G183" t="s">
        <v>13</v>
      </c>
      <c r="H183">
        <v>169.82716912199999</v>
      </c>
      <c r="I183">
        <v>155.08280881600001</v>
      </c>
      <c r="J183">
        <v>185.98916588700001</v>
      </c>
      <c r="K183">
        <f t="shared" si="37"/>
        <v>-1.4010625317968466</v>
      </c>
      <c r="L183">
        <f t="shared" si="38"/>
        <v>1.4090576364314269</v>
      </c>
      <c r="M183">
        <f t="shared" si="39"/>
        <v>1.9842833927913053</v>
      </c>
      <c r="N183">
        <f t="shared" si="40"/>
        <v>0.73033610589622189</v>
      </c>
      <c r="O183">
        <f t="shared" si="41"/>
        <v>3.6297124606389852</v>
      </c>
      <c r="P183">
        <f t="shared" si="42"/>
        <v>0.21308092823266223</v>
      </c>
      <c r="Q183">
        <f t="shared" si="35"/>
        <v>0.21308092823266223</v>
      </c>
      <c r="R183">
        <f t="shared" si="36"/>
        <v>5</v>
      </c>
    </row>
    <row r="184" spans="1:18" x14ac:dyDescent="0.35">
      <c r="A184">
        <v>172</v>
      </c>
      <c r="B184" t="s">
        <v>117</v>
      </c>
      <c r="C184">
        <v>2017</v>
      </c>
      <c r="D184" t="s">
        <v>10</v>
      </c>
      <c r="E184" t="s">
        <v>11</v>
      </c>
      <c r="F184" t="s">
        <v>12</v>
      </c>
      <c r="G184" t="s">
        <v>13</v>
      </c>
      <c r="H184">
        <v>337.38993233000002</v>
      </c>
      <c r="I184">
        <v>306.08403094900001</v>
      </c>
      <c r="J184">
        <v>373.35430962300001</v>
      </c>
      <c r="K184">
        <f t="shared" si="37"/>
        <v>-0.29265086823564723</v>
      </c>
      <c r="L184">
        <f t="shared" si="38"/>
        <v>0.30064597287022765</v>
      </c>
      <c r="M184">
        <f t="shared" si="39"/>
        <v>0.87587172923010592</v>
      </c>
      <c r="N184">
        <f t="shared" si="40"/>
        <v>0.37807555766497747</v>
      </c>
      <c r="O184">
        <f t="shared" si="41"/>
        <v>2.5213007970777861</v>
      </c>
      <c r="P184">
        <f t="shared" si="42"/>
        <v>0.89533073532853713</v>
      </c>
      <c r="Q184">
        <f t="shared" si="35"/>
        <v>0.30064597287022765</v>
      </c>
      <c r="R184">
        <f t="shared" si="36"/>
        <v>1</v>
      </c>
    </row>
    <row r="185" spans="1:18" x14ac:dyDescent="0.35">
      <c r="A185">
        <v>173</v>
      </c>
      <c r="B185" t="s">
        <v>72</v>
      </c>
      <c r="C185">
        <v>2017</v>
      </c>
      <c r="D185" t="s">
        <v>10</v>
      </c>
      <c r="E185" t="s">
        <v>11</v>
      </c>
      <c r="F185" t="s">
        <v>12</v>
      </c>
      <c r="G185" t="s">
        <v>13</v>
      </c>
      <c r="H185">
        <v>400.47962738899997</v>
      </c>
      <c r="I185">
        <v>365.25665391299998</v>
      </c>
      <c r="J185">
        <v>441.67302003899999</v>
      </c>
      <c r="K185">
        <f t="shared" si="37"/>
        <v>0.12468143468842054</v>
      </c>
      <c r="L185">
        <f t="shared" si="38"/>
        <v>0.11668633005384013</v>
      </c>
      <c r="M185">
        <f t="shared" si="39"/>
        <v>0.45853942630603817</v>
      </c>
      <c r="N185">
        <f t="shared" si="40"/>
        <v>0.79540786058904522</v>
      </c>
      <c r="O185">
        <f t="shared" si="41"/>
        <v>2.103968494153718</v>
      </c>
      <c r="P185">
        <f t="shared" si="42"/>
        <v>1.312663038252605</v>
      </c>
      <c r="Q185">
        <f t="shared" si="35"/>
        <v>0.11668633005384013</v>
      </c>
      <c r="R185">
        <f t="shared" si="36"/>
        <v>1</v>
      </c>
    </row>
    <row r="186" spans="1:18" x14ac:dyDescent="0.35">
      <c r="A186">
        <v>174</v>
      </c>
      <c r="B186" t="s">
        <v>58</v>
      </c>
      <c r="C186">
        <v>2017</v>
      </c>
      <c r="D186" t="s">
        <v>10</v>
      </c>
      <c r="E186" t="s">
        <v>11</v>
      </c>
      <c r="F186" t="s">
        <v>12</v>
      </c>
      <c r="G186" t="s">
        <v>13</v>
      </c>
      <c r="H186">
        <v>197.029912637</v>
      </c>
      <c r="I186">
        <v>180.47727024400001</v>
      </c>
      <c r="J186">
        <v>218.11340783399999</v>
      </c>
      <c r="K186">
        <f t="shared" si="37"/>
        <v>-1.2211189833876959</v>
      </c>
      <c r="L186">
        <f t="shared" si="38"/>
        <v>1.2291140880222762</v>
      </c>
      <c r="M186">
        <f t="shared" si="39"/>
        <v>1.8043398443821546</v>
      </c>
      <c r="N186">
        <f t="shared" si="40"/>
        <v>0.55039255748707117</v>
      </c>
      <c r="O186">
        <f t="shared" si="41"/>
        <v>3.4497689122298345</v>
      </c>
      <c r="P186">
        <f t="shared" si="42"/>
        <v>3.3137379823511504E-2</v>
      </c>
      <c r="Q186">
        <f t="shared" si="35"/>
        <v>3.3137379823511504E-2</v>
      </c>
      <c r="R186">
        <f t="shared" si="36"/>
        <v>5</v>
      </c>
    </row>
    <row r="187" spans="1:18" x14ac:dyDescent="0.35">
      <c r="A187">
        <v>175</v>
      </c>
      <c r="B187" t="s">
        <v>122</v>
      </c>
      <c r="C187">
        <v>2017</v>
      </c>
      <c r="D187" t="s">
        <v>10</v>
      </c>
      <c r="E187" t="s">
        <v>11</v>
      </c>
      <c r="F187" t="s">
        <v>12</v>
      </c>
      <c r="G187" t="s">
        <v>13</v>
      </c>
      <c r="H187">
        <v>303.279679477</v>
      </c>
      <c r="I187">
        <v>276.333984692</v>
      </c>
      <c r="J187">
        <v>336.15588572399997</v>
      </c>
      <c r="K187">
        <f t="shared" si="37"/>
        <v>-0.51828693072021359</v>
      </c>
      <c r="L187">
        <f t="shared" si="38"/>
        <v>0.52628203535479401</v>
      </c>
      <c r="M187">
        <f t="shared" si="39"/>
        <v>1.1015077917146723</v>
      </c>
      <c r="N187">
        <f t="shared" si="40"/>
        <v>0.15243949518041111</v>
      </c>
      <c r="O187">
        <f t="shared" si="41"/>
        <v>2.7469368595623522</v>
      </c>
      <c r="P187">
        <f t="shared" si="42"/>
        <v>0.66969467284397077</v>
      </c>
      <c r="Q187">
        <f t="shared" si="35"/>
        <v>0.15243949518041111</v>
      </c>
      <c r="R187">
        <f t="shared" si="36"/>
        <v>3</v>
      </c>
    </row>
    <row r="188" spans="1:18" x14ac:dyDescent="0.35">
      <c r="A188">
        <v>176</v>
      </c>
      <c r="B188" t="s">
        <v>49</v>
      </c>
      <c r="C188">
        <v>2017</v>
      </c>
      <c r="D188" t="s">
        <v>10</v>
      </c>
      <c r="E188" t="s">
        <v>11</v>
      </c>
      <c r="F188" t="s">
        <v>12</v>
      </c>
      <c r="G188" t="s">
        <v>13</v>
      </c>
      <c r="H188">
        <v>192.90326289499899</v>
      </c>
      <c r="I188">
        <v>175.87051242999999</v>
      </c>
      <c r="J188">
        <v>213.17122555099999</v>
      </c>
      <c r="K188">
        <f t="shared" si="37"/>
        <v>-1.2484163770203605</v>
      </c>
      <c r="L188">
        <f t="shared" si="38"/>
        <v>1.2564114816549408</v>
      </c>
      <c r="M188">
        <f t="shared" si="39"/>
        <v>1.8316372380148191</v>
      </c>
      <c r="N188">
        <f t="shared" si="40"/>
        <v>0.57768995111973576</v>
      </c>
      <c r="O188">
        <f t="shared" si="41"/>
        <v>3.4770663058624991</v>
      </c>
      <c r="P188">
        <f t="shared" si="42"/>
        <v>6.0434773456176094E-2</v>
      </c>
      <c r="Q188">
        <f t="shared" si="35"/>
        <v>6.0434773456176094E-2</v>
      </c>
      <c r="R188">
        <f t="shared" si="36"/>
        <v>5</v>
      </c>
    </row>
    <row r="189" spans="1:18" x14ac:dyDescent="0.35">
      <c r="A189">
        <v>177</v>
      </c>
      <c r="B189" t="s">
        <v>200</v>
      </c>
      <c r="C189">
        <v>2017</v>
      </c>
      <c r="D189" t="s">
        <v>10</v>
      </c>
      <c r="E189" t="s">
        <v>11</v>
      </c>
      <c r="F189" t="s">
        <v>12</v>
      </c>
      <c r="G189" t="s">
        <v>13</v>
      </c>
      <c r="H189">
        <v>668.882397363</v>
      </c>
      <c r="I189">
        <v>619.29796305999901</v>
      </c>
      <c r="J189">
        <v>724.72760485699996</v>
      </c>
      <c r="K189">
        <f t="shared" si="37"/>
        <v>1.9001401050734381</v>
      </c>
      <c r="L189">
        <f t="shared" si="38"/>
        <v>1.8921450004388578</v>
      </c>
      <c r="M189">
        <f t="shared" si="39"/>
        <v>1.3169192440789794</v>
      </c>
      <c r="N189">
        <f t="shared" si="40"/>
        <v>2.5708665309740626</v>
      </c>
      <c r="O189">
        <f t="shared" si="41"/>
        <v>0.32850982376870053</v>
      </c>
      <c r="P189">
        <f t="shared" si="42"/>
        <v>3.0881217086376225</v>
      </c>
      <c r="Q189">
        <f t="shared" si="35"/>
        <v>0.32850982376870053</v>
      </c>
      <c r="R189">
        <f t="shared" si="36"/>
        <v>4</v>
      </c>
    </row>
    <row r="190" spans="1:18" x14ac:dyDescent="0.35">
      <c r="A190">
        <v>178</v>
      </c>
      <c r="B190" t="s">
        <v>71</v>
      </c>
      <c r="C190">
        <v>2017</v>
      </c>
      <c r="D190" t="s">
        <v>10</v>
      </c>
      <c r="E190" t="s">
        <v>11</v>
      </c>
      <c r="F190" t="s">
        <v>12</v>
      </c>
      <c r="G190" t="s">
        <v>13</v>
      </c>
      <c r="H190">
        <v>652.90362822199995</v>
      </c>
      <c r="I190">
        <v>597.40285722399994</v>
      </c>
      <c r="J190">
        <v>720.05507664499999</v>
      </c>
      <c r="K190">
        <f t="shared" si="37"/>
        <v>1.7944420744002925</v>
      </c>
      <c r="L190">
        <f t="shared" si="38"/>
        <v>1.7864469697657122</v>
      </c>
      <c r="M190">
        <f t="shared" si="39"/>
        <v>1.2112212134058338</v>
      </c>
      <c r="N190">
        <f t="shared" si="40"/>
        <v>2.4651685003009174</v>
      </c>
      <c r="O190">
        <f t="shared" si="41"/>
        <v>0.43420785444184617</v>
      </c>
      <c r="P190">
        <f t="shared" si="42"/>
        <v>2.9824236779644768</v>
      </c>
      <c r="Q190">
        <f t="shared" si="35"/>
        <v>0.43420785444184617</v>
      </c>
      <c r="R190">
        <f t="shared" si="36"/>
        <v>4</v>
      </c>
    </row>
    <row r="191" spans="1:18" x14ac:dyDescent="0.35">
      <c r="A191">
        <v>179</v>
      </c>
      <c r="B191" t="s">
        <v>42</v>
      </c>
      <c r="C191">
        <v>2017</v>
      </c>
      <c r="D191" t="s">
        <v>10</v>
      </c>
      <c r="E191" t="s">
        <v>11</v>
      </c>
      <c r="F191" t="s">
        <v>12</v>
      </c>
      <c r="G191" t="s">
        <v>13</v>
      </c>
      <c r="H191">
        <v>374.79175367599998</v>
      </c>
      <c r="I191">
        <v>338.74256194200001</v>
      </c>
      <c r="J191">
        <v>415.93556667899998</v>
      </c>
      <c r="K191">
        <f t="shared" si="37"/>
        <v>-4.5241394766428945E-2</v>
      </c>
      <c r="L191">
        <f t="shared" si="38"/>
        <v>5.3236499401009343E-2</v>
      </c>
      <c r="M191">
        <f t="shared" si="39"/>
        <v>0.62846225576088766</v>
      </c>
      <c r="N191">
        <f t="shared" si="40"/>
        <v>0.62548503113419573</v>
      </c>
      <c r="O191">
        <f t="shared" si="41"/>
        <v>2.2738913236085674</v>
      </c>
      <c r="P191">
        <f t="shared" si="42"/>
        <v>1.1427402087977554</v>
      </c>
      <c r="Q191">
        <f t="shared" si="35"/>
        <v>5.3236499401009343E-2</v>
      </c>
      <c r="R191">
        <f t="shared" si="36"/>
        <v>1</v>
      </c>
    </row>
    <row r="192" spans="1:18" x14ac:dyDescent="0.35">
      <c r="A192">
        <v>180</v>
      </c>
      <c r="B192" t="s">
        <v>136</v>
      </c>
      <c r="C192">
        <v>2017</v>
      </c>
      <c r="D192" t="s">
        <v>10</v>
      </c>
      <c r="E192" t="s">
        <v>11</v>
      </c>
      <c r="F192" t="s">
        <v>12</v>
      </c>
      <c r="G192" t="s">
        <v>13</v>
      </c>
      <c r="H192">
        <v>326.32133642599899</v>
      </c>
      <c r="I192">
        <v>297.118077648</v>
      </c>
      <c r="J192">
        <v>357.99896879900001</v>
      </c>
      <c r="K192">
        <f t="shared" si="37"/>
        <v>-0.36586857224313707</v>
      </c>
      <c r="L192">
        <f t="shared" si="38"/>
        <v>0.37386367687771749</v>
      </c>
      <c r="M192">
        <f t="shared" si="39"/>
        <v>0.94908943323759576</v>
      </c>
      <c r="N192">
        <f t="shared" si="40"/>
        <v>0.30485785365748763</v>
      </c>
      <c r="O192">
        <f t="shared" si="41"/>
        <v>2.5945185010852758</v>
      </c>
      <c r="P192">
        <f t="shared" si="42"/>
        <v>0.82211303132104729</v>
      </c>
      <c r="Q192">
        <f t="shared" si="35"/>
        <v>0.30485785365748763</v>
      </c>
      <c r="R192">
        <f t="shared" si="36"/>
        <v>3</v>
      </c>
    </row>
    <row r="193" spans="1:18" x14ac:dyDescent="0.35">
      <c r="A193">
        <v>181</v>
      </c>
      <c r="B193" t="s">
        <v>102</v>
      </c>
      <c r="C193">
        <v>2017</v>
      </c>
      <c r="D193" t="s">
        <v>10</v>
      </c>
      <c r="E193" t="s">
        <v>11</v>
      </c>
      <c r="F193" t="s">
        <v>12</v>
      </c>
      <c r="G193" t="s">
        <v>13</v>
      </c>
      <c r="H193">
        <v>393.18287532400001</v>
      </c>
      <c r="I193">
        <v>358.66557980599998</v>
      </c>
      <c r="J193">
        <v>434.64241552599998</v>
      </c>
      <c r="K193">
        <f t="shared" si="37"/>
        <v>7.6414117176351201E-2</v>
      </c>
      <c r="L193">
        <f t="shared" si="38"/>
        <v>6.8419012541770796E-2</v>
      </c>
      <c r="M193">
        <f t="shared" si="39"/>
        <v>0.50680674381810753</v>
      </c>
      <c r="N193">
        <f t="shared" si="40"/>
        <v>0.74714054307697586</v>
      </c>
      <c r="O193">
        <f t="shared" si="41"/>
        <v>2.1522358116657876</v>
      </c>
      <c r="P193">
        <f t="shared" si="42"/>
        <v>1.2643957207405356</v>
      </c>
      <c r="Q193">
        <f t="shared" si="35"/>
        <v>6.8419012541770796E-2</v>
      </c>
      <c r="R193">
        <f t="shared" si="36"/>
        <v>1</v>
      </c>
    </row>
    <row r="194" spans="1:18" x14ac:dyDescent="0.35">
      <c r="A194">
        <v>182</v>
      </c>
      <c r="B194" t="s">
        <v>24</v>
      </c>
      <c r="C194">
        <v>2017</v>
      </c>
      <c r="D194" t="s">
        <v>10</v>
      </c>
      <c r="E194" t="s">
        <v>11</v>
      </c>
      <c r="F194" t="s">
        <v>12</v>
      </c>
      <c r="G194" t="s">
        <v>13</v>
      </c>
      <c r="H194">
        <v>172.47270757499999</v>
      </c>
      <c r="I194">
        <v>157.49813586499999</v>
      </c>
      <c r="J194">
        <v>190.06144504100001</v>
      </c>
      <c r="K194">
        <f t="shared" si="37"/>
        <v>-1.3835625477815146</v>
      </c>
      <c r="L194">
        <f t="shared" si="38"/>
        <v>1.3915576524160949</v>
      </c>
      <c r="M194">
        <f t="shared" si="39"/>
        <v>1.9667834087759732</v>
      </c>
      <c r="N194">
        <f t="shared" si="40"/>
        <v>0.71283612188088985</v>
      </c>
      <c r="O194">
        <f t="shared" si="41"/>
        <v>3.612212476623653</v>
      </c>
      <c r="P194">
        <f t="shared" si="42"/>
        <v>0.19558094421733019</v>
      </c>
      <c r="Q194">
        <f t="shared" si="35"/>
        <v>0.19558094421733019</v>
      </c>
      <c r="R194">
        <f t="shared" si="36"/>
        <v>5</v>
      </c>
    </row>
    <row r="195" spans="1:18" x14ac:dyDescent="0.35">
      <c r="A195">
        <v>183</v>
      </c>
      <c r="B195" t="s">
        <v>152</v>
      </c>
      <c r="C195">
        <v>2017</v>
      </c>
      <c r="D195" t="s">
        <v>10</v>
      </c>
      <c r="E195" t="s">
        <v>11</v>
      </c>
      <c r="F195" t="s">
        <v>12</v>
      </c>
      <c r="G195" t="s">
        <v>13</v>
      </c>
      <c r="H195">
        <v>336.23608595299999</v>
      </c>
      <c r="I195">
        <v>303.55441732899999</v>
      </c>
      <c r="J195">
        <v>374.68891129899998</v>
      </c>
      <c r="K195">
        <f t="shared" si="37"/>
        <v>-0.30028345173892296</v>
      </c>
      <c r="L195">
        <f t="shared" si="38"/>
        <v>0.30827855637350338</v>
      </c>
      <c r="M195">
        <f t="shared" si="39"/>
        <v>0.8835043127333817</v>
      </c>
      <c r="N195">
        <f t="shared" si="40"/>
        <v>0.37044297416170174</v>
      </c>
      <c r="O195">
        <f t="shared" si="41"/>
        <v>2.5289333805810617</v>
      </c>
      <c r="P195">
        <f t="shared" si="42"/>
        <v>0.88769815182526135</v>
      </c>
      <c r="Q195">
        <f t="shared" si="35"/>
        <v>0.30827855637350338</v>
      </c>
      <c r="R195">
        <f t="shared" si="36"/>
        <v>1</v>
      </c>
    </row>
    <row r="196" spans="1:18" x14ac:dyDescent="0.35">
      <c r="A196">
        <v>184</v>
      </c>
      <c r="B196" t="s">
        <v>147</v>
      </c>
      <c r="C196">
        <v>2017</v>
      </c>
      <c r="D196" t="s">
        <v>10</v>
      </c>
      <c r="E196" t="s">
        <v>11</v>
      </c>
      <c r="F196" t="s">
        <v>12</v>
      </c>
      <c r="G196" t="s">
        <v>13</v>
      </c>
      <c r="H196">
        <v>654.65459424799997</v>
      </c>
      <c r="I196">
        <v>556.06168509300005</v>
      </c>
      <c r="J196">
        <v>768.91642594099903</v>
      </c>
      <c r="K196">
        <f t="shared" si="37"/>
        <v>1.8060245473111065</v>
      </c>
      <c r="L196">
        <f t="shared" si="38"/>
        <v>1.7980294426765262</v>
      </c>
      <c r="M196">
        <f t="shared" si="39"/>
        <v>1.2228036863166478</v>
      </c>
      <c r="N196">
        <f t="shared" si="40"/>
        <v>2.4767509732117312</v>
      </c>
      <c r="O196">
        <f t="shared" si="41"/>
        <v>0.42262538153103213</v>
      </c>
      <c r="P196">
        <f t="shared" si="42"/>
        <v>2.9940061508752907</v>
      </c>
      <c r="Q196">
        <f t="shared" si="35"/>
        <v>0.42262538153103213</v>
      </c>
      <c r="R196">
        <f t="shared" si="36"/>
        <v>4</v>
      </c>
    </row>
    <row r="197" spans="1:18" x14ac:dyDescent="0.35">
      <c r="A197">
        <v>185</v>
      </c>
      <c r="B197" t="s">
        <v>164</v>
      </c>
      <c r="C197">
        <v>2017</v>
      </c>
      <c r="D197" t="s">
        <v>10</v>
      </c>
      <c r="E197" t="s">
        <v>11</v>
      </c>
      <c r="F197" t="s">
        <v>12</v>
      </c>
      <c r="G197" t="s">
        <v>13</v>
      </c>
      <c r="H197">
        <v>402.57170867100001</v>
      </c>
      <c r="I197">
        <v>365.99976187999999</v>
      </c>
      <c r="J197">
        <v>445.24225000799998</v>
      </c>
      <c r="K197">
        <f t="shared" si="37"/>
        <v>0.13852035241507807</v>
      </c>
      <c r="L197">
        <f t="shared" si="38"/>
        <v>0.13052524778049768</v>
      </c>
      <c r="M197">
        <f t="shared" si="39"/>
        <v>0.44470050857938059</v>
      </c>
      <c r="N197">
        <f t="shared" si="40"/>
        <v>0.8092467783157028</v>
      </c>
      <c r="O197">
        <f t="shared" si="41"/>
        <v>2.0901295764270604</v>
      </c>
      <c r="P197">
        <f t="shared" si="42"/>
        <v>1.3265019559792623</v>
      </c>
      <c r="Q197">
        <f t="shared" si="35"/>
        <v>0.13052524778049768</v>
      </c>
      <c r="R197">
        <f t="shared" si="36"/>
        <v>1</v>
      </c>
    </row>
    <row r="198" spans="1:18" x14ac:dyDescent="0.35">
      <c r="A198">
        <v>186</v>
      </c>
      <c r="B198" t="s">
        <v>87</v>
      </c>
      <c r="C198">
        <v>2017</v>
      </c>
      <c r="D198" t="s">
        <v>10</v>
      </c>
      <c r="E198" t="s">
        <v>11</v>
      </c>
      <c r="F198" t="s">
        <v>12</v>
      </c>
      <c r="G198" t="s">
        <v>13</v>
      </c>
      <c r="H198">
        <v>427.51739728799998</v>
      </c>
      <c r="I198">
        <v>395.27567103299998</v>
      </c>
      <c r="J198">
        <v>460.41826320199999</v>
      </c>
      <c r="K198">
        <f t="shared" si="37"/>
        <v>0.30353369839532923</v>
      </c>
      <c r="L198">
        <f t="shared" si="38"/>
        <v>0.29553859376074881</v>
      </c>
      <c r="M198">
        <f t="shared" si="39"/>
        <v>0.27968716259912946</v>
      </c>
      <c r="N198">
        <f t="shared" si="40"/>
        <v>0.97426012429595388</v>
      </c>
      <c r="O198">
        <f t="shared" si="41"/>
        <v>1.9251162304468095</v>
      </c>
      <c r="P198">
        <f t="shared" si="42"/>
        <v>1.4915153019595135</v>
      </c>
      <c r="Q198">
        <f t="shared" si="35"/>
        <v>0.27968716259912946</v>
      </c>
      <c r="R198">
        <f t="shared" si="36"/>
        <v>2</v>
      </c>
    </row>
    <row r="199" spans="1:18" x14ac:dyDescent="0.35">
      <c r="A199">
        <v>187</v>
      </c>
      <c r="B199" t="s">
        <v>95</v>
      </c>
      <c r="C199">
        <v>2017</v>
      </c>
      <c r="D199" t="s">
        <v>10</v>
      </c>
      <c r="E199" t="s">
        <v>11</v>
      </c>
      <c r="F199" t="s">
        <v>12</v>
      </c>
      <c r="G199" t="s">
        <v>13</v>
      </c>
      <c r="H199">
        <v>447.84550321199998</v>
      </c>
      <c r="I199">
        <v>404.78069395699998</v>
      </c>
      <c r="J199">
        <v>493.51455495099998</v>
      </c>
      <c r="K199">
        <f t="shared" si="37"/>
        <v>0.43800217619370296</v>
      </c>
      <c r="L199">
        <f t="shared" si="38"/>
        <v>0.43000707155912254</v>
      </c>
      <c r="M199">
        <f t="shared" si="39"/>
        <v>0.14521868480075573</v>
      </c>
      <c r="N199">
        <f t="shared" si="40"/>
        <v>1.1087286020943277</v>
      </c>
      <c r="O199">
        <f t="shared" si="41"/>
        <v>1.7906477526484357</v>
      </c>
      <c r="P199">
        <f t="shared" si="42"/>
        <v>1.6259837797578873</v>
      </c>
      <c r="Q199">
        <f t="shared" si="35"/>
        <v>0.14521868480075573</v>
      </c>
      <c r="R199">
        <f t="shared" si="36"/>
        <v>2</v>
      </c>
    </row>
    <row r="200" spans="1:18" x14ac:dyDescent="0.35">
      <c r="A200">
        <v>188</v>
      </c>
      <c r="B200" t="s">
        <v>103</v>
      </c>
      <c r="C200">
        <v>2017</v>
      </c>
      <c r="D200" t="s">
        <v>10</v>
      </c>
      <c r="E200" t="s">
        <v>11</v>
      </c>
      <c r="F200" t="s">
        <v>12</v>
      </c>
      <c r="G200" t="s">
        <v>13</v>
      </c>
      <c r="H200">
        <v>413.19263120800002</v>
      </c>
      <c r="I200">
        <v>375.17047920499999</v>
      </c>
      <c r="J200">
        <v>459.01986495300002</v>
      </c>
      <c r="K200">
        <f t="shared" si="37"/>
        <v>0.20877673988690248</v>
      </c>
      <c r="L200">
        <f t="shared" si="38"/>
        <v>0.20078163525232209</v>
      </c>
      <c r="M200">
        <f t="shared" si="39"/>
        <v>0.3744441211075562</v>
      </c>
      <c r="N200">
        <f t="shared" si="40"/>
        <v>0.87950316578752719</v>
      </c>
      <c r="O200">
        <f t="shared" si="41"/>
        <v>2.0198731889552359</v>
      </c>
      <c r="P200">
        <f t="shared" si="42"/>
        <v>1.3967583434510868</v>
      </c>
      <c r="Q200">
        <f t="shared" si="35"/>
        <v>0.20078163525232209</v>
      </c>
      <c r="R200">
        <f t="shared" si="36"/>
        <v>1</v>
      </c>
    </row>
    <row r="201" spans="1:18" x14ac:dyDescent="0.35">
      <c r="A201">
        <v>189</v>
      </c>
      <c r="B201" t="s">
        <v>191</v>
      </c>
      <c r="C201">
        <v>2017</v>
      </c>
      <c r="D201" t="s">
        <v>10</v>
      </c>
      <c r="E201" t="s">
        <v>11</v>
      </c>
      <c r="F201" t="s">
        <v>12</v>
      </c>
      <c r="G201" t="s">
        <v>13</v>
      </c>
      <c r="H201">
        <v>548.59183267599997</v>
      </c>
      <c r="I201">
        <v>502.60305288699999</v>
      </c>
      <c r="J201">
        <v>600.57104011499996</v>
      </c>
      <c r="K201">
        <f t="shared" si="37"/>
        <v>1.1044295166181384</v>
      </c>
      <c r="L201">
        <f t="shared" si="38"/>
        <v>1.0964344119835581</v>
      </c>
      <c r="M201">
        <f t="shared" si="39"/>
        <v>0.52120865562367968</v>
      </c>
      <c r="N201">
        <f t="shared" si="40"/>
        <v>1.7751559425187631</v>
      </c>
      <c r="O201">
        <f t="shared" si="41"/>
        <v>1.1242204122240003</v>
      </c>
      <c r="P201">
        <f t="shared" si="42"/>
        <v>2.2924111201823227</v>
      </c>
      <c r="Q201">
        <f t="shared" si="35"/>
        <v>0.52120865562367968</v>
      </c>
      <c r="R201">
        <f t="shared" si="36"/>
        <v>2</v>
      </c>
    </row>
    <row r="202" spans="1:18" x14ac:dyDescent="0.35">
      <c r="A202">
        <v>190</v>
      </c>
      <c r="B202" t="s">
        <v>96</v>
      </c>
      <c r="C202">
        <v>2017</v>
      </c>
      <c r="D202" t="s">
        <v>10</v>
      </c>
      <c r="E202" t="s">
        <v>11</v>
      </c>
      <c r="F202" t="s">
        <v>12</v>
      </c>
      <c r="G202" t="s">
        <v>13</v>
      </c>
      <c r="H202">
        <v>308.78573182599899</v>
      </c>
      <c r="I202">
        <v>281.58554738700002</v>
      </c>
      <c r="J202">
        <v>337.64020094699998</v>
      </c>
      <c r="K202">
        <f t="shared" si="37"/>
        <v>-0.48186492068070835</v>
      </c>
      <c r="L202">
        <f t="shared" si="38"/>
        <v>0.48986002531528877</v>
      </c>
      <c r="M202">
        <f t="shared" si="39"/>
        <v>1.0650857816751671</v>
      </c>
      <c r="N202">
        <f t="shared" si="40"/>
        <v>0.18886150521991635</v>
      </c>
      <c r="O202">
        <f t="shared" si="41"/>
        <v>2.710514849522847</v>
      </c>
      <c r="P202">
        <f t="shared" si="42"/>
        <v>0.70611668288347595</v>
      </c>
      <c r="Q202">
        <f t="shared" si="35"/>
        <v>0.18886150521991635</v>
      </c>
      <c r="R202">
        <f t="shared" si="36"/>
        <v>3</v>
      </c>
    </row>
    <row r="203" spans="1:18" x14ac:dyDescent="0.35">
      <c r="A203">
        <v>191</v>
      </c>
      <c r="B203" t="s">
        <v>114</v>
      </c>
      <c r="C203">
        <v>2017</v>
      </c>
      <c r="D203" t="s">
        <v>10</v>
      </c>
      <c r="E203" t="s">
        <v>11</v>
      </c>
      <c r="F203" t="s">
        <v>12</v>
      </c>
      <c r="G203" t="s">
        <v>13</v>
      </c>
      <c r="H203">
        <v>369.20111522399998</v>
      </c>
      <c r="I203">
        <v>336.54672226599899</v>
      </c>
      <c r="J203">
        <v>407.95239970699998</v>
      </c>
      <c r="K203">
        <f t="shared" si="37"/>
        <v>-8.2222933792843636E-2</v>
      </c>
      <c r="L203">
        <f t="shared" si="38"/>
        <v>9.0218038427424041E-2</v>
      </c>
      <c r="M203">
        <f t="shared" si="39"/>
        <v>0.66544379478730231</v>
      </c>
      <c r="N203">
        <f t="shared" si="40"/>
        <v>0.58850349210778108</v>
      </c>
      <c r="O203">
        <f t="shared" si="41"/>
        <v>2.3108728626349824</v>
      </c>
      <c r="P203">
        <f t="shared" si="42"/>
        <v>1.1057586697713406</v>
      </c>
      <c r="Q203">
        <f t="shared" si="35"/>
        <v>9.0218038427424041E-2</v>
      </c>
      <c r="R203">
        <f t="shared" si="36"/>
        <v>1</v>
      </c>
    </row>
    <row r="204" spans="1:18" x14ac:dyDescent="0.35">
      <c r="A204">
        <v>192</v>
      </c>
      <c r="B204" t="s">
        <v>78</v>
      </c>
      <c r="C204">
        <v>2017</v>
      </c>
      <c r="D204" t="s">
        <v>10</v>
      </c>
      <c r="E204" t="s">
        <v>11</v>
      </c>
      <c r="F204" t="s">
        <v>12</v>
      </c>
      <c r="G204" t="s">
        <v>13</v>
      </c>
      <c r="H204">
        <v>469.798758391999</v>
      </c>
      <c r="I204">
        <v>423.70999446000002</v>
      </c>
      <c r="J204">
        <v>520.19205230900002</v>
      </c>
      <c r="K204">
        <f t="shared" si="37"/>
        <v>0.58322086099445869</v>
      </c>
      <c r="L204">
        <f t="shared" si="38"/>
        <v>0.57522575635987827</v>
      </c>
      <c r="M204">
        <f t="shared" si="39"/>
        <v>0</v>
      </c>
      <c r="N204">
        <f t="shared" si="40"/>
        <v>1.2539472868950834</v>
      </c>
      <c r="O204">
        <f t="shared" si="41"/>
        <v>1.6454290678476799</v>
      </c>
      <c r="P204">
        <f t="shared" si="42"/>
        <v>1.7712024645586431</v>
      </c>
      <c r="Q204">
        <f t="shared" si="35"/>
        <v>0</v>
      </c>
      <c r="R204">
        <f t="shared" si="36"/>
        <v>2</v>
      </c>
    </row>
    <row r="205" spans="1:18" x14ac:dyDescent="0.35">
      <c r="A205">
        <v>193</v>
      </c>
      <c r="B205" t="s">
        <v>137</v>
      </c>
      <c r="C205">
        <v>2017</v>
      </c>
      <c r="D205" t="s">
        <v>10</v>
      </c>
      <c r="E205" t="s">
        <v>11</v>
      </c>
      <c r="F205" t="s">
        <v>12</v>
      </c>
      <c r="G205" t="s">
        <v>13</v>
      </c>
      <c r="H205">
        <v>209.36333205699901</v>
      </c>
      <c r="I205">
        <v>189.39904444499999</v>
      </c>
      <c r="J205">
        <v>232.22129849500001</v>
      </c>
      <c r="K205">
        <f t="shared" si="37"/>
        <v>-1.1395345927092637</v>
      </c>
      <c r="L205">
        <f t="shared" ref="L205:L236" si="43">ABS(K205-$F$3)</f>
        <v>1.147529697343844</v>
      </c>
      <c r="M205">
        <f t="shared" si="39"/>
        <v>1.7227554537037224</v>
      </c>
      <c r="N205">
        <f t="shared" si="40"/>
        <v>0.46880816680863902</v>
      </c>
      <c r="O205">
        <f t="shared" si="41"/>
        <v>3.3681845215514024</v>
      </c>
      <c r="P205">
        <f t="shared" si="42"/>
        <v>4.8447010854920647E-2</v>
      </c>
      <c r="Q205">
        <f t="shared" si="35"/>
        <v>4.8447010854920647E-2</v>
      </c>
      <c r="R205">
        <f t="shared" si="36"/>
        <v>5</v>
      </c>
    </row>
    <row r="206" spans="1:18" x14ac:dyDescent="0.35">
      <c r="A206">
        <v>194</v>
      </c>
      <c r="B206" t="s">
        <v>18</v>
      </c>
      <c r="C206">
        <v>2017</v>
      </c>
      <c r="D206" t="s">
        <v>10</v>
      </c>
      <c r="E206" t="s">
        <v>11</v>
      </c>
      <c r="F206" t="s">
        <v>12</v>
      </c>
      <c r="G206" t="s">
        <v>13</v>
      </c>
      <c r="H206">
        <v>199.897081257</v>
      </c>
      <c r="I206">
        <v>183.08034110399899</v>
      </c>
      <c r="J206">
        <v>218.53959624699999</v>
      </c>
      <c r="K206">
        <f t="shared" si="37"/>
        <v>-1.202152937000291</v>
      </c>
      <c r="L206">
        <f t="shared" si="43"/>
        <v>1.2101480416348713</v>
      </c>
      <c r="M206">
        <f t="shared" si="39"/>
        <v>1.7853737979947497</v>
      </c>
      <c r="N206">
        <f t="shared" si="40"/>
        <v>0.53142651109966632</v>
      </c>
      <c r="O206">
        <f t="shared" si="41"/>
        <v>3.4308028658424297</v>
      </c>
      <c r="P206">
        <f t="shared" si="42"/>
        <v>1.4171333436106659E-2</v>
      </c>
      <c r="Q206">
        <f t="shared" ref="Q206:Q207" si="44">MIN(L206:P206)</f>
        <v>1.4171333436106659E-2</v>
      </c>
      <c r="R206">
        <f t="shared" ref="R206:R207" si="45">MATCH(Q206,L206:P206,0)</f>
        <v>5</v>
      </c>
    </row>
    <row r="207" spans="1:18" x14ac:dyDescent="0.35">
      <c r="A207">
        <v>195</v>
      </c>
      <c r="B207" t="s">
        <v>25</v>
      </c>
      <c r="C207">
        <v>2017</v>
      </c>
      <c r="D207" t="s">
        <v>10</v>
      </c>
      <c r="E207" t="s">
        <v>11</v>
      </c>
      <c r="F207" t="s">
        <v>12</v>
      </c>
      <c r="G207" t="s">
        <v>13</v>
      </c>
      <c r="H207">
        <v>323.66743929</v>
      </c>
      <c r="I207">
        <v>296.62027663399999</v>
      </c>
      <c r="J207">
        <v>357.45150949499998</v>
      </c>
      <c r="K207">
        <f t="shared" si="37"/>
        <v>-0.38342384814761382</v>
      </c>
      <c r="L207">
        <f t="shared" si="43"/>
        <v>0.39141895278219424</v>
      </c>
      <c r="M207">
        <f t="shared" si="39"/>
        <v>0.96664470914207246</v>
      </c>
      <c r="N207">
        <f t="shared" si="40"/>
        <v>0.28730257775301088</v>
      </c>
      <c r="O207">
        <f t="shared" si="41"/>
        <v>2.6120737769897526</v>
      </c>
      <c r="P207">
        <f t="shared" si="42"/>
        <v>0.8045577554165706</v>
      </c>
      <c r="Q207">
        <f t="shared" si="44"/>
        <v>0.28730257775301088</v>
      </c>
      <c r="R207">
        <f t="shared" si="45"/>
        <v>3</v>
      </c>
    </row>
    <row r="209" spans="2:2" x14ac:dyDescent="0.35">
      <c r="B209" t="s">
        <v>208</v>
      </c>
    </row>
    <row r="210" spans="2:2" x14ac:dyDescent="0.35">
      <c r="B210" t="s">
        <v>209</v>
      </c>
    </row>
    <row r="211" spans="2:2" x14ac:dyDescent="0.35">
      <c r="B211" t="s">
        <v>210</v>
      </c>
    </row>
  </sheetData>
  <autoFilter ref="A12:R207" xr:uid="{00000000-0009-0000-0000-000000000000}"/>
  <sortState xmlns:xlrd2="http://schemas.microsoft.com/office/spreadsheetml/2017/richdata2" ref="B13:P207">
    <sortCondition ref="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6" sqref="F6"/>
    </sheetView>
  </sheetViews>
  <sheetFormatPr defaultRowHeight="14.5" x14ac:dyDescent="0.35"/>
  <cols>
    <col min="1" max="1" width="26.90625" bestFit="1" customWidth="1"/>
    <col min="2" max="2" width="11.81640625" bestFit="1" customWidth="1"/>
    <col min="3" max="3" width="16.54296875" bestFit="1" customWidth="1"/>
    <col min="4" max="4" width="12.453125" bestFit="1" customWidth="1"/>
    <col min="5" max="5" width="11.81640625" bestFit="1" customWidth="1"/>
    <col min="6" max="19" width="12.453125" bestFit="1" customWidth="1"/>
    <col min="20" max="20" width="11.81640625" bestFit="1" customWidth="1"/>
    <col min="21" max="30" width="12.453125" bestFit="1" customWidth="1"/>
    <col min="31" max="31" width="11.81640625" bestFit="1" customWidth="1"/>
    <col min="32" max="49" width="12.453125" bestFit="1" customWidth="1"/>
    <col min="50" max="50" width="11.81640625" bestFit="1" customWidth="1"/>
    <col min="51" max="69" width="12.453125" bestFit="1" customWidth="1"/>
    <col min="70" max="70" width="11.81640625" bestFit="1" customWidth="1"/>
    <col min="71" max="104" width="12.453125" bestFit="1" customWidth="1"/>
    <col min="105" max="105" width="11.81640625" bestFit="1" customWidth="1"/>
    <col min="106" max="107" width="12.453125" bestFit="1" customWidth="1"/>
    <col min="108" max="197" width="11.81640625" bestFit="1" customWidth="1"/>
  </cols>
  <sheetData>
    <row r="1" spans="1:3" x14ac:dyDescent="0.35">
      <c r="A1" s="2" t="s">
        <v>223</v>
      </c>
      <c r="B1" s="3">
        <v>4</v>
      </c>
    </row>
    <row r="3" spans="1:3" x14ac:dyDescent="0.35">
      <c r="A3" s="2" t="s">
        <v>227</v>
      </c>
      <c r="B3" t="s">
        <v>229</v>
      </c>
      <c r="C3" t="s">
        <v>230</v>
      </c>
    </row>
    <row r="4" spans="1:3" x14ac:dyDescent="0.35">
      <c r="A4" s="3" t="s">
        <v>201</v>
      </c>
      <c r="B4" s="4">
        <v>848.74111630799996</v>
      </c>
      <c r="C4" s="4">
        <v>3.0898883406306776</v>
      </c>
    </row>
    <row r="5" spans="1:3" x14ac:dyDescent="0.35">
      <c r="A5" s="3" t="s">
        <v>144</v>
      </c>
      <c r="B5" s="4">
        <v>685.77275196300002</v>
      </c>
      <c r="C5" s="4">
        <v>2.0118681864317356</v>
      </c>
    </row>
    <row r="6" spans="1:3" x14ac:dyDescent="0.35">
      <c r="A6" s="3" t="s">
        <v>167</v>
      </c>
      <c r="B6" s="4">
        <v>652.57675633500003</v>
      </c>
      <c r="C6" s="4">
        <v>1.7922798481090536</v>
      </c>
    </row>
    <row r="7" spans="1:3" x14ac:dyDescent="0.35">
      <c r="A7" s="3" t="s">
        <v>197</v>
      </c>
      <c r="B7" s="4">
        <v>797.64181130899999</v>
      </c>
      <c r="C7" s="4">
        <v>2.7518713219541886</v>
      </c>
    </row>
    <row r="8" spans="1:3" x14ac:dyDescent="0.35">
      <c r="A8" s="3" t="s">
        <v>193</v>
      </c>
      <c r="B8" s="4">
        <v>984.51707516700003</v>
      </c>
      <c r="C8" s="4">
        <v>3.9880333314942327</v>
      </c>
    </row>
    <row r="9" spans="1:3" x14ac:dyDescent="0.35">
      <c r="A9" s="3" t="s">
        <v>198</v>
      </c>
      <c r="B9" s="4">
        <v>891.30699066900002</v>
      </c>
      <c r="C9" s="4">
        <v>3.3714575312320925</v>
      </c>
    </row>
    <row r="10" spans="1:3" x14ac:dyDescent="0.35">
      <c r="A10" s="3" t="s">
        <v>171</v>
      </c>
      <c r="B10" s="4">
        <v>718.54446392299997</v>
      </c>
      <c r="C10" s="4">
        <v>2.2286499288421386</v>
      </c>
    </row>
    <row r="11" spans="1:3" x14ac:dyDescent="0.35">
      <c r="A11" s="3" t="s">
        <v>196</v>
      </c>
      <c r="B11" s="4">
        <v>784.08857669199995</v>
      </c>
      <c r="C11" s="4">
        <v>2.6622179703332418</v>
      </c>
    </row>
    <row r="12" spans="1:3" x14ac:dyDescent="0.35">
      <c r="A12" s="3" t="s">
        <v>14</v>
      </c>
      <c r="B12" s="4">
        <v>818.813708905</v>
      </c>
      <c r="C12" s="4">
        <v>2.8919214010162015</v>
      </c>
    </row>
    <row r="13" spans="1:3" x14ac:dyDescent="0.35">
      <c r="A13" s="3" t="s">
        <v>195</v>
      </c>
      <c r="B13" s="4">
        <v>704.752534803</v>
      </c>
      <c r="C13" s="4">
        <v>2.1374176358974286</v>
      </c>
    </row>
    <row r="14" spans="1:3" x14ac:dyDescent="0.35">
      <c r="A14" s="3" t="s">
        <v>175</v>
      </c>
      <c r="B14" s="4">
        <v>667.28278210500002</v>
      </c>
      <c r="C14" s="4">
        <v>1.88955880302737</v>
      </c>
    </row>
    <row r="15" spans="1:3" x14ac:dyDescent="0.35">
      <c r="A15" s="3" t="s">
        <v>200</v>
      </c>
      <c r="B15" s="4">
        <v>668.882397363</v>
      </c>
      <c r="C15" s="4">
        <v>1.9001401050734381</v>
      </c>
    </row>
    <row r="16" spans="1:3" x14ac:dyDescent="0.35">
      <c r="A16" s="3" t="s">
        <v>71</v>
      </c>
      <c r="B16" s="4">
        <v>652.90362822199995</v>
      </c>
      <c r="C16" s="4">
        <v>1.7944420744002925</v>
      </c>
    </row>
    <row r="17" spans="1:3" x14ac:dyDescent="0.35">
      <c r="A17" s="3" t="s">
        <v>147</v>
      </c>
      <c r="B17" s="4">
        <v>654.65459424799997</v>
      </c>
      <c r="C17" s="4">
        <v>1.8060245473111065</v>
      </c>
    </row>
    <row r="18" spans="1:3" x14ac:dyDescent="0.35">
      <c r="A18" s="3" t="s">
        <v>228</v>
      </c>
      <c r="B18" s="4">
        <v>10530.479188012001</v>
      </c>
      <c r="C18" s="4">
        <v>2.4511265018395139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6"/>
  <sheetViews>
    <sheetView tabSelected="1" workbookViewId="0">
      <selection activeCell="E2" sqref="E2"/>
    </sheetView>
  </sheetViews>
  <sheetFormatPr defaultRowHeight="14.5" x14ac:dyDescent="0.35"/>
  <sheetData>
    <row r="1" spans="1:18" x14ac:dyDescent="0.35">
      <c r="A1" t="s">
        <v>225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212</v>
      </c>
      <c r="L1" t="s">
        <v>218</v>
      </c>
      <c r="M1" t="s">
        <v>219</v>
      </c>
      <c r="N1" t="s">
        <v>220</v>
      </c>
      <c r="O1" t="s">
        <v>221</v>
      </c>
      <c r="P1" t="s">
        <v>224</v>
      </c>
      <c r="Q1" t="s">
        <v>222</v>
      </c>
      <c r="R1" t="s">
        <v>223</v>
      </c>
    </row>
    <row r="2" spans="1:18" x14ac:dyDescent="0.35">
      <c r="A2">
        <v>1</v>
      </c>
      <c r="B2" t="s">
        <v>129</v>
      </c>
      <c r="C2">
        <v>2017</v>
      </c>
      <c r="D2" t="s">
        <v>10</v>
      </c>
      <c r="E2" t="s">
        <v>11</v>
      </c>
      <c r="F2" t="s">
        <v>12</v>
      </c>
      <c r="G2" t="s">
        <v>13</v>
      </c>
      <c r="H2">
        <v>320.81661737600001</v>
      </c>
      <c r="I2">
        <v>289.629502072999</v>
      </c>
      <c r="J2">
        <v>357.635033789999</v>
      </c>
      <c r="K2">
        <v>-0.40228176263718934</v>
      </c>
      <c r="L2">
        <v>0.41027686727176976</v>
      </c>
      <c r="M2">
        <v>0.98550262363164798</v>
      </c>
      <c r="N2">
        <v>0.26844466326343536</v>
      </c>
      <c r="O2">
        <v>2.6309316914793279</v>
      </c>
      <c r="P2">
        <v>0.78569984092699507</v>
      </c>
      <c r="Q2">
        <v>0.26844466326343536</v>
      </c>
      <c r="R2">
        <v>3</v>
      </c>
    </row>
    <row r="3" spans="1:18" x14ac:dyDescent="0.35">
      <c r="A3">
        <v>2</v>
      </c>
      <c r="B3" t="s">
        <v>180</v>
      </c>
      <c r="C3">
        <v>2017</v>
      </c>
      <c r="D3" t="s">
        <v>10</v>
      </c>
      <c r="E3" t="s">
        <v>11</v>
      </c>
      <c r="F3" t="s">
        <v>12</v>
      </c>
      <c r="G3" t="s">
        <v>13</v>
      </c>
      <c r="H3">
        <v>257.57940541800002</v>
      </c>
      <c r="I3">
        <v>227.92623203299999</v>
      </c>
      <c r="J3">
        <v>288.22792945399999</v>
      </c>
      <c r="K3">
        <v>-0.82058987574899589</v>
      </c>
      <c r="L3">
        <v>0.82858498038357631</v>
      </c>
      <c r="M3">
        <v>1.4038107367434547</v>
      </c>
      <c r="N3">
        <v>0.14986344984837119</v>
      </c>
      <c r="O3">
        <v>3.0492398045911346</v>
      </c>
      <c r="P3">
        <v>0.36739172781518847</v>
      </c>
      <c r="Q3">
        <v>0.14986344984837119</v>
      </c>
      <c r="R3">
        <v>3</v>
      </c>
    </row>
    <row r="4" spans="1:18" x14ac:dyDescent="0.35">
      <c r="A4">
        <v>3</v>
      </c>
      <c r="B4" t="s">
        <v>43</v>
      </c>
      <c r="C4">
        <v>2017</v>
      </c>
      <c r="D4" t="s">
        <v>10</v>
      </c>
      <c r="E4" t="s">
        <v>11</v>
      </c>
      <c r="F4" t="s">
        <v>12</v>
      </c>
      <c r="G4" t="s">
        <v>13</v>
      </c>
      <c r="H4">
        <v>382.47806489499999</v>
      </c>
      <c r="I4">
        <v>346.783416361999</v>
      </c>
      <c r="J4">
        <v>424.63973085399999</v>
      </c>
      <c r="K4">
        <v>5.602819316656479E-3</v>
      </c>
      <c r="L4">
        <v>2.3922853179239225E-3</v>
      </c>
      <c r="M4">
        <v>0.57761804167780217</v>
      </c>
      <c r="N4">
        <v>0.67632924521728122</v>
      </c>
      <c r="O4">
        <v>2.2230471095254822</v>
      </c>
      <c r="P4">
        <v>1.1935844228808408</v>
      </c>
      <c r="Q4">
        <v>2.3922853179239225E-3</v>
      </c>
      <c r="R4">
        <v>1</v>
      </c>
    </row>
    <row r="5" spans="1:18" x14ac:dyDescent="0.35">
      <c r="A5">
        <v>4</v>
      </c>
      <c r="B5" t="s">
        <v>201</v>
      </c>
      <c r="C5">
        <v>2017</v>
      </c>
      <c r="D5" t="s">
        <v>10</v>
      </c>
      <c r="E5" t="s">
        <v>11</v>
      </c>
      <c r="F5" t="s">
        <v>12</v>
      </c>
      <c r="G5" t="s">
        <v>13</v>
      </c>
      <c r="H5">
        <v>848.74111630799996</v>
      </c>
      <c r="I5">
        <v>781.98637003800002</v>
      </c>
      <c r="J5">
        <v>920.98643619499899</v>
      </c>
      <c r="K5">
        <v>3.0898883406306776</v>
      </c>
      <c r="L5">
        <v>3.0818932359960973</v>
      </c>
      <c r="M5">
        <v>2.5066674796362189</v>
      </c>
      <c r="N5">
        <v>3.7606147665313023</v>
      </c>
      <c r="O5">
        <v>0.86123841178853899</v>
      </c>
      <c r="P5">
        <v>4.2778699441948618</v>
      </c>
      <c r="Q5">
        <v>0.86123841178853899</v>
      </c>
      <c r="R5">
        <v>4</v>
      </c>
    </row>
    <row r="6" spans="1:18" x14ac:dyDescent="0.35">
      <c r="A6">
        <v>5</v>
      </c>
      <c r="B6" t="s">
        <v>179</v>
      </c>
      <c r="C6">
        <v>2017</v>
      </c>
      <c r="D6" t="s">
        <v>10</v>
      </c>
      <c r="E6" t="s">
        <v>11</v>
      </c>
      <c r="F6" t="s">
        <v>12</v>
      </c>
      <c r="G6" t="s">
        <v>13</v>
      </c>
      <c r="H6">
        <v>383.24884013600001</v>
      </c>
      <c r="I6">
        <v>338.53968060400001</v>
      </c>
      <c r="J6">
        <v>432.37413914799998</v>
      </c>
      <c r="K6">
        <v>1.0701423867884313E-2</v>
      </c>
      <c r="L6">
        <v>2.7063192333039113E-3</v>
      </c>
      <c r="M6">
        <v>0.57251943712657438</v>
      </c>
      <c r="N6">
        <v>0.68142784976850901</v>
      </c>
      <c r="O6">
        <v>2.2179485049742542</v>
      </c>
      <c r="P6">
        <v>1.1986830274320688</v>
      </c>
      <c r="Q6">
        <v>2.7063192333039113E-3</v>
      </c>
      <c r="R6">
        <v>1</v>
      </c>
    </row>
    <row r="7" spans="1:18" x14ac:dyDescent="0.35">
      <c r="A7">
        <v>6</v>
      </c>
      <c r="B7" t="s">
        <v>39</v>
      </c>
      <c r="C7">
        <v>2017</v>
      </c>
      <c r="D7" t="s">
        <v>10</v>
      </c>
      <c r="E7" t="s">
        <v>11</v>
      </c>
      <c r="F7" t="s">
        <v>12</v>
      </c>
      <c r="G7" t="s">
        <v>13</v>
      </c>
      <c r="H7">
        <v>309.52311424599998</v>
      </c>
      <c r="I7">
        <v>284.72960685300001</v>
      </c>
      <c r="J7">
        <v>339.037007364999</v>
      </c>
      <c r="K7">
        <v>-0.47698720644882076</v>
      </c>
      <c r="L7">
        <v>0.48498231108340117</v>
      </c>
      <c r="M7">
        <v>1.0602080674432794</v>
      </c>
      <c r="N7">
        <v>0.19373921945180395</v>
      </c>
      <c r="O7">
        <v>2.7056371352909592</v>
      </c>
      <c r="P7">
        <v>0.71099439711536361</v>
      </c>
      <c r="Q7">
        <v>0.19373921945180395</v>
      </c>
      <c r="R7">
        <v>3</v>
      </c>
    </row>
    <row r="8" spans="1:18" x14ac:dyDescent="0.35">
      <c r="A8">
        <v>7</v>
      </c>
      <c r="B8" t="s">
        <v>67</v>
      </c>
      <c r="C8">
        <v>2017</v>
      </c>
      <c r="D8" t="s">
        <v>10</v>
      </c>
      <c r="E8" t="s">
        <v>11</v>
      </c>
      <c r="F8" t="s">
        <v>12</v>
      </c>
      <c r="G8" t="s">
        <v>13</v>
      </c>
      <c r="H8">
        <v>454.28576072299899</v>
      </c>
      <c r="I8">
        <v>416.34415368399999</v>
      </c>
      <c r="J8">
        <v>501.73575634899998</v>
      </c>
      <c r="K8">
        <v>0.48060386409179379</v>
      </c>
      <c r="L8">
        <v>0.47260875945721337</v>
      </c>
      <c r="M8">
        <v>0.1026169969026649</v>
      </c>
      <c r="N8">
        <v>1.1513302899924185</v>
      </c>
      <c r="O8">
        <v>1.7480460647503449</v>
      </c>
      <c r="P8">
        <v>1.6685854676559781</v>
      </c>
      <c r="Q8">
        <v>0.1026169969026649</v>
      </c>
      <c r="R8">
        <v>2</v>
      </c>
    </row>
    <row r="9" spans="1:18" x14ac:dyDescent="0.35">
      <c r="A9">
        <v>8</v>
      </c>
      <c r="B9" t="s">
        <v>101</v>
      </c>
      <c r="C9">
        <v>2017</v>
      </c>
      <c r="D9" t="s">
        <v>10</v>
      </c>
      <c r="E9" t="s">
        <v>11</v>
      </c>
      <c r="F9" t="s">
        <v>12</v>
      </c>
      <c r="G9" t="s">
        <v>13</v>
      </c>
      <c r="H9">
        <v>356.36459008200001</v>
      </c>
      <c r="I9">
        <v>322.96249011399999</v>
      </c>
      <c r="J9">
        <v>391.000317120999</v>
      </c>
      <c r="K9">
        <v>-0.16713532073723633</v>
      </c>
      <c r="L9">
        <v>0.17513042537181672</v>
      </c>
      <c r="M9">
        <v>0.75035618173169505</v>
      </c>
      <c r="N9">
        <v>0.50359110516338834</v>
      </c>
      <c r="O9">
        <v>2.395785249579375</v>
      </c>
      <c r="P9">
        <v>1.020846282826948</v>
      </c>
      <c r="Q9">
        <v>0.17513042537181672</v>
      </c>
      <c r="R9">
        <v>1</v>
      </c>
    </row>
    <row r="10" spans="1:18" x14ac:dyDescent="0.35">
      <c r="A10">
        <v>9</v>
      </c>
      <c r="B10" t="s">
        <v>146</v>
      </c>
      <c r="C10">
        <v>2017</v>
      </c>
      <c r="D10" t="s">
        <v>10</v>
      </c>
      <c r="E10" t="s">
        <v>11</v>
      </c>
      <c r="F10" t="s">
        <v>12</v>
      </c>
      <c r="G10" t="s">
        <v>13</v>
      </c>
      <c r="H10">
        <v>515.78654934799999</v>
      </c>
      <c r="I10">
        <v>471.45376392899999</v>
      </c>
      <c r="J10">
        <v>563.02271955699996</v>
      </c>
      <c r="K10">
        <v>0.88742570281704858</v>
      </c>
      <c r="L10">
        <v>0.87943059818246816</v>
      </c>
      <c r="M10">
        <v>0.30420484182258989</v>
      </c>
      <c r="N10">
        <v>1.5581521287176732</v>
      </c>
      <c r="O10">
        <v>1.3412242260250902</v>
      </c>
      <c r="P10">
        <v>2.0754073063812331</v>
      </c>
      <c r="Q10">
        <v>0.30420484182258989</v>
      </c>
      <c r="R10">
        <v>2</v>
      </c>
    </row>
    <row r="11" spans="1:18" x14ac:dyDescent="0.35">
      <c r="A11">
        <v>10</v>
      </c>
      <c r="B11" t="s">
        <v>189</v>
      </c>
      <c r="C11">
        <v>2017</v>
      </c>
      <c r="D11" t="s">
        <v>10</v>
      </c>
      <c r="E11" t="s">
        <v>11</v>
      </c>
      <c r="F11" t="s">
        <v>12</v>
      </c>
      <c r="G11" t="s">
        <v>13</v>
      </c>
      <c r="H11">
        <v>276.09324702399999</v>
      </c>
      <c r="I11">
        <v>247.62325762699999</v>
      </c>
      <c r="J11">
        <v>303.77825593</v>
      </c>
      <c r="K11">
        <v>-0.69812258301318808</v>
      </c>
      <c r="L11">
        <v>0.7061176876477685</v>
      </c>
      <c r="M11">
        <v>1.2813434440076468</v>
      </c>
      <c r="N11">
        <v>2.739615711256338E-2</v>
      </c>
      <c r="O11">
        <v>2.9267725118553267</v>
      </c>
      <c r="P11">
        <v>0.48985902055099628</v>
      </c>
      <c r="Q11">
        <v>2.739615711256338E-2</v>
      </c>
      <c r="R11">
        <v>3</v>
      </c>
    </row>
    <row r="12" spans="1:18" x14ac:dyDescent="0.35">
      <c r="A12">
        <v>11</v>
      </c>
      <c r="B12" t="s">
        <v>187</v>
      </c>
      <c r="C12">
        <v>2017</v>
      </c>
      <c r="D12" t="s">
        <v>10</v>
      </c>
      <c r="E12" t="s">
        <v>11</v>
      </c>
      <c r="F12" t="s">
        <v>12</v>
      </c>
      <c r="G12" t="s">
        <v>13</v>
      </c>
      <c r="H12">
        <v>420.592336130999</v>
      </c>
      <c r="I12">
        <v>383.76908493599899</v>
      </c>
      <c r="J12">
        <v>463.64389599499998</v>
      </c>
      <c r="K12">
        <v>0.25772508071476313</v>
      </c>
      <c r="L12">
        <v>0.24972997608018274</v>
      </c>
      <c r="M12">
        <v>0.32549578027969556</v>
      </c>
      <c r="N12">
        <v>0.92845150661538778</v>
      </c>
      <c r="O12">
        <v>1.9709248481273756</v>
      </c>
      <c r="P12">
        <v>1.4457066842789474</v>
      </c>
      <c r="Q12">
        <v>0.24972997608018274</v>
      </c>
      <c r="R12">
        <v>1</v>
      </c>
    </row>
    <row r="13" spans="1:18" x14ac:dyDescent="0.35">
      <c r="A13">
        <v>12</v>
      </c>
      <c r="B13" t="s">
        <v>145</v>
      </c>
      <c r="C13">
        <v>2017</v>
      </c>
      <c r="D13" t="s">
        <v>10</v>
      </c>
      <c r="E13" t="s">
        <v>11</v>
      </c>
      <c r="F13" t="s">
        <v>12</v>
      </c>
      <c r="G13" t="s">
        <v>13</v>
      </c>
      <c r="H13">
        <v>454.283252339</v>
      </c>
      <c r="I13">
        <v>408.65642302200001</v>
      </c>
      <c r="J13">
        <v>504.61555110900002</v>
      </c>
      <c r="K13">
        <v>0.48058727137138302</v>
      </c>
      <c r="L13">
        <v>0.4725921667368026</v>
      </c>
      <c r="M13">
        <v>0.10263358962307567</v>
      </c>
      <c r="N13">
        <v>1.1513136972720077</v>
      </c>
      <c r="O13">
        <v>1.7480626574707556</v>
      </c>
      <c r="P13">
        <v>1.6685688749355674</v>
      </c>
      <c r="Q13">
        <v>0.10263358962307567</v>
      </c>
      <c r="R13">
        <v>2</v>
      </c>
    </row>
    <row r="14" spans="1:18" x14ac:dyDescent="0.35">
      <c r="A14">
        <v>13</v>
      </c>
      <c r="B14" t="s">
        <v>144</v>
      </c>
      <c r="C14">
        <v>2017</v>
      </c>
      <c r="D14" t="s">
        <v>10</v>
      </c>
      <c r="E14" t="s">
        <v>11</v>
      </c>
      <c r="F14" t="s">
        <v>12</v>
      </c>
      <c r="G14" t="s">
        <v>13</v>
      </c>
      <c r="H14">
        <v>685.77275196300002</v>
      </c>
      <c r="I14">
        <v>607.98354107700004</v>
      </c>
      <c r="J14">
        <v>774.99950668199995</v>
      </c>
      <c r="K14">
        <v>2.0118681864317356</v>
      </c>
      <c r="L14">
        <v>2.0038730817971553</v>
      </c>
      <c r="M14">
        <v>1.4286473254372769</v>
      </c>
      <c r="N14">
        <v>2.6825946123323603</v>
      </c>
      <c r="O14">
        <v>0.21678174241040304</v>
      </c>
      <c r="P14">
        <v>3.1998497899959197</v>
      </c>
      <c r="Q14">
        <v>0.21678174241040304</v>
      </c>
      <c r="R14">
        <v>4</v>
      </c>
    </row>
    <row r="15" spans="1:18" x14ac:dyDescent="0.35">
      <c r="A15">
        <v>14</v>
      </c>
      <c r="B15" t="s">
        <v>128</v>
      </c>
      <c r="C15">
        <v>2017</v>
      </c>
      <c r="D15" t="s">
        <v>10</v>
      </c>
      <c r="E15" t="s">
        <v>11</v>
      </c>
      <c r="F15" t="s">
        <v>12</v>
      </c>
      <c r="G15" t="s">
        <v>13</v>
      </c>
      <c r="H15">
        <v>253.233336901</v>
      </c>
      <c r="I15">
        <v>233.93771264099999</v>
      </c>
      <c r="J15">
        <v>275.345493253999</v>
      </c>
      <c r="K15">
        <v>-0.84933870360700381</v>
      </c>
      <c r="L15">
        <v>0.85733380824158423</v>
      </c>
      <c r="M15">
        <v>1.4325595646014624</v>
      </c>
      <c r="N15">
        <v>0.17861227770637911</v>
      </c>
      <c r="O15">
        <v>3.0779886324491423</v>
      </c>
      <c r="P15">
        <v>0.33864289995718055</v>
      </c>
      <c r="Q15">
        <v>0.17861227770637911</v>
      </c>
      <c r="R15">
        <v>3</v>
      </c>
    </row>
    <row r="16" spans="1:18" x14ac:dyDescent="0.35">
      <c r="A16">
        <v>15</v>
      </c>
      <c r="B16" t="s">
        <v>75</v>
      </c>
      <c r="C16">
        <v>2017</v>
      </c>
      <c r="D16" t="s">
        <v>10</v>
      </c>
      <c r="E16" t="s">
        <v>11</v>
      </c>
      <c r="F16" t="s">
        <v>12</v>
      </c>
      <c r="G16" t="s">
        <v>13</v>
      </c>
      <c r="H16">
        <v>521.54988724600003</v>
      </c>
      <c r="I16">
        <v>475.65358684699999</v>
      </c>
      <c r="J16">
        <v>571.37234647499997</v>
      </c>
      <c r="K16">
        <v>0.92554963217274766</v>
      </c>
      <c r="L16">
        <v>0.91755452753816724</v>
      </c>
      <c r="M16">
        <v>0.34232877117828897</v>
      </c>
      <c r="N16">
        <v>1.5962760580733724</v>
      </c>
      <c r="O16">
        <v>1.303100296669391</v>
      </c>
      <c r="P16">
        <v>2.1135312357369322</v>
      </c>
      <c r="Q16">
        <v>0.34232877117828897</v>
      </c>
      <c r="R16">
        <v>2</v>
      </c>
    </row>
    <row r="17" spans="1:18" x14ac:dyDescent="0.35">
      <c r="A17">
        <v>16</v>
      </c>
      <c r="B17" t="s">
        <v>153</v>
      </c>
      <c r="C17">
        <v>2017</v>
      </c>
      <c r="D17" t="s">
        <v>10</v>
      </c>
      <c r="E17" t="s">
        <v>11</v>
      </c>
      <c r="F17" t="s">
        <v>12</v>
      </c>
      <c r="G17" t="s">
        <v>13</v>
      </c>
      <c r="H17">
        <v>293.040596061999</v>
      </c>
      <c r="I17">
        <v>263.36845271599998</v>
      </c>
      <c r="J17">
        <v>326.82861355099999</v>
      </c>
      <c r="K17">
        <v>-0.58601748889485528</v>
      </c>
      <c r="L17">
        <v>0.5940125935294357</v>
      </c>
      <c r="M17">
        <v>1.169238349889314</v>
      </c>
      <c r="N17">
        <v>8.4708937005769425E-2</v>
      </c>
      <c r="O17">
        <v>2.8146674177369939</v>
      </c>
      <c r="P17">
        <v>0.60196411466932909</v>
      </c>
      <c r="Q17">
        <v>8.4708937005769425E-2</v>
      </c>
      <c r="R17">
        <v>3</v>
      </c>
    </row>
    <row r="18" spans="1:18" x14ac:dyDescent="0.35">
      <c r="A18">
        <v>17</v>
      </c>
      <c r="B18" t="s">
        <v>186</v>
      </c>
      <c r="C18">
        <v>2017</v>
      </c>
      <c r="D18" t="s">
        <v>10</v>
      </c>
      <c r="E18" t="s">
        <v>11</v>
      </c>
      <c r="F18" t="s">
        <v>12</v>
      </c>
      <c r="G18" t="s">
        <v>13</v>
      </c>
      <c r="H18">
        <v>438.083306668999</v>
      </c>
      <c r="I18">
        <v>395.95779883699998</v>
      </c>
      <c r="J18">
        <v>485.34408648399898</v>
      </c>
      <c r="K18">
        <v>0.37342617909817111</v>
      </c>
      <c r="L18">
        <v>0.36543107446359069</v>
      </c>
      <c r="M18">
        <v>0.20979468189628758</v>
      </c>
      <c r="N18">
        <v>1.0441526049987959</v>
      </c>
      <c r="O18">
        <v>1.8552237497439674</v>
      </c>
      <c r="P18">
        <v>1.5614077826623554</v>
      </c>
      <c r="Q18">
        <v>0.20979468189628758</v>
      </c>
      <c r="R18">
        <v>2</v>
      </c>
    </row>
    <row r="19" spans="1:18" x14ac:dyDescent="0.35">
      <c r="A19">
        <v>18</v>
      </c>
      <c r="B19" t="s">
        <v>86</v>
      </c>
      <c r="C19">
        <v>2017</v>
      </c>
      <c r="D19" t="s">
        <v>10</v>
      </c>
      <c r="E19" t="s">
        <v>11</v>
      </c>
      <c r="F19" t="s">
        <v>12</v>
      </c>
      <c r="G19" t="s">
        <v>13</v>
      </c>
      <c r="H19">
        <v>372.27561614699999</v>
      </c>
      <c r="I19">
        <v>341.98944787400001</v>
      </c>
      <c r="J19">
        <v>409.259012742999</v>
      </c>
      <c r="K19">
        <v>-6.1885404037186141E-2</v>
      </c>
      <c r="L19">
        <v>6.9880508671766539E-2</v>
      </c>
      <c r="M19">
        <v>0.64510626503164481</v>
      </c>
      <c r="N19">
        <v>0.60884102186343858</v>
      </c>
      <c r="O19">
        <v>2.2905353328793248</v>
      </c>
      <c r="P19">
        <v>1.1260961995269982</v>
      </c>
      <c r="Q19">
        <v>6.9880508671766539E-2</v>
      </c>
      <c r="R19">
        <v>1</v>
      </c>
    </row>
    <row r="20" spans="1:18" x14ac:dyDescent="0.35">
      <c r="A20">
        <v>19</v>
      </c>
      <c r="B20" t="s">
        <v>64</v>
      </c>
      <c r="C20">
        <v>2017</v>
      </c>
      <c r="D20" t="s">
        <v>10</v>
      </c>
      <c r="E20" t="s">
        <v>11</v>
      </c>
      <c r="F20" t="s">
        <v>12</v>
      </c>
      <c r="G20" t="s">
        <v>13</v>
      </c>
      <c r="H20">
        <v>210.29313773499999</v>
      </c>
      <c r="I20">
        <v>192.99172517100001</v>
      </c>
      <c r="J20">
        <v>233.31694082300001</v>
      </c>
      <c r="K20">
        <v>-1.1333840170168445</v>
      </c>
      <c r="L20">
        <v>1.1413791216514249</v>
      </c>
      <c r="M20">
        <v>1.7166048780113032</v>
      </c>
      <c r="N20">
        <v>0.46265759111621985</v>
      </c>
      <c r="O20">
        <v>3.3620339458589834</v>
      </c>
      <c r="P20">
        <v>5.4597586547339816E-2</v>
      </c>
      <c r="Q20">
        <v>5.4597586547339816E-2</v>
      </c>
      <c r="R20">
        <v>5</v>
      </c>
    </row>
    <row r="21" spans="1:18" x14ac:dyDescent="0.35">
      <c r="A21">
        <v>20</v>
      </c>
      <c r="B21" t="s">
        <v>89</v>
      </c>
      <c r="C21">
        <v>2017</v>
      </c>
      <c r="D21" t="s">
        <v>10</v>
      </c>
      <c r="E21" t="s">
        <v>11</v>
      </c>
      <c r="F21" t="s">
        <v>12</v>
      </c>
      <c r="G21" t="s">
        <v>13</v>
      </c>
      <c r="H21">
        <v>367.68343201599998</v>
      </c>
      <c r="I21">
        <v>330.72932709000003</v>
      </c>
      <c r="J21">
        <v>409.181538496999</v>
      </c>
      <c r="K21">
        <v>-9.2262263158939067E-2</v>
      </c>
      <c r="L21">
        <v>0.10025736779351947</v>
      </c>
      <c r="M21">
        <v>0.67548312415339773</v>
      </c>
      <c r="N21">
        <v>0.57846416274168566</v>
      </c>
      <c r="O21">
        <v>2.3209121920010776</v>
      </c>
      <c r="P21">
        <v>1.0957193404052452</v>
      </c>
      <c r="Q21">
        <v>0.10025736779351947</v>
      </c>
      <c r="R21">
        <v>1</v>
      </c>
    </row>
    <row r="22" spans="1:18" x14ac:dyDescent="0.35">
      <c r="A22">
        <v>21</v>
      </c>
      <c r="B22" t="s">
        <v>127</v>
      </c>
      <c r="C22">
        <v>2017</v>
      </c>
      <c r="D22" t="s">
        <v>10</v>
      </c>
      <c r="E22" t="s">
        <v>11</v>
      </c>
      <c r="F22" t="s">
        <v>12</v>
      </c>
      <c r="G22" t="s">
        <v>13</v>
      </c>
      <c r="H22">
        <v>247.54600485399999</v>
      </c>
      <c r="I22">
        <v>223.78778254700001</v>
      </c>
      <c r="J22">
        <v>276.647993187</v>
      </c>
      <c r="K22">
        <v>-0.88695986152270978</v>
      </c>
      <c r="L22">
        <v>0.8949549661572902</v>
      </c>
      <c r="M22">
        <v>1.4701807225171684</v>
      </c>
      <c r="N22">
        <v>0.21623343562208508</v>
      </c>
      <c r="O22">
        <v>3.1156097903648483</v>
      </c>
      <c r="P22">
        <v>0.30102174204147458</v>
      </c>
      <c r="Q22">
        <v>0.21623343562208508</v>
      </c>
      <c r="R22">
        <v>3</v>
      </c>
    </row>
    <row r="23" spans="1:18" x14ac:dyDescent="0.35">
      <c r="A23">
        <v>22</v>
      </c>
      <c r="B23" t="s">
        <v>100</v>
      </c>
      <c r="C23">
        <v>2017</v>
      </c>
      <c r="D23" t="s">
        <v>10</v>
      </c>
      <c r="E23" t="s">
        <v>11</v>
      </c>
      <c r="F23" t="s">
        <v>12</v>
      </c>
      <c r="G23" t="s">
        <v>13</v>
      </c>
      <c r="H23">
        <v>296.53180977300002</v>
      </c>
      <c r="I23">
        <v>269.59320017699901</v>
      </c>
      <c r="J23">
        <v>326.85131053200001</v>
      </c>
      <c r="K23">
        <v>-0.5629234438745141</v>
      </c>
      <c r="L23">
        <v>0.57091854850909451</v>
      </c>
      <c r="M23">
        <v>1.1461443048689728</v>
      </c>
      <c r="N23">
        <v>0.10780298202611061</v>
      </c>
      <c r="O23">
        <v>2.7915733727166527</v>
      </c>
      <c r="P23">
        <v>0.62505815968967027</v>
      </c>
      <c r="Q23">
        <v>0.10780298202611061</v>
      </c>
      <c r="R23">
        <v>3</v>
      </c>
    </row>
    <row r="24" spans="1:18" x14ac:dyDescent="0.35">
      <c r="A24">
        <v>23</v>
      </c>
      <c r="B24" t="s">
        <v>178</v>
      </c>
      <c r="C24">
        <v>2017</v>
      </c>
      <c r="D24" t="s">
        <v>10</v>
      </c>
      <c r="E24" t="s">
        <v>11</v>
      </c>
      <c r="F24" t="s">
        <v>12</v>
      </c>
      <c r="G24" t="s">
        <v>13</v>
      </c>
      <c r="H24">
        <v>561.01931360000003</v>
      </c>
      <c r="I24">
        <v>503.497018521999</v>
      </c>
      <c r="J24">
        <v>621.07568746200002</v>
      </c>
      <c r="K24">
        <v>1.1866361151554696</v>
      </c>
      <c r="L24">
        <v>1.1786410105208893</v>
      </c>
      <c r="M24">
        <v>0.60341525416101094</v>
      </c>
      <c r="N24">
        <v>1.8573625410560943</v>
      </c>
      <c r="O24">
        <v>1.042013813686669</v>
      </c>
      <c r="P24">
        <v>2.3746177187196542</v>
      </c>
      <c r="Q24">
        <v>0.60341525416101094</v>
      </c>
      <c r="R24">
        <v>2</v>
      </c>
    </row>
    <row r="25" spans="1:18" x14ac:dyDescent="0.35">
      <c r="A25">
        <v>24</v>
      </c>
      <c r="B25" t="s">
        <v>48</v>
      </c>
      <c r="C25">
        <v>2017</v>
      </c>
      <c r="D25" t="s">
        <v>10</v>
      </c>
      <c r="E25" t="s">
        <v>11</v>
      </c>
      <c r="F25" t="s">
        <v>12</v>
      </c>
      <c r="G25" t="s">
        <v>13</v>
      </c>
      <c r="H25">
        <v>401.49591663199999</v>
      </c>
      <c r="I25">
        <v>367.14542894499999</v>
      </c>
      <c r="J25">
        <v>440.35049804499999</v>
      </c>
      <c r="K25">
        <v>0.13140409089751329</v>
      </c>
      <c r="L25">
        <v>0.12340898626293288</v>
      </c>
      <c r="M25">
        <v>0.45181677009694543</v>
      </c>
      <c r="N25">
        <v>0.80213051679813796</v>
      </c>
      <c r="O25">
        <v>2.0972458379446253</v>
      </c>
      <c r="P25">
        <v>1.3193856944616977</v>
      </c>
      <c r="Q25">
        <v>0.12340898626293288</v>
      </c>
      <c r="R25">
        <v>1</v>
      </c>
    </row>
    <row r="26" spans="1:18" x14ac:dyDescent="0.35">
      <c r="A26">
        <v>25</v>
      </c>
      <c r="B26" t="s">
        <v>99</v>
      </c>
      <c r="C26">
        <v>2017</v>
      </c>
      <c r="D26" t="s">
        <v>10</v>
      </c>
      <c r="E26" t="s">
        <v>11</v>
      </c>
      <c r="F26" t="s">
        <v>12</v>
      </c>
      <c r="G26" t="s">
        <v>13</v>
      </c>
      <c r="H26">
        <v>222.955737604999</v>
      </c>
      <c r="I26">
        <v>203.55306401999999</v>
      </c>
      <c r="J26">
        <v>245.21364462</v>
      </c>
      <c r="K26">
        <v>-1.0496221291235723</v>
      </c>
      <c r="L26">
        <v>1.0576172337581526</v>
      </c>
      <c r="M26">
        <v>1.632842990118031</v>
      </c>
      <c r="N26">
        <v>0.37889570322294763</v>
      </c>
      <c r="O26">
        <v>3.2782720579657108</v>
      </c>
      <c r="P26">
        <v>0.13835947444061203</v>
      </c>
      <c r="Q26">
        <v>0.13835947444061203</v>
      </c>
      <c r="R26">
        <v>5</v>
      </c>
    </row>
    <row r="27" spans="1:18" x14ac:dyDescent="0.35">
      <c r="A27">
        <v>26</v>
      </c>
      <c r="B27" t="s">
        <v>118</v>
      </c>
      <c r="C27">
        <v>2017</v>
      </c>
      <c r="D27" t="s">
        <v>10</v>
      </c>
      <c r="E27" t="s">
        <v>11</v>
      </c>
      <c r="F27" t="s">
        <v>12</v>
      </c>
      <c r="G27" t="s">
        <v>13</v>
      </c>
      <c r="H27">
        <v>557.65016821899997</v>
      </c>
      <c r="I27">
        <v>503.77621105199898</v>
      </c>
      <c r="J27">
        <v>621.86826678399996</v>
      </c>
      <c r="K27">
        <v>1.1643495404712232</v>
      </c>
      <c r="L27">
        <v>1.1563544358366429</v>
      </c>
      <c r="M27">
        <v>0.5811286794767645</v>
      </c>
      <c r="N27">
        <v>1.8350759663718479</v>
      </c>
      <c r="O27">
        <v>1.0643003883709155</v>
      </c>
      <c r="P27">
        <v>2.3523311440354076</v>
      </c>
      <c r="Q27">
        <v>0.5811286794767645</v>
      </c>
      <c r="R27">
        <v>2</v>
      </c>
    </row>
    <row r="28" spans="1:18" x14ac:dyDescent="0.35">
      <c r="A28">
        <v>27</v>
      </c>
      <c r="B28" t="s">
        <v>157</v>
      </c>
      <c r="C28">
        <v>2017</v>
      </c>
      <c r="D28" t="s">
        <v>10</v>
      </c>
      <c r="E28" t="s">
        <v>11</v>
      </c>
      <c r="F28" t="s">
        <v>12</v>
      </c>
      <c r="G28" t="s">
        <v>13</v>
      </c>
      <c r="H28">
        <v>373.34619705</v>
      </c>
      <c r="I28">
        <v>340.96765771100002</v>
      </c>
      <c r="J28">
        <v>407.34653039900002</v>
      </c>
      <c r="K28">
        <v>-5.4803613686199411E-2</v>
      </c>
      <c r="L28">
        <v>6.2798718320779809E-2</v>
      </c>
      <c r="M28">
        <v>0.63802447468065815</v>
      </c>
      <c r="N28">
        <v>0.61592281221442524</v>
      </c>
      <c r="O28">
        <v>2.283453542528338</v>
      </c>
      <c r="P28">
        <v>1.133177989877985</v>
      </c>
      <c r="Q28">
        <v>6.2798718320779809E-2</v>
      </c>
      <c r="R28">
        <v>1</v>
      </c>
    </row>
    <row r="29" spans="1:18" x14ac:dyDescent="0.35">
      <c r="A29">
        <v>28</v>
      </c>
      <c r="B29" t="s">
        <v>63</v>
      </c>
      <c r="C29">
        <v>2017</v>
      </c>
      <c r="D29" t="s">
        <v>10</v>
      </c>
      <c r="E29" t="s">
        <v>11</v>
      </c>
      <c r="F29" t="s">
        <v>12</v>
      </c>
      <c r="G29" t="s">
        <v>13</v>
      </c>
      <c r="H29">
        <v>177.892741814</v>
      </c>
      <c r="I29">
        <v>163.83844225599901</v>
      </c>
      <c r="J29">
        <v>194.52835481</v>
      </c>
      <c r="K29">
        <v>-1.347709539318344</v>
      </c>
      <c r="L29">
        <v>1.3557046439529243</v>
      </c>
      <c r="M29">
        <v>1.9309304003128027</v>
      </c>
      <c r="N29">
        <v>0.67698311341771933</v>
      </c>
      <c r="O29">
        <v>3.5763594681604829</v>
      </c>
      <c r="P29">
        <v>0.15972793575415967</v>
      </c>
      <c r="Q29">
        <v>0.15972793575415967</v>
      </c>
      <c r="R29">
        <v>5</v>
      </c>
    </row>
    <row r="30" spans="1:18" x14ac:dyDescent="0.35">
      <c r="A30">
        <v>29</v>
      </c>
      <c r="B30" t="s">
        <v>30</v>
      </c>
      <c r="C30">
        <v>2017</v>
      </c>
      <c r="D30" t="s">
        <v>10</v>
      </c>
      <c r="E30" t="s">
        <v>11</v>
      </c>
      <c r="F30" t="s">
        <v>12</v>
      </c>
      <c r="G30" t="s">
        <v>13</v>
      </c>
      <c r="H30">
        <v>195.94277789</v>
      </c>
      <c r="I30">
        <v>179.70914956199999</v>
      </c>
      <c r="J30">
        <v>214.391432192</v>
      </c>
      <c r="K30">
        <v>-1.2283102758345843</v>
      </c>
      <c r="L30">
        <v>1.2363053804691646</v>
      </c>
      <c r="M30">
        <v>1.811531136829043</v>
      </c>
      <c r="N30">
        <v>0.5575838499339596</v>
      </c>
      <c r="O30">
        <v>3.4569602046767232</v>
      </c>
      <c r="P30">
        <v>4.0328672270399935E-2</v>
      </c>
      <c r="Q30">
        <v>4.0328672270399935E-2</v>
      </c>
      <c r="R30">
        <v>5</v>
      </c>
    </row>
    <row r="31" spans="1:18" x14ac:dyDescent="0.35">
      <c r="A31">
        <v>30</v>
      </c>
      <c r="B31" t="s">
        <v>113</v>
      </c>
      <c r="C31">
        <v>2017</v>
      </c>
      <c r="D31" t="s">
        <v>10</v>
      </c>
      <c r="E31" t="s">
        <v>11</v>
      </c>
      <c r="F31" t="s">
        <v>12</v>
      </c>
      <c r="G31" t="s">
        <v>13</v>
      </c>
      <c r="H31">
        <v>321.18392863600002</v>
      </c>
      <c r="I31">
        <v>292.18835152899999</v>
      </c>
      <c r="J31">
        <v>355.39464509700002</v>
      </c>
      <c r="K31">
        <v>-0.39985203375860795</v>
      </c>
      <c r="L31">
        <v>0.40784713839318837</v>
      </c>
      <c r="M31">
        <v>0.9830728947530667</v>
      </c>
      <c r="N31">
        <v>0.27087439214201675</v>
      </c>
      <c r="O31">
        <v>2.6285019626007466</v>
      </c>
      <c r="P31">
        <v>0.78812956980557636</v>
      </c>
      <c r="Q31">
        <v>0.27087439214201675</v>
      </c>
      <c r="R31">
        <v>3</v>
      </c>
    </row>
    <row r="32" spans="1:18" x14ac:dyDescent="0.35">
      <c r="A32">
        <v>31</v>
      </c>
      <c r="B32" t="s">
        <v>37</v>
      </c>
      <c r="C32">
        <v>2017</v>
      </c>
      <c r="D32" t="s">
        <v>10</v>
      </c>
      <c r="E32" t="s">
        <v>11</v>
      </c>
      <c r="F32" t="s">
        <v>12</v>
      </c>
      <c r="G32" t="s">
        <v>13</v>
      </c>
      <c r="H32">
        <v>182.13631758099999</v>
      </c>
      <c r="I32">
        <v>167.18503858400001</v>
      </c>
      <c r="J32">
        <v>200.22425186800001</v>
      </c>
      <c r="K32">
        <v>-1.3196386912056897</v>
      </c>
      <c r="L32">
        <v>1.32763379584027</v>
      </c>
      <c r="M32">
        <v>1.9028595522001484</v>
      </c>
      <c r="N32">
        <v>0.64891226530506496</v>
      </c>
      <c r="O32">
        <v>3.5482886200478285</v>
      </c>
      <c r="P32">
        <v>0.1316570876415053</v>
      </c>
      <c r="Q32">
        <v>0.1316570876415053</v>
      </c>
      <c r="R32">
        <v>5</v>
      </c>
    </row>
    <row r="33" spans="1:18" x14ac:dyDescent="0.35">
      <c r="A33">
        <v>32</v>
      </c>
      <c r="B33" t="s">
        <v>202</v>
      </c>
      <c r="C33">
        <v>2017</v>
      </c>
      <c r="D33" t="s">
        <v>10</v>
      </c>
      <c r="E33" t="s">
        <v>11</v>
      </c>
      <c r="F33" t="s">
        <v>12</v>
      </c>
      <c r="G33" t="s">
        <v>13</v>
      </c>
      <c r="H33">
        <v>358.18094180100002</v>
      </c>
      <c r="I33">
        <v>319.919752923999</v>
      </c>
      <c r="J33">
        <v>397.17715384399997</v>
      </c>
      <c r="K33">
        <v>-0.15512032771656187</v>
      </c>
      <c r="L33">
        <v>0.16311543235114226</v>
      </c>
      <c r="M33">
        <v>0.7383411887110205</v>
      </c>
      <c r="N33">
        <v>0.51560609818406289</v>
      </c>
      <c r="O33">
        <v>2.3837702565587007</v>
      </c>
      <c r="P33">
        <v>1.0328612758476226</v>
      </c>
      <c r="Q33">
        <v>0.16311543235114226</v>
      </c>
      <c r="R33">
        <v>1</v>
      </c>
    </row>
    <row r="34" spans="1:18" x14ac:dyDescent="0.35">
      <c r="A34">
        <v>33</v>
      </c>
      <c r="B34" t="s">
        <v>61</v>
      </c>
      <c r="C34">
        <v>2017</v>
      </c>
      <c r="D34" t="s">
        <v>10</v>
      </c>
      <c r="E34" t="s">
        <v>11</v>
      </c>
      <c r="F34" t="s">
        <v>12</v>
      </c>
      <c r="G34" t="s">
        <v>13</v>
      </c>
      <c r="H34">
        <v>251.96313650100001</v>
      </c>
      <c r="I34">
        <v>228.45496415399899</v>
      </c>
      <c r="J34">
        <v>277.569058017999</v>
      </c>
      <c r="K34">
        <v>-0.85774095785171589</v>
      </c>
      <c r="L34">
        <v>0.86573606248629631</v>
      </c>
      <c r="M34">
        <v>1.4409618188461746</v>
      </c>
      <c r="N34">
        <v>0.18701453195109119</v>
      </c>
      <c r="O34">
        <v>3.0863908866938545</v>
      </c>
      <c r="P34">
        <v>0.33024064571246847</v>
      </c>
      <c r="Q34">
        <v>0.18701453195109119</v>
      </c>
      <c r="R34">
        <v>3</v>
      </c>
    </row>
    <row r="35" spans="1:18" x14ac:dyDescent="0.35">
      <c r="A35">
        <v>34</v>
      </c>
      <c r="B35" t="s">
        <v>38</v>
      </c>
      <c r="C35">
        <v>2017</v>
      </c>
      <c r="D35" t="s">
        <v>10</v>
      </c>
      <c r="E35" t="s">
        <v>11</v>
      </c>
      <c r="F35" t="s">
        <v>12</v>
      </c>
      <c r="G35" t="s">
        <v>13</v>
      </c>
      <c r="H35">
        <v>360.04256713999899</v>
      </c>
      <c r="I35">
        <v>328.817252156</v>
      </c>
      <c r="J35">
        <v>395.589105437</v>
      </c>
      <c r="K35">
        <v>-0.14280585402668769</v>
      </c>
      <c r="L35">
        <v>0.15080095866126808</v>
      </c>
      <c r="M35">
        <v>0.72602671502114635</v>
      </c>
      <c r="N35">
        <v>0.52792057187393704</v>
      </c>
      <c r="O35">
        <v>2.3714557828688263</v>
      </c>
      <c r="P35">
        <v>1.0451757495374967</v>
      </c>
      <c r="Q35">
        <v>0.15080095866126808</v>
      </c>
      <c r="R35">
        <v>1</v>
      </c>
    </row>
    <row r="36" spans="1:18" x14ac:dyDescent="0.35">
      <c r="A36">
        <v>35</v>
      </c>
      <c r="B36" t="s">
        <v>33</v>
      </c>
      <c r="C36">
        <v>2017</v>
      </c>
      <c r="D36" t="s">
        <v>10</v>
      </c>
      <c r="E36" t="s">
        <v>11</v>
      </c>
      <c r="F36" t="s">
        <v>12</v>
      </c>
      <c r="G36" t="s">
        <v>13</v>
      </c>
      <c r="H36">
        <v>168.31107044699999</v>
      </c>
      <c r="I36">
        <v>153.51605832000001</v>
      </c>
      <c r="J36">
        <v>186.73781136899899</v>
      </c>
      <c r="K36">
        <v>-1.4110913796285911</v>
      </c>
      <c r="L36">
        <v>1.4190864842631714</v>
      </c>
      <c r="M36">
        <v>1.9943122406230498</v>
      </c>
      <c r="N36">
        <v>0.7403649537279664</v>
      </c>
      <c r="O36">
        <v>3.6397413084707297</v>
      </c>
      <c r="P36">
        <v>0.22310977606440674</v>
      </c>
      <c r="Q36">
        <v>0.22310977606440674</v>
      </c>
      <c r="R36">
        <v>5</v>
      </c>
    </row>
    <row r="37" spans="1:18" x14ac:dyDescent="0.35">
      <c r="A37">
        <v>36</v>
      </c>
      <c r="B37" t="s">
        <v>98</v>
      </c>
      <c r="C37">
        <v>2017</v>
      </c>
      <c r="D37" t="s">
        <v>10</v>
      </c>
      <c r="E37" t="s">
        <v>11</v>
      </c>
      <c r="F37" t="s">
        <v>12</v>
      </c>
      <c r="G37" t="s">
        <v>13</v>
      </c>
      <c r="H37">
        <v>395.02783732299901</v>
      </c>
      <c r="I37">
        <v>355.56462116900002</v>
      </c>
      <c r="J37">
        <v>436.86000560100001</v>
      </c>
      <c r="K37">
        <v>8.861836446474898E-2</v>
      </c>
      <c r="L37">
        <v>8.0623259830168575E-2</v>
      </c>
      <c r="M37">
        <v>0.49460249652970972</v>
      </c>
      <c r="N37">
        <v>0.75934479036537372</v>
      </c>
      <c r="O37">
        <v>2.1400315643773897</v>
      </c>
      <c r="P37">
        <v>1.2765999680289333</v>
      </c>
      <c r="Q37">
        <v>8.0623259830168575E-2</v>
      </c>
      <c r="R37">
        <v>1</v>
      </c>
    </row>
    <row r="38" spans="1:18" x14ac:dyDescent="0.35">
      <c r="A38">
        <v>37</v>
      </c>
      <c r="B38" t="s">
        <v>207</v>
      </c>
      <c r="C38">
        <v>2017</v>
      </c>
      <c r="D38" t="s">
        <v>10</v>
      </c>
      <c r="E38" t="s">
        <v>11</v>
      </c>
      <c r="F38" t="s">
        <v>12</v>
      </c>
      <c r="G38" t="s">
        <v>13</v>
      </c>
      <c r="H38">
        <v>236.33116593099999</v>
      </c>
      <c r="I38">
        <v>214.19205775899999</v>
      </c>
      <c r="J38">
        <v>264.49109245900001</v>
      </c>
      <c r="K38">
        <v>-0.96114494912348425</v>
      </c>
      <c r="L38">
        <v>0.96914005375806467</v>
      </c>
      <c r="M38">
        <v>1.5443658101179429</v>
      </c>
      <c r="N38">
        <v>0.29041852322285955</v>
      </c>
      <c r="O38">
        <v>3.1897948779656229</v>
      </c>
      <c r="P38">
        <v>0.22683665444070011</v>
      </c>
      <c r="Q38">
        <v>0.22683665444070011</v>
      </c>
      <c r="R38">
        <v>5</v>
      </c>
    </row>
    <row r="39" spans="1:18" x14ac:dyDescent="0.35">
      <c r="A39">
        <v>38</v>
      </c>
      <c r="B39" t="s">
        <v>90</v>
      </c>
      <c r="C39">
        <v>2017</v>
      </c>
      <c r="D39" t="s">
        <v>10</v>
      </c>
      <c r="E39" t="s">
        <v>11</v>
      </c>
      <c r="F39" t="s">
        <v>12</v>
      </c>
      <c r="G39" t="s">
        <v>13</v>
      </c>
      <c r="H39">
        <v>195.582600283</v>
      </c>
      <c r="I39">
        <v>178.63207606099999</v>
      </c>
      <c r="J39">
        <v>215.48782807499899</v>
      </c>
      <c r="K39">
        <v>-1.2306928162803801</v>
      </c>
      <c r="L39">
        <v>1.2386879209149604</v>
      </c>
      <c r="M39">
        <v>1.8139136772748388</v>
      </c>
      <c r="N39">
        <v>0.55996639037975537</v>
      </c>
      <c r="O39">
        <v>3.4593427451225187</v>
      </c>
      <c r="P39">
        <v>4.2711212716195712E-2</v>
      </c>
      <c r="Q39">
        <v>4.2711212716195712E-2</v>
      </c>
      <c r="R39">
        <v>5</v>
      </c>
    </row>
    <row r="40" spans="1:18" x14ac:dyDescent="0.35">
      <c r="A40">
        <v>39</v>
      </c>
      <c r="B40" t="s">
        <v>29</v>
      </c>
      <c r="C40">
        <v>2017</v>
      </c>
      <c r="D40" t="s">
        <v>10</v>
      </c>
      <c r="E40" t="s">
        <v>11</v>
      </c>
      <c r="F40" t="s">
        <v>12</v>
      </c>
      <c r="G40" t="s">
        <v>13</v>
      </c>
      <c r="H40">
        <v>279.01571419800001</v>
      </c>
      <c r="I40">
        <v>256.084692563999</v>
      </c>
      <c r="J40">
        <v>304.94055945999997</v>
      </c>
      <c r="K40">
        <v>-0.6787907419763145</v>
      </c>
      <c r="L40">
        <v>0.68678584661089492</v>
      </c>
      <c r="M40">
        <v>1.2620116029707731</v>
      </c>
      <c r="N40">
        <v>8.0643160756898036E-3</v>
      </c>
      <c r="O40">
        <v>2.907440670818453</v>
      </c>
      <c r="P40">
        <v>0.50919086158786986</v>
      </c>
      <c r="Q40">
        <v>8.0643160756898036E-3</v>
      </c>
      <c r="R40">
        <v>3</v>
      </c>
    </row>
    <row r="41" spans="1:18" x14ac:dyDescent="0.35">
      <c r="A41">
        <v>40</v>
      </c>
      <c r="B41" t="s">
        <v>35</v>
      </c>
      <c r="C41">
        <v>2017</v>
      </c>
      <c r="D41" t="s">
        <v>10</v>
      </c>
      <c r="E41" t="s">
        <v>11</v>
      </c>
      <c r="F41" t="s">
        <v>12</v>
      </c>
      <c r="G41" t="s">
        <v>13</v>
      </c>
      <c r="H41">
        <v>380.643192629</v>
      </c>
      <c r="I41">
        <v>347.23296255999998</v>
      </c>
      <c r="J41">
        <v>419.36025678700003</v>
      </c>
      <c r="K41">
        <v>-6.5346853522940786E-3</v>
      </c>
      <c r="L41">
        <v>1.4529789986874479E-2</v>
      </c>
      <c r="M41">
        <v>0.58975554634675276</v>
      </c>
      <c r="N41">
        <v>0.66419174054833063</v>
      </c>
      <c r="O41">
        <v>2.2351846141944329</v>
      </c>
      <c r="P41">
        <v>1.1814469182118903</v>
      </c>
      <c r="Q41">
        <v>1.4529789986874479E-2</v>
      </c>
      <c r="R41">
        <v>1</v>
      </c>
    </row>
    <row r="42" spans="1:18" x14ac:dyDescent="0.35">
      <c r="A42">
        <v>41</v>
      </c>
      <c r="B42" t="s">
        <v>85</v>
      </c>
      <c r="C42">
        <v>2017</v>
      </c>
      <c r="D42" t="s">
        <v>10</v>
      </c>
      <c r="E42" t="s">
        <v>11</v>
      </c>
      <c r="F42" t="s">
        <v>12</v>
      </c>
      <c r="G42" t="s">
        <v>13</v>
      </c>
      <c r="H42">
        <v>222.83220122099999</v>
      </c>
      <c r="I42">
        <v>202.66228669199899</v>
      </c>
      <c r="J42">
        <v>246.83885808299999</v>
      </c>
      <c r="K42">
        <v>-1.0504393104965526</v>
      </c>
      <c r="L42">
        <v>1.0584344151311329</v>
      </c>
      <c r="M42">
        <v>1.6336601714910113</v>
      </c>
      <c r="N42">
        <v>0.37971288459592789</v>
      </c>
      <c r="O42">
        <v>3.279089239338691</v>
      </c>
      <c r="P42">
        <v>0.13754229306763177</v>
      </c>
      <c r="Q42">
        <v>0.13754229306763177</v>
      </c>
      <c r="R42">
        <v>5</v>
      </c>
    </row>
    <row r="43" spans="1:18" x14ac:dyDescent="0.35">
      <c r="A43">
        <v>42</v>
      </c>
      <c r="B43" t="s">
        <v>62</v>
      </c>
      <c r="C43">
        <v>2017</v>
      </c>
      <c r="D43" t="s">
        <v>10</v>
      </c>
      <c r="E43" t="s">
        <v>11</v>
      </c>
      <c r="F43" t="s">
        <v>12</v>
      </c>
      <c r="G43" t="s">
        <v>13</v>
      </c>
      <c r="H43">
        <v>202.03941507299999</v>
      </c>
      <c r="I43">
        <v>183.91143148899999</v>
      </c>
      <c r="J43">
        <v>222.86196107000001</v>
      </c>
      <c r="K43">
        <v>-1.1879816035641844</v>
      </c>
      <c r="L43">
        <v>1.1959767081987647</v>
      </c>
      <c r="M43">
        <v>1.7712024645586431</v>
      </c>
      <c r="N43">
        <v>0.51725517766355966</v>
      </c>
      <c r="O43">
        <v>3.4166315324063232</v>
      </c>
      <c r="P43">
        <v>0</v>
      </c>
      <c r="Q43">
        <v>0</v>
      </c>
      <c r="R43">
        <v>5</v>
      </c>
    </row>
    <row r="44" spans="1:18" x14ac:dyDescent="0.35">
      <c r="A44">
        <v>43</v>
      </c>
      <c r="B44" t="s">
        <v>170</v>
      </c>
      <c r="C44">
        <v>2017</v>
      </c>
      <c r="D44" t="s">
        <v>10</v>
      </c>
      <c r="E44" t="s">
        <v>11</v>
      </c>
      <c r="F44" t="s">
        <v>12</v>
      </c>
      <c r="G44" t="s">
        <v>13</v>
      </c>
      <c r="H44">
        <v>447.51993578600002</v>
      </c>
      <c r="I44">
        <v>405.754357099</v>
      </c>
      <c r="J44">
        <v>492.84075310899999</v>
      </c>
      <c r="K44">
        <v>0.43584857878730304</v>
      </c>
      <c r="L44">
        <v>0.42785347415272262</v>
      </c>
      <c r="M44">
        <v>0.14737228220715565</v>
      </c>
      <c r="N44">
        <v>1.1065750046879277</v>
      </c>
      <c r="O44">
        <v>1.7928013500548357</v>
      </c>
      <c r="P44">
        <v>1.6238301823514874</v>
      </c>
      <c r="Q44">
        <v>0.14737228220715565</v>
      </c>
      <c r="R44">
        <v>2</v>
      </c>
    </row>
    <row r="45" spans="1:18" x14ac:dyDescent="0.35">
      <c r="A45">
        <v>44</v>
      </c>
      <c r="B45" t="s">
        <v>68</v>
      </c>
      <c r="C45">
        <v>2017</v>
      </c>
      <c r="D45" t="s">
        <v>10</v>
      </c>
      <c r="E45" t="s">
        <v>11</v>
      </c>
      <c r="F45" t="s">
        <v>12</v>
      </c>
      <c r="G45" t="s">
        <v>13</v>
      </c>
      <c r="H45">
        <v>311.896926325999</v>
      </c>
      <c r="I45">
        <v>280.43585402399998</v>
      </c>
      <c r="J45">
        <v>346.731195702999</v>
      </c>
      <c r="K45">
        <v>-0.46128466642023896</v>
      </c>
      <c r="L45">
        <v>0.46927977105481938</v>
      </c>
      <c r="M45">
        <v>1.0445055274146977</v>
      </c>
      <c r="N45">
        <v>0.20944175948038574</v>
      </c>
      <c r="O45">
        <v>2.6899345952623777</v>
      </c>
      <c r="P45">
        <v>0.72669693714394534</v>
      </c>
      <c r="Q45">
        <v>0.20944175948038574</v>
      </c>
      <c r="R45">
        <v>3</v>
      </c>
    </row>
    <row r="46" spans="1:18" x14ac:dyDescent="0.35">
      <c r="A46">
        <v>45</v>
      </c>
      <c r="B46" t="s">
        <v>143</v>
      </c>
      <c r="C46">
        <v>2017</v>
      </c>
      <c r="D46" t="s">
        <v>10</v>
      </c>
      <c r="E46" t="s">
        <v>11</v>
      </c>
      <c r="F46" t="s">
        <v>12</v>
      </c>
      <c r="G46" t="s">
        <v>13</v>
      </c>
      <c r="H46">
        <v>462.93750249299899</v>
      </c>
      <c r="I46">
        <v>419.39002946800002</v>
      </c>
      <c r="J46">
        <v>513.69522586999994</v>
      </c>
      <c r="K46">
        <v>0.53783430899728679</v>
      </c>
      <c r="L46">
        <v>0.52983920436270637</v>
      </c>
      <c r="M46">
        <v>4.5386551997171898E-2</v>
      </c>
      <c r="N46">
        <v>1.2085607348979115</v>
      </c>
      <c r="O46">
        <v>1.6908156198448518</v>
      </c>
      <c r="P46">
        <v>1.7258159125614712</v>
      </c>
      <c r="Q46">
        <v>4.5386551997171898E-2</v>
      </c>
      <c r="R46">
        <v>2</v>
      </c>
    </row>
    <row r="47" spans="1:18" x14ac:dyDescent="0.35">
      <c r="A47">
        <v>46</v>
      </c>
      <c r="B47" t="s">
        <v>154</v>
      </c>
      <c r="C47">
        <v>2017</v>
      </c>
      <c r="D47" t="s">
        <v>10</v>
      </c>
      <c r="E47" t="s">
        <v>11</v>
      </c>
      <c r="F47" t="s">
        <v>12</v>
      </c>
      <c r="G47" t="s">
        <v>13</v>
      </c>
      <c r="H47">
        <v>511.85480696899998</v>
      </c>
      <c r="I47">
        <v>464.704879167</v>
      </c>
      <c r="J47">
        <v>560.37468930699902</v>
      </c>
      <c r="K47">
        <v>0.86141760276207524</v>
      </c>
      <c r="L47">
        <v>0.85342249812749482</v>
      </c>
      <c r="M47">
        <v>0.27819674176761655</v>
      </c>
      <c r="N47">
        <v>1.5321440286626999</v>
      </c>
      <c r="O47">
        <v>1.3672323260800634</v>
      </c>
      <c r="P47">
        <v>2.0493992063262594</v>
      </c>
      <c r="Q47">
        <v>0.27819674176761655</v>
      </c>
      <c r="R47">
        <v>2</v>
      </c>
    </row>
    <row r="48" spans="1:18" x14ac:dyDescent="0.35">
      <c r="A48">
        <v>47</v>
      </c>
      <c r="B48" t="s">
        <v>36</v>
      </c>
      <c r="C48">
        <v>2017</v>
      </c>
      <c r="D48" t="s">
        <v>10</v>
      </c>
      <c r="E48" t="s">
        <v>11</v>
      </c>
      <c r="F48" t="s">
        <v>12</v>
      </c>
      <c r="G48" t="s">
        <v>13</v>
      </c>
      <c r="H48">
        <v>308.92274743600001</v>
      </c>
      <c r="I48">
        <v>282.763392519999</v>
      </c>
      <c r="J48">
        <v>341.31510103599999</v>
      </c>
      <c r="K48">
        <v>-0.48095857551602184</v>
      </c>
      <c r="L48">
        <v>0.48895368015060225</v>
      </c>
      <c r="M48">
        <v>1.0641794365104804</v>
      </c>
      <c r="N48">
        <v>0.18976785038460287</v>
      </c>
      <c r="O48">
        <v>2.7096085043581604</v>
      </c>
      <c r="P48">
        <v>0.70702302804816253</v>
      </c>
      <c r="Q48">
        <v>0.18976785038460287</v>
      </c>
      <c r="R48">
        <v>3</v>
      </c>
    </row>
    <row r="49" spans="1:18" x14ac:dyDescent="0.35">
      <c r="A49">
        <v>48</v>
      </c>
      <c r="B49" t="s">
        <v>167</v>
      </c>
      <c r="C49">
        <v>2017</v>
      </c>
      <c r="D49" t="s">
        <v>10</v>
      </c>
      <c r="E49" t="s">
        <v>11</v>
      </c>
      <c r="F49" t="s">
        <v>12</v>
      </c>
      <c r="G49" t="s">
        <v>13</v>
      </c>
      <c r="H49">
        <v>652.57675633500003</v>
      </c>
      <c r="I49">
        <v>592.76153811100005</v>
      </c>
      <c r="J49">
        <v>717.67253385799995</v>
      </c>
      <c r="K49">
        <v>1.7922798481090536</v>
      </c>
      <c r="L49">
        <v>1.7842847434744733</v>
      </c>
      <c r="M49">
        <v>1.2090589871145949</v>
      </c>
      <c r="N49">
        <v>2.4630062740096781</v>
      </c>
      <c r="O49">
        <v>0.43637008073308503</v>
      </c>
      <c r="P49">
        <v>2.980261451673238</v>
      </c>
      <c r="Q49">
        <v>0.43637008073308503</v>
      </c>
      <c r="R49">
        <v>4</v>
      </c>
    </row>
    <row r="50" spans="1:18" x14ac:dyDescent="0.35">
      <c r="A50">
        <v>49</v>
      </c>
      <c r="B50" t="s">
        <v>28</v>
      </c>
      <c r="C50">
        <v>2017</v>
      </c>
      <c r="D50" t="s">
        <v>10</v>
      </c>
      <c r="E50" t="s">
        <v>11</v>
      </c>
      <c r="F50" t="s">
        <v>12</v>
      </c>
      <c r="G50" t="s">
        <v>13</v>
      </c>
      <c r="H50">
        <v>259.54992280300002</v>
      </c>
      <c r="I50">
        <v>236.21182496899999</v>
      </c>
      <c r="J50">
        <v>286.41993709299999</v>
      </c>
      <c r="K50">
        <v>-0.80755509158234384</v>
      </c>
      <c r="L50">
        <v>0.81555019621692426</v>
      </c>
      <c r="M50">
        <v>1.3907759525768024</v>
      </c>
      <c r="N50">
        <v>0.13682866568171914</v>
      </c>
      <c r="O50">
        <v>3.0362050204244824</v>
      </c>
      <c r="P50">
        <v>0.38042651198184052</v>
      </c>
      <c r="Q50">
        <v>0.13682866568171914</v>
      </c>
      <c r="R50">
        <v>3</v>
      </c>
    </row>
    <row r="51" spans="1:18" x14ac:dyDescent="0.35">
      <c r="A51">
        <v>50</v>
      </c>
      <c r="B51" t="s">
        <v>65</v>
      </c>
      <c r="C51">
        <v>2017</v>
      </c>
      <c r="D51" t="s">
        <v>10</v>
      </c>
      <c r="E51" t="s">
        <v>11</v>
      </c>
      <c r="F51" t="s">
        <v>12</v>
      </c>
      <c r="G51" t="s">
        <v>13</v>
      </c>
      <c r="H51">
        <v>448.08686817300003</v>
      </c>
      <c r="I51">
        <v>411.587323975</v>
      </c>
      <c r="J51">
        <v>490.23586762899998</v>
      </c>
      <c r="K51">
        <v>0.43959878234190397</v>
      </c>
      <c r="L51">
        <v>0.43160367770732355</v>
      </c>
      <c r="M51">
        <v>0.14362207865255472</v>
      </c>
      <c r="N51">
        <v>1.1103252082425286</v>
      </c>
      <c r="O51">
        <v>1.7890511465002348</v>
      </c>
      <c r="P51">
        <v>1.6275803859060884</v>
      </c>
      <c r="Q51">
        <v>0.14362207865255472</v>
      </c>
      <c r="R51">
        <v>2</v>
      </c>
    </row>
    <row r="52" spans="1:18" x14ac:dyDescent="0.35">
      <c r="A52">
        <v>51</v>
      </c>
      <c r="B52" t="s">
        <v>66</v>
      </c>
      <c r="C52">
        <v>2017</v>
      </c>
      <c r="D52" t="s">
        <v>10</v>
      </c>
      <c r="E52" t="s">
        <v>11</v>
      </c>
      <c r="F52" t="s">
        <v>12</v>
      </c>
      <c r="G52" t="s">
        <v>13</v>
      </c>
      <c r="H52">
        <v>278.54085974200001</v>
      </c>
      <c r="I52">
        <v>254.6067367</v>
      </c>
      <c r="J52">
        <v>306.827171421</v>
      </c>
      <c r="K52">
        <v>-0.68193185881783525</v>
      </c>
      <c r="L52">
        <v>0.68992696345241566</v>
      </c>
      <c r="M52">
        <v>1.2651527198122938</v>
      </c>
      <c r="N52">
        <v>1.1205432917210545E-2</v>
      </c>
      <c r="O52">
        <v>2.9105817876599738</v>
      </c>
      <c r="P52">
        <v>0.50604974474634912</v>
      </c>
      <c r="Q52">
        <v>1.1205432917210545E-2</v>
      </c>
      <c r="R52">
        <v>3</v>
      </c>
    </row>
    <row r="53" spans="1:18" x14ac:dyDescent="0.35">
      <c r="A53">
        <v>52</v>
      </c>
      <c r="B53" t="s">
        <v>92</v>
      </c>
      <c r="C53">
        <v>2017</v>
      </c>
      <c r="D53" t="s">
        <v>10</v>
      </c>
      <c r="E53" t="s">
        <v>11</v>
      </c>
      <c r="F53" t="s">
        <v>12</v>
      </c>
      <c r="G53" t="s">
        <v>13</v>
      </c>
      <c r="H53">
        <v>283.109914108</v>
      </c>
      <c r="I53">
        <v>260.54152992299998</v>
      </c>
      <c r="J53">
        <v>308.462047283</v>
      </c>
      <c r="K53">
        <v>-0.65170800088089587</v>
      </c>
      <c r="L53">
        <v>0.65970310551547628</v>
      </c>
      <c r="M53">
        <v>1.2349288618753547</v>
      </c>
      <c r="N53">
        <v>1.9018425019728835E-2</v>
      </c>
      <c r="O53">
        <v>2.8803579297230346</v>
      </c>
      <c r="P53">
        <v>0.5362736026832885</v>
      </c>
      <c r="Q53">
        <v>1.9018425019728835E-2</v>
      </c>
      <c r="R53">
        <v>3</v>
      </c>
    </row>
    <row r="54" spans="1:18" x14ac:dyDescent="0.35">
      <c r="A54">
        <v>53</v>
      </c>
      <c r="B54" t="s">
        <v>203</v>
      </c>
      <c r="C54">
        <v>2017</v>
      </c>
      <c r="D54" t="s">
        <v>10</v>
      </c>
      <c r="E54" t="s">
        <v>11</v>
      </c>
      <c r="F54" t="s">
        <v>12</v>
      </c>
      <c r="G54" t="s">
        <v>13</v>
      </c>
      <c r="H54">
        <v>366.514177856</v>
      </c>
      <c r="I54">
        <v>333.038380518</v>
      </c>
      <c r="J54">
        <v>403.66499273099998</v>
      </c>
      <c r="K54">
        <v>-9.9996767674137677E-2</v>
      </c>
      <c r="L54">
        <v>0.10799187230871808</v>
      </c>
      <c r="M54">
        <v>0.68321762866859637</v>
      </c>
      <c r="N54">
        <v>0.57072965822648702</v>
      </c>
      <c r="O54">
        <v>2.3286466965162762</v>
      </c>
      <c r="P54">
        <v>1.0879848358900466</v>
      </c>
      <c r="Q54">
        <v>0.10799187230871808</v>
      </c>
      <c r="R54">
        <v>1</v>
      </c>
    </row>
    <row r="55" spans="1:18" x14ac:dyDescent="0.35">
      <c r="A55">
        <v>54</v>
      </c>
      <c r="B55" t="s">
        <v>80</v>
      </c>
      <c r="C55">
        <v>2017</v>
      </c>
      <c r="D55" t="s">
        <v>10</v>
      </c>
      <c r="E55" t="s">
        <v>11</v>
      </c>
      <c r="F55" t="s">
        <v>12</v>
      </c>
      <c r="G55" t="s">
        <v>13</v>
      </c>
      <c r="H55">
        <v>322.49329175600002</v>
      </c>
      <c r="I55">
        <v>295.81868164999997</v>
      </c>
      <c r="J55">
        <v>351.09917475899999</v>
      </c>
      <c r="K55">
        <v>-0.39119072186413095</v>
      </c>
      <c r="L55">
        <v>0.39918582649871137</v>
      </c>
      <c r="M55">
        <v>0.97441158285858964</v>
      </c>
      <c r="N55">
        <v>0.27953570403649375</v>
      </c>
      <c r="O55">
        <v>2.6198406507062697</v>
      </c>
      <c r="P55">
        <v>0.79679088170005341</v>
      </c>
      <c r="Q55">
        <v>0.27953570403649375</v>
      </c>
      <c r="R55">
        <v>3</v>
      </c>
    </row>
    <row r="56" spans="1:18" x14ac:dyDescent="0.35">
      <c r="A56">
        <v>55</v>
      </c>
      <c r="B56" t="s">
        <v>32</v>
      </c>
      <c r="C56">
        <v>2017</v>
      </c>
      <c r="D56" t="s">
        <v>10</v>
      </c>
      <c r="E56" t="s">
        <v>11</v>
      </c>
      <c r="F56" t="s">
        <v>12</v>
      </c>
      <c r="G56" t="s">
        <v>13</v>
      </c>
      <c r="H56">
        <v>360.84237045499998</v>
      </c>
      <c r="I56">
        <v>328.93461302200001</v>
      </c>
      <c r="J56">
        <v>400.11421853100001</v>
      </c>
      <c r="K56">
        <v>-0.13751523154034473</v>
      </c>
      <c r="L56">
        <v>0.14551033617492512</v>
      </c>
      <c r="M56">
        <v>0.72073609253480342</v>
      </c>
      <c r="N56">
        <v>0.53321119436027997</v>
      </c>
      <c r="O56">
        <v>2.3661651603824834</v>
      </c>
      <c r="P56">
        <v>1.0504663720238396</v>
      </c>
      <c r="Q56">
        <v>0.14551033617492512</v>
      </c>
      <c r="R56">
        <v>1</v>
      </c>
    </row>
    <row r="57" spans="1:18" x14ac:dyDescent="0.35">
      <c r="A57">
        <v>56</v>
      </c>
      <c r="B57" t="s">
        <v>27</v>
      </c>
      <c r="C57">
        <v>2017</v>
      </c>
      <c r="D57" t="s">
        <v>10</v>
      </c>
      <c r="E57" t="s">
        <v>11</v>
      </c>
      <c r="F57" t="s">
        <v>12</v>
      </c>
      <c r="G57" t="s">
        <v>13</v>
      </c>
      <c r="H57">
        <v>220.39635681299899</v>
      </c>
      <c r="I57">
        <v>201.42016594</v>
      </c>
      <c r="J57">
        <v>243.41031360599999</v>
      </c>
      <c r="K57">
        <v>-1.0665521884460356</v>
      </c>
      <c r="L57">
        <v>1.0745472930806159</v>
      </c>
      <c r="M57">
        <v>1.6497730494404943</v>
      </c>
      <c r="N57">
        <v>0.39582576254541091</v>
      </c>
      <c r="O57">
        <v>3.2952021172881745</v>
      </c>
      <c r="P57">
        <v>0.12142941511814875</v>
      </c>
      <c r="Q57">
        <v>0.12142941511814875</v>
      </c>
      <c r="R57">
        <v>5</v>
      </c>
    </row>
    <row r="58" spans="1:18" x14ac:dyDescent="0.35">
      <c r="A58">
        <v>57</v>
      </c>
      <c r="B58" t="s">
        <v>166</v>
      </c>
      <c r="C58">
        <v>2017</v>
      </c>
      <c r="D58" t="s">
        <v>10</v>
      </c>
      <c r="E58" t="s">
        <v>11</v>
      </c>
      <c r="F58" t="s">
        <v>12</v>
      </c>
      <c r="G58" t="s">
        <v>13</v>
      </c>
      <c r="H58">
        <v>405.29941723299999</v>
      </c>
      <c r="I58">
        <v>362.43853718999998</v>
      </c>
      <c r="J58">
        <v>449.81248198899999</v>
      </c>
      <c r="K58">
        <v>0.15656388384791475</v>
      </c>
      <c r="L58">
        <v>0.14856877921333436</v>
      </c>
      <c r="M58">
        <v>0.42665697714654394</v>
      </c>
      <c r="N58">
        <v>0.82729030974853945</v>
      </c>
      <c r="O58">
        <v>2.072086044994224</v>
      </c>
      <c r="P58">
        <v>1.3445454874120992</v>
      </c>
      <c r="Q58">
        <v>0.14856877921333436</v>
      </c>
      <c r="R58">
        <v>1</v>
      </c>
    </row>
    <row r="59" spans="1:18" x14ac:dyDescent="0.35">
      <c r="A59">
        <v>58</v>
      </c>
      <c r="B59" t="s">
        <v>26</v>
      </c>
      <c r="C59">
        <v>2017</v>
      </c>
      <c r="D59" t="s">
        <v>10</v>
      </c>
      <c r="E59" t="s">
        <v>11</v>
      </c>
      <c r="F59" t="s">
        <v>12</v>
      </c>
      <c r="G59" t="s">
        <v>13</v>
      </c>
      <c r="H59">
        <v>150.44734585399999</v>
      </c>
      <c r="I59">
        <v>137.23395517899999</v>
      </c>
      <c r="J59">
        <v>165.702539059</v>
      </c>
      <c r="K59">
        <v>-1.5292582104593022</v>
      </c>
      <c r="L59">
        <v>1.5372533150938825</v>
      </c>
      <c r="M59">
        <v>2.1124790714537607</v>
      </c>
      <c r="N59">
        <v>0.85853178455867751</v>
      </c>
      <c r="O59">
        <v>3.7579081393014411</v>
      </c>
      <c r="P59">
        <v>0.34127660689511785</v>
      </c>
      <c r="Q59">
        <v>0.34127660689511785</v>
      </c>
      <c r="R59">
        <v>5</v>
      </c>
    </row>
    <row r="60" spans="1:18" x14ac:dyDescent="0.35">
      <c r="A60">
        <v>59</v>
      </c>
      <c r="B60" t="s">
        <v>197</v>
      </c>
      <c r="C60">
        <v>2017</v>
      </c>
      <c r="D60" t="s">
        <v>10</v>
      </c>
      <c r="E60" t="s">
        <v>11</v>
      </c>
      <c r="F60" t="s">
        <v>12</v>
      </c>
      <c r="G60" t="s">
        <v>13</v>
      </c>
      <c r="H60">
        <v>797.64181130899999</v>
      </c>
      <c r="I60">
        <v>738.74528781699996</v>
      </c>
      <c r="J60">
        <v>868.20104013899902</v>
      </c>
      <c r="K60">
        <v>2.7518713219541886</v>
      </c>
      <c r="L60">
        <v>2.7438762173196083</v>
      </c>
      <c r="M60">
        <v>2.1686504609597299</v>
      </c>
      <c r="N60">
        <v>3.4225977478548133</v>
      </c>
      <c r="O60">
        <v>0.52322139311204996</v>
      </c>
      <c r="P60">
        <v>3.9398529255183732</v>
      </c>
      <c r="Q60">
        <v>0.52322139311204996</v>
      </c>
      <c r="R60">
        <v>4</v>
      </c>
    </row>
    <row r="61" spans="1:18" x14ac:dyDescent="0.35">
      <c r="A61">
        <v>60</v>
      </c>
      <c r="B61" t="s">
        <v>193</v>
      </c>
      <c r="C61">
        <v>2017</v>
      </c>
      <c r="D61" t="s">
        <v>10</v>
      </c>
      <c r="E61" t="s">
        <v>11</v>
      </c>
      <c r="F61" t="s">
        <v>12</v>
      </c>
      <c r="G61" t="s">
        <v>13</v>
      </c>
      <c r="H61">
        <v>984.51707516700003</v>
      </c>
      <c r="I61">
        <v>922.35800026499999</v>
      </c>
      <c r="J61">
        <v>1050.2217912599999</v>
      </c>
      <c r="K61">
        <v>3.9880333314942327</v>
      </c>
      <c r="L61">
        <v>3.9800382268596524</v>
      </c>
      <c r="M61">
        <v>3.404812470499774</v>
      </c>
      <c r="N61">
        <v>4.6587597573948578</v>
      </c>
      <c r="O61">
        <v>1.759383402652094</v>
      </c>
      <c r="P61">
        <v>5.1760149350584168</v>
      </c>
      <c r="Q61">
        <v>1.759383402652094</v>
      </c>
      <c r="R61">
        <v>4</v>
      </c>
    </row>
    <row r="62" spans="1:18" x14ac:dyDescent="0.35">
      <c r="A62">
        <v>61</v>
      </c>
      <c r="B62" t="s">
        <v>165</v>
      </c>
      <c r="C62">
        <v>2017</v>
      </c>
      <c r="D62" t="s">
        <v>10</v>
      </c>
      <c r="E62" t="s">
        <v>11</v>
      </c>
      <c r="F62" t="s">
        <v>12</v>
      </c>
      <c r="G62" t="s">
        <v>13</v>
      </c>
      <c r="H62">
        <v>516.65007487799903</v>
      </c>
      <c r="I62">
        <v>464.81131790699999</v>
      </c>
      <c r="J62">
        <v>573.67028832400001</v>
      </c>
      <c r="K62">
        <v>0.89313784166525845</v>
      </c>
      <c r="L62">
        <v>0.88514273703067803</v>
      </c>
      <c r="M62">
        <v>0.30991698067079976</v>
      </c>
      <c r="N62">
        <v>1.5638642675658831</v>
      </c>
      <c r="O62">
        <v>1.3355120871768802</v>
      </c>
      <c r="P62">
        <v>2.0811194452294428</v>
      </c>
      <c r="Q62">
        <v>0.30991698067079976</v>
      </c>
      <c r="R62">
        <v>2</v>
      </c>
    </row>
    <row r="63" spans="1:18" x14ac:dyDescent="0.35">
      <c r="A63">
        <v>62</v>
      </c>
      <c r="B63" t="s">
        <v>183</v>
      </c>
      <c r="C63">
        <v>2017</v>
      </c>
      <c r="D63" t="s">
        <v>10</v>
      </c>
      <c r="E63" t="s">
        <v>11</v>
      </c>
      <c r="F63" t="s">
        <v>12</v>
      </c>
      <c r="G63" t="s">
        <v>13</v>
      </c>
      <c r="H63">
        <v>325.965894736</v>
      </c>
      <c r="I63">
        <v>292.994475948</v>
      </c>
      <c r="J63">
        <v>363.68767764500001</v>
      </c>
      <c r="K63">
        <v>-0.36821978505061354</v>
      </c>
      <c r="L63">
        <v>0.37621488968519395</v>
      </c>
      <c r="M63">
        <v>0.95144064604507217</v>
      </c>
      <c r="N63">
        <v>0.30250664085001117</v>
      </c>
      <c r="O63">
        <v>2.5968697138927523</v>
      </c>
      <c r="P63">
        <v>0.81976181851357088</v>
      </c>
      <c r="Q63">
        <v>0.30250664085001117</v>
      </c>
      <c r="R63">
        <v>3</v>
      </c>
    </row>
    <row r="64" spans="1:18" x14ac:dyDescent="0.35">
      <c r="A64">
        <v>63</v>
      </c>
      <c r="B64" t="s">
        <v>31</v>
      </c>
      <c r="C64">
        <v>2017</v>
      </c>
      <c r="D64" t="s">
        <v>10</v>
      </c>
      <c r="E64" t="s">
        <v>11</v>
      </c>
      <c r="F64" t="s">
        <v>12</v>
      </c>
      <c r="G64" t="s">
        <v>13</v>
      </c>
      <c r="H64">
        <v>417.13262843699999</v>
      </c>
      <c r="I64">
        <v>380.46385721199999</v>
      </c>
      <c r="J64">
        <v>459.455813729</v>
      </c>
      <c r="K64">
        <v>0.23483944498565601</v>
      </c>
      <c r="L64">
        <v>0.22684434035107562</v>
      </c>
      <c r="M64">
        <v>0.34838141600880268</v>
      </c>
      <c r="N64">
        <v>0.90556587088628071</v>
      </c>
      <c r="O64">
        <v>1.9938104838564827</v>
      </c>
      <c r="P64">
        <v>1.4228210485498405</v>
      </c>
      <c r="Q64">
        <v>0.22684434035107562</v>
      </c>
      <c r="R64">
        <v>1</v>
      </c>
    </row>
    <row r="65" spans="1:18" x14ac:dyDescent="0.35">
      <c r="A65">
        <v>64</v>
      </c>
      <c r="B65" t="s">
        <v>142</v>
      </c>
      <c r="C65">
        <v>2017</v>
      </c>
      <c r="D65" t="s">
        <v>10</v>
      </c>
      <c r="E65" t="s">
        <v>11</v>
      </c>
      <c r="F65" t="s">
        <v>12</v>
      </c>
      <c r="G65" t="s">
        <v>13</v>
      </c>
      <c r="H65">
        <v>546.01309098800004</v>
      </c>
      <c r="I65">
        <v>493.515359603999</v>
      </c>
      <c r="J65">
        <v>603.18781385499994</v>
      </c>
      <c r="K65">
        <v>1.087371386819082</v>
      </c>
      <c r="L65">
        <v>1.0793762821845017</v>
      </c>
      <c r="M65">
        <v>0.50415052582462327</v>
      </c>
      <c r="N65">
        <v>1.7580978127197067</v>
      </c>
      <c r="O65">
        <v>1.1412785420230567</v>
      </c>
      <c r="P65">
        <v>2.2753529903832663</v>
      </c>
      <c r="Q65">
        <v>0.50415052582462327</v>
      </c>
      <c r="R65">
        <v>2</v>
      </c>
    </row>
    <row r="66" spans="1:18" x14ac:dyDescent="0.35">
      <c r="A66">
        <v>65</v>
      </c>
      <c r="B66" t="s">
        <v>184</v>
      </c>
      <c r="C66">
        <v>2017</v>
      </c>
      <c r="D66" t="s">
        <v>10</v>
      </c>
      <c r="E66" t="s">
        <v>11</v>
      </c>
      <c r="F66" t="s">
        <v>12</v>
      </c>
      <c r="G66" t="s">
        <v>13</v>
      </c>
      <c r="H66">
        <v>438.51413252699899</v>
      </c>
      <c r="I66">
        <v>395.69886310200002</v>
      </c>
      <c r="J66">
        <v>489.90135271700001</v>
      </c>
      <c r="K66">
        <v>0.37627605097202038</v>
      </c>
      <c r="L66">
        <v>0.36828094633743996</v>
      </c>
      <c r="M66">
        <v>0.20694481002243831</v>
      </c>
      <c r="N66">
        <v>1.0470024768726451</v>
      </c>
      <c r="O66">
        <v>1.8523738778701182</v>
      </c>
      <c r="P66">
        <v>1.5642576545362048</v>
      </c>
      <c r="Q66">
        <v>0.20694481002243831</v>
      </c>
      <c r="R66">
        <v>2</v>
      </c>
    </row>
    <row r="67" spans="1:18" x14ac:dyDescent="0.35">
      <c r="A67">
        <v>66</v>
      </c>
      <c r="B67" t="s">
        <v>60</v>
      </c>
      <c r="C67">
        <v>2017</v>
      </c>
      <c r="D67" t="s">
        <v>10</v>
      </c>
      <c r="E67" t="s">
        <v>11</v>
      </c>
      <c r="F67" t="s">
        <v>12</v>
      </c>
      <c r="G67" t="s">
        <v>13</v>
      </c>
      <c r="H67">
        <v>249.05515139100001</v>
      </c>
      <c r="I67">
        <v>227.31827391300001</v>
      </c>
      <c r="J67">
        <v>273.61295851900002</v>
      </c>
      <c r="K67">
        <v>-0.87697700141937418</v>
      </c>
      <c r="L67">
        <v>0.8849721060539546</v>
      </c>
      <c r="M67">
        <v>1.4601978624138328</v>
      </c>
      <c r="N67">
        <v>0.20625057551874948</v>
      </c>
      <c r="O67">
        <v>3.1056269302615127</v>
      </c>
      <c r="P67">
        <v>0.31100460214481018</v>
      </c>
      <c r="Q67">
        <v>0.20625057551874948</v>
      </c>
      <c r="R67">
        <v>3</v>
      </c>
    </row>
    <row r="68" spans="1:18" x14ac:dyDescent="0.35">
      <c r="A68">
        <v>67</v>
      </c>
      <c r="B68" t="s">
        <v>173</v>
      </c>
      <c r="C68">
        <v>2017</v>
      </c>
      <c r="D68" t="s">
        <v>10</v>
      </c>
      <c r="E68" t="s">
        <v>11</v>
      </c>
      <c r="F68" t="s">
        <v>12</v>
      </c>
      <c r="G68" t="s">
        <v>13</v>
      </c>
      <c r="H68">
        <v>382.839715670999</v>
      </c>
      <c r="I68">
        <v>343.52720742499997</v>
      </c>
      <c r="J68">
        <v>425.51714165300001</v>
      </c>
      <c r="K68">
        <v>7.9951046345804015E-3</v>
      </c>
      <c r="L68">
        <v>0</v>
      </c>
      <c r="M68">
        <v>0.57522575635987827</v>
      </c>
      <c r="N68">
        <v>0.67872153053520512</v>
      </c>
      <c r="O68">
        <v>2.2206548242075583</v>
      </c>
      <c r="P68">
        <v>1.1959767081987647</v>
      </c>
      <c r="Q68">
        <v>0</v>
      </c>
      <c r="R68">
        <v>1</v>
      </c>
    </row>
    <row r="69" spans="1:18" x14ac:dyDescent="0.35">
      <c r="A69">
        <v>68</v>
      </c>
      <c r="B69" t="s">
        <v>88</v>
      </c>
      <c r="C69">
        <v>2017</v>
      </c>
      <c r="D69" t="s">
        <v>10</v>
      </c>
      <c r="E69" t="s">
        <v>11</v>
      </c>
      <c r="F69" t="s">
        <v>12</v>
      </c>
      <c r="G69" t="s">
        <v>13</v>
      </c>
      <c r="H69">
        <v>289.01260618800001</v>
      </c>
      <c r="I69">
        <v>255.59757640999999</v>
      </c>
      <c r="J69">
        <v>326.00596474399998</v>
      </c>
      <c r="K69">
        <v>-0.61266225693024967</v>
      </c>
      <c r="L69">
        <v>0.62065736156483009</v>
      </c>
      <c r="M69">
        <v>1.1958831179247085</v>
      </c>
      <c r="N69">
        <v>5.806416897037503E-2</v>
      </c>
      <c r="O69">
        <v>2.8413121857723884</v>
      </c>
      <c r="P69">
        <v>0.57531934663393469</v>
      </c>
      <c r="Q69">
        <v>5.806416897037503E-2</v>
      </c>
      <c r="R69">
        <v>3</v>
      </c>
    </row>
    <row r="70" spans="1:18" x14ac:dyDescent="0.35">
      <c r="A70">
        <v>69</v>
      </c>
      <c r="B70" t="s">
        <v>69</v>
      </c>
      <c r="C70">
        <v>2017</v>
      </c>
      <c r="D70" t="s">
        <v>10</v>
      </c>
      <c r="E70" t="s">
        <v>11</v>
      </c>
      <c r="F70" t="s">
        <v>12</v>
      </c>
      <c r="G70" t="s">
        <v>13</v>
      </c>
      <c r="H70">
        <v>472.42264404699898</v>
      </c>
      <c r="I70">
        <v>436.49258476400001</v>
      </c>
      <c r="J70">
        <v>512.78547134799999</v>
      </c>
      <c r="K70">
        <v>0.60057761382051877</v>
      </c>
      <c r="L70">
        <v>0.59258250918593836</v>
      </c>
      <c r="M70">
        <v>1.7356752826060085E-2</v>
      </c>
      <c r="N70">
        <v>1.2713040397211435</v>
      </c>
      <c r="O70">
        <v>1.6280723150216199</v>
      </c>
      <c r="P70">
        <v>1.7885592173847031</v>
      </c>
      <c r="Q70">
        <v>1.7356752826060085E-2</v>
      </c>
      <c r="R70">
        <v>2</v>
      </c>
    </row>
    <row r="71" spans="1:18" x14ac:dyDescent="0.35">
      <c r="A71">
        <v>70</v>
      </c>
      <c r="B71" t="s">
        <v>194</v>
      </c>
      <c r="C71">
        <v>2017</v>
      </c>
      <c r="D71" t="s">
        <v>10</v>
      </c>
      <c r="E71" t="s">
        <v>11</v>
      </c>
      <c r="F71" t="s">
        <v>12</v>
      </c>
      <c r="G71" t="s">
        <v>13</v>
      </c>
      <c r="H71">
        <v>565.715682775</v>
      </c>
      <c r="I71">
        <v>514.02023464000001</v>
      </c>
      <c r="J71">
        <v>623.91259663799997</v>
      </c>
      <c r="K71">
        <v>1.2177021483856423</v>
      </c>
      <c r="L71">
        <v>1.209707043751062</v>
      </c>
      <c r="M71">
        <v>0.63448128739118359</v>
      </c>
      <c r="N71">
        <v>1.888428574286267</v>
      </c>
      <c r="O71">
        <v>1.0109477804564964</v>
      </c>
      <c r="P71">
        <v>2.4056837519498266</v>
      </c>
      <c r="Q71">
        <v>0.63448128739118359</v>
      </c>
      <c r="R71">
        <v>2</v>
      </c>
    </row>
    <row r="72" spans="1:18" x14ac:dyDescent="0.35">
      <c r="A72">
        <v>71</v>
      </c>
      <c r="B72" t="s">
        <v>84</v>
      </c>
      <c r="C72">
        <v>2017</v>
      </c>
      <c r="D72" t="s">
        <v>10</v>
      </c>
      <c r="E72" t="s">
        <v>11</v>
      </c>
      <c r="F72" t="s">
        <v>12</v>
      </c>
      <c r="G72" t="s">
        <v>13</v>
      </c>
      <c r="H72">
        <v>341.398643859</v>
      </c>
      <c r="I72">
        <v>313.45317326700001</v>
      </c>
      <c r="J72">
        <v>370.73926491700001</v>
      </c>
      <c r="K72">
        <v>-0.26613362460986484</v>
      </c>
      <c r="L72">
        <v>0.27412872924444526</v>
      </c>
      <c r="M72">
        <v>0.84935448560432358</v>
      </c>
      <c r="N72">
        <v>0.40459280129075986</v>
      </c>
      <c r="O72">
        <v>2.4947835534520033</v>
      </c>
      <c r="P72">
        <v>0.92184797895431947</v>
      </c>
      <c r="Q72">
        <v>0.27412872924444526</v>
      </c>
      <c r="R72">
        <v>1</v>
      </c>
    </row>
    <row r="73" spans="1:18" x14ac:dyDescent="0.35">
      <c r="A73">
        <v>72</v>
      </c>
      <c r="B73" t="s">
        <v>59</v>
      </c>
      <c r="C73">
        <v>2017</v>
      </c>
      <c r="D73" t="s">
        <v>10</v>
      </c>
      <c r="E73" t="s">
        <v>11</v>
      </c>
      <c r="F73" t="s">
        <v>12</v>
      </c>
      <c r="G73" t="s">
        <v>13</v>
      </c>
      <c r="H73">
        <v>172.478851147</v>
      </c>
      <c r="I73">
        <v>157.36983989399999</v>
      </c>
      <c r="J73">
        <v>189.31759490099901</v>
      </c>
      <c r="K73">
        <v>-1.3835219086399155</v>
      </c>
      <c r="L73">
        <v>1.3915170132744958</v>
      </c>
      <c r="M73">
        <v>1.9667427696343742</v>
      </c>
      <c r="N73">
        <v>0.71279548273929083</v>
      </c>
      <c r="O73">
        <v>3.6121718374820544</v>
      </c>
      <c r="P73">
        <v>0.19554030507573117</v>
      </c>
      <c r="Q73">
        <v>0.19554030507573117</v>
      </c>
      <c r="R73">
        <v>5</v>
      </c>
    </row>
    <row r="74" spans="1:18" x14ac:dyDescent="0.35">
      <c r="A74">
        <v>73</v>
      </c>
      <c r="B74" t="s">
        <v>57</v>
      </c>
      <c r="C74">
        <v>2017</v>
      </c>
      <c r="D74" t="s">
        <v>10</v>
      </c>
      <c r="E74" t="s">
        <v>11</v>
      </c>
      <c r="F74" t="s">
        <v>12</v>
      </c>
      <c r="G74" t="s">
        <v>13</v>
      </c>
      <c r="H74">
        <v>212.11890584099999</v>
      </c>
      <c r="I74">
        <v>194.584346181</v>
      </c>
      <c r="J74">
        <v>233.75197670700001</v>
      </c>
      <c r="K74">
        <v>-1.1213067354961503</v>
      </c>
      <c r="L74">
        <v>1.1293018401307306</v>
      </c>
      <c r="M74">
        <v>1.704527596490609</v>
      </c>
      <c r="N74">
        <v>0.45058030959552564</v>
      </c>
      <c r="O74">
        <v>3.349956664338289</v>
      </c>
      <c r="P74">
        <v>6.6674868068034021E-2</v>
      </c>
      <c r="Q74">
        <v>6.6674868068034021E-2</v>
      </c>
      <c r="R74">
        <v>5</v>
      </c>
    </row>
    <row r="75" spans="1:18" x14ac:dyDescent="0.35">
      <c r="A75">
        <v>74</v>
      </c>
      <c r="B75" t="s">
        <v>91</v>
      </c>
      <c r="C75">
        <v>2017</v>
      </c>
      <c r="D75" t="s">
        <v>10</v>
      </c>
      <c r="E75" t="s">
        <v>11</v>
      </c>
      <c r="F75" t="s">
        <v>12</v>
      </c>
      <c r="G75" t="s">
        <v>13</v>
      </c>
      <c r="H75">
        <v>456.36807212100001</v>
      </c>
      <c r="I75">
        <v>418.12824351699902</v>
      </c>
      <c r="J75">
        <v>500.35210816399899</v>
      </c>
      <c r="K75">
        <v>0.49437815496956899</v>
      </c>
      <c r="L75">
        <v>0.48638305033498858</v>
      </c>
      <c r="M75">
        <v>8.8842706024889695E-2</v>
      </c>
      <c r="N75">
        <v>1.1651045808701936</v>
      </c>
      <c r="O75">
        <v>1.7342717738725697</v>
      </c>
      <c r="P75">
        <v>1.6823597585337533</v>
      </c>
      <c r="Q75">
        <v>8.8842706024889695E-2</v>
      </c>
      <c r="R75">
        <v>2</v>
      </c>
    </row>
    <row r="76" spans="1:18" x14ac:dyDescent="0.35">
      <c r="A76">
        <v>75</v>
      </c>
      <c r="B76" t="s">
        <v>76</v>
      </c>
      <c r="C76">
        <v>2017</v>
      </c>
      <c r="D76" t="s">
        <v>10</v>
      </c>
      <c r="E76" t="s">
        <v>11</v>
      </c>
      <c r="F76" t="s">
        <v>12</v>
      </c>
      <c r="G76" t="s">
        <v>13</v>
      </c>
      <c r="H76">
        <v>349.15698517200002</v>
      </c>
      <c r="I76">
        <v>318.25903130799998</v>
      </c>
      <c r="J76">
        <v>386.61410525700001</v>
      </c>
      <c r="K76">
        <v>-0.21481293833935242</v>
      </c>
      <c r="L76">
        <v>0.22280804297393281</v>
      </c>
      <c r="M76">
        <v>0.79803379933381113</v>
      </c>
      <c r="N76">
        <v>0.45591348756127226</v>
      </c>
      <c r="O76">
        <v>2.4434628671814909</v>
      </c>
      <c r="P76">
        <v>0.97316866522483192</v>
      </c>
      <c r="Q76">
        <v>0.22280804297393281</v>
      </c>
      <c r="R76">
        <v>1</v>
      </c>
    </row>
    <row r="77" spans="1:18" x14ac:dyDescent="0.35">
      <c r="A77">
        <v>76</v>
      </c>
      <c r="B77" t="s">
        <v>83</v>
      </c>
      <c r="C77">
        <v>2017</v>
      </c>
      <c r="D77" t="s">
        <v>10</v>
      </c>
      <c r="E77" t="s">
        <v>11</v>
      </c>
      <c r="F77" t="s">
        <v>12</v>
      </c>
      <c r="G77" t="s">
        <v>13</v>
      </c>
      <c r="H77">
        <v>249.47806977499999</v>
      </c>
      <c r="I77">
        <v>227.835306659</v>
      </c>
      <c r="J77">
        <v>276.826083425999</v>
      </c>
      <c r="K77">
        <v>-0.87417943673026632</v>
      </c>
      <c r="L77">
        <v>0.88217454136484674</v>
      </c>
      <c r="M77">
        <v>1.4574002977247251</v>
      </c>
      <c r="N77">
        <v>0.20345301082964162</v>
      </c>
      <c r="O77">
        <v>3.1028293655724051</v>
      </c>
      <c r="P77">
        <v>0.31380216683391804</v>
      </c>
      <c r="Q77">
        <v>0.20345301082964162</v>
      </c>
      <c r="R77">
        <v>3</v>
      </c>
    </row>
    <row r="78" spans="1:18" x14ac:dyDescent="0.35">
      <c r="A78">
        <v>77</v>
      </c>
      <c r="B78" t="s">
        <v>149</v>
      </c>
      <c r="C78">
        <v>2017</v>
      </c>
      <c r="D78" t="s">
        <v>10</v>
      </c>
      <c r="E78" t="s">
        <v>11</v>
      </c>
      <c r="F78" t="s">
        <v>12</v>
      </c>
      <c r="G78" t="s">
        <v>13</v>
      </c>
      <c r="H78">
        <v>478.31684607</v>
      </c>
      <c r="I78">
        <v>432.81473898600001</v>
      </c>
      <c r="J78">
        <v>528.41242389499996</v>
      </c>
      <c r="K78">
        <v>0.6395671968555664</v>
      </c>
      <c r="L78">
        <v>0.63157209222098598</v>
      </c>
      <c r="M78">
        <v>5.634633586110771E-2</v>
      </c>
      <c r="N78">
        <v>1.3102936227561912</v>
      </c>
      <c r="O78">
        <v>1.5890827319865721</v>
      </c>
      <c r="P78">
        <v>1.8275488004197507</v>
      </c>
      <c r="Q78">
        <v>5.634633586110771E-2</v>
      </c>
      <c r="R78">
        <v>2</v>
      </c>
    </row>
    <row r="79" spans="1:18" x14ac:dyDescent="0.35">
      <c r="A79">
        <v>78</v>
      </c>
      <c r="B79" t="s">
        <v>163</v>
      </c>
      <c r="C79">
        <v>2017</v>
      </c>
      <c r="D79" t="s">
        <v>10</v>
      </c>
      <c r="E79" t="s">
        <v>11</v>
      </c>
      <c r="F79" t="s">
        <v>12</v>
      </c>
      <c r="G79" t="s">
        <v>13</v>
      </c>
      <c r="H79">
        <v>435.930597672999</v>
      </c>
      <c r="I79">
        <v>391.21378853299899</v>
      </c>
      <c r="J79">
        <v>481.808640497</v>
      </c>
      <c r="K79">
        <v>0.35918621483798752</v>
      </c>
      <c r="L79">
        <v>0.3511911102034071</v>
      </c>
      <c r="M79">
        <v>0.22403464615647117</v>
      </c>
      <c r="N79">
        <v>1.0299126407386123</v>
      </c>
      <c r="O79">
        <v>1.869463714004151</v>
      </c>
      <c r="P79">
        <v>1.5471678184021718</v>
      </c>
      <c r="Q79">
        <v>0.22403464615647117</v>
      </c>
      <c r="R79">
        <v>2</v>
      </c>
    </row>
    <row r="80" spans="1:18" x14ac:dyDescent="0.35">
      <c r="A80">
        <v>79</v>
      </c>
      <c r="B80" t="s">
        <v>205</v>
      </c>
      <c r="C80">
        <v>2017</v>
      </c>
      <c r="D80" t="s">
        <v>10</v>
      </c>
      <c r="E80" t="s">
        <v>11</v>
      </c>
      <c r="F80" t="s">
        <v>12</v>
      </c>
      <c r="G80" t="s">
        <v>13</v>
      </c>
      <c r="H80">
        <v>263.59461392100002</v>
      </c>
      <c r="I80">
        <v>239.87696707000001</v>
      </c>
      <c r="J80">
        <v>289.67775577600003</v>
      </c>
      <c r="K80">
        <v>-0.78079984641412881</v>
      </c>
      <c r="L80">
        <v>0.78879495104870923</v>
      </c>
      <c r="M80">
        <v>1.3640207074085875</v>
      </c>
      <c r="N80">
        <v>0.11007342051350411</v>
      </c>
      <c r="O80">
        <v>3.0094497752562672</v>
      </c>
      <c r="P80">
        <v>0.40718175715005556</v>
      </c>
      <c r="Q80">
        <v>0.11007342051350411</v>
      </c>
      <c r="R80">
        <v>3</v>
      </c>
    </row>
    <row r="81" spans="1:18" x14ac:dyDescent="0.35">
      <c r="A81">
        <v>80</v>
      </c>
      <c r="B81" t="s">
        <v>120</v>
      </c>
      <c r="C81">
        <v>2017</v>
      </c>
      <c r="D81" t="s">
        <v>10</v>
      </c>
      <c r="E81" t="s">
        <v>11</v>
      </c>
      <c r="F81" t="s">
        <v>12</v>
      </c>
      <c r="G81" t="s">
        <v>13</v>
      </c>
      <c r="H81">
        <v>422.26116136699898</v>
      </c>
      <c r="I81">
        <v>382.927518104</v>
      </c>
      <c r="J81">
        <v>466.500521026</v>
      </c>
      <c r="K81">
        <v>0.26876420015045488</v>
      </c>
      <c r="L81">
        <v>0.26076909551587446</v>
      </c>
      <c r="M81">
        <v>0.31445666084400381</v>
      </c>
      <c r="N81">
        <v>0.93949062605107958</v>
      </c>
      <c r="O81">
        <v>1.9598857286916838</v>
      </c>
      <c r="P81">
        <v>1.4567458037146392</v>
      </c>
      <c r="Q81">
        <v>0.26076909551587446</v>
      </c>
      <c r="R81">
        <v>1</v>
      </c>
    </row>
    <row r="82" spans="1:18" x14ac:dyDescent="0.35">
      <c r="A82">
        <v>81</v>
      </c>
      <c r="B82" t="s">
        <v>125</v>
      </c>
      <c r="C82">
        <v>2017</v>
      </c>
      <c r="D82" t="s">
        <v>10</v>
      </c>
      <c r="E82" t="s">
        <v>11</v>
      </c>
      <c r="F82" t="s">
        <v>12</v>
      </c>
      <c r="G82" t="s">
        <v>13</v>
      </c>
      <c r="H82">
        <v>387.58492085699999</v>
      </c>
      <c r="I82">
        <v>350.96081044800002</v>
      </c>
      <c r="J82">
        <v>429.40065091500003</v>
      </c>
      <c r="K82">
        <v>3.938418340995041E-2</v>
      </c>
      <c r="L82">
        <v>3.1389078775370005E-2</v>
      </c>
      <c r="M82">
        <v>0.54383667758450827</v>
      </c>
      <c r="N82">
        <v>0.71011060931057512</v>
      </c>
      <c r="O82">
        <v>2.1892657454321882</v>
      </c>
      <c r="P82">
        <v>1.2273657869741348</v>
      </c>
      <c r="Q82">
        <v>3.1389078775370005E-2</v>
      </c>
      <c r="R82">
        <v>1</v>
      </c>
    </row>
    <row r="83" spans="1:18" x14ac:dyDescent="0.35">
      <c r="A83">
        <v>82</v>
      </c>
      <c r="B83" t="s">
        <v>138</v>
      </c>
      <c r="C83">
        <v>2017</v>
      </c>
      <c r="D83" t="s">
        <v>10</v>
      </c>
      <c r="E83" t="s">
        <v>11</v>
      </c>
      <c r="F83" t="s">
        <v>12</v>
      </c>
      <c r="G83" t="s">
        <v>13</v>
      </c>
      <c r="H83">
        <v>350.89316921</v>
      </c>
      <c r="I83">
        <v>322.49188606299998</v>
      </c>
      <c r="J83">
        <v>387.00842384800001</v>
      </c>
      <c r="K83">
        <v>-0.20332824686634812</v>
      </c>
      <c r="L83">
        <v>0.21132335150092851</v>
      </c>
      <c r="M83">
        <v>0.78654910786080678</v>
      </c>
      <c r="N83">
        <v>0.46739817903427661</v>
      </c>
      <c r="O83">
        <v>2.4319781757084868</v>
      </c>
      <c r="P83">
        <v>0.98465335669783627</v>
      </c>
      <c r="Q83">
        <v>0.21132335150092851</v>
      </c>
      <c r="R83">
        <v>1</v>
      </c>
    </row>
    <row r="84" spans="1:18" x14ac:dyDescent="0.35">
      <c r="A84">
        <v>83</v>
      </c>
      <c r="B84" t="s">
        <v>162</v>
      </c>
      <c r="C84">
        <v>2017</v>
      </c>
      <c r="D84" t="s">
        <v>10</v>
      </c>
      <c r="E84" t="s">
        <v>11</v>
      </c>
      <c r="F84" t="s">
        <v>12</v>
      </c>
      <c r="G84" t="s">
        <v>13</v>
      </c>
      <c r="H84">
        <v>468.03414134299999</v>
      </c>
      <c r="I84">
        <v>422.394308171999</v>
      </c>
      <c r="J84">
        <v>514.67233748700005</v>
      </c>
      <c r="K84">
        <v>0.57154808787122302</v>
      </c>
      <c r="L84">
        <v>0.5635529832366426</v>
      </c>
      <c r="M84">
        <v>1.1672773123235669E-2</v>
      </c>
      <c r="N84">
        <v>1.2422745137718478</v>
      </c>
      <c r="O84">
        <v>1.6571018409709155</v>
      </c>
      <c r="P84">
        <v>1.7595296914354073</v>
      </c>
      <c r="Q84">
        <v>1.1672773123235669E-2</v>
      </c>
      <c r="R84">
        <v>2</v>
      </c>
    </row>
    <row r="85" spans="1:18" x14ac:dyDescent="0.35">
      <c r="A85">
        <v>84</v>
      </c>
      <c r="B85" t="s">
        <v>141</v>
      </c>
      <c r="C85">
        <v>2017</v>
      </c>
      <c r="D85" t="s">
        <v>10</v>
      </c>
      <c r="E85" t="s">
        <v>11</v>
      </c>
      <c r="F85" t="s">
        <v>12</v>
      </c>
      <c r="G85" t="s">
        <v>13</v>
      </c>
      <c r="H85">
        <v>371.25804876500001</v>
      </c>
      <c r="I85">
        <v>339.46616071099999</v>
      </c>
      <c r="J85">
        <v>406.58490647899998</v>
      </c>
      <c r="K85">
        <v>-6.8616515013603635E-2</v>
      </c>
      <c r="L85">
        <v>7.661161964818404E-2</v>
      </c>
      <c r="M85">
        <v>0.65183737600806235</v>
      </c>
      <c r="N85">
        <v>0.60210991088702104</v>
      </c>
      <c r="O85">
        <v>2.2972664438557424</v>
      </c>
      <c r="P85">
        <v>1.1193650885505808</v>
      </c>
      <c r="Q85">
        <v>7.661161964818404E-2</v>
      </c>
      <c r="R85">
        <v>1</v>
      </c>
    </row>
    <row r="86" spans="1:18" x14ac:dyDescent="0.35">
      <c r="A86">
        <v>85</v>
      </c>
      <c r="B86" t="s">
        <v>174</v>
      </c>
      <c r="C86">
        <v>2017</v>
      </c>
      <c r="D86" t="s">
        <v>10</v>
      </c>
      <c r="E86" t="s">
        <v>11</v>
      </c>
      <c r="F86" t="s">
        <v>12</v>
      </c>
      <c r="G86" t="s">
        <v>13</v>
      </c>
      <c r="H86">
        <v>477.550586888</v>
      </c>
      <c r="I86">
        <v>434.09188861099898</v>
      </c>
      <c r="J86">
        <v>527.344433898999</v>
      </c>
      <c r="K86">
        <v>0.63449846560299472</v>
      </c>
      <c r="L86">
        <v>0.6265033609684143</v>
      </c>
      <c r="M86">
        <v>5.1277604608536032E-2</v>
      </c>
      <c r="N86">
        <v>1.3052248915036193</v>
      </c>
      <c r="O86">
        <v>1.594151463239144</v>
      </c>
      <c r="P86">
        <v>1.8224800691671792</v>
      </c>
      <c r="Q86">
        <v>5.1277604608536032E-2</v>
      </c>
      <c r="R86">
        <v>2</v>
      </c>
    </row>
    <row r="87" spans="1:18" x14ac:dyDescent="0.35">
      <c r="A87">
        <v>86</v>
      </c>
      <c r="B87" t="s">
        <v>70</v>
      </c>
      <c r="C87">
        <v>2017</v>
      </c>
      <c r="D87" t="s">
        <v>10</v>
      </c>
      <c r="E87" t="s">
        <v>11</v>
      </c>
      <c r="F87" t="s">
        <v>12</v>
      </c>
      <c r="G87" t="s">
        <v>13</v>
      </c>
      <c r="H87">
        <v>477.17468744299998</v>
      </c>
      <c r="I87">
        <v>439.89575660600002</v>
      </c>
      <c r="J87">
        <v>517.39565850500003</v>
      </c>
      <c r="K87">
        <v>0.63201192670146689</v>
      </c>
      <c r="L87">
        <v>0.62401682206688647</v>
      </c>
      <c r="M87">
        <v>4.8791065707008197E-2</v>
      </c>
      <c r="N87">
        <v>1.3027383526020917</v>
      </c>
      <c r="O87">
        <v>1.5966380021406716</v>
      </c>
      <c r="P87">
        <v>1.8199935302656511</v>
      </c>
      <c r="Q87">
        <v>4.8791065707008197E-2</v>
      </c>
      <c r="R87">
        <v>2</v>
      </c>
    </row>
    <row r="88" spans="1:18" x14ac:dyDescent="0.35">
      <c r="A88">
        <v>87</v>
      </c>
      <c r="B88" t="s">
        <v>111</v>
      </c>
      <c r="C88">
        <v>2017</v>
      </c>
      <c r="D88" t="s">
        <v>10</v>
      </c>
      <c r="E88" t="s">
        <v>11</v>
      </c>
      <c r="F88" t="s">
        <v>12</v>
      </c>
      <c r="G88" t="s">
        <v>13</v>
      </c>
      <c r="H88">
        <v>270.80181517400001</v>
      </c>
      <c r="I88">
        <v>238.527560399999</v>
      </c>
      <c r="J88">
        <v>303.39450791399997</v>
      </c>
      <c r="K88">
        <v>-0.73312489896448763</v>
      </c>
      <c r="L88">
        <v>0.74112000359906804</v>
      </c>
      <c r="M88">
        <v>1.3163457599589463</v>
      </c>
      <c r="N88">
        <v>6.2398473063862925E-2</v>
      </c>
      <c r="O88">
        <v>2.961774827806626</v>
      </c>
      <c r="P88">
        <v>0.45485670459969674</v>
      </c>
      <c r="Q88">
        <v>6.2398473063862925E-2</v>
      </c>
      <c r="R88">
        <v>3</v>
      </c>
    </row>
    <row r="89" spans="1:18" x14ac:dyDescent="0.35">
      <c r="A89">
        <v>88</v>
      </c>
      <c r="B89" t="s">
        <v>139</v>
      </c>
      <c r="C89">
        <v>2017</v>
      </c>
      <c r="D89" t="s">
        <v>10</v>
      </c>
      <c r="E89" t="s">
        <v>11</v>
      </c>
      <c r="F89" t="s">
        <v>12</v>
      </c>
      <c r="G89" t="s">
        <v>13</v>
      </c>
      <c r="H89">
        <v>380.66492130799998</v>
      </c>
      <c r="I89">
        <v>346.89299393800002</v>
      </c>
      <c r="J89">
        <v>423.70706232999999</v>
      </c>
      <c r="K89">
        <v>-6.3909522174599633E-3</v>
      </c>
      <c r="L89">
        <v>1.4386056852040365E-2</v>
      </c>
      <c r="M89">
        <v>0.58961181321191869</v>
      </c>
      <c r="N89">
        <v>0.6643354736831647</v>
      </c>
      <c r="O89">
        <v>2.2350408810595987</v>
      </c>
      <c r="P89">
        <v>1.1815906513467245</v>
      </c>
      <c r="Q89">
        <v>1.4386056852040365E-2</v>
      </c>
      <c r="R89">
        <v>1</v>
      </c>
    </row>
    <row r="90" spans="1:18" x14ac:dyDescent="0.35">
      <c r="A90">
        <v>89</v>
      </c>
      <c r="B90" t="s">
        <v>106</v>
      </c>
      <c r="C90">
        <v>2017</v>
      </c>
      <c r="D90" t="s">
        <v>10</v>
      </c>
      <c r="E90" t="s">
        <v>11</v>
      </c>
      <c r="F90" t="s">
        <v>12</v>
      </c>
      <c r="G90" t="s">
        <v>13</v>
      </c>
      <c r="H90">
        <v>322.938652630999</v>
      </c>
      <c r="I90">
        <v>291.412308174999</v>
      </c>
      <c r="J90">
        <v>357.12946165400001</v>
      </c>
      <c r="K90">
        <v>-0.38824470224203916</v>
      </c>
      <c r="L90">
        <v>0.39623980687661958</v>
      </c>
      <c r="M90">
        <v>0.97146556323649791</v>
      </c>
      <c r="N90">
        <v>0.28248172365858554</v>
      </c>
      <c r="O90">
        <v>2.6168946310841776</v>
      </c>
      <c r="P90">
        <v>0.79973690132214514</v>
      </c>
      <c r="Q90">
        <v>0.28248172365858554</v>
      </c>
      <c r="R90">
        <v>3</v>
      </c>
    </row>
    <row r="91" spans="1:18" x14ac:dyDescent="0.35">
      <c r="A91">
        <v>90</v>
      </c>
      <c r="B91" t="s">
        <v>19</v>
      </c>
      <c r="C91">
        <v>2017</v>
      </c>
      <c r="D91" t="s">
        <v>10</v>
      </c>
      <c r="E91" t="s">
        <v>11</v>
      </c>
      <c r="F91" t="s">
        <v>12</v>
      </c>
      <c r="G91" t="s">
        <v>13</v>
      </c>
      <c r="H91">
        <v>225.88855911099901</v>
      </c>
      <c r="I91">
        <v>205.60801570800001</v>
      </c>
      <c r="J91">
        <v>249.94569120599999</v>
      </c>
      <c r="K91">
        <v>-1.0302217951701493</v>
      </c>
      <c r="L91">
        <v>1.0382168998047296</v>
      </c>
      <c r="M91">
        <v>1.613442656164608</v>
      </c>
      <c r="N91">
        <v>0.35949536926952463</v>
      </c>
      <c r="O91">
        <v>3.258871724012288</v>
      </c>
      <c r="P91">
        <v>0.15775980839403503</v>
      </c>
      <c r="Q91">
        <v>0.15775980839403503</v>
      </c>
      <c r="R91">
        <v>5</v>
      </c>
    </row>
    <row r="92" spans="1:18" x14ac:dyDescent="0.35">
      <c r="A92">
        <v>91</v>
      </c>
      <c r="B92" t="s">
        <v>198</v>
      </c>
      <c r="C92">
        <v>2017</v>
      </c>
      <c r="D92" t="s">
        <v>10</v>
      </c>
      <c r="E92" t="s">
        <v>11</v>
      </c>
      <c r="F92" t="s">
        <v>12</v>
      </c>
      <c r="G92" t="s">
        <v>13</v>
      </c>
      <c r="H92">
        <v>891.30699066900002</v>
      </c>
      <c r="I92">
        <v>828.32734100799996</v>
      </c>
      <c r="J92">
        <v>956.64878471699899</v>
      </c>
      <c r="K92">
        <v>3.3714575312320925</v>
      </c>
      <c r="L92">
        <v>3.3634624265975122</v>
      </c>
      <c r="M92">
        <v>2.7882366702376338</v>
      </c>
      <c r="N92">
        <v>4.0421839571327176</v>
      </c>
      <c r="O92">
        <v>1.1428076023899538</v>
      </c>
      <c r="P92">
        <v>4.5594391347962766</v>
      </c>
      <c r="Q92">
        <v>1.1428076023899538</v>
      </c>
      <c r="R92">
        <v>4</v>
      </c>
    </row>
    <row r="93" spans="1:18" x14ac:dyDescent="0.35">
      <c r="A93">
        <v>92</v>
      </c>
      <c r="B93" t="s">
        <v>131</v>
      </c>
      <c r="C93">
        <v>2017</v>
      </c>
      <c r="D93" t="s">
        <v>10</v>
      </c>
      <c r="E93" t="s">
        <v>11</v>
      </c>
      <c r="F93" t="s">
        <v>12</v>
      </c>
      <c r="G93" t="s">
        <v>13</v>
      </c>
      <c r="H93">
        <v>400.100417071999</v>
      </c>
      <c r="I93">
        <v>355.61992319500001</v>
      </c>
      <c r="J93">
        <v>455.020872978</v>
      </c>
      <c r="K93">
        <v>0.12217299468504784</v>
      </c>
      <c r="L93">
        <v>0.11417789005046744</v>
      </c>
      <c r="M93">
        <v>0.46104786630941086</v>
      </c>
      <c r="N93">
        <v>0.79289942058567253</v>
      </c>
      <c r="O93">
        <v>2.1064769341570906</v>
      </c>
      <c r="P93">
        <v>1.3101545982492322</v>
      </c>
      <c r="Q93">
        <v>0.11417789005046744</v>
      </c>
      <c r="R93">
        <v>1</v>
      </c>
    </row>
    <row r="94" spans="1:18" x14ac:dyDescent="0.35">
      <c r="A94">
        <v>93</v>
      </c>
      <c r="B94" t="s">
        <v>105</v>
      </c>
      <c r="C94">
        <v>2017</v>
      </c>
      <c r="D94" t="s">
        <v>10</v>
      </c>
      <c r="E94" t="s">
        <v>11</v>
      </c>
      <c r="F94" t="s">
        <v>12</v>
      </c>
      <c r="G94" t="s">
        <v>13</v>
      </c>
      <c r="H94">
        <v>262.801321825</v>
      </c>
      <c r="I94">
        <v>238.37810682599999</v>
      </c>
      <c r="J94">
        <v>290.86859085100002</v>
      </c>
      <c r="K94">
        <v>-0.78604739780909982</v>
      </c>
      <c r="L94">
        <v>0.79404250244368024</v>
      </c>
      <c r="M94">
        <v>1.3692682588035585</v>
      </c>
      <c r="N94">
        <v>0.11532097190847512</v>
      </c>
      <c r="O94">
        <v>3.0146973266512385</v>
      </c>
      <c r="P94">
        <v>0.40193420575508454</v>
      </c>
      <c r="Q94">
        <v>0.11532097190847512</v>
      </c>
      <c r="R94">
        <v>3</v>
      </c>
    </row>
    <row r="95" spans="1:18" x14ac:dyDescent="0.35">
      <c r="A95">
        <v>94</v>
      </c>
      <c r="B95" t="s">
        <v>115</v>
      </c>
      <c r="C95">
        <v>2017</v>
      </c>
      <c r="D95" t="s">
        <v>10</v>
      </c>
      <c r="E95" t="s">
        <v>11</v>
      </c>
      <c r="F95" t="s">
        <v>12</v>
      </c>
      <c r="G95" t="s">
        <v>13</v>
      </c>
      <c r="H95">
        <v>350.68977410299999</v>
      </c>
      <c r="I95">
        <v>319.06362590999998</v>
      </c>
      <c r="J95">
        <v>387.048250096</v>
      </c>
      <c r="K95">
        <v>-0.20467368605936404</v>
      </c>
      <c r="L95">
        <v>0.21266879069394443</v>
      </c>
      <c r="M95">
        <v>0.78789454705382278</v>
      </c>
      <c r="N95">
        <v>0.46605273984126067</v>
      </c>
      <c r="O95">
        <v>2.4333236149015027</v>
      </c>
      <c r="P95">
        <v>0.98330791750482027</v>
      </c>
      <c r="Q95">
        <v>0.21266879069394443</v>
      </c>
      <c r="R95">
        <v>1</v>
      </c>
    </row>
    <row r="96" spans="1:18" x14ac:dyDescent="0.35">
      <c r="A96">
        <v>95</v>
      </c>
      <c r="B96" t="s">
        <v>161</v>
      </c>
      <c r="C96">
        <v>2017</v>
      </c>
      <c r="D96" t="s">
        <v>10</v>
      </c>
      <c r="E96" t="s">
        <v>11</v>
      </c>
      <c r="F96" t="s">
        <v>12</v>
      </c>
      <c r="G96" t="s">
        <v>13</v>
      </c>
      <c r="H96">
        <v>393.18861515499998</v>
      </c>
      <c r="I96">
        <v>353.02943033600002</v>
      </c>
      <c r="J96">
        <v>439.74391757900003</v>
      </c>
      <c r="K96">
        <v>7.6452085609823153E-2</v>
      </c>
      <c r="L96">
        <v>6.8456980975242748E-2</v>
      </c>
      <c r="M96">
        <v>0.50676877538463549</v>
      </c>
      <c r="N96">
        <v>0.7471785115104479</v>
      </c>
      <c r="O96">
        <v>2.1521978432323157</v>
      </c>
      <c r="P96">
        <v>1.2644336891740076</v>
      </c>
      <c r="Q96">
        <v>6.8456980975242748E-2</v>
      </c>
      <c r="R96">
        <v>1</v>
      </c>
    </row>
    <row r="97" spans="1:18" x14ac:dyDescent="0.35">
      <c r="A97">
        <v>96</v>
      </c>
      <c r="B97" t="s">
        <v>133</v>
      </c>
      <c r="C97">
        <v>2017</v>
      </c>
      <c r="D97" t="s">
        <v>10</v>
      </c>
      <c r="E97" t="s">
        <v>11</v>
      </c>
      <c r="F97" t="s">
        <v>12</v>
      </c>
      <c r="G97" t="s">
        <v>13</v>
      </c>
      <c r="H97">
        <v>420.934123967</v>
      </c>
      <c r="I97">
        <v>382.812827395</v>
      </c>
      <c r="J97">
        <v>463.20638951000001</v>
      </c>
      <c r="K97">
        <v>0.25998597458303019</v>
      </c>
      <c r="L97">
        <v>0.25199086994844977</v>
      </c>
      <c r="M97">
        <v>0.3232348864114285</v>
      </c>
      <c r="N97">
        <v>0.93071240048365489</v>
      </c>
      <c r="O97">
        <v>1.9686639542591085</v>
      </c>
      <c r="P97">
        <v>1.4479675781472146</v>
      </c>
      <c r="Q97">
        <v>0.25199086994844977</v>
      </c>
      <c r="R97">
        <v>1</v>
      </c>
    </row>
    <row r="98" spans="1:18" x14ac:dyDescent="0.35">
      <c r="A98">
        <v>97</v>
      </c>
      <c r="B98" t="s">
        <v>46</v>
      </c>
      <c r="C98">
        <v>2017</v>
      </c>
      <c r="D98" t="s">
        <v>10</v>
      </c>
      <c r="E98" t="s">
        <v>11</v>
      </c>
      <c r="F98" t="s">
        <v>12</v>
      </c>
      <c r="G98" t="s">
        <v>13</v>
      </c>
      <c r="H98">
        <v>454.37236652299998</v>
      </c>
      <c r="I98">
        <v>418.471490937</v>
      </c>
      <c r="J98">
        <v>495.460462264</v>
      </c>
      <c r="K98">
        <v>0.48117675318132253</v>
      </c>
      <c r="L98">
        <v>0.47318164854674211</v>
      </c>
      <c r="M98">
        <v>0.10204410781313616</v>
      </c>
      <c r="N98">
        <v>1.1519031790819472</v>
      </c>
      <c r="O98">
        <v>1.7474731756608162</v>
      </c>
      <c r="P98">
        <v>1.6691583567455068</v>
      </c>
      <c r="Q98">
        <v>0.10204410781313616</v>
      </c>
      <c r="R98">
        <v>2</v>
      </c>
    </row>
    <row r="99" spans="1:18" x14ac:dyDescent="0.35">
      <c r="A99">
        <v>98</v>
      </c>
      <c r="B99" t="s">
        <v>56</v>
      </c>
      <c r="C99">
        <v>2017</v>
      </c>
      <c r="D99" t="s">
        <v>10</v>
      </c>
      <c r="E99" t="s">
        <v>11</v>
      </c>
      <c r="F99" t="s">
        <v>12</v>
      </c>
      <c r="G99" t="s">
        <v>13</v>
      </c>
      <c r="H99">
        <v>216.22201819099999</v>
      </c>
      <c r="I99">
        <v>197.25342720099999</v>
      </c>
      <c r="J99">
        <v>240.594250751</v>
      </c>
      <c r="K99">
        <v>-1.0941650394619513</v>
      </c>
      <c r="L99">
        <v>1.1021601440965316</v>
      </c>
      <c r="M99">
        <v>1.67738590045641</v>
      </c>
      <c r="N99">
        <v>0.42343861356132662</v>
      </c>
      <c r="O99">
        <v>3.32281496830409</v>
      </c>
      <c r="P99">
        <v>9.3816564102233047E-2</v>
      </c>
      <c r="Q99">
        <v>9.3816564102233047E-2</v>
      </c>
      <c r="R99">
        <v>5</v>
      </c>
    </row>
    <row r="100" spans="1:18" x14ac:dyDescent="0.35">
      <c r="A100">
        <v>99</v>
      </c>
      <c r="B100" t="s">
        <v>41</v>
      </c>
      <c r="C100">
        <v>2017</v>
      </c>
      <c r="D100" t="s">
        <v>10</v>
      </c>
      <c r="E100" t="s">
        <v>11</v>
      </c>
      <c r="F100" t="s">
        <v>12</v>
      </c>
      <c r="G100" t="s">
        <v>13</v>
      </c>
      <c r="H100">
        <v>490.306484157</v>
      </c>
      <c r="I100">
        <v>439.07305712299899</v>
      </c>
      <c r="J100">
        <v>545.15920113599998</v>
      </c>
      <c r="K100">
        <v>0.71887750687362129</v>
      </c>
      <c r="L100">
        <v>0.71088240223904087</v>
      </c>
      <c r="M100">
        <v>0.1356566458791626</v>
      </c>
      <c r="N100">
        <v>1.389603932774246</v>
      </c>
      <c r="O100">
        <v>1.5097724219685174</v>
      </c>
      <c r="P100">
        <v>1.9068591104378056</v>
      </c>
      <c r="Q100">
        <v>0.1356566458791626</v>
      </c>
      <c r="R100">
        <v>2</v>
      </c>
    </row>
    <row r="101" spans="1:18" x14ac:dyDescent="0.35">
      <c r="A101">
        <v>100</v>
      </c>
      <c r="B101" t="s">
        <v>160</v>
      </c>
      <c r="C101">
        <v>2017</v>
      </c>
      <c r="D101" t="s">
        <v>10</v>
      </c>
      <c r="E101" t="s">
        <v>11</v>
      </c>
      <c r="F101" t="s">
        <v>12</v>
      </c>
      <c r="G101" t="s">
        <v>13</v>
      </c>
      <c r="H101">
        <v>340.11999445200001</v>
      </c>
      <c r="I101">
        <v>307.37576046800001</v>
      </c>
      <c r="J101">
        <v>379.87048184299999</v>
      </c>
      <c r="K101">
        <v>-0.2745917682283554</v>
      </c>
      <c r="L101">
        <v>0.28258687286293582</v>
      </c>
      <c r="M101">
        <v>0.85781262922281409</v>
      </c>
      <c r="N101">
        <v>0.3961346576722693</v>
      </c>
      <c r="O101">
        <v>2.5032416970704938</v>
      </c>
      <c r="P101">
        <v>0.91338983533582896</v>
      </c>
      <c r="Q101">
        <v>0.28258687286293582</v>
      </c>
      <c r="R101">
        <v>1</v>
      </c>
    </row>
    <row r="102" spans="1:18" x14ac:dyDescent="0.35">
      <c r="A102">
        <v>101</v>
      </c>
      <c r="B102" t="s">
        <v>182</v>
      </c>
      <c r="C102">
        <v>2017</v>
      </c>
      <c r="D102" t="s">
        <v>10</v>
      </c>
      <c r="E102" t="s">
        <v>11</v>
      </c>
      <c r="F102" t="s">
        <v>12</v>
      </c>
      <c r="G102" t="s">
        <v>13</v>
      </c>
      <c r="H102">
        <v>538.35207654299995</v>
      </c>
      <c r="I102">
        <v>483.86086179199998</v>
      </c>
      <c r="J102">
        <v>601.00470896100001</v>
      </c>
      <c r="K102">
        <v>1.0366945084782293</v>
      </c>
      <c r="L102">
        <v>1.028699403843649</v>
      </c>
      <c r="M102">
        <v>0.45347364748377061</v>
      </c>
      <c r="N102">
        <v>1.707420934378854</v>
      </c>
      <c r="O102">
        <v>1.1919554203639093</v>
      </c>
      <c r="P102">
        <v>2.2246761120424137</v>
      </c>
      <c r="Q102">
        <v>0.45347364748377061</v>
      </c>
      <c r="R102">
        <v>2</v>
      </c>
    </row>
    <row r="103" spans="1:18" x14ac:dyDescent="0.35">
      <c r="A103">
        <v>102</v>
      </c>
      <c r="B103" t="s">
        <v>168</v>
      </c>
      <c r="C103">
        <v>2017</v>
      </c>
      <c r="D103" t="s">
        <v>10</v>
      </c>
      <c r="E103" t="s">
        <v>11</v>
      </c>
      <c r="F103" t="s">
        <v>12</v>
      </c>
      <c r="G103" t="s">
        <v>13</v>
      </c>
      <c r="H103">
        <v>475.71102855300001</v>
      </c>
      <c r="I103">
        <v>429.17289248600002</v>
      </c>
      <c r="J103">
        <v>525.76016561999995</v>
      </c>
      <c r="K103">
        <v>0.62232996303548715</v>
      </c>
      <c r="L103">
        <v>0.61433485840090674</v>
      </c>
      <c r="M103">
        <v>3.9109102041028465E-2</v>
      </c>
      <c r="N103">
        <v>1.2930563889361117</v>
      </c>
      <c r="O103">
        <v>1.6063199658066516</v>
      </c>
      <c r="P103">
        <v>1.8103115665996716</v>
      </c>
      <c r="Q103">
        <v>3.9109102041028465E-2</v>
      </c>
      <c r="R103">
        <v>2</v>
      </c>
    </row>
    <row r="104" spans="1:18" x14ac:dyDescent="0.35">
      <c r="A104">
        <v>103</v>
      </c>
      <c r="B104" t="s">
        <v>20</v>
      </c>
      <c r="C104">
        <v>2017</v>
      </c>
      <c r="D104" t="s">
        <v>10</v>
      </c>
      <c r="E104" t="s">
        <v>11</v>
      </c>
      <c r="F104" t="s">
        <v>12</v>
      </c>
      <c r="G104" t="s">
        <v>13</v>
      </c>
      <c r="H104">
        <v>191.251077751</v>
      </c>
      <c r="I104">
        <v>174.13087015399901</v>
      </c>
      <c r="J104">
        <v>210.577138337999</v>
      </c>
      <c r="K104">
        <v>-1.2593454238378672</v>
      </c>
      <c r="L104">
        <v>1.2673405284724475</v>
      </c>
      <c r="M104">
        <v>1.8425662848323259</v>
      </c>
      <c r="N104">
        <v>0.58861899793724248</v>
      </c>
      <c r="O104">
        <v>3.4879953526800058</v>
      </c>
      <c r="P104">
        <v>7.1363820273682821E-2</v>
      </c>
      <c r="Q104">
        <v>7.1363820273682821E-2</v>
      </c>
      <c r="R104">
        <v>5</v>
      </c>
    </row>
    <row r="105" spans="1:18" x14ac:dyDescent="0.35">
      <c r="A105">
        <v>104</v>
      </c>
      <c r="B105" t="s">
        <v>15</v>
      </c>
      <c r="C105">
        <v>2017</v>
      </c>
      <c r="D105" t="s">
        <v>10</v>
      </c>
      <c r="E105" t="s">
        <v>11</v>
      </c>
      <c r="F105" t="s">
        <v>12</v>
      </c>
      <c r="G105" t="s">
        <v>13</v>
      </c>
      <c r="H105">
        <v>228.77812134499999</v>
      </c>
      <c r="I105">
        <v>209.92614712699901</v>
      </c>
      <c r="J105">
        <v>250.17269189699999</v>
      </c>
      <c r="K105">
        <v>-1.0111076171664308</v>
      </c>
      <c r="L105">
        <v>1.0191027218010111</v>
      </c>
      <c r="M105">
        <v>1.5943284781608895</v>
      </c>
      <c r="N105">
        <v>0.34038119126580613</v>
      </c>
      <c r="O105">
        <v>3.2397575460085695</v>
      </c>
      <c r="P105">
        <v>0.17687398639775354</v>
      </c>
      <c r="Q105">
        <v>0.17687398639775354</v>
      </c>
      <c r="R105">
        <v>5</v>
      </c>
    </row>
    <row r="106" spans="1:18" x14ac:dyDescent="0.35">
      <c r="A106">
        <v>105</v>
      </c>
      <c r="B106" t="s">
        <v>116</v>
      </c>
      <c r="C106">
        <v>2017</v>
      </c>
      <c r="D106" t="s">
        <v>10</v>
      </c>
      <c r="E106" t="s">
        <v>11</v>
      </c>
      <c r="F106" t="s">
        <v>12</v>
      </c>
      <c r="G106" t="s">
        <v>13</v>
      </c>
      <c r="H106">
        <v>334.68020516000001</v>
      </c>
      <c r="I106">
        <v>303.58327866600001</v>
      </c>
      <c r="J106">
        <v>371.679098293999</v>
      </c>
      <c r="K106">
        <v>-0.31057545447900237</v>
      </c>
      <c r="L106">
        <v>0.31857055911358279</v>
      </c>
      <c r="M106">
        <v>0.89379631547346106</v>
      </c>
      <c r="N106">
        <v>0.36015097142162233</v>
      </c>
      <c r="O106">
        <v>2.5392253833211411</v>
      </c>
      <c r="P106">
        <v>0.877406149085182</v>
      </c>
      <c r="Q106">
        <v>0.31857055911358279</v>
      </c>
      <c r="R106">
        <v>1</v>
      </c>
    </row>
    <row r="107" spans="1:18" x14ac:dyDescent="0.35">
      <c r="A107">
        <v>106</v>
      </c>
      <c r="B107" t="s">
        <v>123</v>
      </c>
      <c r="C107">
        <v>2017</v>
      </c>
      <c r="D107" t="s">
        <v>10</v>
      </c>
      <c r="E107" t="s">
        <v>11</v>
      </c>
      <c r="F107" t="s">
        <v>12</v>
      </c>
      <c r="G107" t="s">
        <v>13</v>
      </c>
      <c r="H107">
        <v>328.55830378100001</v>
      </c>
      <c r="I107">
        <v>296.01504897199999</v>
      </c>
      <c r="J107">
        <v>369.50301251600001</v>
      </c>
      <c r="K107">
        <v>-0.35107124699127951</v>
      </c>
      <c r="L107">
        <v>0.35906635162585993</v>
      </c>
      <c r="M107">
        <v>0.93429210798573825</v>
      </c>
      <c r="N107">
        <v>0.31965517890934519</v>
      </c>
      <c r="O107">
        <v>2.5797211758334182</v>
      </c>
      <c r="P107">
        <v>0.8369103565729048</v>
      </c>
      <c r="Q107">
        <v>0.31965517890934519</v>
      </c>
      <c r="R107">
        <v>3</v>
      </c>
    </row>
    <row r="108" spans="1:18" x14ac:dyDescent="0.35">
      <c r="A108">
        <v>107</v>
      </c>
      <c r="B108" t="s">
        <v>55</v>
      </c>
      <c r="C108">
        <v>2017</v>
      </c>
      <c r="D108" t="s">
        <v>10</v>
      </c>
      <c r="E108" t="s">
        <v>11</v>
      </c>
      <c r="F108" t="s">
        <v>12</v>
      </c>
      <c r="G108" t="s">
        <v>13</v>
      </c>
      <c r="H108">
        <v>178.60703078499901</v>
      </c>
      <c r="I108">
        <v>162.88624930899999</v>
      </c>
      <c r="J108">
        <v>197.08233096399999</v>
      </c>
      <c r="K108">
        <v>-1.3429845860444138</v>
      </c>
      <c r="L108">
        <v>1.3509796906789941</v>
      </c>
      <c r="M108">
        <v>1.9262054470388725</v>
      </c>
      <c r="N108">
        <v>0.67225816014378914</v>
      </c>
      <c r="O108">
        <v>3.5716345148865525</v>
      </c>
      <c r="P108">
        <v>0.15500298248022948</v>
      </c>
      <c r="Q108">
        <v>0.15500298248022948</v>
      </c>
      <c r="R108">
        <v>5</v>
      </c>
    </row>
    <row r="109" spans="1:18" x14ac:dyDescent="0.35">
      <c r="A109">
        <v>108</v>
      </c>
      <c r="B109" t="s">
        <v>171</v>
      </c>
      <c r="C109">
        <v>2017</v>
      </c>
      <c r="D109" t="s">
        <v>10</v>
      </c>
      <c r="E109" t="s">
        <v>11</v>
      </c>
      <c r="F109" t="s">
        <v>12</v>
      </c>
      <c r="G109" t="s">
        <v>13</v>
      </c>
      <c r="H109">
        <v>718.54446392299997</v>
      </c>
      <c r="I109">
        <v>646.23530378399903</v>
      </c>
      <c r="J109">
        <v>794.293892849999</v>
      </c>
      <c r="K109">
        <v>2.2286499288421386</v>
      </c>
      <c r="L109">
        <v>2.2206548242075583</v>
      </c>
      <c r="M109">
        <v>1.6454290678476799</v>
      </c>
      <c r="N109">
        <v>2.8993763547427633</v>
      </c>
      <c r="O109">
        <v>0</v>
      </c>
      <c r="P109">
        <v>3.4166315324063232</v>
      </c>
      <c r="Q109">
        <v>0</v>
      </c>
      <c r="R109">
        <v>4</v>
      </c>
    </row>
    <row r="110" spans="1:18" x14ac:dyDescent="0.35">
      <c r="A110">
        <v>109</v>
      </c>
      <c r="B110" t="s">
        <v>196</v>
      </c>
      <c r="C110">
        <v>2017</v>
      </c>
      <c r="D110" t="s">
        <v>10</v>
      </c>
      <c r="E110" t="s">
        <v>11</v>
      </c>
      <c r="F110" t="s">
        <v>12</v>
      </c>
      <c r="G110" t="s">
        <v>13</v>
      </c>
      <c r="H110">
        <v>784.08857669199995</v>
      </c>
      <c r="I110">
        <v>719.59975364800005</v>
      </c>
      <c r="J110">
        <v>859.96564211899999</v>
      </c>
      <c r="K110">
        <v>2.6622179703332418</v>
      </c>
      <c r="L110">
        <v>2.6542228656986615</v>
      </c>
      <c r="M110">
        <v>2.0789971093387831</v>
      </c>
      <c r="N110">
        <v>3.3329443962338665</v>
      </c>
      <c r="O110">
        <v>0.43356804149110317</v>
      </c>
      <c r="P110">
        <v>3.8501995738974264</v>
      </c>
      <c r="Q110">
        <v>0.43356804149110317</v>
      </c>
      <c r="R110">
        <v>4</v>
      </c>
    </row>
    <row r="111" spans="1:18" x14ac:dyDescent="0.35">
      <c r="A111">
        <v>110</v>
      </c>
      <c r="B111" t="s">
        <v>54</v>
      </c>
      <c r="C111">
        <v>2017</v>
      </c>
      <c r="D111" t="s">
        <v>10</v>
      </c>
      <c r="E111" t="s">
        <v>11</v>
      </c>
      <c r="F111" t="s">
        <v>12</v>
      </c>
      <c r="G111" t="s">
        <v>13</v>
      </c>
      <c r="H111">
        <v>225.928117152</v>
      </c>
      <c r="I111">
        <v>206.53857207600001</v>
      </c>
      <c r="J111">
        <v>249.67117551999999</v>
      </c>
      <c r="K111">
        <v>-1.0299601225097463</v>
      </c>
      <c r="L111">
        <v>1.0379552271443266</v>
      </c>
      <c r="M111">
        <v>1.613180983504205</v>
      </c>
      <c r="N111">
        <v>0.35923369660912163</v>
      </c>
      <c r="O111">
        <v>3.258610051351885</v>
      </c>
      <c r="P111">
        <v>0.15802148105443803</v>
      </c>
      <c r="Q111">
        <v>0.15802148105443803</v>
      </c>
      <c r="R111">
        <v>5</v>
      </c>
    </row>
    <row r="112" spans="1:18" x14ac:dyDescent="0.35">
      <c r="A112">
        <v>111</v>
      </c>
      <c r="B112" t="s">
        <v>14</v>
      </c>
      <c r="C112">
        <v>2017</v>
      </c>
      <c r="D112" t="s">
        <v>10</v>
      </c>
      <c r="E112" t="s">
        <v>11</v>
      </c>
      <c r="F112" t="s">
        <v>12</v>
      </c>
      <c r="G112" t="s">
        <v>13</v>
      </c>
      <c r="H112">
        <v>818.813708905</v>
      </c>
      <c r="I112">
        <v>756.47280244599995</v>
      </c>
      <c r="J112">
        <v>882.65789245099995</v>
      </c>
      <c r="K112">
        <v>2.8919214010162015</v>
      </c>
      <c r="L112">
        <v>2.8839262963816212</v>
      </c>
      <c r="M112">
        <v>2.3087005400217429</v>
      </c>
      <c r="N112">
        <v>3.5626478269168262</v>
      </c>
      <c r="O112">
        <v>0.6632714721740629</v>
      </c>
      <c r="P112">
        <v>4.0799030045803857</v>
      </c>
      <c r="Q112">
        <v>0.6632714721740629</v>
      </c>
      <c r="R112">
        <v>4</v>
      </c>
    </row>
    <row r="113" spans="1:18" x14ac:dyDescent="0.35">
      <c r="A113">
        <v>112</v>
      </c>
      <c r="B113" t="s">
        <v>82</v>
      </c>
      <c r="C113">
        <v>2017</v>
      </c>
      <c r="D113" t="s">
        <v>10</v>
      </c>
      <c r="E113" t="s">
        <v>11</v>
      </c>
      <c r="F113" t="s">
        <v>12</v>
      </c>
      <c r="G113" t="s">
        <v>13</v>
      </c>
      <c r="H113">
        <v>509.228216527999</v>
      </c>
      <c r="I113">
        <v>469.87255379800001</v>
      </c>
      <c r="J113">
        <v>555.495900954999</v>
      </c>
      <c r="K113">
        <v>0.84404295803513241</v>
      </c>
      <c r="L113">
        <v>0.83604785340055199</v>
      </c>
      <c r="M113">
        <v>0.26082209704067372</v>
      </c>
      <c r="N113">
        <v>1.5147693839357572</v>
      </c>
      <c r="O113">
        <v>1.3846069708070061</v>
      </c>
      <c r="P113">
        <v>2.0320245615993167</v>
      </c>
      <c r="Q113">
        <v>0.26082209704067372</v>
      </c>
      <c r="R113">
        <v>2</v>
      </c>
    </row>
    <row r="114" spans="1:18" x14ac:dyDescent="0.35">
      <c r="A114">
        <v>113</v>
      </c>
      <c r="B114" t="s">
        <v>148</v>
      </c>
      <c r="C114">
        <v>2017</v>
      </c>
      <c r="D114" t="s">
        <v>10</v>
      </c>
      <c r="E114" t="s">
        <v>11</v>
      </c>
      <c r="F114" t="s">
        <v>12</v>
      </c>
      <c r="G114" t="s">
        <v>13</v>
      </c>
      <c r="H114">
        <v>368.06597187800003</v>
      </c>
      <c r="I114">
        <v>332.30230213700003</v>
      </c>
      <c r="J114">
        <v>408.241110064</v>
      </c>
      <c r="K114">
        <v>-8.9731798533623688E-2</v>
      </c>
      <c r="L114">
        <v>9.7726903168204093E-2</v>
      </c>
      <c r="M114">
        <v>0.67295265952808236</v>
      </c>
      <c r="N114">
        <v>0.58099462736700103</v>
      </c>
      <c r="O114">
        <v>2.3183817273757623</v>
      </c>
      <c r="P114">
        <v>1.0982498050305607</v>
      </c>
      <c r="Q114">
        <v>9.7726903168204093E-2</v>
      </c>
      <c r="R114">
        <v>1</v>
      </c>
    </row>
    <row r="115" spans="1:18" x14ac:dyDescent="0.35">
      <c r="A115">
        <v>114</v>
      </c>
      <c r="B115" t="s">
        <v>107</v>
      </c>
      <c r="C115">
        <v>2017</v>
      </c>
      <c r="D115" t="s">
        <v>10</v>
      </c>
      <c r="E115" t="s">
        <v>11</v>
      </c>
      <c r="F115" t="s">
        <v>12</v>
      </c>
      <c r="G115" t="s">
        <v>13</v>
      </c>
      <c r="H115">
        <v>261.59613793199998</v>
      </c>
      <c r="I115">
        <v>235.22302012399999</v>
      </c>
      <c r="J115">
        <v>292.70204550900002</v>
      </c>
      <c r="K115">
        <v>-0.7940195740740561</v>
      </c>
      <c r="L115">
        <v>0.80201467870863652</v>
      </c>
      <c r="M115">
        <v>1.3772404350685148</v>
      </c>
      <c r="N115">
        <v>0.1232931481734314</v>
      </c>
      <c r="O115">
        <v>3.0226695029161945</v>
      </c>
      <c r="P115">
        <v>0.39396202949012826</v>
      </c>
      <c r="Q115">
        <v>0.1232931481734314</v>
      </c>
      <c r="R115">
        <v>3</v>
      </c>
    </row>
    <row r="116" spans="1:18" x14ac:dyDescent="0.35">
      <c r="A116">
        <v>115</v>
      </c>
      <c r="B116" t="s">
        <v>169</v>
      </c>
      <c r="C116">
        <v>2017</v>
      </c>
      <c r="D116" t="s">
        <v>10</v>
      </c>
      <c r="E116" t="s">
        <v>11</v>
      </c>
      <c r="F116" t="s">
        <v>12</v>
      </c>
      <c r="G116" t="s">
        <v>13</v>
      </c>
      <c r="H116">
        <v>468.54479388599998</v>
      </c>
      <c r="I116">
        <v>421.074948672</v>
      </c>
      <c r="J116">
        <v>518.38060710900004</v>
      </c>
      <c r="K116">
        <v>0.57492600563679341</v>
      </c>
      <c r="L116">
        <v>0.56693090100221299</v>
      </c>
      <c r="M116">
        <v>8.2948553576652762E-3</v>
      </c>
      <c r="N116">
        <v>1.245652431537418</v>
      </c>
      <c r="O116">
        <v>1.6537239232053453</v>
      </c>
      <c r="P116">
        <v>1.7629076092009779</v>
      </c>
      <c r="Q116">
        <v>8.2948553576652762E-3</v>
      </c>
      <c r="R116">
        <v>2</v>
      </c>
    </row>
    <row r="117" spans="1:18" x14ac:dyDescent="0.35">
      <c r="A117">
        <v>116</v>
      </c>
      <c r="B117" t="s">
        <v>40</v>
      </c>
      <c r="C117">
        <v>2017</v>
      </c>
      <c r="D117" t="s">
        <v>10</v>
      </c>
      <c r="E117" t="s">
        <v>11</v>
      </c>
      <c r="F117" t="s">
        <v>12</v>
      </c>
      <c r="G117" t="s">
        <v>13</v>
      </c>
      <c r="H117">
        <v>417.644568743999</v>
      </c>
      <c r="I117">
        <v>378.12366895700001</v>
      </c>
      <c r="J117">
        <v>460.70703122700002</v>
      </c>
      <c r="K117">
        <v>0.238225881187</v>
      </c>
      <c r="L117">
        <v>0.23023077655241961</v>
      </c>
      <c r="M117">
        <v>0.34499497980745869</v>
      </c>
      <c r="N117">
        <v>0.90895230708762464</v>
      </c>
      <c r="O117">
        <v>1.9904240476551387</v>
      </c>
      <c r="P117">
        <v>1.4262074847511843</v>
      </c>
      <c r="Q117">
        <v>0.23023077655241961</v>
      </c>
      <c r="R117">
        <v>1</v>
      </c>
    </row>
    <row r="118" spans="1:18" x14ac:dyDescent="0.35">
      <c r="A118">
        <v>117</v>
      </c>
      <c r="B118" t="s">
        <v>9</v>
      </c>
      <c r="C118">
        <v>2017</v>
      </c>
      <c r="D118" t="s">
        <v>10</v>
      </c>
      <c r="E118" t="s">
        <v>11</v>
      </c>
      <c r="F118" t="s">
        <v>12</v>
      </c>
      <c r="G118" t="s">
        <v>13</v>
      </c>
      <c r="H118">
        <v>202.10356260200001</v>
      </c>
      <c r="I118">
        <v>184.324288309</v>
      </c>
      <c r="J118">
        <v>221.57553850799999</v>
      </c>
      <c r="K118">
        <v>-1.1875572737908444</v>
      </c>
      <c r="L118">
        <v>1.1955523784254247</v>
      </c>
      <c r="M118">
        <v>1.7707781347853031</v>
      </c>
      <c r="N118">
        <v>0.51683084789021971</v>
      </c>
      <c r="O118">
        <v>3.4162072026329833</v>
      </c>
      <c r="P118">
        <v>4.243297733399487E-4</v>
      </c>
      <c r="Q118">
        <v>4.243297733399487E-4</v>
      </c>
      <c r="R118">
        <v>5</v>
      </c>
    </row>
    <row r="119" spans="1:18" x14ac:dyDescent="0.35">
      <c r="A119">
        <v>118</v>
      </c>
      <c r="B119" t="s">
        <v>112</v>
      </c>
      <c r="C119">
        <v>2017</v>
      </c>
      <c r="D119" t="s">
        <v>10</v>
      </c>
      <c r="E119" t="s">
        <v>11</v>
      </c>
      <c r="F119" t="s">
        <v>12</v>
      </c>
      <c r="G119" t="s">
        <v>13</v>
      </c>
      <c r="H119">
        <v>451.86962905299998</v>
      </c>
      <c r="I119">
        <v>414.136570046999</v>
      </c>
      <c r="J119">
        <v>494.73860321699999</v>
      </c>
      <c r="K119">
        <v>0.46462138402011977</v>
      </c>
      <c r="L119">
        <v>0.45662627938553935</v>
      </c>
      <c r="M119">
        <v>0.11859947697433892</v>
      </c>
      <c r="N119">
        <v>1.1353478099207446</v>
      </c>
      <c r="O119">
        <v>1.7640285448220188</v>
      </c>
      <c r="P119">
        <v>1.652602987584304</v>
      </c>
      <c r="Q119">
        <v>0.11859947697433892</v>
      </c>
      <c r="R119">
        <v>2</v>
      </c>
    </row>
    <row r="120" spans="1:18" x14ac:dyDescent="0.35">
      <c r="A120">
        <v>119</v>
      </c>
      <c r="B120" t="s">
        <v>44</v>
      </c>
      <c r="C120">
        <v>2017</v>
      </c>
      <c r="D120" t="s">
        <v>10</v>
      </c>
      <c r="E120" t="s">
        <v>11</v>
      </c>
      <c r="F120" t="s">
        <v>12</v>
      </c>
      <c r="G120" t="s">
        <v>13</v>
      </c>
      <c r="H120">
        <v>344.595394795</v>
      </c>
      <c r="I120">
        <v>314.87244863699999</v>
      </c>
      <c r="J120">
        <v>379.21790934900002</v>
      </c>
      <c r="K120">
        <v>-0.24498742270243881</v>
      </c>
      <c r="L120">
        <v>0.2529825273370192</v>
      </c>
      <c r="M120">
        <v>0.82820828369689747</v>
      </c>
      <c r="N120">
        <v>0.42573900319818592</v>
      </c>
      <c r="O120">
        <v>2.4736373515445775</v>
      </c>
      <c r="P120">
        <v>0.94299418086174558</v>
      </c>
      <c r="Q120">
        <v>0.2529825273370192</v>
      </c>
      <c r="R120">
        <v>1</v>
      </c>
    </row>
    <row r="121" spans="1:18" x14ac:dyDescent="0.35">
      <c r="A121">
        <v>120</v>
      </c>
      <c r="B121" t="s">
        <v>124</v>
      </c>
      <c r="C121">
        <v>2017</v>
      </c>
      <c r="D121" t="s">
        <v>10</v>
      </c>
      <c r="E121" t="s">
        <v>11</v>
      </c>
      <c r="F121" t="s">
        <v>12</v>
      </c>
      <c r="G121" t="s">
        <v>13</v>
      </c>
      <c r="H121">
        <v>227.38426421599999</v>
      </c>
      <c r="I121">
        <v>208.171429332</v>
      </c>
      <c r="J121">
        <v>249.42118001099999</v>
      </c>
      <c r="K121">
        <v>-1.0203278488548024</v>
      </c>
      <c r="L121">
        <v>1.0283229534893827</v>
      </c>
      <c r="M121">
        <v>1.6035487098492611</v>
      </c>
      <c r="N121">
        <v>0.34960142295417773</v>
      </c>
      <c r="O121">
        <v>3.2489777776969411</v>
      </c>
      <c r="P121">
        <v>0.16765375470938193</v>
      </c>
      <c r="Q121">
        <v>0.16765375470938193</v>
      </c>
      <c r="R121">
        <v>5</v>
      </c>
    </row>
    <row r="122" spans="1:18" x14ac:dyDescent="0.35">
      <c r="A122">
        <v>121</v>
      </c>
      <c r="B122" t="s">
        <v>181</v>
      </c>
      <c r="C122">
        <v>2017</v>
      </c>
      <c r="D122" t="s">
        <v>10</v>
      </c>
      <c r="E122" t="s">
        <v>11</v>
      </c>
      <c r="F122" t="s">
        <v>12</v>
      </c>
      <c r="G122" t="s">
        <v>13</v>
      </c>
      <c r="H122">
        <v>511.47396863500001</v>
      </c>
      <c r="I122">
        <v>462.11499227799999</v>
      </c>
      <c r="J122">
        <v>565.60010182299902</v>
      </c>
      <c r="K122">
        <v>0.85889839358185427</v>
      </c>
      <c r="L122">
        <v>0.85090328894727385</v>
      </c>
      <c r="M122">
        <v>0.27567753258739558</v>
      </c>
      <c r="N122">
        <v>1.5296248194824789</v>
      </c>
      <c r="O122">
        <v>1.3697515352602845</v>
      </c>
      <c r="P122">
        <v>2.0468799971460387</v>
      </c>
      <c r="Q122">
        <v>0.27567753258739558</v>
      </c>
      <c r="R122">
        <v>2</v>
      </c>
    </row>
    <row r="123" spans="1:18" x14ac:dyDescent="0.35">
      <c r="A123">
        <v>122</v>
      </c>
      <c r="B123" t="s">
        <v>188</v>
      </c>
      <c r="C123">
        <v>2017</v>
      </c>
      <c r="D123" t="s">
        <v>10</v>
      </c>
      <c r="E123" t="s">
        <v>11</v>
      </c>
      <c r="F123" t="s">
        <v>12</v>
      </c>
      <c r="G123" t="s">
        <v>13</v>
      </c>
      <c r="H123">
        <v>290.713626707</v>
      </c>
      <c r="I123">
        <v>263.21211111999997</v>
      </c>
      <c r="J123">
        <v>320.907182955</v>
      </c>
      <c r="K123">
        <v>-0.60141016877462483</v>
      </c>
      <c r="L123">
        <v>0.60940527340920525</v>
      </c>
      <c r="M123">
        <v>1.1846310297690836</v>
      </c>
      <c r="N123">
        <v>6.9316257125999869E-2</v>
      </c>
      <c r="O123">
        <v>2.8300600976167636</v>
      </c>
      <c r="P123">
        <v>0.58657143478955953</v>
      </c>
      <c r="Q123">
        <v>6.9316257125999869E-2</v>
      </c>
      <c r="R123">
        <v>3</v>
      </c>
    </row>
    <row r="124" spans="1:18" x14ac:dyDescent="0.35">
      <c r="A124">
        <v>123</v>
      </c>
      <c r="B124" t="s">
        <v>81</v>
      </c>
      <c r="C124">
        <v>2017</v>
      </c>
      <c r="D124" t="s">
        <v>10</v>
      </c>
      <c r="E124" t="s">
        <v>11</v>
      </c>
      <c r="F124" t="s">
        <v>12</v>
      </c>
      <c r="G124" t="s">
        <v>13</v>
      </c>
      <c r="H124">
        <v>269.310928746</v>
      </c>
      <c r="I124">
        <v>245.90621758699999</v>
      </c>
      <c r="J124">
        <v>295.497021829</v>
      </c>
      <c r="K124">
        <v>-0.74298697019202509</v>
      </c>
      <c r="L124">
        <v>0.75098207482660551</v>
      </c>
      <c r="M124">
        <v>1.3262078311864838</v>
      </c>
      <c r="N124">
        <v>7.2260544291400386E-2</v>
      </c>
      <c r="O124">
        <v>2.9716368990341637</v>
      </c>
      <c r="P124">
        <v>0.44499463337215928</v>
      </c>
      <c r="Q124">
        <v>7.2260544291400386E-2</v>
      </c>
      <c r="R124">
        <v>3</v>
      </c>
    </row>
    <row r="125" spans="1:18" x14ac:dyDescent="0.35">
      <c r="A125">
        <v>124</v>
      </c>
      <c r="B125" t="s">
        <v>53</v>
      </c>
      <c r="C125">
        <v>2017</v>
      </c>
      <c r="D125" t="s">
        <v>10</v>
      </c>
      <c r="E125" t="s">
        <v>11</v>
      </c>
      <c r="F125" t="s">
        <v>12</v>
      </c>
      <c r="G125" t="s">
        <v>13</v>
      </c>
      <c r="H125">
        <v>158.63224112500001</v>
      </c>
      <c r="I125">
        <v>145.03094400800001</v>
      </c>
      <c r="J125">
        <v>175.83195380199999</v>
      </c>
      <c r="K125">
        <v>-1.4751159105251472</v>
      </c>
      <c r="L125">
        <v>1.4831110151597275</v>
      </c>
      <c r="M125">
        <v>2.0583367715196061</v>
      </c>
      <c r="N125">
        <v>0.80438948462452253</v>
      </c>
      <c r="O125">
        <v>3.7037658393672857</v>
      </c>
      <c r="P125">
        <v>0.28713430696096287</v>
      </c>
      <c r="Q125">
        <v>0.28713430696096287</v>
      </c>
      <c r="R125">
        <v>5</v>
      </c>
    </row>
    <row r="126" spans="1:18" x14ac:dyDescent="0.35">
      <c r="A126">
        <v>125</v>
      </c>
      <c r="B126" t="s">
        <v>52</v>
      </c>
      <c r="C126">
        <v>2017</v>
      </c>
      <c r="D126" t="s">
        <v>10</v>
      </c>
      <c r="E126" t="s">
        <v>11</v>
      </c>
      <c r="F126" t="s">
        <v>12</v>
      </c>
      <c r="G126" t="s">
        <v>13</v>
      </c>
      <c r="H126">
        <v>132.28175286199999</v>
      </c>
      <c r="I126">
        <v>121.055558433</v>
      </c>
      <c r="J126">
        <v>146.92005772799999</v>
      </c>
      <c r="K126">
        <v>-1.6494218718978781</v>
      </c>
      <c r="L126">
        <v>1.6574169765324585</v>
      </c>
      <c r="M126">
        <v>2.2326427328923368</v>
      </c>
      <c r="N126">
        <v>0.97869544599725344</v>
      </c>
      <c r="O126">
        <v>3.8780718007400168</v>
      </c>
      <c r="P126">
        <v>0.46144026833369378</v>
      </c>
      <c r="Q126">
        <v>0.46144026833369378</v>
      </c>
      <c r="R126">
        <v>5</v>
      </c>
    </row>
    <row r="127" spans="1:18" x14ac:dyDescent="0.35">
      <c r="A127">
        <v>126</v>
      </c>
      <c r="B127" t="s">
        <v>110</v>
      </c>
      <c r="C127">
        <v>2017</v>
      </c>
      <c r="D127" t="s">
        <v>10</v>
      </c>
      <c r="E127" t="s">
        <v>11</v>
      </c>
      <c r="F127" t="s">
        <v>12</v>
      </c>
      <c r="G127" t="s">
        <v>13</v>
      </c>
      <c r="H127">
        <v>280.23482721300002</v>
      </c>
      <c r="I127">
        <v>252.99174787899901</v>
      </c>
      <c r="J127">
        <v>313.087618496</v>
      </c>
      <c r="K127">
        <v>-0.6707264259006247</v>
      </c>
      <c r="L127">
        <v>0.67872153053520512</v>
      </c>
      <c r="M127">
        <v>1.2539472868950834</v>
      </c>
      <c r="N127">
        <v>0</v>
      </c>
      <c r="O127">
        <v>2.8993763547427633</v>
      </c>
      <c r="P127">
        <v>0.51725517766355966</v>
      </c>
      <c r="Q127">
        <v>0</v>
      </c>
      <c r="R127">
        <v>3</v>
      </c>
    </row>
    <row r="128" spans="1:18" x14ac:dyDescent="0.35">
      <c r="A128">
        <v>127</v>
      </c>
      <c r="B128" t="s">
        <v>195</v>
      </c>
      <c r="C128">
        <v>2017</v>
      </c>
      <c r="D128" t="s">
        <v>10</v>
      </c>
      <c r="E128" t="s">
        <v>11</v>
      </c>
      <c r="F128" t="s">
        <v>12</v>
      </c>
      <c r="G128" t="s">
        <v>13</v>
      </c>
      <c r="H128">
        <v>704.752534803</v>
      </c>
      <c r="I128">
        <v>629.46185479899998</v>
      </c>
      <c r="J128">
        <v>790.88219347799998</v>
      </c>
      <c r="K128">
        <v>2.1374176358974286</v>
      </c>
      <c r="L128">
        <v>2.1294225312628483</v>
      </c>
      <c r="M128">
        <v>1.5541967749029699</v>
      </c>
      <c r="N128">
        <v>2.8081440617980533</v>
      </c>
      <c r="O128">
        <v>9.1232292944710025E-2</v>
      </c>
      <c r="P128">
        <v>3.3253992394616132</v>
      </c>
      <c r="Q128">
        <v>9.1232292944710025E-2</v>
      </c>
      <c r="R128">
        <v>4</v>
      </c>
    </row>
    <row r="129" spans="1:18" x14ac:dyDescent="0.35">
      <c r="A129">
        <v>128</v>
      </c>
      <c r="B129" t="s">
        <v>158</v>
      </c>
      <c r="C129">
        <v>2017</v>
      </c>
      <c r="D129" t="s">
        <v>10</v>
      </c>
      <c r="E129" t="s">
        <v>11</v>
      </c>
      <c r="F129" t="s">
        <v>12</v>
      </c>
      <c r="G129" t="s">
        <v>13</v>
      </c>
      <c r="H129">
        <v>468.55143818599998</v>
      </c>
      <c r="I129">
        <v>418.06487260900002</v>
      </c>
      <c r="J129">
        <v>524.11218475399903</v>
      </c>
      <c r="K129">
        <v>0.57496995704625464</v>
      </c>
      <c r="L129">
        <v>0.56697485241167422</v>
      </c>
      <c r="M129">
        <v>8.2509039482040469E-3</v>
      </c>
      <c r="N129">
        <v>1.2456963829468792</v>
      </c>
      <c r="O129">
        <v>1.6536799717958841</v>
      </c>
      <c r="P129">
        <v>1.7629515606104391</v>
      </c>
      <c r="Q129">
        <v>8.2509039482040469E-3</v>
      </c>
      <c r="R129">
        <v>2</v>
      </c>
    </row>
    <row r="130" spans="1:18" x14ac:dyDescent="0.35">
      <c r="A130">
        <v>129</v>
      </c>
      <c r="B130" t="s">
        <v>130</v>
      </c>
      <c r="C130">
        <v>2017</v>
      </c>
      <c r="D130" t="s">
        <v>10</v>
      </c>
      <c r="E130" t="s">
        <v>11</v>
      </c>
      <c r="F130" t="s">
        <v>12</v>
      </c>
      <c r="G130" t="s">
        <v>13</v>
      </c>
      <c r="H130">
        <v>437.42236959099898</v>
      </c>
      <c r="I130">
        <v>387.303721274</v>
      </c>
      <c r="J130">
        <v>497.80791524799997</v>
      </c>
      <c r="K130">
        <v>0.36905414349724291</v>
      </c>
      <c r="L130">
        <v>0.3610590388626625</v>
      </c>
      <c r="M130">
        <v>0.21416671749721578</v>
      </c>
      <c r="N130">
        <v>1.0397805693978677</v>
      </c>
      <c r="O130">
        <v>1.8595957853448957</v>
      </c>
      <c r="P130">
        <v>1.5570357470614273</v>
      </c>
      <c r="Q130">
        <v>0.21416671749721578</v>
      </c>
      <c r="R130">
        <v>2</v>
      </c>
    </row>
    <row r="131" spans="1:18" x14ac:dyDescent="0.35">
      <c r="A131">
        <v>130</v>
      </c>
      <c r="B131" t="s">
        <v>206</v>
      </c>
      <c r="C131">
        <v>2017</v>
      </c>
      <c r="D131" t="s">
        <v>10</v>
      </c>
      <c r="E131" t="s">
        <v>11</v>
      </c>
      <c r="F131" t="s">
        <v>12</v>
      </c>
      <c r="G131" t="s">
        <v>13</v>
      </c>
      <c r="H131">
        <v>288.02795497199997</v>
      </c>
      <c r="I131">
        <v>263.10482478399899</v>
      </c>
      <c r="J131">
        <v>316.870701715</v>
      </c>
      <c r="K131">
        <v>-0.61917563061458891</v>
      </c>
      <c r="L131">
        <v>0.62717073524916933</v>
      </c>
      <c r="M131">
        <v>1.2023964916090475</v>
      </c>
      <c r="N131">
        <v>5.1550795286035789E-2</v>
      </c>
      <c r="O131">
        <v>2.8478255594567274</v>
      </c>
      <c r="P131">
        <v>0.56880597294959545</v>
      </c>
      <c r="Q131">
        <v>5.1550795286035789E-2</v>
      </c>
      <c r="R131">
        <v>3</v>
      </c>
    </row>
    <row r="132" spans="1:18" x14ac:dyDescent="0.35">
      <c r="A132">
        <v>131</v>
      </c>
      <c r="B132" t="s">
        <v>132</v>
      </c>
      <c r="C132">
        <v>2017</v>
      </c>
      <c r="D132" t="s">
        <v>10</v>
      </c>
      <c r="E132" t="s">
        <v>11</v>
      </c>
      <c r="F132" t="s">
        <v>12</v>
      </c>
      <c r="G132" t="s">
        <v>13</v>
      </c>
      <c r="H132">
        <v>342.676752368</v>
      </c>
      <c r="I132">
        <v>313.89865238900001</v>
      </c>
      <c r="J132">
        <v>377.96333801899999</v>
      </c>
      <c r="K132">
        <v>-0.25767905897994708</v>
      </c>
      <c r="L132">
        <v>0.2656741636145275</v>
      </c>
      <c r="M132">
        <v>0.84089991997440583</v>
      </c>
      <c r="N132">
        <v>0.41304736692067762</v>
      </c>
      <c r="O132">
        <v>2.4863289878220858</v>
      </c>
      <c r="P132">
        <v>0.93030254458423722</v>
      </c>
      <c r="Q132">
        <v>0.2656741636145275</v>
      </c>
      <c r="R132">
        <v>1</v>
      </c>
    </row>
    <row r="133" spans="1:18" x14ac:dyDescent="0.35">
      <c r="A133">
        <v>132</v>
      </c>
      <c r="B133" t="s">
        <v>79</v>
      </c>
      <c r="C133">
        <v>2017</v>
      </c>
      <c r="D133" t="s">
        <v>10</v>
      </c>
      <c r="E133" t="s">
        <v>11</v>
      </c>
      <c r="F133" t="s">
        <v>12</v>
      </c>
      <c r="G133" t="s">
        <v>13</v>
      </c>
      <c r="H133">
        <v>280.37236962499998</v>
      </c>
      <c r="I133">
        <v>257.21900009500001</v>
      </c>
      <c r="J133">
        <v>307.18745575499997</v>
      </c>
      <c r="K133">
        <v>-0.66981659599106513</v>
      </c>
      <c r="L133">
        <v>0.67781170062564555</v>
      </c>
      <c r="M133">
        <v>1.2530374569855238</v>
      </c>
      <c r="N133">
        <v>9.0982990955956744E-4</v>
      </c>
      <c r="O133">
        <v>2.8984665248332036</v>
      </c>
      <c r="P133">
        <v>0.51816500757311923</v>
      </c>
      <c r="Q133">
        <v>9.0982990955956744E-4</v>
      </c>
      <c r="R133">
        <v>3</v>
      </c>
    </row>
    <row r="134" spans="1:18" x14ac:dyDescent="0.35">
      <c r="A134">
        <v>133</v>
      </c>
      <c r="B134" t="s">
        <v>190</v>
      </c>
      <c r="C134">
        <v>2017</v>
      </c>
      <c r="D134" t="s">
        <v>10</v>
      </c>
      <c r="E134" t="s">
        <v>11</v>
      </c>
      <c r="F134" t="s">
        <v>12</v>
      </c>
      <c r="G134" t="s">
        <v>13</v>
      </c>
      <c r="H134">
        <v>541.37095721399999</v>
      </c>
      <c r="I134">
        <v>491.08984069600001</v>
      </c>
      <c r="J134">
        <v>601.12733808299902</v>
      </c>
      <c r="K134">
        <v>1.0566641155828949</v>
      </c>
      <c r="L134">
        <v>1.0486690109483146</v>
      </c>
      <c r="M134">
        <v>0.47344325458843617</v>
      </c>
      <c r="N134">
        <v>1.7273905414835196</v>
      </c>
      <c r="O134">
        <v>1.1719858132592438</v>
      </c>
      <c r="P134">
        <v>2.244645719147079</v>
      </c>
      <c r="Q134">
        <v>0.47344325458843617</v>
      </c>
      <c r="R134">
        <v>2</v>
      </c>
    </row>
    <row r="135" spans="1:18" x14ac:dyDescent="0.35">
      <c r="A135">
        <v>134</v>
      </c>
      <c r="B135" t="s">
        <v>93</v>
      </c>
      <c r="C135">
        <v>2017</v>
      </c>
      <c r="D135" t="s">
        <v>10</v>
      </c>
      <c r="E135" t="s">
        <v>11</v>
      </c>
      <c r="F135" t="s">
        <v>12</v>
      </c>
      <c r="G135" t="s">
        <v>13</v>
      </c>
      <c r="H135">
        <v>318.49451921399998</v>
      </c>
      <c r="I135">
        <v>293.19910261799998</v>
      </c>
      <c r="J135">
        <v>350.089770818999</v>
      </c>
      <c r="K135">
        <v>-0.41764222004084223</v>
      </c>
      <c r="L135">
        <v>0.42563732467542265</v>
      </c>
      <c r="M135">
        <v>1.000863081035301</v>
      </c>
      <c r="N135">
        <v>0.25308420585978247</v>
      </c>
      <c r="O135">
        <v>2.6462921488829809</v>
      </c>
      <c r="P135">
        <v>0.77033938352334208</v>
      </c>
      <c r="Q135">
        <v>0.25308420585978247</v>
      </c>
      <c r="R135">
        <v>3</v>
      </c>
    </row>
    <row r="136" spans="1:18" x14ac:dyDescent="0.35">
      <c r="A136">
        <v>135</v>
      </c>
      <c r="B136" t="s">
        <v>97</v>
      </c>
      <c r="C136">
        <v>2017</v>
      </c>
      <c r="D136" t="s">
        <v>10</v>
      </c>
      <c r="E136" t="s">
        <v>11</v>
      </c>
      <c r="F136" t="s">
        <v>12</v>
      </c>
      <c r="G136" t="s">
        <v>13</v>
      </c>
      <c r="H136">
        <v>197.466170406</v>
      </c>
      <c r="I136">
        <v>180.08910610699999</v>
      </c>
      <c r="J136">
        <v>216.92562171399999</v>
      </c>
      <c r="K136">
        <v>-1.2182331799417445</v>
      </c>
      <c r="L136">
        <v>1.2262282845763248</v>
      </c>
      <c r="M136">
        <v>1.8014540409362032</v>
      </c>
      <c r="N136">
        <v>0.54750675404111981</v>
      </c>
      <c r="O136">
        <v>3.4468831087838829</v>
      </c>
      <c r="P136">
        <v>3.0251576377560152E-2</v>
      </c>
      <c r="Q136">
        <v>3.0251576377560152E-2</v>
      </c>
      <c r="R136">
        <v>5</v>
      </c>
    </row>
    <row r="137" spans="1:18" x14ac:dyDescent="0.35">
      <c r="A137">
        <v>136</v>
      </c>
      <c r="B137" t="s">
        <v>119</v>
      </c>
      <c r="C137">
        <v>2017</v>
      </c>
      <c r="D137" t="s">
        <v>10</v>
      </c>
      <c r="E137" t="s">
        <v>11</v>
      </c>
      <c r="F137" t="s">
        <v>12</v>
      </c>
      <c r="G137" t="s">
        <v>13</v>
      </c>
      <c r="H137">
        <v>391.953503786</v>
      </c>
      <c r="I137">
        <v>359.032254988999</v>
      </c>
      <c r="J137">
        <v>428.73105265700002</v>
      </c>
      <c r="K137">
        <v>6.8281941951490011E-2</v>
      </c>
      <c r="L137">
        <v>6.0286837316909606E-2</v>
      </c>
      <c r="M137">
        <v>0.51493891904296873</v>
      </c>
      <c r="N137">
        <v>0.73900836785211466</v>
      </c>
      <c r="O137">
        <v>2.1603679868906487</v>
      </c>
      <c r="P137">
        <v>1.2562635455156743</v>
      </c>
      <c r="Q137">
        <v>6.0286837316909606E-2</v>
      </c>
      <c r="R137">
        <v>1</v>
      </c>
    </row>
    <row r="138" spans="1:18" x14ac:dyDescent="0.35">
      <c r="A138">
        <v>137</v>
      </c>
      <c r="B138" t="s">
        <v>150</v>
      </c>
      <c r="C138">
        <v>2017</v>
      </c>
      <c r="D138" t="s">
        <v>10</v>
      </c>
      <c r="E138" t="s">
        <v>11</v>
      </c>
      <c r="F138" t="s">
        <v>12</v>
      </c>
      <c r="G138" t="s">
        <v>13</v>
      </c>
      <c r="H138">
        <v>405.93233784999899</v>
      </c>
      <c r="I138">
        <v>365.712427408</v>
      </c>
      <c r="J138">
        <v>450.98232636400002</v>
      </c>
      <c r="K138">
        <v>0.16075059323703605</v>
      </c>
      <c r="L138">
        <v>0.15275548860245566</v>
      </c>
      <c r="M138">
        <v>0.42247026775742264</v>
      </c>
      <c r="N138">
        <v>0.83147701913766081</v>
      </c>
      <c r="O138">
        <v>2.0678993356051025</v>
      </c>
      <c r="P138">
        <v>1.3487321968012205</v>
      </c>
      <c r="Q138">
        <v>0.15275548860245566</v>
      </c>
      <c r="R138">
        <v>1</v>
      </c>
    </row>
    <row r="139" spans="1:18" x14ac:dyDescent="0.35">
      <c r="A139">
        <v>138</v>
      </c>
      <c r="B139" t="s">
        <v>175</v>
      </c>
      <c r="C139">
        <v>2017</v>
      </c>
      <c r="D139" t="s">
        <v>10</v>
      </c>
      <c r="E139" t="s">
        <v>11</v>
      </c>
      <c r="F139" t="s">
        <v>12</v>
      </c>
      <c r="G139" t="s">
        <v>13</v>
      </c>
      <c r="H139">
        <v>667.28278210500002</v>
      </c>
      <c r="I139">
        <v>606.84667405300002</v>
      </c>
      <c r="J139">
        <v>735.02360058900001</v>
      </c>
      <c r="K139">
        <v>1.88955880302737</v>
      </c>
      <c r="L139">
        <v>1.8815636983927897</v>
      </c>
      <c r="M139">
        <v>1.3063379420329113</v>
      </c>
      <c r="N139">
        <v>2.5602852289279947</v>
      </c>
      <c r="O139">
        <v>0.33909112581476863</v>
      </c>
      <c r="P139">
        <v>3.0775404065915541</v>
      </c>
      <c r="Q139">
        <v>0.33909112581476863</v>
      </c>
      <c r="R139">
        <v>4</v>
      </c>
    </row>
    <row r="140" spans="1:18" x14ac:dyDescent="0.35">
      <c r="A140">
        <v>139</v>
      </c>
      <c r="B140" t="s">
        <v>77</v>
      </c>
      <c r="C140">
        <v>2017</v>
      </c>
      <c r="D140" t="s">
        <v>10</v>
      </c>
      <c r="E140" t="s">
        <v>11</v>
      </c>
      <c r="F140" t="s">
        <v>12</v>
      </c>
      <c r="G140" t="s">
        <v>13</v>
      </c>
      <c r="H140">
        <v>538.57232132799902</v>
      </c>
      <c r="I140">
        <v>496.87831220200002</v>
      </c>
      <c r="J140">
        <v>588.09474212500004</v>
      </c>
      <c r="K140">
        <v>1.038151406680776</v>
      </c>
      <c r="L140">
        <v>1.0301563020461957</v>
      </c>
      <c r="M140">
        <v>0.4549305456863173</v>
      </c>
      <c r="N140">
        <v>1.7088778325814007</v>
      </c>
      <c r="O140">
        <v>1.1904985221613626</v>
      </c>
      <c r="P140">
        <v>2.2261330102449604</v>
      </c>
      <c r="Q140">
        <v>0.4549305456863173</v>
      </c>
      <c r="R140">
        <v>2</v>
      </c>
    </row>
    <row r="141" spans="1:18" x14ac:dyDescent="0.35">
      <c r="A141">
        <v>140</v>
      </c>
      <c r="B141" t="s">
        <v>134</v>
      </c>
      <c r="C141">
        <v>2017</v>
      </c>
      <c r="D141" t="s">
        <v>10</v>
      </c>
      <c r="E141" t="s">
        <v>11</v>
      </c>
      <c r="F141" t="s">
        <v>12</v>
      </c>
      <c r="G141" t="s">
        <v>13</v>
      </c>
      <c r="H141">
        <v>553.56634238100003</v>
      </c>
      <c r="I141">
        <v>487.595476891999</v>
      </c>
      <c r="J141">
        <v>633.16266235099999</v>
      </c>
      <c r="K141">
        <v>1.1373354228705674</v>
      </c>
      <c r="L141">
        <v>1.1293403182359871</v>
      </c>
      <c r="M141">
        <v>0.55411456187610875</v>
      </c>
      <c r="N141">
        <v>1.8080618487711921</v>
      </c>
      <c r="O141">
        <v>1.0913145059715712</v>
      </c>
      <c r="P141">
        <v>2.3253170264347518</v>
      </c>
      <c r="Q141">
        <v>0.55411456187610875</v>
      </c>
      <c r="R141">
        <v>2</v>
      </c>
    </row>
    <row r="142" spans="1:18" x14ac:dyDescent="0.35">
      <c r="A142">
        <v>141</v>
      </c>
      <c r="B142" t="s">
        <v>151</v>
      </c>
      <c r="C142">
        <v>2017</v>
      </c>
      <c r="D142" t="s">
        <v>10</v>
      </c>
      <c r="E142" t="s">
        <v>11</v>
      </c>
      <c r="F142" t="s">
        <v>12</v>
      </c>
      <c r="G142" t="s">
        <v>13</v>
      </c>
      <c r="H142">
        <v>310.27907160799998</v>
      </c>
      <c r="I142">
        <v>280.49404439300002</v>
      </c>
      <c r="J142">
        <v>342.66901693699998</v>
      </c>
      <c r="K142">
        <v>-0.47198662075093728</v>
      </c>
      <c r="L142">
        <v>0.4799817253855177</v>
      </c>
      <c r="M142">
        <v>1.055207481745396</v>
      </c>
      <c r="N142">
        <v>0.19873980514968742</v>
      </c>
      <c r="O142">
        <v>2.7006365495930758</v>
      </c>
      <c r="P142">
        <v>0.71599498281324703</v>
      </c>
      <c r="Q142">
        <v>0.19873980514968742</v>
      </c>
      <c r="R142">
        <v>3</v>
      </c>
    </row>
    <row r="143" spans="1:18" x14ac:dyDescent="0.35">
      <c r="A143">
        <v>142</v>
      </c>
      <c r="B143" t="s">
        <v>155</v>
      </c>
      <c r="C143">
        <v>2017</v>
      </c>
      <c r="D143" t="s">
        <v>10</v>
      </c>
      <c r="E143" t="s">
        <v>11</v>
      </c>
      <c r="F143" t="s">
        <v>12</v>
      </c>
      <c r="G143" t="s">
        <v>13</v>
      </c>
      <c r="H143">
        <v>331.83143488000002</v>
      </c>
      <c r="I143">
        <v>297.93371866299998</v>
      </c>
      <c r="J143">
        <v>368.98778628599899</v>
      </c>
      <c r="K143">
        <v>-0.32941979760575585</v>
      </c>
      <c r="L143">
        <v>0.33741490224033627</v>
      </c>
      <c r="M143">
        <v>0.91264065860021448</v>
      </c>
      <c r="N143">
        <v>0.34130662829486885</v>
      </c>
      <c r="O143">
        <v>2.5580697264478944</v>
      </c>
      <c r="P143">
        <v>0.85856180595842857</v>
      </c>
      <c r="Q143">
        <v>0.33741490224033627</v>
      </c>
      <c r="R143">
        <v>1</v>
      </c>
    </row>
    <row r="144" spans="1:18" x14ac:dyDescent="0.35">
      <c r="A144">
        <v>143</v>
      </c>
      <c r="B144" t="s">
        <v>16</v>
      </c>
      <c r="C144">
        <v>2017</v>
      </c>
      <c r="D144" t="s">
        <v>10</v>
      </c>
      <c r="E144" t="s">
        <v>11</v>
      </c>
      <c r="F144" t="s">
        <v>12</v>
      </c>
      <c r="G144" t="s">
        <v>13</v>
      </c>
      <c r="H144">
        <v>181.673134363</v>
      </c>
      <c r="I144">
        <v>166.19286202999999</v>
      </c>
      <c r="J144">
        <v>198.38233846899999</v>
      </c>
      <c r="K144">
        <v>-1.3227026039233363</v>
      </c>
      <c r="L144">
        <v>1.3306977085579166</v>
      </c>
      <c r="M144">
        <v>1.905923464917795</v>
      </c>
      <c r="N144">
        <v>0.65197617802271157</v>
      </c>
      <c r="O144">
        <v>3.5513525327654749</v>
      </c>
      <c r="P144">
        <v>0.13472100035915191</v>
      </c>
      <c r="Q144">
        <v>0.13472100035915191</v>
      </c>
      <c r="R144">
        <v>5</v>
      </c>
    </row>
    <row r="145" spans="1:18" x14ac:dyDescent="0.35">
      <c r="A145">
        <v>144</v>
      </c>
      <c r="B145" t="s">
        <v>73</v>
      </c>
      <c r="C145">
        <v>2017</v>
      </c>
      <c r="D145" t="s">
        <v>10</v>
      </c>
      <c r="E145" t="s">
        <v>11</v>
      </c>
      <c r="F145" t="s">
        <v>12</v>
      </c>
      <c r="G145" t="s">
        <v>13</v>
      </c>
      <c r="H145">
        <v>473.34904139100001</v>
      </c>
      <c r="I145">
        <v>433.54703132399999</v>
      </c>
      <c r="J145">
        <v>516.76454121299901</v>
      </c>
      <c r="K145">
        <v>0.60670564370928493</v>
      </c>
      <c r="L145">
        <v>0.59871053907470451</v>
      </c>
      <c r="M145">
        <v>2.3484782714826236E-2</v>
      </c>
      <c r="N145">
        <v>1.2774320696099095</v>
      </c>
      <c r="O145">
        <v>1.6219442851328538</v>
      </c>
      <c r="P145">
        <v>1.7946872472734694</v>
      </c>
      <c r="Q145">
        <v>2.3484782714826236E-2</v>
      </c>
      <c r="R145">
        <v>2</v>
      </c>
    </row>
    <row r="146" spans="1:18" x14ac:dyDescent="0.35">
      <c r="A146">
        <v>145</v>
      </c>
      <c r="B146" t="s">
        <v>74</v>
      </c>
      <c r="C146">
        <v>2017</v>
      </c>
      <c r="D146" t="s">
        <v>10</v>
      </c>
      <c r="E146" t="s">
        <v>11</v>
      </c>
      <c r="F146" t="s">
        <v>12</v>
      </c>
      <c r="G146" t="s">
        <v>13</v>
      </c>
      <c r="H146">
        <v>547.64449372000001</v>
      </c>
      <c r="I146">
        <v>504.77223370199999</v>
      </c>
      <c r="J146">
        <v>597.07666603999996</v>
      </c>
      <c r="K146">
        <v>1.0981629599675249</v>
      </c>
      <c r="L146">
        <v>1.0901678553329446</v>
      </c>
      <c r="M146">
        <v>0.5149420989730662</v>
      </c>
      <c r="N146">
        <v>1.7688893858681496</v>
      </c>
      <c r="O146">
        <v>1.1304869688746138</v>
      </c>
      <c r="P146">
        <v>2.2861445635317095</v>
      </c>
      <c r="Q146">
        <v>0.5149420989730662</v>
      </c>
      <c r="R146">
        <v>2</v>
      </c>
    </row>
    <row r="147" spans="1:18" x14ac:dyDescent="0.35">
      <c r="A147">
        <v>146</v>
      </c>
      <c r="B147" t="s">
        <v>199</v>
      </c>
      <c r="C147">
        <v>2017</v>
      </c>
      <c r="D147" t="s">
        <v>10</v>
      </c>
      <c r="E147" t="s">
        <v>11</v>
      </c>
      <c r="F147" t="s">
        <v>12</v>
      </c>
      <c r="G147" t="s">
        <v>13</v>
      </c>
      <c r="H147">
        <v>521.19296415899998</v>
      </c>
      <c r="I147">
        <v>477.383124121999</v>
      </c>
      <c r="J147">
        <v>569.60322492099999</v>
      </c>
      <c r="K147">
        <v>0.92318862006569602</v>
      </c>
      <c r="L147">
        <v>0.9151935154311156</v>
      </c>
      <c r="M147">
        <v>0.33996775907123733</v>
      </c>
      <c r="N147">
        <v>1.5939150459663207</v>
      </c>
      <c r="O147">
        <v>1.3054613087764426</v>
      </c>
      <c r="P147">
        <v>2.1111702236298804</v>
      </c>
      <c r="Q147">
        <v>0.33996775907123733</v>
      </c>
      <c r="R147">
        <v>2</v>
      </c>
    </row>
    <row r="148" spans="1:18" x14ac:dyDescent="0.35">
      <c r="A148">
        <v>147</v>
      </c>
      <c r="B148" t="s">
        <v>34</v>
      </c>
      <c r="C148">
        <v>2017</v>
      </c>
      <c r="D148" t="s">
        <v>10</v>
      </c>
      <c r="E148" t="s">
        <v>11</v>
      </c>
      <c r="F148" t="s">
        <v>12</v>
      </c>
      <c r="G148" t="s">
        <v>13</v>
      </c>
      <c r="H148">
        <v>194.570035757</v>
      </c>
      <c r="I148">
        <v>177.78101370900001</v>
      </c>
      <c r="J148">
        <v>215.269556806</v>
      </c>
      <c r="K148">
        <v>-1.2373908338425132</v>
      </c>
      <c r="L148">
        <v>1.2453859384770936</v>
      </c>
      <c r="M148">
        <v>1.8206116948369719</v>
      </c>
      <c r="N148">
        <v>0.56666440794188855</v>
      </c>
      <c r="O148">
        <v>3.4660407626846519</v>
      </c>
      <c r="P148">
        <v>4.9409230278328886E-2</v>
      </c>
      <c r="Q148">
        <v>4.9409230278328886E-2</v>
      </c>
      <c r="R148">
        <v>5</v>
      </c>
    </row>
    <row r="149" spans="1:18" x14ac:dyDescent="0.35">
      <c r="A149">
        <v>148</v>
      </c>
      <c r="B149" t="s">
        <v>135</v>
      </c>
      <c r="C149">
        <v>2017</v>
      </c>
      <c r="D149" t="s">
        <v>10</v>
      </c>
      <c r="E149" t="s">
        <v>11</v>
      </c>
      <c r="F149" t="s">
        <v>12</v>
      </c>
      <c r="G149" t="s">
        <v>13</v>
      </c>
      <c r="H149">
        <v>459.285902192999</v>
      </c>
      <c r="I149">
        <v>411.987611219999</v>
      </c>
      <c r="J149">
        <v>518.77542851199996</v>
      </c>
      <c r="K149">
        <v>0.51367932201990374</v>
      </c>
      <c r="L149">
        <v>0.50568421738532332</v>
      </c>
      <c r="M149">
        <v>6.9541538974554951E-2</v>
      </c>
      <c r="N149">
        <v>1.1844057479205286</v>
      </c>
      <c r="O149">
        <v>1.7149706068222348</v>
      </c>
      <c r="P149">
        <v>1.701660925584088</v>
      </c>
      <c r="Q149">
        <v>6.9541538974554951E-2</v>
      </c>
      <c r="R149">
        <v>2</v>
      </c>
    </row>
    <row r="150" spans="1:18" x14ac:dyDescent="0.35">
      <c r="A150">
        <v>149</v>
      </c>
      <c r="B150" t="s">
        <v>51</v>
      </c>
      <c r="C150">
        <v>2017</v>
      </c>
      <c r="D150" t="s">
        <v>10</v>
      </c>
      <c r="E150" t="s">
        <v>11</v>
      </c>
      <c r="F150" t="s">
        <v>12</v>
      </c>
      <c r="G150" t="s">
        <v>13</v>
      </c>
      <c r="H150">
        <v>242.14953785200001</v>
      </c>
      <c r="I150">
        <v>220.655700532</v>
      </c>
      <c r="J150">
        <v>267.47300744299997</v>
      </c>
      <c r="K150">
        <v>-0.92265697496559873</v>
      </c>
      <c r="L150">
        <v>0.93065207960017915</v>
      </c>
      <c r="M150">
        <v>1.5058778359600575</v>
      </c>
      <c r="N150">
        <v>0.25193054906497403</v>
      </c>
      <c r="O150">
        <v>3.1513069038077375</v>
      </c>
      <c r="P150">
        <v>0.26532462859858563</v>
      </c>
      <c r="Q150">
        <v>0.25193054906497403</v>
      </c>
      <c r="R150">
        <v>3</v>
      </c>
    </row>
    <row r="151" spans="1:18" x14ac:dyDescent="0.35">
      <c r="A151">
        <v>150</v>
      </c>
      <c r="B151" t="s">
        <v>176</v>
      </c>
      <c r="C151">
        <v>2017</v>
      </c>
      <c r="D151" t="s">
        <v>10</v>
      </c>
      <c r="E151" t="s">
        <v>11</v>
      </c>
      <c r="F151" t="s">
        <v>12</v>
      </c>
      <c r="G151" t="s">
        <v>13</v>
      </c>
      <c r="H151">
        <v>486.39502881999999</v>
      </c>
      <c r="I151">
        <v>441.394539474</v>
      </c>
      <c r="J151">
        <v>535.88767022699994</v>
      </c>
      <c r="K151">
        <v>0.69300360366251379</v>
      </c>
      <c r="L151">
        <v>0.68500849902793337</v>
      </c>
      <c r="M151">
        <v>0.1097827426680551</v>
      </c>
      <c r="N151">
        <v>1.3637300295631385</v>
      </c>
      <c r="O151">
        <v>1.5356463251796248</v>
      </c>
      <c r="P151">
        <v>1.8809852072266982</v>
      </c>
      <c r="Q151">
        <v>0.1097827426680551</v>
      </c>
      <c r="R151">
        <v>2</v>
      </c>
    </row>
    <row r="152" spans="1:18" x14ac:dyDescent="0.35">
      <c r="A152">
        <v>151</v>
      </c>
      <c r="B152" t="s">
        <v>22</v>
      </c>
      <c r="C152">
        <v>2017</v>
      </c>
      <c r="D152" t="s">
        <v>10</v>
      </c>
      <c r="E152" t="s">
        <v>11</v>
      </c>
      <c r="F152" t="s">
        <v>12</v>
      </c>
      <c r="G152" t="s">
        <v>13</v>
      </c>
      <c r="H152">
        <v>460.03477459099997</v>
      </c>
      <c r="I152">
        <v>415.48432372100001</v>
      </c>
      <c r="J152">
        <v>508.13690729299998</v>
      </c>
      <c r="K152">
        <v>0.51863304135808963</v>
      </c>
      <c r="L152">
        <v>0.51063793672350921</v>
      </c>
      <c r="M152">
        <v>6.4587819636369059E-2</v>
      </c>
      <c r="N152">
        <v>1.1893594672587144</v>
      </c>
      <c r="O152">
        <v>1.7100168874840489</v>
      </c>
      <c r="P152">
        <v>1.7066146449222739</v>
      </c>
      <c r="Q152">
        <v>6.4587819636369059E-2</v>
      </c>
      <c r="R152">
        <v>2</v>
      </c>
    </row>
    <row r="153" spans="1:18" x14ac:dyDescent="0.35">
      <c r="A153">
        <v>152</v>
      </c>
      <c r="B153" t="s">
        <v>50</v>
      </c>
      <c r="C153">
        <v>2017</v>
      </c>
      <c r="D153" t="s">
        <v>10</v>
      </c>
      <c r="E153" t="s">
        <v>11</v>
      </c>
      <c r="F153" t="s">
        <v>12</v>
      </c>
      <c r="G153" t="s">
        <v>13</v>
      </c>
      <c r="H153">
        <v>191.790417115</v>
      </c>
      <c r="I153">
        <v>175.856373475</v>
      </c>
      <c r="J153">
        <v>210.78754071399999</v>
      </c>
      <c r="K153">
        <v>-1.2557777454931671</v>
      </c>
      <c r="L153">
        <v>1.2637728501277474</v>
      </c>
      <c r="M153">
        <v>1.8389986064876258</v>
      </c>
      <c r="N153">
        <v>0.58505131959254242</v>
      </c>
      <c r="O153">
        <v>3.484427674335306</v>
      </c>
      <c r="P153">
        <v>6.7796141928982756E-2</v>
      </c>
      <c r="Q153">
        <v>6.7796141928982756E-2</v>
      </c>
      <c r="R153">
        <v>5</v>
      </c>
    </row>
    <row r="154" spans="1:18" x14ac:dyDescent="0.35">
      <c r="A154">
        <v>153</v>
      </c>
      <c r="B154" t="s">
        <v>121</v>
      </c>
      <c r="C154">
        <v>2017</v>
      </c>
      <c r="D154" t="s">
        <v>10</v>
      </c>
      <c r="E154" t="s">
        <v>11</v>
      </c>
      <c r="F154" t="s">
        <v>12</v>
      </c>
      <c r="G154" t="s">
        <v>13</v>
      </c>
      <c r="H154">
        <v>322.23018941800001</v>
      </c>
      <c r="I154">
        <v>290.143780101</v>
      </c>
      <c r="J154">
        <v>359.052413892</v>
      </c>
      <c r="K154">
        <v>-0.3929311186836047</v>
      </c>
      <c r="L154">
        <v>0.40092622331818512</v>
      </c>
      <c r="M154">
        <v>0.97615197967806333</v>
      </c>
      <c r="N154">
        <v>0.27779530721702</v>
      </c>
      <c r="O154">
        <v>2.6215810475257433</v>
      </c>
      <c r="P154">
        <v>0.79505048488057972</v>
      </c>
      <c r="Q154">
        <v>0.27779530721702</v>
      </c>
      <c r="R154">
        <v>3</v>
      </c>
    </row>
    <row r="155" spans="1:18" x14ac:dyDescent="0.35">
      <c r="A155">
        <v>154</v>
      </c>
      <c r="B155" t="s">
        <v>156</v>
      </c>
      <c r="C155">
        <v>2017</v>
      </c>
      <c r="D155" t="s">
        <v>10</v>
      </c>
      <c r="E155" t="s">
        <v>11</v>
      </c>
      <c r="F155" t="s">
        <v>12</v>
      </c>
      <c r="G155" t="s">
        <v>13</v>
      </c>
      <c r="H155">
        <v>348.84128143300001</v>
      </c>
      <c r="I155">
        <v>314.16266589100002</v>
      </c>
      <c r="J155">
        <v>386.28198105000001</v>
      </c>
      <c r="K155">
        <v>-0.21690128839898423</v>
      </c>
      <c r="L155">
        <v>0.22489639303356462</v>
      </c>
      <c r="M155">
        <v>0.80012214939344295</v>
      </c>
      <c r="N155">
        <v>0.45382513750164044</v>
      </c>
      <c r="O155">
        <v>2.4455512172411229</v>
      </c>
      <c r="P155">
        <v>0.9710803151652001</v>
      </c>
      <c r="Q155">
        <v>0.22489639303356462</v>
      </c>
      <c r="R155">
        <v>1</v>
      </c>
    </row>
    <row r="156" spans="1:18" x14ac:dyDescent="0.35">
      <c r="A156">
        <v>155</v>
      </c>
      <c r="B156" t="s">
        <v>172</v>
      </c>
      <c r="C156">
        <v>2017</v>
      </c>
      <c r="D156" t="s">
        <v>10</v>
      </c>
      <c r="E156" t="s">
        <v>11</v>
      </c>
      <c r="F156" t="s">
        <v>12</v>
      </c>
      <c r="G156" t="s">
        <v>13</v>
      </c>
      <c r="H156">
        <v>377.90612290899998</v>
      </c>
      <c r="I156">
        <v>339.57587431299999</v>
      </c>
      <c r="J156">
        <v>421.31745703699897</v>
      </c>
      <c r="K156">
        <v>-2.4640139950594511E-2</v>
      </c>
      <c r="L156">
        <v>3.2635244585174916E-2</v>
      </c>
      <c r="M156">
        <v>0.60786100094505324</v>
      </c>
      <c r="N156">
        <v>0.64608628595003015</v>
      </c>
      <c r="O156">
        <v>2.2532900687927331</v>
      </c>
      <c r="P156">
        <v>1.1633414636135899</v>
      </c>
      <c r="Q156">
        <v>3.2635244585174916E-2</v>
      </c>
      <c r="R156">
        <v>1</v>
      </c>
    </row>
    <row r="157" spans="1:18" x14ac:dyDescent="0.35">
      <c r="A157">
        <v>156</v>
      </c>
      <c r="B157" t="s">
        <v>192</v>
      </c>
      <c r="C157">
        <v>2017</v>
      </c>
      <c r="D157" t="s">
        <v>10</v>
      </c>
      <c r="E157" t="s">
        <v>11</v>
      </c>
      <c r="F157" t="s">
        <v>12</v>
      </c>
      <c r="G157" t="s">
        <v>13</v>
      </c>
      <c r="H157">
        <v>549.24501183899997</v>
      </c>
      <c r="I157">
        <v>504.39968090000002</v>
      </c>
      <c r="J157">
        <v>602.96027356799902</v>
      </c>
      <c r="K157">
        <v>1.1087502343528157</v>
      </c>
      <c r="L157">
        <v>1.1007551297182354</v>
      </c>
      <c r="M157">
        <v>0.52552937335835703</v>
      </c>
      <c r="N157">
        <v>1.7794766602534404</v>
      </c>
      <c r="O157">
        <v>1.1198996944893229</v>
      </c>
      <c r="P157">
        <v>2.2967318379170001</v>
      </c>
      <c r="Q157">
        <v>0.52552937335835703</v>
      </c>
      <c r="R157">
        <v>2</v>
      </c>
    </row>
    <row r="158" spans="1:18" x14ac:dyDescent="0.35">
      <c r="A158">
        <v>157</v>
      </c>
      <c r="B158" t="s">
        <v>17</v>
      </c>
      <c r="C158">
        <v>2017</v>
      </c>
      <c r="D158" t="s">
        <v>10</v>
      </c>
      <c r="E158" t="s">
        <v>11</v>
      </c>
      <c r="F158" t="s">
        <v>12</v>
      </c>
      <c r="G158" t="s">
        <v>13</v>
      </c>
      <c r="H158">
        <v>205.97475940000001</v>
      </c>
      <c r="I158">
        <v>188.220936886</v>
      </c>
      <c r="J158">
        <v>225.66729792000001</v>
      </c>
      <c r="K158">
        <v>-1.1619496769674524</v>
      </c>
      <c r="L158">
        <v>1.1699447816020327</v>
      </c>
      <c r="M158">
        <v>1.7451705379619111</v>
      </c>
      <c r="N158">
        <v>0.49122325106682774</v>
      </c>
      <c r="O158">
        <v>3.3905996058095909</v>
      </c>
      <c r="P158">
        <v>2.6031926596731925E-2</v>
      </c>
      <c r="Q158">
        <v>2.6031926596731925E-2</v>
      </c>
      <c r="R158">
        <v>5</v>
      </c>
    </row>
    <row r="159" spans="1:18" x14ac:dyDescent="0.35">
      <c r="A159">
        <v>158</v>
      </c>
      <c r="B159" t="s">
        <v>47</v>
      </c>
      <c r="C159">
        <v>2017</v>
      </c>
      <c r="D159" t="s">
        <v>10</v>
      </c>
      <c r="E159" t="s">
        <v>11</v>
      </c>
      <c r="F159" t="s">
        <v>12</v>
      </c>
      <c r="G159" t="s">
        <v>13</v>
      </c>
      <c r="H159">
        <v>421.583878585999</v>
      </c>
      <c r="I159">
        <v>385.16118679900001</v>
      </c>
      <c r="J159">
        <v>462.40354205499898</v>
      </c>
      <c r="K159">
        <v>0.26428403928644678</v>
      </c>
      <c r="L159">
        <v>0.25628893465186636</v>
      </c>
      <c r="M159">
        <v>0.31893682170801191</v>
      </c>
      <c r="N159">
        <v>0.93501046518707143</v>
      </c>
      <c r="O159">
        <v>1.9643658895556919</v>
      </c>
      <c r="P159">
        <v>1.4522656428506311</v>
      </c>
      <c r="Q159">
        <v>0.25628893465186636</v>
      </c>
      <c r="R159">
        <v>1</v>
      </c>
    </row>
    <row r="160" spans="1:18" x14ac:dyDescent="0.35">
      <c r="A160">
        <v>159</v>
      </c>
      <c r="B160" t="s">
        <v>109</v>
      </c>
      <c r="C160">
        <v>2017</v>
      </c>
      <c r="D160" t="s">
        <v>10</v>
      </c>
      <c r="E160" t="s">
        <v>11</v>
      </c>
      <c r="F160" t="s">
        <v>12</v>
      </c>
      <c r="G160" t="s">
        <v>13</v>
      </c>
      <c r="H160">
        <v>461.30088142400001</v>
      </c>
      <c r="I160">
        <v>418.92754043599899</v>
      </c>
      <c r="J160">
        <v>509.92877855199998</v>
      </c>
      <c r="K160">
        <v>0.52700821704834566</v>
      </c>
      <c r="L160">
        <v>0.51901311241376524</v>
      </c>
      <c r="M160">
        <v>5.6212643946113028E-2</v>
      </c>
      <c r="N160">
        <v>1.1977346429489704</v>
      </c>
      <c r="O160">
        <v>1.701641711793793</v>
      </c>
      <c r="P160">
        <v>1.71498982061253</v>
      </c>
      <c r="Q160">
        <v>5.6212643946113028E-2</v>
      </c>
      <c r="R160">
        <v>2</v>
      </c>
    </row>
    <row r="161" spans="1:18" x14ac:dyDescent="0.35">
      <c r="A161">
        <v>160</v>
      </c>
      <c r="B161" t="s">
        <v>21</v>
      </c>
      <c r="C161">
        <v>2017</v>
      </c>
      <c r="D161" t="s">
        <v>10</v>
      </c>
      <c r="E161" t="s">
        <v>11</v>
      </c>
      <c r="F161" t="s">
        <v>12</v>
      </c>
      <c r="G161" t="s">
        <v>13</v>
      </c>
      <c r="H161">
        <v>207.80905729099999</v>
      </c>
      <c r="I161">
        <v>189.727823366</v>
      </c>
      <c r="J161">
        <v>227.93439613300001</v>
      </c>
      <c r="K161">
        <v>-1.1498159717342302</v>
      </c>
      <c r="L161">
        <v>1.1578110763688105</v>
      </c>
      <c r="M161">
        <v>1.7330368327286889</v>
      </c>
      <c r="N161">
        <v>0.47908954583360552</v>
      </c>
      <c r="O161">
        <v>3.3784659005763689</v>
      </c>
      <c r="P161">
        <v>3.8165631829954139E-2</v>
      </c>
      <c r="Q161">
        <v>3.8165631829954139E-2</v>
      </c>
      <c r="R161">
        <v>5</v>
      </c>
    </row>
    <row r="162" spans="1:18" x14ac:dyDescent="0.35">
      <c r="A162">
        <v>161</v>
      </c>
      <c r="B162" t="s">
        <v>177</v>
      </c>
      <c r="C162">
        <v>2017</v>
      </c>
      <c r="D162" t="s">
        <v>10</v>
      </c>
      <c r="E162" t="s">
        <v>11</v>
      </c>
      <c r="F162" t="s">
        <v>12</v>
      </c>
      <c r="G162" t="s">
        <v>13</v>
      </c>
      <c r="H162">
        <v>406.84491179499997</v>
      </c>
      <c r="I162">
        <v>369.80552978999998</v>
      </c>
      <c r="J162">
        <v>451.03193147899998</v>
      </c>
      <c r="K162">
        <v>0.16678718266260872</v>
      </c>
      <c r="L162">
        <v>0.15879207802802833</v>
      </c>
      <c r="M162">
        <v>0.41643367833184997</v>
      </c>
      <c r="N162">
        <v>0.83751360856323342</v>
      </c>
      <c r="O162">
        <v>2.0618627461795298</v>
      </c>
      <c r="P162">
        <v>1.354768786226793</v>
      </c>
      <c r="Q162">
        <v>0.15879207802802833</v>
      </c>
      <c r="R162">
        <v>1</v>
      </c>
    </row>
    <row r="163" spans="1:18" x14ac:dyDescent="0.35">
      <c r="A163">
        <v>162</v>
      </c>
      <c r="B163" t="s">
        <v>126</v>
      </c>
      <c r="C163">
        <v>2017</v>
      </c>
      <c r="D163" t="s">
        <v>10</v>
      </c>
      <c r="E163" t="s">
        <v>11</v>
      </c>
      <c r="F163" t="s">
        <v>12</v>
      </c>
      <c r="G163" t="s">
        <v>13</v>
      </c>
      <c r="H163">
        <v>507.878431414999</v>
      </c>
      <c r="I163">
        <v>461.11736055199998</v>
      </c>
      <c r="J163">
        <v>555.46966031599902</v>
      </c>
      <c r="K163">
        <v>0.83511425852035237</v>
      </c>
      <c r="L163">
        <v>0.82711915388577195</v>
      </c>
      <c r="M163">
        <v>0.25189339752589368</v>
      </c>
      <c r="N163">
        <v>1.5058406844209771</v>
      </c>
      <c r="O163">
        <v>1.3935356703217863</v>
      </c>
      <c r="P163">
        <v>2.0230958620845367</v>
      </c>
      <c r="Q163">
        <v>0.25189339752589368</v>
      </c>
      <c r="R163">
        <v>2</v>
      </c>
    </row>
    <row r="164" spans="1:18" x14ac:dyDescent="0.35">
      <c r="A164">
        <v>163</v>
      </c>
      <c r="B164" t="s">
        <v>204</v>
      </c>
      <c r="C164">
        <v>2017</v>
      </c>
      <c r="D164" t="s">
        <v>10</v>
      </c>
      <c r="E164" t="s">
        <v>11</v>
      </c>
      <c r="F164" t="s">
        <v>12</v>
      </c>
      <c r="G164" t="s">
        <v>13</v>
      </c>
      <c r="H164">
        <v>236.108647972</v>
      </c>
      <c r="I164">
        <v>215.04491892600001</v>
      </c>
      <c r="J164">
        <v>262.284390774999</v>
      </c>
      <c r="K164">
        <v>-0.96261688415478508</v>
      </c>
      <c r="L164">
        <v>0.9706119887893655</v>
      </c>
      <c r="M164">
        <v>1.5458377451492438</v>
      </c>
      <c r="N164">
        <v>0.29189045825416038</v>
      </c>
      <c r="O164">
        <v>3.1912668129969237</v>
      </c>
      <c r="P164">
        <v>0.22536471940939928</v>
      </c>
      <c r="Q164">
        <v>0.22536471940939928</v>
      </c>
      <c r="R164">
        <v>5</v>
      </c>
    </row>
    <row r="165" spans="1:18" x14ac:dyDescent="0.35">
      <c r="A165">
        <v>164</v>
      </c>
      <c r="B165" t="s">
        <v>94</v>
      </c>
      <c r="C165">
        <v>2017</v>
      </c>
      <c r="D165" t="s">
        <v>10</v>
      </c>
      <c r="E165" t="s">
        <v>11</v>
      </c>
      <c r="F165" t="s">
        <v>12</v>
      </c>
      <c r="G165" t="s">
        <v>13</v>
      </c>
      <c r="H165">
        <v>447.91178210999999</v>
      </c>
      <c r="I165">
        <v>405.23939182999999</v>
      </c>
      <c r="J165">
        <v>494.54113371099999</v>
      </c>
      <c r="K165">
        <v>0.43844060476926899</v>
      </c>
      <c r="L165">
        <v>0.43044550013468857</v>
      </c>
      <c r="M165">
        <v>0.1447802562251897</v>
      </c>
      <c r="N165">
        <v>1.1091670306698937</v>
      </c>
      <c r="O165">
        <v>1.7902093240728696</v>
      </c>
      <c r="P165">
        <v>1.6264222083334534</v>
      </c>
      <c r="Q165">
        <v>0.1447802562251897</v>
      </c>
      <c r="R165">
        <v>2</v>
      </c>
    </row>
    <row r="166" spans="1:18" x14ac:dyDescent="0.35">
      <c r="A166">
        <v>165</v>
      </c>
      <c r="B166" t="s">
        <v>45</v>
      </c>
      <c r="C166">
        <v>2017</v>
      </c>
      <c r="D166" t="s">
        <v>10</v>
      </c>
      <c r="E166" t="s">
        <v>11</v>
      </c>
      <c r="F166" t="s">
        <v>12</v>
      </c>
      <c r="G166" t="s">
        <v>13</v>
      </c>
      <c r="H166">
        <v>501.72744833299998</v>
      </c>
      <c r="I166">
        <v>462.130099691</v>
      </c>
      <c r="J166">
        <v>546.14414179699997</v>
      </c>
      <c r="K166">
        <v>0.79442609332226377</v>
      </c>
      <c r="L166">
        <v>0.78643098868768335</v>
      </c>
      <c r="M166">
        <v>0.21120523232780508</v>
      </c>
      <c r="N166">
        <v>1.4651525192228885</v>
      </c>
      <c r="O166">
        <v>1.4342238355198749</v>
      </c>
      <c r="P166">
        <v>1.9824076968864481</v>
      </c>
      <c r="Q166">
        <v>0.21120523232780508</v>
      </c>
      <c r="R166">
        <v>2</v>
      </c>
    </row>
    <row r="167" spans="1:18" x14ac:dyDescent="0.35">
      <c r="A167">
        <v>166</v>
      </c>
      <c r="B167" t="s">
        <v>159</v>
      </c>
      <c r="C167">
        <v>2017</v>
      </c>
      <c r="D167" t="s">
        <v>10</v>
      </c>
      <c r="E167" t="s">
        <v>11</v>
      </c>
      <c r="F167" t="s">
        <v>12</v>
      </c>
      <c r="G167" t="s">
        <v>13</v>
      </c>
      <c r="H167">
        <v>493.86515867099899</v>
      </c>
      <c r="I167">
        <v>439.63500216899899</v>
      </c>
      <c r="J167">
        <v>550.31285754299995</v>
      </c>
      <c r="K167">
        <v>0.74241779865812763</v>
      </c>
      <c r="L167">
        <v>0.73442269402354721</v>
      </c>
      <c r="M167">
        <v>0.15919693766366894</v>
      </c>
      <c r="N167">
        <v>1.4131442245587524</v>
      </c>
      <c r="O167">
        <v>1.4862321301840109</v>
      </c>
      <c r="P167">
        <v>1.9303994022223119</v>
      </c>
      <c r="Q167">
        <v>0.15919693766366894</v>
      </c>
      <c r="R167">
        <v>2</v>
      </c>
    </row>
    <row r="168" spans="1:18" x14ac:dyDescent="0.35">
      <c r="A168">
        <v>167</v>
      </c>
      <c r="B168" t="s">
        <v>185</v>
      </c>
      <c r="C168">
        <v>2017</v>
      </c>
      <c r="D168" t="s">
        <v>10</v>
      </c>
      <c r="E168" t="s">
        <v>11</v>
      </c>
      <c r="F168" t="s">
        <v>12</v>
      </c>
      <c r="G168" t="s">
        <v>13</v>
      </c>
      <c r="H168">
        <v>458.749663201999</v>
      </c>
      <c r="I168">
        <v>417.20500720799998</v>
      </c>
      <c r="J168">
        <v>506.12443605999999</v>
      </c>
      <c r="K168">
        <v>0.51013215234627596</v>
      </c>
      <c r="L168">
        <v>0.50213704771169554</v>
      </c>
      <c r="M168">
        <v>7.3088708648182732E-2</v>
      </c>
      <c r="N168">
        <v>1.1808585782469008</v>
      </c>
      <c r="O168">
        <v>1.7185177764958626</v>
      </c>
      <c r="P168">
        <v>1.6981137559104602</v>
      </c>
      <c r="Q168">
        <v>7.3088708648182732E-2</v>
      </c>
      <c r="R168">
        <v>2</v>
      </c>
    </row>
    <row r="169" spans="1:18" x14ac:dyDescent="0.35">
      <c r="A169">
        <v>168</v>
      </c>
      <c r="B169" t="s">
        <v>140</v>
      </c>
      <c r="C169">
        <v>2017</v>
      </c>
      <c r="D169" t="s">
        <v>10</v>
      </c>
      <c r="E169" t="s">
        <v>11</v>
      </c>
      <c r="F169" t="s">
        <v>12</v>
      </c>
      <c r="G169" t="s">
        <v>13</v>
      </c>
      <c r="H169">
        <v>301.60995680600001</v>
      </c>
      <c r="I169">
        <v>272.06761871999998</v>
      </c>
      <c r="J169">
        <v>335.98849520700003</v>
      </c>
      <c r="K169">
        <v>-0.52933198660265679</v>
      </c>
      <c r="L169">
        <v>0.53732709123723721</v>
      </c>
      <c r="M169">
        <v>1.1125528475971156</v>
      </c>
      <c r="N169">
        <v>0.14139443929796791</v>
      </c>
      <c r="O169">
        <v>2.7579819154447955</v>
      </c>
      <c r="P169">
        <v>0.65864961696152757</v>
      </c>
      <c r="Q169">
        <v>0.14139443929796791</v>
      </c>
      <c r="R169">
        <v>3</v>
      </c>
    </row>
    <row r="170" spans="1:18" x14ac:dyDescent="0.35">
      <c r="A170">
        <v>169</v>
      </c>
      <c r="B170" t="s">
        <v>108</v>
      </c>
      <c r="C170">
        <v>2017</v>
      </c>
      <c r="D170" t="s">
        <v>10</v>
      </c>
      <c r="E170" t="s">
        <v>11</v>
      </c>
      <c r="F170" t="s">
        <v>12</v>
      </c>
      <c r="G170" t="s">
        <v>13</v>
      </c>
      <c r="H170">
        <v>444.971095472</v>
      </c>
      <c r="I170">
        <v>407.96133341699999</v>
      </c>
      <c r="J170">
        <v>483.65226371699998</v>
      </c>
      <c r="K170">
        <v>0.41898824371938787</v>
      </c>
      <c r="L170">
        <v>0.41099313908480745</v>
      </c>
      <c r="M170">
        <v>0.16423261727507082</v>
      </c>
      <c r="N170">
        <v>1.0897146696200126</v>
      </c>
      <c r="O170">
        <v>1.8096616851227507</v>
      </c>
      <c r="P170">
        <v>1.6069698472835723</v>
      </c>
      <c r="Q170">
        <v>0.16423261727507082</v>
      </c>
      <c r="R170">
        <v>2</v>
      </c>
    </row>
    <row r="171" spans="1:18" x14ac:dyDescent="0.35">
      <c r="A171">
        <v>170</v>
      </c>
      <c r="B171" t="s">
        <v>104</v>
      </c>
      <c r="C171">
        <v>2017</v>
      </c>
      <c r="D171" t="s">
        <v>10</v>
      </c>
      <c r="E171" t="s">
        <v>11</v>
      </c>
      <c r="F171" t="s">
        <v>12</v>
      </c>
      <c r="G171" t="s">
        <v>13</v>
      </c>
      <c r="H171">
        <v>349.28145734999998</v>
      </c>
      <c r="I171">
        <v>317.39988979600002</v>
      </c>
      <c r="J171">
        <v>384.60362371600002</v>
      </c>
      <c r="K171">
        <v>-0.21398956677849576</v>
      </c>
      <c r="L171">
        <v>0.22198467141307615</v>
      </c>
      <c r="M171">
        <v>0.79721042777295448</v>
      </c>
      <c r="N171">
        <v>0.45673685912212891</v>
      </c>
      <c r="O171">
        <v>2.4426394956206345</v>
      </c>
      <c r="P171">
        <v>0.97399203678568858</v>
      </c>
      <c r="Q171">
        <v>0.22198467141307615</v>
      </c>
      <c r="R171">
        <v>1</v>
      </c>
    </row>
    <row r="172" spans="1:18" x14ac:dyDescent="0.35">
      <c r="A172">
        <v>171</v>
      </c>
      <c r="B172" t="s">
        <v>23</v>
      </c>
      <c r="C172">
        <v>2017</v>
      </c>
      <c r="D172" t="s">
        <v>10</v>
      </c>
      <c r="E172" t="s">
        <v>11</v>
      </c>
      <c r="F172" t="s">
        <v>12</v>
      </c>
      <c r="G172" t="s">
        <v>13</v>
      </c>
      <c r="H172">
        <v>169.82716912199999</v>
      </c>
      <c r="I172">
        <v>155.08280881600001</v>
      </c>
      <c r="J172">
        <v>185.98916588700001</v>
      </c>
      <c r="K172">
        <v>-1.4010625317968466</v>
      </c>
      <c r="L172">
        <v>1.4090576364314269</v>
      </c>
      <c r="M172">
        <v>1.9842833927913053</v>
      </c>
      <c r="N172">
        <v>0.73033610589622189</v>
      </c>
      <c r="O172">
        <v>3.6297124606389852</v>
      </c>
      <c r="P172">
        <v>0.21308092823266223</v>
      </c>
      <c r="Q172">
        <v>0.21308092823266223</v>
      </c>
      <c r="R172">
        <v>5</v>
      </c>
    </row>
    <row r="173" spans="1:18" x14ac:dyDescent="0.35">
      <c r="A173">
        <v>172</v>
      </c>
      <c r="B173" t="s">
        <v>117</v>
      </c>
      <c r="C173">
        <v>2017</v>
      </c>
      <c r="D173" t="s">
        <v>10</v>
      </c>
      <c r="E173" t="s">
        <v>11</v>
      </c>
      <c r="F173" t="s">
        <v>12</v>
      </c>
      <c r="G173" t="s">
        <v>13</v>
      </c>
      <c r="H173">
        <v>337.38993233000002</v>
      </c>
      <c r="I173">
        <v>306.08403094900001</v>
      </c>
      <c r="J173">
        <v>373.35430962300001</v>
      </c>
      <c r="K173">
        <v>-0.29265086823564723</v>
      </c>
      <c r="L173">
        <v>0.30064597287022765</v>
      </c>
      <c r="M173">
        <v>0.87587172923010592</v>
      </c>
      <c r="N173">
        <v>0.37807555766497747</v>
      </c>
      <c r="O173">
        <v>2.5213007970777861</v>
      </c>
      <c r="P173">
        <v>0.89533073532853713</v>
      </c>
      <c r="Q173">
        <v>0.30064597287022765</v>
      </c>
      <c r="R173">
        <v>1</v>
      </c>
    </row>
    <row r="174" spans="1:18" x14ac:dyDescent="0.35">
      <c r="A174">
        <v>173</v>
      </c>
      <c r="B174" t="s">
        <v>72</v>
      </c>
      <c r="C174">
        <v>2017</v>
      </c>
      <c r="D174" t="s">
        <v>10</v>
      </c>
      <c r="E174" t="s">
        <v>11</v>
      </c>
      <c r="F174" t="s">
        <v>12</v>
      </c>
      <c r="G174" t="s">
        <v>13</v>
      </c>
      <c r="H174">
        <v>400.47962738899997</v>
      </c>
      <c r="I174">
        <v>365.25665391299998</v>
      </c>
      <c r="J174">
        <v>441.67302003899999</v>
      </c>
      <c r="K174">
        <v>0.12468143468842054</v>
      </c>
      <c r="L174">
        <v>0.11668633005384013</v>
      </c>
      <c r="M174">
        <v>0.45853942630603817</v>
      </c>
      <c r="N174">
        <v>0.79540786058904522</v>
      </c>
      <c r="O174">
        <v>2.103968494153718</v>
      </c>
      <c r="P174">
        <v>1.312663038252605</v>
      </c>
      <c r="Q174">
        <v>0.11668633005384013</v>
      </c>
      <c r="R174">
        <v>1</v>
      </c>
    </row>
    <row r="175" spans="1:18" x14ac:dyDescent="0.35">
      <c r="A175">
        <v>174</v>
      </c>
      <c r="B175" t="s">
        <v>58</v>
      </c>
      <c r="C175">
        <v>2017</v>
      </c>
      <c r="D175" t="s">
        <v>10</v>
      </c>
      <c r="E175" t="s">
        <v>11</v>
      </c>
      <c r="F175" t="s">
        <v>12</v>
      </c>
      <c r="G175" t="s">
        <v>13</v>
      </c>
      <c r="H175">
        <v>197.029912637</v>
      </c>
      <c r="I175">
        <v>180.47727024400001</v>
      </c>
      <c r="J175">
        <v>218.11340783399999</v>
      </c>
      <c r="K175">
        <v>-1.2211189833876959</v>
      </c>
      <c r="L175">
        <v>1.2291140880222762</v>
      </c>
      <c r="M175">
        <v>1.8043398443821546</v>
      </c>
      <c r="N175">
        <v>0.55039255748707117</v>
      </c>
      <c r="O175">
        <v>3.4497689122298345</v>
      </c>
      <c r="P175">
        <v>3.3137379823511504E-2</v>
      </c>
      <c r="Q175">
        <v>3.3137379823511504E-2</v>
      </c>
      <c r="R175">
        <v>5</v>
      </c>
    </row>
    <row r="176" spans="1:18" x14ac:dyDescent="0.35">
      <c r="A176">
        <v>175</v>
      </c>
      <c r="B176" t="s">
        <v>122</v>
      </c>
      <c r="C176">
        <v>2017</v>
      </c>
      <c r="D176" t="s">
        <v>10</v>
      </c>
      <c r="E176" t="s">
        <v>11</v>
      </c>
      <c r="F176" t="s">
        <v>12</v>
      </c>
      <c r="G176" t="s">
        <v>13</v>
      </c>
      <c r="H176">
        <v>303.279679477</v>
      </c>
      <c r="I176">
        <v>276.333984692</v>
      </c>
      <c r="J176">
        <v>336.15588572399997</v>
      </c>
      <c r="K176">
        <v>-0.51828693072021359</v>
      </c>
      <c r="L176">
        <v>0.52628203535479401</v>
      </c>
      <c r="M176">
        <v>1.1015077917146723</v>
      </c>
      <c r="N176">
        <v>0.15243949518041111</v>
      </c>
      <c r="O176">
        <v>2.7469368595623522</v>
      </c>
      <c r="P176">
        <v>0.66969467284397077</v>
      </c>
      <c r="Q176">
        <v>0.15243949518041111</v>
      </c>
      <c r="R176">
        <v>3</v>
      </c>
    </row>
    <row r="177" spans="1:18" x14ac:dyDescent="0.35">
      <c r="A177">
        <v>176</v>
      </c>
      <c r="B177" t="s">
        <v>49</v>
      </c>
      <c r="C177">
        <v>2017</v>
      </c>
      <c r="D177" t="s">
        <v>10</v>
      </c>
      <c r="E177" t="s">
        <v>11</v>
      </c>
      <c r="F177" t="s">
        <v>12</v>
      </c>
      <c r="G177" t="s">
        <v>13</v>
      </c>
      <c r="H177">
        <v>192.90326289499899</v>
      </c>
      <c r="I177">
        <v>175.87051242999999</v>
      </c>
      <c r="J177">
        <v>213.17122555099999</v>
      </c>
      <c r="K177">
        <v>-1.2484163770203605</v>
      </c>
      <c r="L177">
        <v>1.2564114816549408</v>
      </c>
      <c r="M177">
        <v>1.8316372380148191</v>
      </c>
      <c r="N177">
        <v>0.57768995111973576</v>
      </c>
      <c r="O177">
        <v>3.4770663058624991</v>
      </c>
      <c r="P177">
        <v>6.0434773456176094E-2</v>
      </c>
      <c r="Q177">
        <v>6.0434773456176094E-2</v>
      </c>
      <c r="R177">
        <v>5</v>
      </c>
    </row>
    <row r="178" spans="1:18" x14ac:dyDescent="0.35">
      <c r="A178">
        <v>177</v>
      </c>
      <c r="B178" t="s">
        <v>200</v>
      </c>
      <c r="C178">
        <v>2017</v>
      </c>
      <c r="D178" t="s">
        <v>10</v>
      </c>
      <c r="E178" t="s">
        <v>11</v>
      </c>
      <c r="F178" t="s">
        <v>12</v>
      </c>
      <c r="G178" t="s">
        <v>13</v>
      </c>
      <c r="H178">
        <v>668.882397363</v>
      </c>
      <c r="I178">
        <v>619.29796305999901</v>
      </c>
      <c r="J178">
        <v>724.72760485699996</v>
      </c>
      <c r="K178">
        <v>1.9001401050734381</v>
      </c>
      <c r="L178">
        <v>1.8921450004388578</v>
      </c>
      <c r="M178">
        <v>1.3169192440789794</v>
      </c>
      <c r="N178">
        <v>2.5708665309740626</v>
      </c>
      <c r="O178">
        <v>0.32850982376870053</v>
      </c>
      <c r="P178">
        <v>3.0881217086376225</v>
      </c>
      <c r="Q178">
        <v>0.32850982376870053</v>
      </c>
      <c r="R178">
        <v>4</v>
      </c>
    </row>
    <row r="179" spans="1:18" x14ac:dyDescent="0.35">
      <c r="A179">
        <v>178</v>
      </c>
      <c r="B179" t="s">
        <v>71</v>
      </c>
      <c r="C179">
        <v>2017</v>
      </c>
      <c r="D179" t="s">
        <v>10</v>
      </c>
      <c r="E179" t="s">
        <v>11</v>
      </c>
      <c r="F179" t="s">
        <v>12</v>
      </c>
      <c r="G179" t="s">
        <v>13</v>
      </c>
      <c r="H179">
        <v>652.90362822199995</v>
      </c>
      <c r="I179">
        <v>597.40285722399994</v>
      </c>
      <c r="J179">
        <v>720.05507664499999</v>
      </c>
      <c r="K179">
        <v>1.7944420744002925</v>
      </c>
      <c r="L179">
        <v>1.7864469697657122</v>
      </c>
      <c r="M179">
        <v>1.2112212134058338</v>
      </c>
      <c r="N179">
        <v>2.4651685003009174</v>
      </c>
      <c r="O179">
        <v>0.43420785444184617</v>
      </c>
      <c r="P179">
        <v>2.9824236779644768</v>
      </c>
      <c r="Q179">
        <v>0.43420785444184617</v>
      </c>
      <c r="R179">
        <v>4</v>
      </c>
    </row>
    <row r="180" spans="1:18" x14ac:dyDescent="0.35">
      <c r="A180">
        <v>179</v>
      </c>
      <c r="B180" t="s">
        <v>42</v>
      </c>
      <c r="C180">
        <v>2017</v>
      </c>
      <c r="D180" t="s">
        <v>10</v>
      </c>
      <c r="E180" t="s">
        <v>11</v>
      </c>
      <c r="F180" t="s">
        <v>12</v>
      </c>
      <c r="G180" t="s">
        <v>13</v>
      </c>
      <c r="H180">
        <v>374.79175367599998</v>
      </c>
      <c r="I180">
        <v>338.74256194200001</v>
      </c>
      <c r="J180">
        <v>415.93556667899998</v>
      </c>
      <c r="K180">
        <v>-4.5241394766428945E-2</v>
      </c>
      <c r="L180">
        <v>5.3236499401009343E-2</v>
      </c>
      <c r="M180">
        <v>0.62846225576088766</v>
      </c>
      <c r="N180">
        <v>0.62548503113419573</v>
      </c>
      <c r="O180">
        <v>2.2738913236085674</v>
      </c>
      <c r="P180">
        <v>1.1427402087977554</v>
      </c>
      <c r="Q180">
        <v>5.3236499401009343E-2</v>
      </c>
      <c r="R180">
        <v>1</v>
      </c>
    </row>
    <row r="181" spans="1:18" x14ac:dyDescent="0.35">
      <c r="A181">
        <v>180</v>
      </c>
      <c r="B181" t="s">
        <v>136</v>
      </c>
      <c r="C181">
        <v>2017</v>
      </c>
      <c r="D181" t="s">
        <v>10</v>
      </c>
      <c r="E181" t="s">
        <v>11</v>
      </c>
      <c r="F181" t="s">
        <v>12</v>
      </c>
      <c r="G181" t="s">
        <v>13</v>
      </c>
      <c r="H181">
        <v>326.32133642599899</v>
      </c>
      <c r="I181">
        <v>297.118077648</v>
      </c>
      <c r="J181">
        <v>357.99896879900001</v>
      </c>
      <c r="K181">
        <v>-0.36586857224313707</v>
      </c>
      <c r="L181">
        <v>0.37386367687771749</v>
      </c>
      <c r="M181">
        <v>0.94908943323759576</v>
      </c>
      <c r="N181">
        <v>0.30485785365748763</v>
      </c>
      <c r="O181">
        <v>2.5945185010852758</v>
      </c>
      <c r="P181">
        <v>0.82211303132104729</v>
      </c>
      <c r="Q181">
        <v>0.30485785365748763</v>
      </c>
      <c r="R181">
        <v>3</v>
      </c>
    </row>
    <row r="182" spans="1:18" x14ac:dyDescent="0.35">
      <c r="A182">
        <v>181</v>
      </c>
      <c r="B182" t="s">
        <v>102</v>
      </c>
      <c r="C182">
        <v>2017</v>
      </c>
      <c r="D182" t="s">
        <v>10</v>
      </c>
      <c r="E182" t="s">
        <v>11</v>
      </c>
      <c r="F182" t="s">
        <v>12</v>
      </c>
      <c r="G182" t="s">
        <v>13</v>
      </c>
      <c r="H182">
        <v>393.18287532400001</v>
      </c>
      <c r="I182">
        <v>358.66557980599998</v>
      </c>
      <c r="J182">
        <v>434.64241552599998</v>
      </c>
      <c r="K182">
        <v>7.6414117176351201E-2</v>
      </c>
      <c r="L182">
        <v>6.8419012541770796E-2</v>
      </c>
      <c r="M182">
        <v>0.50680674381810753</v>
      </c>
      <c r="N182">
        <v>0.74714054307697586</v>
      </c>
      <c r="O182">
        <v>2.1522358116657876</v>
      </c>
      <c r="P182">
        <v>1.2643957207405356</v>
      </c>
      <c r="Q182">
        <v>6.8419012541770796E-2</v>
      </c>
      <c r="R182">
        <v>1</v>
      </c>
    </row>
    <row r="183" spans="1:18" x14ac:dyDescent="0.35">
      <c r="A183">
        <v>182</v>
      </c>
      <c r="B183" t="s">
        <v>24</v>
      </c>
      <c r="C183">
        <v>2017</v>
      </c>
      <c r="D183" t="s">
        <v>10</v>
      </c>
      <c r="E183" t="s">
        <v>11</v>
      </c>
      <c r="F183" t="s">
        <v>12</v>
      </c>
      <c r="G183" t="s">
        <v>13</v>
      </c>
      <c r="H183">
        <v>172.47270757499999</v>
      </c>
      <c r="I183">
        <v>157.49813586499999</v>
      </c>
      <c r="J183">
        <v>190.06144504100001</v>
      </c>
      <c r="K183">
        <v>-1.3835625477815146</v>
      </c>
      <c r="L183">
        <v>1.3915576524160949</v>
      </c>
      <c r="M183">
        <v>1.9667834087759732</v>
      </c>
      <c r="N183">
        <v>0.71283612188088985</v>
      </c>
      <c r="O183">
        <v>3.612212476623653</v>
      </c>
      <c r="P183">
        <v>0.19558094421733019</v>
      </c>
      <c r="Q183">
        <v>0.19558094421733019</v>
      </c>
      <c r="R183">
        <v>5</v>
      </c>
    </row>
    <row r="184" spans="1:18" x14ac:dyDescent="0.35">
      <c r="A184">
        <v>183</v>
      </c>
      <c r="B184" t="s">
        <v>152</v>
      </c>
      <c r="C184">
        <v>2017</v>
      </c>
      <c r="D184" t="s">
        <v>10</v>
      </c>
      <c r="E184" t="s">
        <v>11</v>
      </c>
      <c r="F184" t="s">
        <v>12</v>
      </c>
      <c r="G184" t="s">
        <v>13</v>
      </c>
      <c r="H184">
        <v>336.23608595299999</v>
      </c>
      <c r="I184">
        <v>303.55441732899999</v>
      </c>
      <c r="J184">
        <v>374.68891129899998</v>
      </c>
      <c r="K184">
        <v>-0.30028345173892296</v>
      </c>
      <c r="L184">
        <v>0.30827855637350338</v>
      </c>
      <c r="M184">
        <v>0.8835043127333817</v>
      </c>
      <c r="N184">
        <v>0.37044297416170174</v>
      </c>
      <c r="O184">
        <v>2.5289333805810617</v>
      </c>
      <c r="P184">
        <v>0.88769815182526135</v>
      </c>
      <c r="Q184">
        <v>0.30827855637350338</v>
      </c>
      <c r="R184">
        <v>1</v>
      </c>
    </row>
    <row r="185" spans="1:18" x14ac:dyDescent="0.35">
      <c r="A185">
        <v>184</v>
      </c>
      <c r="B185" t="s">
        <v>147</v>
      </c>
      <c r="C185">
        <v>2017</v>
      </c>
      <c r="D185" t="s">
        <v>10</v>
      </c>
      <c r="E185" t="s">
        <v>11</v>
      </c>
      <c r="F185" t="s">
        <v>12</v>
      </c>
      <c r="G185" t="s">
        <v>13</v>
      </c>
      <c r="H185">
        <v>654.65459424799997</v>
      </c>
      <c r="I185">
        <v>556.06168509300005</v>
      </c>
      <c r="J185">
        <v>768.91642594099903</v>
      </c>
      <c r="K185">
        <v>1.8060245473111065</v>
      </c>
      <c r="L185">
        <v>1.7980294426765262</v>
      </c>
      <c r="M185">
        <v>1.2228036863166478</v>
      </c>
      <c r="N185">
        <v>2.4767509732117312</v>
      </c>
      <c r="O185">
        <v>0.42262538153103213</v>
      </c>
      <c r="P185">
        <v>2.9940061508752907</v>
      </c>
      <c r="Q185">
        <v>0.42262538153103213</v>
      </c>
      <c r="R185">
        <v>4</v>
      </c>
    </row>
    <row r="186" spans="1:18" x14ac:dyDescent="0.35">
      <c r="A186">
        <v>185</v>
      </c>
      <c r="B186" t="s">
        <v>164</v>
      </c>
      <c r="C186">
        <v>2017</v>
      </c>
      <c r="D186" t="s">
        <v>10</v>
      </c>
      <c r="E186" t="s">
        <v>11</v>
      </c>
      <c r="F186" t="s">
        <v>12</v>
      </c>
      <c r="G186" t="s">
        <v>13</v>
      </c>
      <c r="H186">
        <v>402.57170867100001</v>
      </c>
      <c r="I186">
        <v>365.99976187999999</v>
      </c>
      <c r="J186">
        <v>445.24225000799998</v>
      </c>
      <c r="K186">
        <v>0.13852035241507807</v>
      </c>
      <c r="L186">
        <v>0.13052524778049768</v>
      </c>
      <c r="M186">
        <v>0.44470050857938059</v>
      </c>
      <c r="N186">
        <v>0.8092467783157028</v>
      </c>
      <c r="O186">
        <v>2.0901295764270604</v>
      </c>
      <c r="P186">
        <v>1.3265019559792623</v>
      </c>
      <c r="Q186">
        <v>0.13052524778049768</v>
      </c>
      <c r="R186">
        <v>1</v>
      </c>
    </row>
    <row r="187" spans="1:18" x14ac:dyDescent="0.35">
      <c r="A187">
        <v>186</v>
      </c>
      <c r="B187" t="s">
        <v>87</v>
      </c>
      <c r="C187">
        <v>2017</v>
      </c>
      <c r="D187" t="s">
        <v>10</v>
      </c>
      <c r="E187" t="s">
        <v>11</v>
      </c>
      <c r="F187" t="s">
        <v>12</v>
      </c>
      <c r="G187" t="s">
        <v>13</v>
      </c>
      <c r="H187">
        <v>427.51739728799998</v>
      </c>
      <c r="I187">
        <v>395.27567103299998</v>
      </c>
      <c r="J187">
        <v>460.41826320199999</v>
      </c>
      <c r="K187">
        <v>0.30353369839532923</v>
      </c>
      <c r="L187">
        <v>0.29553859376074881</v>
      </c>
      <c r="M187">
        <v>0.27968716259912946</v>
      </c>
      <c r="N187">
        <v>0.97426012429595388</v>
      </c>
      <c r="O187">
        <v>1.9251162304468095</v>
      </c>
      <c r="P187">
        <v>1.4915153019595135</v>
      </c>
      <c r="Q187">
        <v>0.27968716259912946</v>
      </c>
      <c r="R187">
        <v>2</v>
      </c>
    </row>
    <row r="188" spans="1:18" x14ac:dyDescent="0.35">
      <c r="A188">
        <v>187</v>
      </c>
      <c r="B188" t="s">
        <v>95</v>
      </c>
      <c r="C188">
        <v>2017</v>
      </c>
      <c r="D188" t="s">
        <v>10</v>
      </c>
      <c r="E188" t="s">
        <v>11</v>
      </c>
      <c r="F188" t="s">
        <v>12</v>
      </c>
      <c r="G188" t="s">
        <v>13</v>
      </c>
      <c r="H188">
        <v>447.84550321199998</v>
      </c>
      <c r="I188">
        <v>404.78069395699998</v>
      </c>
      <c r="J188">
        <v>493.51455495099998</v>
      </c>
      <c r="K188">
        <v>0.43800217619370296</v>
      </c>
      <c r="L188">
        <v>0.43000707155912254</v>
      </c>
      <c r="M188">
        <v>0.14521868480075573</v>
      </c>
      <c r="N188">
        <v>1.1087286020943277</v>
      </c>
      <c r="O188">
        <v>1.7906477526484357</v>
      </c>
      <c r="P188">
        <v>1.6259837797578873</v>
      </c>
      <c r="Q188">
        <v>0.14521868480075573</v>
      </c>
      <c r="R188">
        <v>2</v>
      </c>
    </row>
    <row r="189" spans="1:18" x14ac:dyDescent="0.35">
      <c r="A189">
        <v>188</v>
      </c>
      <c r="B189" t="s">
        <v>103</v>
      </c>
      <c r="C189">
        <v>2017</v>
      </c>
      <c r="D189" t="s">
        <v>10</v>
      </c>
      <c r="E189" t="s">
        <v>11</v>
      </c>
      <c r="F189" t="s">
        <v>12</v>
      </c>
      <c r="G189" t="s">
        <v>13</v>
      </c>
      <c r="H189">
        <v>413.19263120800002</v>
      </c>
      <c r="I189">
        <v>375.17047920499999</v>
      </c>
      <c r="J189">
        <v>459.01986495300002</v>
      </c>
      <c r="K189">
        <v>0.20877673988690248</v>
      </c>
      <c r="L189">
        <v>0.20078163525232209</v>
      </c>
      <c r="M189">
        <v>0.3744441211075562</v>
      </c>
      <c r="N189">
        <v>0.87950316578752719</v>
      </c>
      <c r="O189">
        <v>2.0198731889552359</v>
      </c>
      <c r="P189">
        <v>1.3967583434510868</v>
      </c>
      <c r="Q189">
        <v>0.20078163525232209</v>
      </c>
      <c r="R189">
        <v>1</v>
      </c>
    </row>
    <row r="190" spans="1:18" x14ac:dyDescent="0.35">
      <c r="A190">
        <v>189</v>
      </c>
      <c r="B190" t="s">
        <v>191</v>
      </c>
      <c r="C190">
        <v>2017</v>
      </c>
      <c r="D190" t="s">
        <v>10</v>
      </c>
      <c r="E190" t="s">
        <v>11</v>
      </c>
      <c r="F190" t="s">
        <v>12</v>
      </c>
      <c r="G190" t="s">
        <v>13</v>
      </c>
      <c r="H190">
        <v>548.59183267599997</v>
      </c>
      <c r="I190">
        <v>502.60305288699999</v>
      </c>
      <c r="J190">
        <v>600.57104011499996</v>
      </c>
      <c r="K190">
        <v>1.1044295166181384</v>
      </c>
      <c r="L190">
        <v>1.0964344119835581</v>
      </c>
      <c r="M190">
        <v>0.52120865562367968</v>
      </c>
      <c r="N190">
        <v>1.7751559425187631</v>
      </c>
      <c r="O190">
        <v>1.1242204122240003</v>
      </c>
      <c r="P190">
        <v>2.2924111201823227</v>
      </c>
      <c r="Q190">
        <v>0.52120865562367968</v>
      </c>
      <c r="R190">
        <v>2</v>
      </c>
    </row>
    <row r="191" spans="1:18" x14ac:dyDescent="0.35">
      <c r="A191">
        <v>190</v>
      </c>
      <c r="B191" t="s">
        <v>96</v>
      </c>
      <c r="C191">
        <v>2017</v>
      </c>
      <c r="D191" t="s">
        <v>10</v>
      </c>
      <c r="E191" t="s">
        <v>11</v>
      </c>
      <c r="F191" t="s">
        <v>12</v>
      </c>
      <c r="G191" t="s">
        <v>13</v>
      </c>
      <c r="H191">
        <v>308.78573182599899</v>
      </c>
      <c r="I191">
        <v>281.58554738700002</v>
      </c>
      <c r="J191">
        <v>337.64020094699998</v>
      </c>
      <c r="K191">
        <v>-0.48186492068070835</v>
      </c>
      <c r="L191">
        <v>0.48986002531528877</v>
      </c>
      <c r="M191">
        <v>1.0650857816751671</v>
      </c>
      <c r="N191">
        <v>0.18886150521991635</v>
      </c>
      <c r="O191">
        <v>2.710514849522847</v>
      </c>
      <c r="P191">
        <v>0.70611668288347595</v>
      </c>
      <c r="Q191">
        <v>0.18886150521991635</v>
      </c>
      <c r="R191">
        <v>3</v>
      </c>
    </row>
    <row r="192" spans="1:18" x14ac:dyDescent="0.35">
      <c r="A192">
        <v>191</v>
      </c>
      <c r="B192" t="s">
        <v>114</v>
      </c>
      <c r="C192">
        <v>2017</v>
      </c>
      <c r="D192" t="s">
        <v>10</v>
      </c>
      <c r="E192" t="s">
        <v>11</v>
      </c>
      <c r="F192" t="s">
        <v>12</v>
      </c>
      <c r="G192" t="s">
        <v>13</v>
      </c>
      <c r="H192">
        <v>369.20111522399998</v>
      </c>
      <c r="I192">
        <v>336.54672226599899</v>
      </c>
      <c r="J192">
        <v>407.95239970699998</v>
      </c>
      <c r="K192">
        <v>-8.2222933792843636E-2</v>
      </c>
      <c r="L192">
        <v>9.0218038427424041E-2</v>
      </c>
      <c r="M192">
        <v>0.66544379478730231</v>
      </c>
      <c r="N192">
        <v>0.58850349210778108</v>
      </c>
      <c r="O192">
        <v>2.3108728626349824</v>
      </c>
      <c r="P192">
        <v>1.1057586697713406</v>
      </c>
      <c r="Q192">
        <v>9.0218038427424041E-2</v>
      </c>
      <c r="R192">
        <v>1</v>
      </c>
    </row>
    <row r="193" spans="1:18" x14ac:dyDescent="0.35">
      <c r="A193">
        <v>192</v>
      </c>
      <c r="B193" t="s">
        <v>78</v>
      </c>
      <c r="C193">
        <v>2017</v>
      </c>
      <c r="D193" t="s">
        <v>10</v>
      </c>
      <c r="E193" t="s">
        <v>11</v>
      </c>
      <c r="F193" t="s">
        <v>12</v>
      </c>
      <c r="G193" t="s">
        <v>13</v>
      </c>
      <c r="H193">
        <v>469.798758391999</v>
      </c>
      <c r="I193">
        <v>423.70999446000002</v>
      </c>
      <c r="J193">
        <v>520.19205230900002</v>
      </c>
      <c r="K193">
        <v>0.58322086099445869</v>
      </c>
      <c r="L193">
        <v>0.57522575635987827</v>
      </c>
      <c r="M193">
        <v>0</v>
      </c>
      <c r="N193">
        <v>1.2539472868950834</v>
      </c>
      <c r="O193">
        <v>1.6454290678476799</v>
      </c>
      <c r="P193">
        <v>1.7712024645586431</v>
      </c>
      <c r="Q193">
        <v>0</v>
      </c>
      <c r="R193">
        <v>2</v>
      </c>
    </row>
    <row r="194" spans="1:18" x14ac:dyDescent="0.35">
      <c r="A194">
        <v>193</v>
      </c>
      <c r="B194" t="s">
        <v>137</v>
      </c>
      <c r="C194">
        <v>2017</v>
      </c>
      <c r="D194" t="s">
        <v>10</v>
      </c>
      <c r="E194" t="s">
        <v>11</v>
      </c>
      <c r="F194" t="s">
        <v>12</v>
      </c>
      <c r="G194" t="s">
        <v>13</v>
      </c>
      <c r="H194">
        <v>209.36333205699901</v>
      </c>
      <c r="I194">
        <v>189.39904444499999</v>
      </c>
      <c r="J194">
        <v>232.22129849500001</v>
      </c>
      <c r="K194">
        <v>-1.1395345927092637</v>
      </c>
      <c r="L194">
        <v>1.147529697343844</v>
      </c>
      <c r="M194">
        <v>1.7227554537037224</v>
      </c>
      <c r="N194">
        <v>0.46880816680863902</v>
      </c>
      <c r="O194">
        <v>3.3681845215514024</v>
      </c>
      <c r="P194">
        <v>4.8447010854920647E-2</v>
      </c>
      <c r="Q194">
        <v>4.8447010854920647E-2</v>
      </c>
      <c r="R194">
        <v>5</v>
      </c>
    </row>
    <row r="195" spans="1:18" x14ac:dyDescent="0.35">
      <c r="A195">
        <v>194</v>
      </c>
      <c r="B195" t="s">
        <v>18</v>
      </c>
      <c r="C195">
        <v>2017</v>
      </c>
      <c r="D195" t="s">
        <v>10</v>
      </c>
      <c r="E195" t="s">
        <v>11</v>
      </c>
      <c r="F195" t="s">
        <v>12</v>
      </c>
      <c r="G195" t="s">
        <v>13</v>
      </c>
      <c r="H195">
        <v>199.897081257</v>
      </c>
      <c r="I195">
        <v>183.08034110399899</v>
      </c>
      <c r="J195">
        <v>218.53959624699999</v>
      </c>
      <c r="K195">
        <v>-1.202152937000291</v>
      </c>
      <c r="L195">
        <v>1.2101480416348713</v>
      </c>
      <c r="M195">
        <v>1.7853737979947497</v>
      </c>
      <c r="N195">
        <v>0.53142651109966632</v>
      </c>
      <c r="O195">
        <v>3.4308028658424297</v>
      </c>
      <c r="P195">
        <v>1.4171333436106659E-2</v>
      </c>
      <c r="Q195">
        <v>1.4171333436106659E-2</v>
      </c>
      <c r="R195">
        <v>5</v>
      </c>
    </row>
    <row r="196" spans="1:18" x14ac:dyDescent="0.35">
      <c r="A196">
        <v>195</v>
      </c>
      <c r="B196" t="s">
        <v>25</v>
      </c>
      <c r="C196">
        <v>2017</v>
      </c>
      <c r="D196" t="s">
        <v>10</v>
      </c>
      <c r="E196" t="s">
        <v>11</v>
      </c>
      <c r="F196" t="s">
        <v>12</v>
      </c>
      <c r="G196" t="s">
        <v>13</v>
      </c>
      <c r="H196">
        <v>323.66743929</v>
      </c>
      <c r="I196">
        <v>296.62027663399999</v>
      </c>
      <c r="J196">
        <v>357.45150949499998</v>
      </c>
      <c r="K196">
        <v>-0.38342384814761382</v>
      </c>
      <c r="L196">
        <v>0.39141895278219424</v>
      </c>
      <c r="M196">
        <v>0.96664470914207246</v>
      </c>
      <c r="N196">
        <v>0.28730257775301088</v>
      </c>
      <c r="O196">
        <v>2.6120737769897526</v>
      </c>
      <c r="P196">
        <v>0.8045577554165706</v>
      </c>
      <c r="Q196">
        <v>0.28730257775301088</v>
      </c>
      <c r="R196">
        <v>3</v>
      </c>
    </row>
  </sheetData>
  <autoFilter ref="A2:R196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GBD Diabetes</vt:lpstr>
      <vt:lpstr>Sheet2</vt:lpstr>
      <vt:lpstr>Sheet1</vt:lpstr>
      <vt:lpstr>map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Niranjanaa Jeeva</dc:creator>
  <cp:lastModifiedBy>njeeva</cp:lastModifiedBy>
  <dcterms:created xsi:type="dcterms:W3CDTF">2020-03-10T01:39:29Z</dcterms:created>
  <dcterms:modified xsi:type="dcterms:W3CDTF">2020-03-22T04:27:59Z</dcterms:modified>
</cp:coreProperties>
</file>